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mitch38\Dropbox\Macropodidae\Manuscript\Proc B\"/>
    </mc:Choice>
  </mc:AlternateContent>
  <bookViews>
    <workbookView xWindow="0" yWindow="0" windowWidth="28800" windowHeight="13020"/>
  </bookViews>
  <sheets>
    <sheet name="BRF residuals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3" i="3" l="1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42" i="3"/>
  <c r="D11" i="3"/>
  <c r="E11" i="3"/>
  <c r="F11" i="3" l="1"/>
  <c r="I11" i="3" s="1"/>
  <c r="J11" i="3" s="1"/>
  <c r="G11" i="3" l="1"/>
  <c r="H11" i="3" s="1"/>
  <c r="D16" i="3"/>
  <c r="E16" i="3"/>
  <c r="F16" i="3" l="1"/>
  <c r="I16" i="3" s="1"/>
  <c r="J16" i="3" s="1"/>
  <c r="E3" i="3"/>
  <c r="E4" i="3"/>
  <c r="E6" i="3"/>
  <c r="E5" i="3"/>
  <c r="E7" i="3"/>
  <c r="E8" i="3"/>
  <c r="E9" i="3"/>
  <c r="E12" i="3"/>
  <c r="E13" i="3"/>
  <c r="E10" i="3"/>
  <c r="E14" i="3"/>
  <c r="E15" i="3"/>
  <c r="E17" i="3"/>
  <c r="E2" i="3"/>
  <c r="D3" i="3"/>
  <c r="D4" i="3"/>
  <c r="D6" i="3"/>
  <c r="D5" i="3"/>
  <c r="D7" i="3"/>
  <c r="D8" i="3"/>
  <c r="D9" i="3"/>
  <c r="D12" i="3"/>
  <c r="D13" i="3"/>
  <c r="D10" i="3"/>
  <c r="D14" i="3"/>
  <c r="D15" i="3"/>
  <c r="D17" i="3"/>
  <c r="D2" i="3"/>
  <c r="G16" i="3" l="1"/>
  <c r="H16" i="3" s="1"/>
  <c r="F2" i="3"/>
  <c r="I2" i="3" s="1"/>
  <c r="J2" i="3" s="1"/>
  <c r="F14" i="3"/>
  <c r="I14" i="3" s="1"/>
  <c r="J14" i="3" s="1"/>
  <c r="F9" i="3"/>
  <c r="I9" i="3" s="1"/>
  <c r="J9" i="3" s="1"/>
  <c r="F5" i="3"/>
  <c r="F17" i="3"/>
  <c r="I17" i="3" s="1"/>
  <c r="J17" i="3" s="1"/>
  <c r="F10" i="3"/>
  <c r="I10" i="3" s="1"/>
  <c r="J10" i="3" s="1"/>
  <c r="F8" i="3"/>
  <c r="I8" i="3" s="1"/>
  <c r="J8" i="3" s="1"/>
  <c r="F6" i="3"/>
  <c r="I6" i="3" s="1"/>
  <c r="J6" i="3" s="1"/>
  <c r="F13" i="3"/>
  <c r="I13" i="3" s="1"/>
  <c r="J13" i="3" s="1"/>
  <c r="F4" i="3"/>
  <c r="I4" i="3" s="1"/>
  <c r="J4" i="3" s="1"/>
  <c r="F15" i="3"/>
  <c r="I15" i="3" s="1"/>
  <c r="J15" i="3" s="1"/>
  <c r="F12" i="3"/>
  <c r="F7" i="3"/>
  <c r="I7" i="3" s="1"/>
  <c r="J7" i="3" s="1"/>
  <c r="F3" i="3"/>
  <c r="I3" i="3" s="1"/>
  <c r="J3" i="3" s="1"/>
  <c r="I5" i="3" l="1"/>
  <c r="J5" i="3" s="1"/>
  <c r="G14" i="3"/>
  <c r="H14" i="3" s="1"/>
  <c r="G9" i="3"/>
  <c r="H9" i="3" s="1"/>
  <c r="G8" i="3"/>
  <c r="H8" i="3" s="1"/>
  <c r="G15" i="3"/>
  <c r="H15" i="3" s="1"/>
  <c r="G17" i="3"/>
  <c r="H17" i="3" s="1"/>
  <c r="G3" i="3"/>
  <c r="H3" i="3" s="1"/>
  <c r="G4" i="3"/>
  <c r="H4" i="3" s="1"/>
  <c r="G6" i="3"/>
  <c r="H6" i="3" s="1"/>
  <c r="I12" i="3"/>
  <c r="J12" i="3" s="1"/>
  <c r="G12" i="3"/>
  <c r="H12" i="3" s="1"/>
  <c r="G5" i="3"/>
  <c r="H5" i="3" s="1"/>
  <c r="G13" i="3"/>
  <c r="H13" i="3" s="1"/>
  <c r="G7" i="3"/>
  <c r="H7" i="3" s="1"/>
  <c r="G10" i="3"/>
  <c r="H10" i="3" s="1"/>
  <c r="G2" i="3"/>
  <c r="H2" i="3" s="1"/>
</calcChain>
</file>

<file path=xl/sharedStrings.xml><?xml version="1.0" encoding="utf-8"?>
<sst xmlns="http://schemas.openxmlformats.org/spreadsheetml/2006/main" count="64" uniqueCount="29">
  <si>
    <t>Species</t>
  </si>
  <si>
    <t>incisor</t>
  </si>
  <si>
    <t>Mass (kg)</t>
  </si>
  <si>
    <t>H. moschatus</t>
  </si>
  <si>
    <t>B. penicillata</t>
  </si>
  <si>
    <t>P. tridactylus</t>
  </si>
  <si>
    <t>L. hirsutus</t>
  </si>
  <si>
    <t>A. rufescens</t>
  </si>
  <si>
    <t>O. fraenata</t>
  </si>
  <si>
    <t>D. lumholtzi</t>
  </si>
  <si>
    <t>T. stigmatica</t>
  </si>
  <si>
    <t>P. penicillata</t>
  </si>
  <si>
    <t>D. dorianus</t>
  </si>
  <si>
    <t>M. dorsalis</t>
  </si>
  <si>
    <t>W. bicolor</t>
  </si>
  <si>
    <t>M. rufogriseus</t>
  </si>
  <si>
    <t>M. robustus</t>
  </si>
  <si>
    <t>M. giganteus</t>
  </si>
  <si>
    <t>pred(i)</t>
  </si>
  <si>
    <t>log(kg)</t>
  </si>
  <si>
    <t>resid(i)</t>
  </si>
  <si>
    <t>Incisor bite</t>
  </si>
  <si>
    <t>backtf(i)</t>
  </si>
  <si>
    <t>pred(i)btf</t>
  </si>
  <si>
    <r>
      <rPr>
        <i/>
        <sz val="11"/>
        <color theme="1"/>
        <rFont val="Calibri"/>
        <family val="2"/>
        <scheme val="minor"/>
      </rPr>
      <t>M. rufus</t>
    </r>
    <r>
      <rPr>
        <sz val="11"/>
        <color theme="1"/>
        <rFont val="Calibri"/>
        <family val="2"/>
        <scheme val="minor"/>
      </rPr>
      <t xml:space="preserve"> male</t>
    </r>
  </si>
  <si>
    <t>M. rufus</t>
  </si>
  <si>
    <t>RESIDUALS</t>
  </si>
  <si>
    <t>BRF(i)</t>
  </si>
  <si>
    <t>logBRF(i)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</si>
</sst>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00FE"/>
      <color rgb="FFFF75DB"/>
      <color rgb="FF40E0D0"/>
      <color rgb="FFFF8001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b="1"/>
              <a:t>Bite</a:t>
            </a:r>
            <a:r>
              <a:rPr lang="en-US" b="1" baseline="0"/>
              <a:t> reaction force/Body mass</a:t>
            </a:r>
            <a:endParaRPr lang="en-US" b="1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Browse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'BRF residuals'!$D$11:$D$12</c:f>
              <c:numCache>
                <c:formatCode>General</c:formatCode>
                <c:ptCount val="2"/>
                <c:pt idx="0">
                  <c:v>0.62582671328571116</c:v>
                </c:pt>
                <c:pt idx="1">
                  <c:v>0.86099643675719584</c:v>
                </c:pt>
              </c:numCache>
            </c:numRef>
          </c:xVal>
          <c:yVal>
            <c:numRef>
              <c:f>'BRF residuals'!$E$11:$E$12</c:f>
              <c:numCache>
                <c:formatCode>General</c:formatCode>
                <c:ptCount val="2"/>
                <c:pt idx="0">
                  <c:v>2.0970836960665213</c:v>
                </c:pt>
                <c:pt idx="1">
                  <c:v>2.2432365379410766</c:v>
                </c:pt>
              </c:numCache>
            </c:numRef>
          </c:yVal>
          <c:smooth val="0"/>
        </c:ser>
        <c:ser>
          <c:idx val="1"/>
          <c:order val="1"/>
          <c:tx>
            <c:v>Fruit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'BRF residuals'!$D$2</c:f>
              <c:numCache>
                <c:formatCode>General</c:formatCode>
                <c:ptCount val="1"/>
                <c:pt idx="0">
                  <c:v>-0.12262865413022594</c:v>
                </c:pt>
              </c:numCache>
            </c:numRef>
          </c:xVal>
          <c:yVal>
            <c:numRef>
              <c:f>'BRF residuals'!$E$2</c:f>
              <c:numCache>
                <c:formatCode>General</c:formatCode>
                <c:ptCount val="1"/>
                <c:pt idx="0">
                  <c:v>1.4801507252732804</c:v>
                </c:pt>
              </c:numCache>
            </c:numRef>
          </c:yVal>
          <c:smooth val="0"/>
        </c:ser>
        <c:ser>
          <c:idx val="2"/>
          <c:order val="2"/>
          <c:tx>
            <c:v>Fungi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B.p.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xVal>
            <c:numRef>
              <c:f>'BRF residuals'!$D$3:$D$4</c:f>
              <c:numCache>
                <c:formatCode>General</c:formatCode>
                <c:ptCount val="2"/>
                <c:pt idx="0">
                  <c:v>1.300933020418072E-3</c:v>
                </c:pt>
                <c:pt idx="1">
                  <c:v>0.22036963245139449</c:v>
                </c:pt>
              </c:numCache>
            </c:numRef>
          </c:xVal>
          <c:yVal>
            <c:numRef>
              <c:f>'BRF residuals'!$E$3:$E$4</c:f>
              <c:numCache>
                <c:formatCode>General</c:formatCode>
                <c:ptCount val="2"/>
                <c:pt idx="0">
                  <c:v>1.6576294313889521</c:v>
                </c:pt>
                <c:pt idx="1">
                  <c:v>1.6228354795215203</c:v>
                </c:pt>
              </c:numCache>
            </c:numRef>
          </c:yVal>
          <c:smooth val="0"/>
        </c:ser>
        <c:ser>
          <c:idx val="3"/>
          <c:order val="3"/>
          <c:tx>
            <c:v>Graze</c:v>
          </c:tx>
          <c:spPr>
            <a:ln w="25400" cap="rnd">
              <a:noFill/>
              <a:round/>
            </a:ln>
            <a:effectLst/>
          </c:spPr>
          <c:marker>
            <c:symbol val="triangle"/>
            <c:size val="8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xVal>
            <c:numRef>
              <c:f>'BRF residuals'!$D$13:$D$17</c:f>
              <c:numCache>
                <c:formatCode>General</c:formatCode>
                <c:ptCount val="5"/>
                <c:pt idx="0">
                  <c:v>1.0269008088902551</c:v>
                </c:pt>
                <c:pt idx="1">
                  <c:v>1.2777696100836504</c:v>
                </c:pt>
                <c:pt idx="2">
                  <c:v>1.4259904464535262</c:v>
                </c:pt>
                <c:pt idx="3">
                  <c:v>1.5954094487013069</c:v>
                </c:pt>
                <c:pt idx="4">
                  <c:v>1.6501228844440621</c:v>
                </c:pt>
              </c:numCache>
            </c:numRef>
          </c:xVal>
          <c:yVal>
            <c:numRef>
              <c:f>'BRF residuals'!$E$13:$E$17</c:f>
              <c:numCache>
                <c:formatCode>General</c:formatCode>
                <c:ptCount val="5"/>
                <c:pt idx="0">
                  <c:v>2.1077863843159532</c:v>
                </c:pt>
                <c:pt idx="1">
                  <c:v>2.3138672203691533</c:v>
                </c:pt>
                <c:pt idx="2">
                  <c:v>2.4220971631317103</c:v>
                </c:pt>
                <c:pt idx="3">
                  <c:v>2.4920616045125992</c:v>
                </c:pt>
                <c:pt idx="4">
                  <c:v>2.4424954472826017</c:v>
                </c:pt>
              </c:numCache>
            </c:numRef>
          </c:yVal>
          <c:smooth val="0"/>
        </c:ser>
        <c:ser>
          <c:idx val="4"/>
          <c:order val="4"/>
          <c:tx>
            <c:v>Mixed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8"/>
            <c:spPr>
              <a:solidFill>
                <a:srgbClr val="7030A0"/>
              </a:solidFill>
              <a:ln w="9525">
                <a:solidFill>
                  <a:srgbClr val="7030A0"/>
                </a:solidFill>
              </a:ln>
              <a:effectLst/>
            </c:spPr>
          </c:marker>
          <c:xVal>
            <c:numRef>
              <c:f>'BRF residuals'!$D$6:$D$10</c:f>
              <c:numCache>
                <c:formatCode>General</c:formatCode>
                <c:ptCount val="5"/>
                <c:pt idx="0">
                  <c:v>0.24821856119007474</c:v>
                </c:pt>
                <c:pt idx="1">
                  <c:v>0.39984671271292244</c:v>
                </c:pt>
                <c:pt idx="2">
                  <c:v>0.78689332526131583</c:v>
                </c:pt>
                <c:pt idx="3">
                  <c:v>0.84503599351341507</c:v>
                </c:pt>
                <c:pt idx="4">
                  <c:v>1.0322560258904532</c:v>
                </c:pt>
              </c:numCache>
            </c:numRef>
          </c:xVal>
          <c:yVal>
            <c:numRef>
              <c:f>'BRF residuals'!$E$6:$E$10</c:f>
              <c:numCache>
                <c:formatCode>General</c:formatCode>
                <c:ptCount val="5"/>
                <c:pt idx="0">
                  <c:v>1.8265283063406514</c:v>
                </c:pt>
                <c:pt idx="1">
                  <c:v>1.8781194846971676</c:v>
                </c:pt>
                <c:pt idx="2">
                  <c:v>2.018492453401473</c:v>
                </c:pt>
                <c:pt idx="3">
                  <c:v>2.1033247070614451</c:v>
                </c:pt>
                <c:pt idx="4">
                  <c:v>2.2110671192170321</c:v>
                </c:pt>
              </c:numCache>
            </c:numRef>
          </c:yVal>
          <c:smooth val="0"/>
        </c:ser>
        <c:ser>
          <c:idx val="5"/>
          <c:order val="5"/>
          <c:tx>
            <c:v>Roots</c:v>
          </c:tx>
          <c:spPr>
            <a:ln w="25400" cap="rnd">
              <a:noFill/>
              <a:round/>
            </a:ln>
            <a:effectLst/>
          </c:spPr>
          <c:marker>
            <c:symbol val="square"/>
            <c:size val="8"/>
            <c:spPr>
              <a:solidFill>
                <a:srgbClr val="FFC000"/>
              </a:solidFill>
              <a:ln w="9525">
                <a:solidFill>
                  <a:srgbClr val="FFC000"/>
                </a:solidFill>
              </a:ln>
              <a:effectLst/>
            </c:spPr>
          </c:marker>
          <c:xVal>
            <c:numRef>
              <c:f>'BRF residuals'!$D$5</c:f>
              <c:numCache>
                <c:formatCode>General</c:formatCode>
                <c:ptCount val="1"/>
                <c:pt idx="0">
                  <c:v>0.34183005692051033</c:v>
                </c:pt>
              </c:numCache>
            </c:numRef>
          </c:xVal>
          <c:yVal>
            <c:numRef>
              <c:f>'BRF residuals'!$E$5</c:f>
              <c:numCache>
                <c:formatCode>General</c:formatCode>
                <c:ptCount val="1"/>
                <c:pt idx="0">
                  <c:v>1.9113174423240304</c:v>
                </c:pt>
              </c:numCache>
            </c:numRef>
          </c:yVal>
          <c:smooth val="0"/>
        </c:ser>
        <c:ser>
          <c:idx val="6"/>
          <c:order val="6"/>
          <c:tx>
            <c:v>all</c:v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H.m.</a:t>
                    </a:r>
                  </a:p>
                </c:rich>
              </c:tx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P.t.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A.r.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L.h.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5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O.f.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6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T.s.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7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P.p.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8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W.b.</a:t>
                    </a:r>
                    <a:endParaRPr lang="en-US" b="1" i="1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9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D.l.</a:t>
                    </a:r>
                    <a:endParaRPr lang="en-US" b="1" i="1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0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D.d.</a:t>
                    </a:r>
                    <a:endParaRPr lang="en-US" b="1" i="1"/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1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M.d.</a:t>
                    </a:r>
                    <a:endParaRPr lang="en-US" b="1" i="1"/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2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M.rg.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3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M.ro.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4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M.ru</a:t>
                    </a:r>
                  </a:p>
                </c:rich>
              </c:tx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15"/>
              <c:layout/>
              <c:tx>
                <c:rich>
                  <a:bodyPr/>
                  <a:lstStyle/>
                  <a:p>
                    <a:r>
                      <a:rPr lang="en-US" sz="1000" b="1" i="1"/>
                      <a:t>M.g.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19050" cap="rnd">
                <a:solidFill>
                  <a:schemeClr val="tx1"/>
                </a:solidFill>
                <a:prstDash val="solid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5.3285317460317463E-2"/>
                  <c:y val="0.4060274691358024"/>
                </c:manualLayout>
              </c:layout>
              <c:tx>
                <c:rich>
                  <a:bodyPr rot="0" spcFirstLastPara="1" vertOverflow="ellipsis" vert="horz" wrap="square" anchor="ctr" anchorCtr="1"/>
                  <a:lstStyle/>
                  <a:p>
                    <a:pPr>
                      <a:defRPr sz="900" b="0" i="0" u="none" strike="noStrike" kern="1200" baseline="0">
                        <a:solidFill>
                          <a:schemeClr val="tx1">
                            <a:lumMod val="65000"/>
                            <a:lumOff val="35000"/>
                          </a:schemeClr>
                        </a:solidFill>
                        <a:latin typeface="+mn-lt"/>
                        <a:ea typeface="+mn-ea"/>
                        <a:cs typeface="+mn-cs"/>
                      </a:defRPr>
                    </a:pPr>
                    <a:r>
                      <a:rPr lang="en-US" sz="1200" b="1" baseline="0"/>
                      <a:t>y = 0.5327x + 1.6453</a:t>
                    </a:r>
                    <a:endParaRPr lang="en-US" sz="1200" b="1"/>
                  </a:p>
                </c:rich>
              </c:tx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'BRF residuals'!$D$2:$D$17</c:f>
              <c:numCache>
                <c:formatCode>General</c:formatCode>
                <c:ptCount val="16"/>
                <c:pt idx="0">
                  <c:v>-0.12262865413022594</c:v>
                </c:pt>
                <c:pt idx="1">
                  <c:v>1.300933020418072E-3</c:v>
                </c:pt>
                <c:pt idx="2">
                  <c:v>0.22036963245139449</c:v>
                </c:pt>
                <c:pt idx="3">
                  <c:v>0.34183005692051033</c:v>
                </c:pt>
                <c:pt idx="4">
                  <c:v>0.24821856119007474</c:v>
                </c:pt>
                <c:pt idx="5">
                  <c:v>0.39984671271292244</c:v>
                </c:pt>
                <c:pt idx="6">
                  <c:v>0.78689332526131583</c:v>
                </c:pt>
                <c:pt idx="7">
                  <c:v>0.84503599351341507</c:v>
                </c:pt>
                <c:pt idx="8">
                  <c:v>1.0322560258904532</c:v>
                </c:pt>
                <c:pt idx="9">
                  <c:v>0.62582671328571116</c:v>
                </c:pt>
                <c:pt idx="10">
                  <c:v>0.86099643675719584</c:v>
                </c:pt>
                <c:pt idx="11">
                  <c:v>1.0269008088902551</c:v>
                </c:pt>
                <c:pt idx="12">
                  <c:v>1.2777696100836504</c:v>
                </c:pt>
                <c:pt idx="13">
                  <c:v>1.4259904464535262</c:v>
                </c:pt>
                <c:pt idx="14">
                  <c:v>1.5954094487013069</c:v>
                </c:pt>
                <c:pt idx="15">
                  <c:v>1.6501228844440621</c:v>
                </c:pt>
              </c:numCache>
            </c:numRef>
          </c:xVal>
          <c:yVal>
            <c:numRef>
              <c:f>'BRF residuals'!$E$2:$E$17</c:f>
              <c:numCache>
                <c:formatCode>General</c:formatCode>
                <c:ptCount val="16"/>
                <c:pt idx="0">
                  <c:v>1.4801507252732804</c:v>
                </c:pt>
                <c:pt idx="1">
                  <c:v>1.6576294313889521</c:v>
                </c:pt>
                <c:pt idx="2">
                  <c:v>1.6228354795215203</c:v>
                </c:pt>
                <c:pt idx="3">
                  <c:v>1.9113174423240304</c:v>
                </c:pt>
                <c:pt idx="4">
                  <c:v>1.8265283063406514</c:v>
                </c:pt>
                <c:pt idx="5">
                  <c:v>1.8781194846971676</c:v>
                </c:pt>
                <c:pt idx="6">
                  <c:v>2.018492453401473</c:v>
                </c:pt>
                <c:pt idx="7">
                  <c:v>2.1033247070614451</c:v>
                </c:pt>
                <c:pt idx="8">
                  <c:v>2.2110671192170321</c:v>
                </c:pt>
                <c:pt idx="9">
                  <c:v>2.0970836960665213</c:v>
                </c:pt>
                <c:pt idx="10">
                  <c:v>2.2432365379410766</c:v>
                </c:pt>
                <c:pt idx="11">
                  <c:v>2.1077863843159532</c:v>
                </c:pt>
                <c:pt idx="12">
                  <c:v>2.3138672203691533</c:v>
                </c:pt>
                <c:pt idx="13">
                  <c:v>2.4220971631317103</c:v>
                </c:pt>
                <c:pt idx="14">
                  <c:v>2.4920616045125992</c:v>
                </c:pt>
                <c:pt idx="15">
                  <c:v>2.4424954472826017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466360"/>
        <c:axId val="191466752"/>
      </c:scatterChart>
      <c:valAx>
        <c:axId val="191466360"/>
        <c:scaling>
          <c:orientation val="minMax"/>
          <c:min val="-0.2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logBM(kg)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66752"/>
        <c:crosses val="autoZero"/>
        <c:crossBetween val="midCat"/>
        <c:majorUnit val="0.4"/>
      </c:valAx>
      <c:valAx>
        <c:axId val="191466752"/>
        <c:scaling>
          <c:orientation val="minMax"/>
          <c:min val="1.4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logBF(N)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1466360"/>
        <c:crossesAt val="-0.2"/>
        <c:crossBetween val="midCat"/>
        <c:majorUnit val="0.4"/>
      </c:valAx>
      <c:spPr>
        <a:noFill/>
        <a:ln>
          <a:noFill/>
        </a:ln>
        <a:effectLst/>
      </c:spPr>
    </c:plotArea>
    <c:legend>
      <c:legendPos val="b"/>
      <c:legendEntry>
        <c:idx val="6"/>
        <c:delete val="1"/>
      </c:legendEntry>
      <c:legendEntry>
        <c:idx val="7"/>
        <c:delete val="1"/>
      </c:legendEntry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'BRF residuals'!$B$41</c:f>
              <c:strCache>
                <c:ptCount val="1"/>
                <c:pt idx="0">
                  <c:v>Incisor bite</c:v>
                </c:pt>
              </c:strCache>
            </c:strRef>
          </c:tx>
          <c:spPr>
            <a:solidFill>
              <a:schemeClr val="tx1"/>
            </a:solidFill>
            <a:ln>
              <a:solidFill>
                <a:schemeClr val="tx1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rgbClr val="FF8001">
                  <a:alpha val="97255"/>
                </a:srgbClr>
              </a:solidFill>
              <a:ln>
                <a:solidFill>
                  <a:srgbClr val="FF8001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chemeClr val="accent6">
                  <a:lumMod val="50000"/>
                </a:schemeClr>
              </a:solidFill>
              <a:ln>
                <a:solidFill>
                  <a:schemeClr val="accent6">
                    <a:lumMod val="50000"/>
                  </a:schemeClr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tx1"/>
              </a:solidFill>
              <a:ln>
                <a:solidFill>
                  <a:schemeClr val="tx1"/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solidFill>
                <a:srgbClr val="7030A0"/>
              </a:solidFill>
              <a:ln>
                <a:solidFill>
                  <a:srgbClr val="7030A0"/>
                </a:solidFill>
              </a:ln>
              <a:effectLst/>
            </c:spPr>
          </c:dPt>
          <c:cat>
            <c:strRef>
              <c:f>'BRF residuals'!$A$42:$A$57</c:f>
              <c:strCache>
                <c:ptCount val="16"/>
                <c:pt idx="0">
                  <c:v>H. moschatus</c:v>
                </c:pt>
                <c:pt idx="1">
                  <c:v>B. penicillata</c:v>
                </c:pt>
                <c:pt idx="2">
                  <c:v>P. tridactylus</c:v>
                </c:pt>
                <c:pt idx="3">
                  <c:v>L. hirsutus</c:v>
                </c:pt>
                <c:pt idx="4">
                  <c:v>A. rufescens</c:v>
                </c:pt>
                <c:pt idx="5">
                  <c:v>O. fraenata</c:v>
                </c:pt>
                <c:pt idx="6">
                  <c:v>D. lumholtzi</c:v>
                </c:pt>
                <c:pt idx="7">
                  <c:v>T. stigmatica</c:v>
                </c:pt>
                <c:pt idx="8">
                  <c:v>P. penicillata</c:v>
                </c:pt>
                <c:pt idx="9">
                  <c:v>D. dorianus</c:v>
                </c:pt>
                <c:pt idx="10">
                  <c:v>M. dorsalis</c:v>
                </c:pt>
                <c:pt idx="11">
                  <c:v>W. bicolor</c:v>
                </c:pt>
                <c:pt idx="12">
                  <c:v>M. rufogriseus</c:v>
                </c:pt>
                <c:pt idx="13">
                  <c:v>M. robustus</c:v>
                </c:pt>
                <c:pt idx="14">
                  <c:v>M. rufus</c:v>
                </c:pt>
                <c:pt idx="15">
                  <c:v>M. giganteus</c:v>
                </c:pt>
              </c:strCache>
            </c:strRef>
          </c:cat>
          <c:val>
            <c:numRef>
              <c:f>'BRF residuals'!$B$42:$B$57</c:f>
              <c:numCache>
                <c:formatCode>General</c:formatCode>
                <c:ptCount val="16"/>
                <c:pt idx="0">
                  <c:v>90.081179792469072</c:v>
                </c:pt>
                <c:pt idx="1">
                  <c:v>101.22360340890692</c:v>
                </c:pt>
                <c:pt idx="2">
                  <c:v>86.067846542492688</c:v>
                </c:pt>
                <c:pt idx="3">
                  <c:v>104.95278132263415</c:v>
                </c:pt>
                <c:pt idx="4">
                  <c:v>108.44220219853983</c:v>
                </c:pt>
                <c:pt idx="5">
                  <c:v>102.03011868211797</c:v>
                </c:pt>
                <c:pt idx="6">
                  <c:v>111.88180578852371</c:v>
                </c:pt>
                <c:pt idx="7">
                  <c:v>95.437831103719176</c:v>
                </c:pt>
                <c:pt idx="8">
                  <c:v>100.8220522518795</c:v>
                </c:pt>
                <c:pt idx="9">
                  <c:v>113.96254371494909</c:v>
                </c:pt>
                <c:pt idx="10">
                  <c:v>91.574825317744725</c:v>
                </c:pt>
                <c:pt idx="11">
                  <c:v>101.61746574174204</c:v>
                </c:pt>
                <c:pt idx="12">
                  <c:v>98.81160181945674</c:v>
                </c:pt>
                <c:pt idx="13">
                  <c:v>101.73442551719805</c:v>
                </c:pt>
                <c:pt idx="14">
                  <c:v>99.700836835480231</c:v>
                </c:pt>
                <c:pt idx="15">
                  <c:v>91.827994987391648</c:v>
                </c:pt>
              </c:numCache>
            </c:numRef>
          </c:val>
        </c:ser>
        <c:ser>
          <c:idx val="1"/>
          <c:order val="1"/>
          <c:tx>
            <c:strRef>
              <c:f>'BRF residuals'!$C$41</c:f>
              <c:strCache>
                <c:ptCount val="1"/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solidFill>
                <a:schemeClr val="tx1">
                  <a:lumMod val="50000"/>
                  <a:lumOff val="50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00B0F0"/>
              </a:solidFill>
              <a:ln>
                <a:solidFill>
                  <a:srgbClr val="00B0F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00B050"/>
              </a:solidFill>
              <a:ln>
                <a:solidFill>
                  <a:srgbClr val="00B050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EC00FE"/>
              </a:solidFill>
              <a:ln>
                <a:solidFill>
                  <a:srgbClr val="EC00FE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>
                <a:solidFill>
                  <a:schemeClr val="tx1">
                    <a:lumMod val="50000"/>
                    <a:lumOff val="50000"/>
                  </a:schemeClr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rgbClr val="EC00FE"/>
              </a:solidFill>
              <a:ln>
                <a:solidFill>
                  <a:srgbClr val="EC00FE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EC00FE"/>
              </a:solidFill>
              <a:ln>
                <a:solidFill>
                  <a:srgbClr val="EC00FE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rgbClr val="EC00FE"/>
              </a:solidFill>
              <a:ln>
                <a:solidFill>
                  <a:srgbClr val="EC00FE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solidFill>
                <a:srgbClr val="EC00FE"/>
              </a:solidFill>
              <a:ln>
                <a:solidFill>
                  <a:srgbClr val="EC00FE"/>
                </a:solidFill>
              </a:ln>
              <a:effectLst/>
            </c:spPr>
          </c:dPt>
          <c:cat>
            <c:strRef>
              <c:f>'BRF residuals'!$A$42:$A$57</c:f>
              <c:strCache>
                <c:ptCount val="16"/>
                <c:pt idx="0">
                  <c:v>H. moschatus</c:v>
                </c:pt>
                <c:pt idx="1">
                  <c:v>B. penicillata</c:v>
                </c:pt>
                <c:pt idx="2">
                  <c:v>P. tridactylus</c:v>
                </c:pt>
                <c:pt idx="3">
                  <c:v>L. hirsutus</c:v>
                </c:pt>
                <c:pt idx="4">
                  <c:v>A. rufescens</c:v>
                </c:pt>
                <c:pt idx="5">
                  <c:v>O. fraenata</c:v>
                </c:pt>
                <c:pt idx="6">
                  <c:v>D. lumholtzi</c:v>
                </c:pt>
                <c:pt idx="7">
                  <c:v>T. stigmatica</c:v>
                </c:pt>
                <c:pt idx="8">
                  <c:v>P. penicillata</c:v>
                </c:pt>
                <c:pt idx="9">
                  <c:v>D. dorianus</c:v>
                </c:pt>
                <c:pt idx="10">
                  <c:v>M. dorsalis</c:v>
                </c:pt>
                <c:pt idx="11">
                  <c:v>W. bicolor</c:v>
                </c:pt>
                <c:pt idx="12">
                  <c:v>M. rufogriseus</c:v>
                </c:pt>
                <c:pt idx="13">
                  <c:v>M. robustus</c:v>
                </c:pt>
                <c:pt idx="14">
                  <c:v>M. rufus</c:v>
                </c:pt>
                <c:pt idx="15">
                  <c:v>M. giganteus</c:v>
                </c:pt>
              </c:strCache>
            </c:strRef>
          </c:cat>
          <c:val>
            <c:numRef>
              <c:f>'BRF residuals'!$C$42:$C$57</c:f>
              <c:numCache>
                <c:formatCode>General</c:formatCode>
                <c:ptCount val="16"/>
              </c:numCache>
            </c:numRef>
          </c:val>
        </c:ser>
        <c:ser>
          <c:idx val="2"/>
          <c:order val="2"/>
          <c:tx>
            <c:strRef>
              <c:f>'BRF residuals'!$D$41</c:f>
              <c:strCache>
                <c:ptCount val="1"/>
              </c:strCache>
            </c:strRef>
          </c:tx>
          <c:spPr>
            <a:solidFill>
              <a:schemeClr val="bg2">
                <a:lumMod val="90000"/>
              </a:schemeClr>
            </a:solidFill>
            <a:ln>
              <a:solidFill>
                <a:schemeClr val="bg2">
                  <a:lumMod val="90000"/>
                </a:schemeClr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40E0D0"/>
              </a:solidFill>
              <a:ln>
                <a:solidFill>
                  <a:srgbClr val="40E0D0"/>
                </a:solidFill>
              </a:ln>
              <a:effectLst/>
            </c:spPr>
          </c:dPt>
          <c:dPt>
            <c:idx val="1"/>
            <c:invertIfNegative val="0"/>
            <c:bubble3D val="0"/>
            <c:spPr>
              <a:solidFill>
                <a:srgbClr val="40E0D0"/>
              </a:solidFill>
              <a:ln>
                <a:solidFill>
                  <a:srgbClr val="40E0D0"/>
                </a:solidFill>
              </a:ln>
              <a:effectLst/>
            </c:spPr>
          </c:dPt>
          <c:dPt>
            <c:idx val="2"/>
            <c:invertIfNegative val="0"/>
            <c:bubble3D val="0"/>
            <c:spPr>
              <a:solidFill>
                <a:srgbClr val="40E0D0"/>
              </a:solidFill>
              <a:ln>
                <a:solidFill>
                  <a:srgbClr val="40E0D0"/>
                </a:solidFill>
              </a:ln>
              <a:effectLst/>
            </c:spPr>
          </c:dPt>
          <c:dPt>
            <c:idx val="3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bg2">
                    <a:lumMod val="90000"/>
                  </a:schemeClr>
                </a:solidFill>
              </a:ln>
              <a:effectLst/>
            </c:spPr>
          </c:dPt>
          <c:dPt>
            <c:idx val="4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  <a:ln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dPt>
          <c:dPt>
            <c:idx val="5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bg2">
                    <a:lumMod val="90000"/>
                  </a:schemeClr>
                </a:solidFill>
              </a:ln>
              <a:effectLst/>
            </c:spPr>
          </c:dPt>
          <c:dPt>
            <c:idx val="6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  <a:effectLst/>
            </c:spPr>
          </c:dPt>
          <c:dPt>
            <c:idx val="7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bg2">
                    <a:lumMod val="90000"/>
                  </a:schemeClr>
                </a:solidFill>
              </a:ln>
              <a:effectLst/>
            </c:spPr>
          </c:dPt>
          <c:dPt>
            <c:idx val="8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bg2">
                    <a:lumMod val="90000"/>
                  </a:schemeClr>
                </a:solidFill>
              </a:ln>
              <a:effectLst/>
            </c:spPr>
          </c:dPt>
          <c:dPt>
            <c:idx val="9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92D050"/>
                </a:solidFill>
              </a:ln>
              <a:effectLst/>
            </c:spPr>
          </c:dPt>
          <c:dPt>
            <c:idx val="10"/>
            <c:invertIfNegative val="0"/>
            <c:bubble3D val="0"/>
            <c:spPr>
              <a:solidFill>
                <a:srgbClr val="FF75DB"/>
              </a:solidFill>
              <a:ln>
                <a:solidFill>
                  <a:srgbClr val="FF75DB"/>
                </a:solidFill>
              </a:ln>
              <a:effectLst/>
            </c:spPr>
          </c:dPt>
          <c:dPt>
            <c:idx val="11"/>
            <c:invertIfNegative val="0"/>
            <c:bubble3D val="0"/>
            <c:spPr>
              <a:solidFill>
                <a:schemeClr val="bg2">
                  <a:lumMod val="90000"/>
                </a:schemeClr>
              </a:solidFill>
              <a:ln>
                <a:solidFill>
                  <a:schemeClr val="bg2">
                    <a:lumMod val="90000"/>
                  </a:schemeClr>
                </a:solidFill>
              </a:ln>
              <a:effectLst/>
            </c:spPr>
          </c:dPt>
          <c:dPt>
            <c:idx val="12"/>
            <c:invertIfNegative val="0"/>
            <c:bubble3D val="0"/>
            <c:spPr>
              <a:solidFill>
                <a:srgbClr val="FF75DB"/>
              </a:solidFill>
              <a:ln>
                <a:solidFill>
                  <a:srgbClr val="FF75DB"/>
                </a:solidFill>
              </a:ln>
              <a:effectLst/>
            </c:spPr>
          </c:dPt>
          <c:dPt>
            <c:idx val="13"/>
            <c:invertIfNegative val="0"/>
            <c:bubble3D val="0"/>
            <c:spPr>
              <a:solidFill>
                <a:srgbClr val="FF75DB"/>
              </a:solidFill>
              <a:ln>
                <a:solidFill>
                  <a:srgbClr val="FF75DB"/>
                </a:solidFill>
              </a:ln>
              <a:effectLst/>
            </c:spPr>
          </c:dPt>
          <c:dPt>
            <c:idx val="14"/>
            <c:invertIfNegative val="0"/>
            <c:bubble3D val="0"/>
            <c:spPr>
              <a:solidFill>
                <a:srgbClr val="FF75DB"/>
              </a:solidFill>
              <a:ln>
                <a:solidFill>
                  <a:srgbClr val="FF75DB"/>
                </a:solidFill>
              </a:ln>
              <a:effectLst/>
            </c:spPr>
          </c:dPt>
          <c:dPt>
            <c:idx val="15"/>
            <c:invertIfNegative val="0"/>
            <c:bubble3D val="0"/>
            <c:spPr>
              <a:solidFill>
                <a:srgbClr val="FF75DB"/>
              </a:solidFill>
              <a:ln>
                <a:solidFill>
                  <a:srgbClr val="FF75DB"/>
                </a:solidFill>
              </a:ln>
              <a:effectLst/>
            </c:spPr>
          </c:dPt>
          <c:cat>
            <c:strRef>
              <c:f>'BRF residuals'!$A$42:$A$57</c:f>
              <c:strCache>
                <c:ptCount val="16"/>
                <c:pt idx="0">
                  <c:v>H. moschatus</c:v>
                </c:pt>
                <c:pt idx="1">
                  <c:v>B. penicillata</c:v>
                </c:pt>
                <c:pt idx="2">
                  <c:v>P. tridactylus</c:v>
                </c:pt>
                <c:pt idx="3">
                  <c:v>L. hirsutus</c:v>
                </c:pt>
                <c:pt idx="4">
                  <c:v>A. rufescens</c:v>
                </c:pt>
                <c:pt idx="5">
                  <c:v>O. fraenata</c:v>
                </c:pt>
                <c:pt idx="6">
                  <c:v>D. lumholtzi</c:v>
                </c:pt>
                <c:pt idx="7">
                  <c:v>T. stigmatica</c:v>
                </c:pt>
                <c:pt idx="8">
                  <c:v>P. penicillata</c:v>
                </c:pt>
                <c:pt idx="9">
                  <c:v>D. dorianus</c:v>
                </c:pt>
                <c:pt idx="10">
                  <c:v>M. dorsalis</c:v>
                </c:pt>
                <c:pt idx="11">
                  <c:v>W. bicolor</c:v>
                </c:pt>
                <c:pt idx="12">
                  <c:v>M. rufogriseus</c:v>
                </c:pt>
                <c:pt idx="13">
                  <c:v>M. robustus</c:v>
                </c:pt>
                <c:pt idx="14">
                  <c:v>M. rufus</c:v>
                </c:pt>
                <c:pt idx="15">
                  <c:v>M. giganteus</c:v>
                </c:pt>
              </c:strCache>
            </c:strRef>
          </c:cat>
          <c:val>
            <c:numRef>
              <c:f>'BRF residuals'!$D$42:$D$57</c:f>
              <c:numCache>
                <c:formatCode>General</c:formatCode>
                <c:ptCount val="16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3457912"/>
        <c:axId val="226193936"/>
      </c:barChart>
      <c:catAx>
        <c:axId val="1934579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5400000" spcFirstLastPara="1" vertOverflow="ellipsis" wrap="square" anchor="ctr" anchorCtr="1"/>
          <a:lstStyle/>
          <a:p>
            <a:pPr>
              <a:defRPr sz="1000" b="1" i="1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193936"/>
        <c:crossesAt val="100"/>
        <c:auto val="1"/>
        <c:lblAlgn val="ctr"/>
        <c:lblOffset val="85"/>
        <c:noMultiLvlLbl val="0"/>
      </c:catAx>
      <c:valAx>
        <c:axId val="226193936"/>
        <c:scaling>
          <c:orientation val="minMax"/>
          <c:max val="115"/>
          <c:min val="85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MEQ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93457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76200</xdr:colOff>
      <xdr:row>18</xdr:row>
      <xdr:rowOff>138112</xdr:rowOff>
    </xdr:from>
    <xdr:to>
      <xdr:col>13</xdr:col>
      <xdr:colOff>87000</xdr:colOff>
      <xdr:row>38</xdr:row>
      <xdr:rowOff>97612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28575</xdr:colOff>
      <xdr:row>40</xdr:row>
      <xdr:rowOff>42862</xdr:rowOff>
    </xdr:from>
    <xdr:to>
      <xdr:col>13</xdr:col>
      <xdr:colOff>39375</xdr:colOff>
      <xdr:row>61</xdr:row>
      <xdr:rowOff>2362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7"/>
  <sheetViews>
    <sheetView tabSelected="1" workbookViewId="0">
      <selection activeCell="J1" sqref="J1"/>
    </sheetView>
  </sheetViews>
  <sheetFormatPr defaultRowHeight="15" x14ac:dyDescent="0.25"/>
  <cols>
    <col min="1" max="1" width="27.7109375" style="1" customWidth="1"/>
    <col min="2" max="9" width="9.7109375" style="1" customWidth="1"/>
    <col min="11" max="11" width="9.140625" style="1"/>
    <col min="13" max="13" width="9.140625" style="1"/>
    <col min="16" max="16" width="12" bestFit="1" customWidth="1"/>
    <col min="17" max="17" width="9.140625" style="1"/>
  </cols>
  <sheetData>
    <row r="1" spans="1:17" x14ac:dyDescent="0.25">
      <c r="A1" s="2" t="s">
        <v>0</v>
      </c>
      <c r="B1" s="3" t="s">
        <v>2</v>
      </c>
      <c r="C1" s="3" t="s">
        <v>27</v>
      </c>
      <c r="D1" s="3" t="s">
        <v>19</v>
      </c>
      <c r="E1" s="3" t="s">
        <v>28</v>
      </c>
      <c r="F1" s="3" t="s">
        <v>18</v>
      </c>
      <c r="G1" s="3" t="s">
        <v>20</v>
      </c>
      <c r="H1" s="3" t="s">
        <v>22</v>
      </c>
      <c r="I1" s="3" t="s">
        <v>23</v>
      </c>
      <c r="J1" s="3" t="s">
        <v>1</v>
      </c>
      <c r="K1"/>
      <c r="M1"/>
      <c r="Q1"/>
    </row>
    <row r="2" spans="1:17" x14ac:dyDescent="0.25">
      <c r="A2" s="5" t="s">
        <v>3</v>
      </c>
      <c r="B2" s="4">
        <v>0.754</v>
      </c>
      <c r="C2" s="4">
        <v>30.21</v>
      </c>
      <c r="D2" s="4">
        <f>LOG10(B2)</f>
        <v>-0.12262865413022594</v>
      </c>
      <c r="E2" s="4">
        <f>LOG10(C2)</f>
        <v>1.4801507252732804</v>
      </c>
      <c r="F2">
        <f>0.533*(D2)+1.6447</f>
        <v>1.5793389273485896</v>
      </c>
      <c r="G2" s="4">
        <f>(E2-F2)</f>
        <v>-9.9188202075309206E-2</v>
      </c>
      <c r="H2">
        <f>10^-G2</f>
        <v>1.2565743838578571</v>
      </c>
      <c r="I2" s="4">
        <f>10^F2</f>
        <v>37.961112136345875</v>
      </c>
      <c r="J2">
        <f>C2-I2</f>
        <v>-7.7511121363458741</v>
      </c>
      <c r="K2"/>
      <c r="M2"/>
      <c r="Q2"/>
    </row>
    <row r="3" spans="1:17" x14ac:dyDescent="0.25">
      <c r="A3" s="5" t="s">
        <v>4</v>
      </c>
      <c r="B3" s="4">
        <v>1.0029999999999999</v>
      </c>
      <c r="C3" s="4">
        <v>45.46</v>
      </c>
      <c r="D3" s="4">
        <f>LOG10(B3)</f>
        <v>1.300933020418072E-3</v>
      </c>
      <c r="E3" s="4">
        <f>LOG10(C3)</f>
        <v>1.6576294313889521</v>
      </c>
      <c r="F3" s="1">
        <f>0.533*(D3)+1.6447</f>
        <v>1.6453933972998829</v>
      </c>
      <c r="G3" s="4">
        <f>(E3-F3)</f>
        <v>1.2236034089069259E-2</v>
      </c>
      <c r="H3" s="1">
        <f>10^-G3</f>
        <v>0.97221869041348019</v>
      </c>
      <c r="I3" s="4">
        <f>10^F3</f>
        <v>44.197061666196838</v>
      </c>
      <c r="J3" s="1">
        <f>C3-I3</f>
        <v>1.262938333803163</v>
      </c>
      <c r="K3"/>
      <c r="M3"/>
      <c r="Q3"/>
    </row>
    <row r="4" spans="1:17" x14ac:dyDescent="0.25">
      <c r="A4" s="5" t="s">
        <v>5</v>
      </c>
      <c r="B4" s="4">
        <v>1.661</v>
      </c>
      <c r="C4" s="4">
        <v>41.96</v>
      </c>
      <c r="D4" s="4">
        <f>LOG10(B4)</f>
        <v>0.22036963245139449</v>
      </c>
      <c r="E4" s="4">
        <f>LOG10(C4)</f>
        <v>1.6228354795215203</v>
      </c>
      <c r="F4" s="1">
        <f>0.533*(D4)+1.6447</f>
        <v>1.7621570140965934</v>
      </c>
      <c r="G4" s="4">
        <f>(E4-F4)</f>
        <v>-0.13932153457507312</v>
      </c>
      <c r="H4" s="1">
        <f>10^-G4</f>
        <v>1.3782294782279945</v>
      </c>
      <c r="I4" s="4">
        <f>10^F4</f>
        <v>57.830508906446681</v>
      </c>
      <c r="J4" s="1">
        <f>C4-I4</f>
        <v>-15.87050890644668</v>
      </c>
      <c r="K4"/>
      <c r="M4"/>
      <c r="Q4"/>
    </row>
    <row r="5" spans="1:17" x14ac:dyDescent="0.25">
      <c r="A5" s="5" t="s">
        <v>7</v>
      </c>
      <c r="B5" s="4">
        <v>2.1970000000000001</v>
      </c>
      <c r="C5" s="4">
        <v>81.53</v>
      </c>
      <c r="D5" s="4">
        <f>LOG10(B5)</f>
        <v>0.34183005692051033</v>
      </c>
      <c r="E5" s="4">
        <f>LOG10(C5)</f>
        <v>1.9113174423240304</v>
      </c>
      <c r="F5" s="1">
        <f>0.533*(D5)+1.6447</f>
        <v>1.8268954203386321</v>
      </c>
      <c r="G5" s="4">
        <f>(E5-F5)</f>
        <v>8.4422021985398388E-2</v>
      </c>
      <c r="H5" s="1">
        <f>10^-G5</f>
        <v>0.8233376547613569</v>
      </c>
      <c r="I5" s="4">
        <f>10^F5</f>
        <v>67.126718992693469</v>
      </c>
      <c r="J5" s="1">
        <f>C5-I5</f>
        <v>14.403281007306532</v>
      </c>
      <c r="K5"/>
      <c r="M5"/>
      <c r="Q5"/>
    </row>
    <row r="6" spans="1:17" x14ac:dyDescent="0.25">
      <c r="A6" s="5" t="s">
        <v>6</v>
      </c>
      <c r="B6" s="4">
        <v>1.7709999999999999</v>
      </c>
      <c r="C6" s="4">
        <v>67.069999999999993</v>
      </c>
      <c r="D6" s="4">
        <f>LOG10(B6)</f>
        <v>0.24821856119007474</v>
      </c>
      <c r="E6" s="4">
        <f>LOG10(C6)</f>
        <v>1.8265283063406514</v>
      </c>
      <c r="F6" s="1">
        <f>0.533*(D6)+1.6447</f>
        <v>1.77700049311431</v>
      </c>
      <c r="G6" s="4">
        <f>(E6-F6)</f>
        <v>4.9527813226341477E-2</v>
      </c>
      <c r="H6" s="1">
        <f>10^-G6</f>
        <v>0.89222047788842462</v>
      </c>
      <c r="I6" s="4">
        <f>10^F6</f>
        <v>59.841227451976657</v>
      </c>
      <c r="J6" s="1">
        <f>C6-I6</f>
        <v>7.2287725480233362</v>
      </c>
      <c r="K6"/>
      <c r="M6"/>
      <c r="Q6"/>
    </row>
    <row r="7" spans="1:17" x14ac:dyDescent="0.25">
      <c r="A7" s="5" t="s">
        <v>8</v>
      </c>
      <c r="B7" s="4">
        <v>2.5110000000000001</v>
      </c>
      <c r="C7" s="4">
        <v>75.53</v>
      </c>
      <c r="D7" s="4">
        <f>LOG10(B7)</f>
        <v>0.39984671271292244</v>
      </c>
      <c r="E7" s="4">
        <f>LOG10(C7)</f>
        <v>1.8781194846971676</v>
      </c>
      <c r="F7" s="1">
        <f>0.533*(D7)+1.6447</f>
        <v>1.8578182978759878</v>
      </c>
      <c r="G7" s="4">
        <f>(E7-F7)</f>
        <v>2.0301186821179762E-2</v>
      </c>
      <c r="H7" s="1">
        <f>10^-G7</f>
        <v>0.95433052035179489</v>
      </c>
      <c r="I7" s="4">
        <f>10^F7</f>
        <v>72.080584202171138</v>
      </c>
      <c r="J7" s="1">
        <f>C7-I7</f>
        <v>3.4494157978288627</v>
      </c>
      <c r="K7"/>
      <c r="M7"/>
      <c r="Q7"/>
    </row>
    <row r="8" spans="1:17" x14ac:dyDescent="0.25">
      <c r="A8" s="5" t="s">
        <v>10</v>
      </c>
      <c r="B8" s="4">
        <v>6.1219999999999999</v>
      </c>
      <c r="C8" s="4">
        <v>104.35</v>
      </c>
      <c r="D8" s="4">
        <f>LOG10(B8)</f>
        <v>0.78689332526131583</v>
      </c>
      <c r="E8" s="4">
        <f>LOG10(C8)</f>
        <v>2.018492453401473</v>
      </c>
      <c r="F8" s="1">
        <f>0.533*(D8)+1.6447</f>
        <v>2.0641141423642813</v>
      </c>
      <c r="G8" s="4">
        <f>(E8-F8)</f>
        <v>-4.5621688962808271E-2</v>
      </c>
      <c r="H8" s="1">
        <f>10^-G8</f>
        <v>1.1107637268322781</v>
      </c>
      <c r="I8" s="4">
        <f>10^F8</f>
        <v>115.90819489494834</v>
      </c>
      <c r="J8" s="1">
        <f>C8-I8</f>
        <v>-11.558194894948343</v>
      </c>
      <c r="K8"/>
      <c r="M8"/>
      <c r="Q8"/>
    </row>
    <row r="9" spans="1:17" x14ac:dyDescent="0.25">
      <c r="A9" s="5" t="s">
        <v>11</v>
      </c>
      <c r="B9" s="4">
        <v>6.9989999999999997</v>
      </c>
      <c r="C9" s="4">
        <v>126.86</v>
      </c>
      <c r="D9" s="4">
        <f>LOG10(B9)</f>
        <v>0.84503599351341507</v>
      </c>
      <c r="E9" s="4">
        <f>LOG10(C9)</f>
        <v>2.1033247070614451</v>
      </c>
      <c r="F9" s="1">
        <f>0.533*(D9)+1.6447</f>
        <v>2.0951041845426501</v>
      </c>
      <c r="G9" s="4">
        <f>(E9-F9)</f>
        <v>8.2205225187950148E-3</v>
      </c>
      <c r="H9" s="1">
        <f>10^-G9</f>
        <v>0.9812495655782697</v>
      </c>
      <c r="I9" s="4">
        <f>10^F9</f>
        <v>124.48131988925937</v>
      </c>
      <c r="J9" s="1">
        <f>C9-I9</f>
        <v>2.3786801107406319</v>
      </c>
      <c r="K9"/>
      <c r="M9"/>
      <c r="Q9"/>
    </row>
    <row r="10" spans="1:17" x14ac:dyDescent="0.25">
      <c r="A10" s="5" t="s">
        <v>14</v>
      </c>
      <c r="B10" s="4">
        <v>10.771000000000001</v>
      </c>
      <c r="C10" s="4">
        <v>162.58000000000001</v>
      </c>
      <c r="D10" s="4">
        <f>LOG10(B10)</f>
        <v>1.0322560258904532</v>
      </c>
      <c r="E10" s="4">
        <f>LOG10(C10)</f>
        <v>2.2110671192170321</v>
      </c>
      <c r="F10" s="1">
        <f>0.533*(D10)+1.6447</f>
        <v>2.1948924617996117</v>
      </c>
      <c r="G10" s="4">
        <f>(E10-F10)</f>
        <v>1.6174657417420413E-2</v>
      </c>
      <c r="H10" s="1">
        <f>10^-G10</f>
        <v>0.963441484639326</v>
      </c>
      <c r="I10" s="4">
        <f>10^F10</f>
        <v>156.6363165726618</v>
      </c>
      <c r="J10" s="1">
        <f>C10-I10</f>
        <v>5.9436834273382146</v>
      </c>
      <c r="K10"/>
      <c r="M10"/>
      <c r="Q10"/>
    </row>
    <row r="11" spans="1:17" x14ac:dyDescent="0.25">
      <c r="A11" s="5" t="s">
        <v>9</v>
      </c>
      <c r="B11" s="4">
        <v>4.2249999999999996</v>
      </c>
      <c r="C11" s="4">
        <v>125.05</v>
      </c>
      <c r="D11" s="4">
        <f>LOG10(B11)</f>
        <v>0.62582671328571116</v>
      </c>
      <c r="E11" s="4">
        <f>LOG10(C11)</f>
        <v>2.0970836960665213</v>
      </c>
      <c r="F11" s="1">
        <f>0.533*(D11)+1.6447</f>
        <v>1.9782656381812842</v>
      </c>
      <c r="G11" s="4">
        <f>(E11-F11)</f>
        <v>0.11881805788523714</v>
      </c>
      <c r="H11" s="1">
        <f>10^-G11</f>
        <v>0.76064487263380731</v>
      </c>
      <c r="I11" s="4">
        <f>10^F11</f>
        <v>95.118641322857627</v>
      </c>
      <c r="J11" s="1">
        <f>C11-I11</f>
        <v>29.93135867714237</v>
      </c>
      <c r="K11"/>
      <c r="M11"/>
      <c r="Q11"/>
    </row>
    <row r="12" spans="1:17" x14ac:dyDescent="0.25">
      <c r="A12" s="5" t="s">
        <v>12</v>
      </c>
      <c r="B12" s="4">
        <v>7.2610000000000001</v>
      </c>
      <c r="C12" s="4">
        <v>175.08</v>
      </c>
      <c r="D12" s="4">
        <f>LOG10(B12)</f>
        <v>0.86099643675719584</v>
      </c>
      <c r="E12" s="4">
        <f>LOG10(C12)</f>
        <v>2.2432365379410766</v>
      </c>
      <c r="F12" s="1">
        <f>0.533*(D12)+1.6447</f>
        <v>2.1036111007915856</v>
      </c>
      <c r="G12" s="4">
        <f>(E12-F12)</f>
        <v>0.13962543714949094</v>
      </c>
      <c r="H12" s="1">
        <f>10^-G12</f>
        <v>0.72506102867806999</v>
      </c>
      <c r="I12" s="4">
        <f>10^F12</f>
        <v>126.94368490095657</v>
      </c>
      <c r="J12" s="1">
        <f>C12-I12</f>
        <v>48.136315099043443</v>
      </c>
      <c r="K12"/>
      <c r="M12"/>
      <c r="Q12"/>
    </row>
    <row r="13" spans="1:17" x14ac:dyDescent="0.25">
      <c r="A13" s="5" t="s">
        <v>13</v>
      </c>
      <c r="B13" s="4">
        <v>10.638999999999999</v>
      </c>
      <c r="C13" s="4">
        <v>128.16999999999999</v>
      </c>
      <c r="D13" s="4">
        <f>LOG10(B13)</f>
        <v>1.0269008088902551</v>
      </c>
      <c r="E13" s="4">
        <f>LOG10(C13)</f>
        <v>2.1077863843159532</v>
      </c>
      <c r="F13" s="1">
        <f>0.533*(D13)+1.6447</f>
        <v>2.192038131138506</v>
      </c>
      <c r="G13" s="4">
        <f>(E13-F13)</f>
        <v>-8.4251746822552764E-2</v>
      </c>
      <c r="H13" s="1">
        <f>10^-G13</f>
        <v>1.2140924176347239</v>
      </c>
      <c r="I13" s="4">
        <f>10^F13</f>
        <v>155.61022516824264</v>
      </c>
      <c r="J13" s="1">
        <f>C13-I13</f>
        <v>-27.440225168242648</v>
      </c>
      <c r="K13"/>
      <c r="M13"/>
      <c r="Q13"/>
    </row>
    <row r="14" spans="1:17" x14ac:dyDescent="0.25">
      <c r="A14" s="5" t="s">
        <v>15</v>
      </c>
      <c r="B14" s="4">
        <v>18.957000000000001</v>
      </c>
      <c r="C14" s="4">
        <v>206</v>
      </c>
      <c r="D14" s="4">
        <f>LOG10(B14)</f>
        <v>1.2777696100836504</v>
      </c>
      <c r="E14" s="4">
        <f>LOG10(C14)</f>
        <v>2.3138672203691533</v>
      </c>
      <c r="F14" s="1">
        <f>0.533*(D14)+1.6447</f>
        <v>2.3257512021745859</v>
      </c>
      <c r="G14" s="4">
        <f>(E14-F14)</f>
        <v>-1.1883981805432597E-2</v>
      </c>
      <c r="H14" s="1">
        <f>10^-G14</f>
        <v>1.0277417087165899</v>
      </c>
      <c r="I14" s="4">
        <f>10^F14</f>
        <v>211.71479199561756</v>
      </c>
      <c r="J14" s="1">
        <f>C14-I14</f>
        <v>-5.7147919956175599</v>
      </c>
      <c r="K14"/>
      <c r="M14"/>
      <c r="Q14"/>
    </row>
    <row r="15" spans="1:17" x14ac:dyDescent="0.25">
      <c r="A15" s="5" t="s">
        <v>16</v>
      </c>
      <c r="B15" s="4">
        <v>26.667999999999999</v>
      </c>
      <c r="C15" s="4">
        <v>264.3</v>
      </c>
      <c r="D15" s="4">
        <f>LOG10(B15)</f>
        <v>1.4259904464535262</v>
      </c>
      <c r="E15" s="4">
        <f>LOG10(C15)</f>
        <v>2.4220971631317103</v>
      </c>
      <c r="F15" s="1">
        <f>0.533*(D15)+1.6447</f>
        <v>2.4047529079597298</v>
      </c>
      <c r="G15" s="4">
        <f>(E15-F15)</f>
        <v>1.7344255171980461E-2</v>
      </c>
      <c r="H15" s="1">
        <f>10^-G15</f>
        <v>0.96085033264211317</v>
      </c>
      <c r="I15" s="4">
        <f>10^F15</f>
        <v>253.95274291731067</v>
      </c>
      <c r="J15" s="1">
        <f>C15-I15</f>
        <v>10.347257082689339</v>
      </c>
      <c r="K15"/>
      <c r="M15"/>
      <c r="Q15"/>
    </row>
    <row r="16" spans="1:17" x14ac:dyDescent="0.25">
      <c r="A16" s="1" t="s">
        <v>24</v>
      </c>
      <c r="B16" s="1">
        <v>39.392128567797151</v>
      </c>
      <c r="C16" s="4">
        <v>310.5</v>
      </c>
      <c r="D16" s="4">
        <f>LOG10(B16)</f>
        <v>1.5954094487013069</v>
      </c>
      <c r="E16" s="4">
        <f>LOG10(C16)</f>
        <v>2.4920616045125992</v>
      </c>
      <c r="F16" s="1">
        <f>0.533*(D16)+1.6447</f>
        <v>2.4950532361577968</v>
      </c>
      <c r="G16" s="4">
        <f>(E16-F16)</f>
        <v>-2.9916316451976677E-3</v>
      </c>
      <c r="H16" s="1">
        <f>10^-G16</f>
        <v>1.0069122666244328</v>
      </c>
      <c r="I16" s="4">
        <f>10^F16</f>
        <v>312.64625878688656</v>
      </c>
      <c r="J16" s="1">
        <f>C16-I16</f>
        <v>-2.1462587868865626</v>
      </c>
      <c r="K16"/>
      <c r="M16"/>
      <c r="Q16"/>
    </row>
    <row r="17" spans="1:17" s="1" customFormat="1" x14ac:dyDescent="0.25">
      <c r="A17" s="5" t="s">
        <v>17</v>
      </c>
      <c r="B17" s="4">
        <v>44.680999999999997</v>
      </c>
      <c r="C17" s="4">
        <v>277.01</v>
      </c>
      <c r="D17" s="4">
        <f>LOG10(B17)</f>
        <v>1.6501228844440621</v>
      </c>
      <c r="E17" s="4">
        <f>LOG10(C17)</f>
        <v>2.4424954472826017</v>
      </c>
      <c r="F17" s="1">
        <f>0.533*(D17)+1.6447</f>
        <v>2.5242154974086852</v>
      </c>
      <c r="G17" s="4">
        <f>(E17-F17)</f>
        <v>-8.1720050126083521E-2</v>
      </c>
      <c r="H17" s="1">
        <f>10^-G17</f>
        <v>1.2070355190367161</v>
      </c>
      <c r="I17" s="4">
        <f>10^F17</f>
        <v>334.3609091283609</v>
      </c>
      <c r="J17" s="1">
        <f>C17-I17</f>
        <v>-57.350909128360911</v>
      </c>
    </row>
    <row r="18" spans="1:17" s="1" customFormat="1" x14ac:dyDescent="0.25">
      <c r="A18" s="5"/>
      <c r="B18" s="4"/>
      <c r="C18" s="4"/>
      <c r="D18" s="4"/>
      <c r="E18" s="4"/>
      <c r="F18" s="4"/>
      <c r="G18" s="4"/>
      <c r="H18" s="4"/>
      <c r="I18" s="4"/>
      <c r="K18" s="4"/>
      <c r="Q18" s="4"/>
    </row>
    <row r="19" spans="1:17" x14ac:dyDescent="0.25">
      <c r="A19" s="5" t="s">
        <v>26</v>
      </c>
    </row>
    <row r="20" spans="1:17" x14ac:dyDescent="0.25">
      <c r="A20" s="1" t="s">
        <v>0</v>
      </c>
      <c r="B20" s="1" t="s">
        <v>2</v>
      </c>
      <c r="C20" s="1" t="s">
        <v>21</v>
      </c>
      <c r="I20" s="4"/>
    </row>
    <row r="21" spans="1:17" x14ac:dyDescent="0.25">
      <c r="A21" s="1" t="s">
        <v>3</v>
      </c>
      <c r="B21" s="1">
        <v>0.754</v>
      </c>
      <c r="C21" s="1">
        <v>-9.9188202075309206E-2</v>
      </c>
    </row>
    <row r="22" spans="1:17" x14ac:dyDescent="0.25">
      <c r="A22" s="1" t="s">
        <v>4</v>
      </c>
      <c r="B22" s="1">
        <v>1.0029999999999999</v>
      </c>
      <c r="C22" s="1">
        <v>1.2236034089069259E-2</v>
      </c>
    </row>
    <row r="23" spans="1:17" x14ac:dyDescent="0.25">
      <c r="A23" s="1" t="s">
        <v>5</v>
      </c>
      <c r="B23" s="1">
        <v>1.661</v>
      </c>
      <c r="C23" s="1">
        <v>-0.13932153457507312</v>
      </c>
    </row>
    <row r="24" spans="1:17" x14ac:dyDescent="0.25">
      <c r="A24" s="1" t="s">
        <v>6</v>
      </c>
      <c r="B24" s="1">
        <v>1.7709999999999999</v>
      </c>
      <c r="C24" s="1">
        <v>4.9527813226341477E-2</v>
      </c>
    </row>
    <row r="25" spans="1:17" x14ac:dyDescent="0.25">
      <c r="A25" s="1" t="s">
        <v>7</v>
      </c>
      <c r="B25" s="1">
        <v>2.1970000000000001</v>
      </c>
      <c r="C25" s="1">
        <v>8.4422021985398388E-2</v>
      </c>
    </row>
    <row r="26" spans="1:17" x14ac:dyDescent="0.25">
      <c r="A26" s="1" t="s">
        <v>8</v>
      </c>
      <c r="B26" s="1">
        <v>2.5110000000000001</v>
      </c>
      <c r="C26" s="1">
        <v>2.0301186821179762E-2</v>
      </c>
    </row>
    <row r="27" spans="1:17" x14ac:dyDescent="0.25">
      <c r="A27" s="1" t="s">
        <v>9</v>
      </c>
      <c r="B27" s="1">
        <v>4.2249999999999996</v>
      </c>
      <c r="C27" s="1">
        <v>0.11881805788523714</v>
      </c>
    </row>
    <row r="28" spans="1:17" x14ac:dyDescent="0.25">
      <c r="A28" s="1" t="s">
        <v>10</v>
      </c>
      <c r="B28" s="1">
        <v>6.3780000000000001</v>
      </c>
      <c r="C28" s="1">
        <v>-4.5621688962808271E-2</v>
      </c>
    </row>
    <row r="29" spans="1:17" x14ac:dyDescent="0.25">
      <c r="A29" s="1" t="s">
        <v>11</v>
      </c>
      <c r="B29" s="1">
        <v>6.9989999999999997</v>
      </c>
      <c r="C29" s="1">
        <v>8.2205225187950148E-3</v>
      </c>
    </row>
    <row r="30" spans="1:17" x14ac:dyDescent="0.25">
      <c r="A30" s="1" t="s">
        <v>12</v>
      </c>
      <c r="B30" s="1">
        <v>7.2610000000000001</v>
      </c>
      <c r="C30" s="1">
        <v>0.13962543714949094</v>
      </c>
    </row>
    <row r="31" spans="1:17" x14ac:dyDescent="0.25">
      <c r="A31" s="1" t="s">
        <v>13</v>
      </c>
      <c r="B31" s="1">
        <v>10.638999999999999</v>
      </c>
      <c r="C31" s="1">
        <v>-8.4251746822552764E-2</v>
      </c>
    </row>
    <row r="32" spans="1:17" x14ac:dyDescent="0.25">
      <c r="A32" s="1" t="s">
        <v>14</v>
      </c>
      <c r="B32" s="1">
        <v>10.771000000000001</v>
      </c>
      <c r="C32" s="1">
        <v>1.6174657417420413E-2</v>
      </c>
    </row>
    <row r="33" spans="1:3" x14ac:dyDescent="0.25">
      <c r="A33" s="1" t="s">
        <v>15</v>
      </c>
      <c r="B33" s="1">
        <v>18.957000000000001</v>
      </c>
      <c r="C33" s="1">
        <v>-1.1883981805432597E-2</v>
      </c>
    </row>
    <row r="34" spans="1:3" x14ac:dyDescent="0.25">
      <c r="A34" s="1" t="s">
        <v>16</v>
      </c>
      <c r="B34" s="1">
        <v>26.667999999999999</v>
      </c>
      <c r="C34" s="1">
        <v>1.7344255171980461E-2</v>
      </c>
    </row>
    <row r="35" spans="1:3" x14ac:dyDescent="0.25">
      <c r="A35" s="1" t="s">
        <v>25</v>
      </c>
      <c r="B35" s="1">
        <v>39.392128567797151</v>
      </c>
      <c r="C35" s="1">
        <v>-2.9916316451976677E-3</v>
      </c>
    </row>
    <row r="36" spans="1:3" x14ac:dyDescent="0.25">
      <c r="A36" s="1" t="s">
        <v>17</v>
      </c>
      <c r="B36" s="1">
        <v>44.680999999999997</v>
      </c>
      <c r="C36" s="1">
        <v>-8.1720050126083521E-2</v>
      </c>
    </row>
    <row r="41" spans="1:3" x14ac:dyDescent="0.25">
      <c r="A41" s="1" t="s">
        <v>0</v>
      </c>
      <c r="B41" s="1" t="s">
        <v>21</v>
      </c>
    </row>
    <row r="42" spans="1:3" x14ac:dyDescent="0.25">
      <c r="A42" s="1" t="s">
        <v>3</v>
      </c>
      <c r="B42" s="1">
        <f t="shared" ref="B42:B55" si="0">100+(100*C21)</f>
        <v>90.081179792469072</v>
      </c>
    </row>
    <row r="43" spans="1:3" x14ac:dyDescent="0.25">
      <c r="A43" s="1" t="s">
        <v>4</v>
      </c>
      <c r="B43" s="1">
        <f t="shared" si="0"/>
        <v>101.22360340890692</v>
      </c>
    </row>
    <row r="44" spans="1:3" x14ac:dyDescent="0.25">
      <c r="A44" s="1" t="s">
        <v>5</v>
      </c>
      <c r="B44" s="1">
        <f t="shared" si="0"/>
        <v>86.067846542492688</v>
      </c>
    </row>
    <row r="45" spans="1:3" x14ac:dyDescent="0.25">
      <c r="A45" s="1" t="s">
        <v>6</v>
      </c>
      <c r="B45" s="1">
        <f t="shared" si="0"/>
        <v>104.95278132263415</v>
      </c>
    </row>
    <row r="46" spans="1:3" x14ac:dyDescent="0.25">
      <c r="A46" s="1" t="s">
        <v>7</v>
      </c>
      <c r="B46" s="1">
        <f t="shared" si="0"/>
        <v>108.44220219853983</v>
      </c>
    </row>
    <row r="47" spans="1:3" x14ac:dyDescent="0.25">
      <c r="A47" s="1" t="s">
        <v>8</v>
      </c>
      <c r="B47" s="1">
        <f t="shared" si="0"/>
        <v>102.03011868211797</v>
      </c>
    </row>
    <row r="48" spans="1:3" x14ac:dyDescent="0.25">
      <c r="A48" s="1" t="s">
        <v>9</v>
      </c>
      <c r="B48" s="1">
        <f t="shared" si="0"/>
        <v>111.88180578852371</v>
      </c>
    </row>
    <row r="49" spans="1:2" x14ac:dyDescent="0.25">
      <c r="A49" s="1" t="s">
        <v>10</v>
      </c>
      <c r="B49" s="1">
        <f t="shared" si="0"/>
        <v>95.437831103719176</v>
      </c>
    </row>
    <row r="50" spans="1:2" x14ac:dyDescent="0.25">
      <c r="A50" s="1" t="s">
        <v>11</v>
      </c>
      <c r="B50" s="1">
        <f t="shared" si="0"/>
        <v>100.8220522518795</v>
      </c>
    </row>
    <row r="51" spans="1:2" x14ac:dyDescent="0.25">
      <c r="A51" s="1" t="s">
        <v>12</v>
      </c>
      <c r="B51" s="1">
        <f t="shared" si="0"/>
        <v>113.96254371494909</v>
      </c>
    </row>
    <row r="52" spans="1:2" x14ac:dyDescent="0.25">
      <c r="A52" s="1" t="s">
        <v>13</v>
      </c>
      <c r="B52" s="1">
        <f t="shared" si="0"/>
        <v>91.574825317744725</v>
      </c>
    </row>
    <row r="53" spans="1:2" x14ac:dyDescent="0.25">
      <c r="A53" s="1" t="s">
        <v>14</v>
      </c>
      <c r="B53" s="1">
        <f t="shared" si="0"/>
        <v>101.61746574174204</v>
      </c>
    </row>
    <row r="54" spans="1:2" x14ac:dyDescent="0.25">
      <c r="A54" s="1" t="s">
        <v>15</v>
      </c>
      <c r="B54" s="1">
        <f t="shared" si="0"/>
        <v>98.81160181945674</v>
      </c>
    </row>
    <row r="55" spans="1:2" x14ac:dyDescent="0.25">
      <c r="A55" s="1" t="s">
        <v>16</v>
      </c>
      <c r="B55" s="1">
        <f t="shared" si="0"/>
        <v>101.73442551719805</v>
      </c>
    </row>
    <row r="56" spans="1:2" x14ac:dyDescent="0.25">
      <c r="A56" s="1" t="s">
        <v>25</v>
      </c>
      <c r="B56" s="1">
        <f t="shared" ref="B56:B57" si="1">100+(100*C35)</f>
        <v>99.700836835480231</v>
      </c>
    </row>
    <row r="57" spans="1:2" x14ac:dyDescent="0.25">
      <c r="A57" s="1" t="s">
        <v>17</v>
      </c>
      <c r="B57" s="1">
        <f t="shared" si="1"/>
        <v>91.827994987391648</v>
      </c>
    </row>
  </sheetData>
  <sortState ref="A2:V18">
    <sortCondition ref="B2:B18"/>
  </sortState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BRF residuals</vt:lpstr>
    </vt:vector>
  </TitlesOfParts>
  <Company>UNE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D. Rex Mitchell</dc:creator>
  <cp:lastModifiedBy>D. Rex Mitchell</cp:lastModifiedBy>
  <dcterms:created xsi:type="dcterms:W3CDTF">2017-10-22T21:29:50Z</dcterms:created>
  <dcterms:modified xsi:type="dcterms:W3CDTF">2018-04-15T23:32:08Z</dcterms:modified>
</cp:coreProperties>
</file>