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imonthi\Documents\Literature review\Chapter 5\data\"/>
    </mc:Choice>
  </mc:AlternateContent>
  <bookViews>
    <workbookView xWindow="0" yWindow="0" windowWidth="28800" windowHeight="11700" firstSheet="2" activeTab="2"/>
  </bookViews>
  <sheets>
    <sheet name="ForBoxPlot" sheetId="16" state="hidden" r:id="rId1"/>
    <sheet name="ForBoxPlot2" sheetId="20" state="hidden" r:id="rId2"/>
    <sheet name="Sheet1" sheetId="1" r:id="rId3"/>
    <sheet name="Sheet3" sheetId="44" r:id="rId4"/>
    <sheet name="Sheet2" sheetId="43" r:id="rId5"/>
    <sheet name="female greater than male" sheetId="42" r:id="rId6"/>
    <sheet name="Women working hour " sheetId="33" r:id="rId7"/>
    <sheet name="Wage rate" sheetId="32" r:id="rId8"/>
    <sheet name="chart of labour utilization " sheetId="28" r:id="rId9"/>
    <sheet name="Demand and supply" sheetId="31" r:id="rId10"/>
    <sheet name="Labour availability changed " sheetId="29" r:id="rId11"/>
    <sheet name="High demand " sheetId="30" r:id="rId12"/>
  </sheets>
  <definedNames>
    <definedName name="_xlnm._FilterDatabase" localSheetId="2" hidden="1">Sheet1!$EG$1:$EG$354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43" l="1"/>
  <c r="G5" i="43"/>
  <c r="G4" i="43"/>
  <c r="D6" i="43"/>
  <c r="C14" i="42" l="1"/>
  <c r="B14" i="42"/>
  <c r="C15" i="42"/>
  <c r="B15" i="42"/>
  <c r="EJ304" i="1" l="1"/>
  <c r="EK304" i="1"/>
  <c r="EN304" i="1"/>
  <c r="EO304" i="1"/>
  <c r="EF304" i="1"/>
  <c r="EG304" i="1"/>
  <c r="EC304" i="1"/>
  <c r="EB304" i="1"/>
  <c r="EP6" i="1"/>
  <c r="EQ6" i="1" s="1"/>
  <c r="EP10" i="1"/>
  <c r="EQ10" i="1" s="1"/>
  <c r="EP11" i="1"/>
  <c r="EQ11" i="1" s="1"/>
  <c r="EP18" i="1"/>
  <c r="EQ18" i="1" s="1"/>
  <c r="EP20" i="1"/>
  <c r="EQ20" i="1" s="1"/>
  <c r="EP21" i="1"/>
  <c r="EQ21" i="1" s="1"/>
  <c r="EP22" i="1"/>
  <c r="EQ22" i="1" s="1"/>
  <c r="EP23" i="1"/>
  <c r="EQ23" i="1" s="1"/>
  <c r="EP26" i="1"/>
  <c r="EQ26" i="1" s="1"/>
  <c r="EP28" i="1"/>
  <c r="EQ28" i="1" s="1"/>
  <c r="EP31" i="1"/>
  <c r="EQ31" i="1" s="1"/>
  <c r="EP33" i="1"/>
  <c r="EQ33" i="1" s="1"/>
  <c r="EP35" i="1"/>
  <c r="EQ35" i="1" s="1"/>
  <c r="EP37" i="1"/>
  <c r="EQ37" i="1" s="1"/>
  <c r="EP41" i="1"/>
  <c r="EQ41" i="1" s="1"/>
  <c r="EP45" i="1"/>
  <c r="EQ45" i="1" s="1"/>
  <c r="EP46" i="1"/>
  <c r="EQ46" i="1" s="1"/>
  <c r="EP47" i="1"/>
  <c r="EQ47" i="1" s="1"/>
  <c r="EP48" i="1"/>
  <c r="EQ48" i="1" s="1"/>
  <c r="EP52" i="1"/>
  <c r="EQ52" i="1" s="1"/>
  <c r="EP53" i="1"/>
  <c r="EQ53" i="1" s="1"/>
  <c r="EP54" i="1"/>
  <c r="EQ54" i="1" s="1"/>
  <c r="EP61" i="1"/>
  <c r="EQ61" i="1" s="1"/>
  <c r="EP67" i="1"/>
  <c r="EQ67" i="1" s="1"/>
  <c r="EP68" i="1"/>
  <c r="EQ68" i="1" s="1"/>
  <c r="EP69" i="1"/>
  <c r="EQ69" i="1" s="1"/>
  <c r="EP74" i="1"/>
  <c r="EQ74" i="1" s="1"/>
  <c r="EP75" i="1"/>
  <c r="EQ75" i="1" s="1"/>
  <c r="EP79" i="1"/>
  <c r="EQ79" i="1" s="1"/>
  <c r="EP82" i="1"/>
  <c r="EQ82" i="1" s="1"/>
  <c r="EP88" i="1"/>
  <c r="EQ88" i="1" s="1"/>
  <c r="EP89" i="1"/>
  <c r="EQ89" i="1" s="1"/>
  <c r="EP92" i="1"/>
  <c r="EQ92" i="1" s="1"/>
  <c r="EP93" i="1"/>
  <c r="EQ93" i="1" s="1"/>
  <c r="EP104" i="1"/>
  <c r="EQ104" i="1" s="1"/>
  <c r="EP105" i="1"/>
  <c r="EQ105" i="1" s="1"/>
  <c r="EP106" i="1"/>
  <c r="EQ106" i="1" s="1"/>
  <c r="EP107" i="1"/>
  <c r="EQ107" i="1" s="1"/>
  <c r="EP112" i="1"/>
  <c r="EQ112" i="1" s="1"/>
  <c r="EP113" i="1"/>
  <c r="EQ113" i="1" s="1"/>
  <c r="EP114" i="1"/>
  <c r="EQ114" i="1" s="1"/>
  <c r="EP115" i="1"/>
  <c r="EQ115" i="1" s="1"/>
  <c r="EP116" i="1"/>
  <c r="EQ116" i="1" s="1"/>
  <c r="EP117" i="1"/>
  <c r="EQ117" i="1" s="1"/>
  <c r="EP127" i="1"/>
  <c r="EQ127" i="1" s="1"/>
  <c r="EP128" i="1"/>
  <c r="EQ128" i="1" s="1"/>
  <c r="EP129" i="1"/>
  <c r="EQ129" i="1" s="1"/>
  <c r="EP137" i="1"/>
  <c r="EQ137" i="1" s="1"/>
  <c r="EP141" i="1"/>
  <c r="EQ141" i="1" s="1"/>
  <c r="EP143" i="1"/>
  <c r="EQ143" i="1" s="1"/>
  <c r="EP146" i="1"/>
  <c r="EQ146" i="1" s="1"/>
  <c r="EP147" i="1"/>
  <c r="EQ147" i="1" s="1"/>
  <c r="EP151" i="1"/>
  <c r="EQ151" i="1" s="1"/>
  <c r="EP152" i="1"/>
  <c r="EQ152" i="1" s="1"/>
  <c r="EP154" i="1"/>
  <c r="EQ154" i="1" s="1"/>
  <c r="EP157" i="1"/>
  <c r="EQ157" i="1" s="1"/>
  <c r="EP158" i="1"/>
  <c r="EQ158" i="1" s="1"/>
  <c r="EP161" i="1"/>
  <c r="EQ161" i="1" s="1"/>
  <c r="EP164" i="1"/>
  <c r="EQ164" i="1" s="1"/>
  <c r="EP165" i="1"/>
  <c r="EQ165" i="1" s="1"/>
  <c r="EP169" i="1"/>
  <c r="EQ169" i="1" s="1"/>
  <c r="EP170" i="1"/>
  <c r="EQ170" i="1" s="1"/>
  <c r="EP174" i="1"/>
  <c r="EQ174" i="1" s="1"/>
  <c r="EP175" i="1"/>
  <c r="EQ175" i="1" s="1"/>
  <c r="EP178" i="1"/>
  <c r="EQ178" i="1" s="1"/>
  <c r="EP179" i="1"/>
  <c r="EQ179" i="1" s="1"/>
  <c r="EP180" i="1"/>
  <c r="EQ180" i="1" s="1"/>
  <c r="EP181" i="1"/>
  <c r="EQ181" i="1" s="1"/>
  <c r="EP183" i="1"/>
  <c r="EQ183" i="1" s="1"/>
  <c r="EP187" i="1"/>
  <c r="EQ187" i="1" s="1"/>
  <c r="EP197" i="1"/>
  <c r="EQ197" i="1" s="1"/>
  <c r="EP198" i="1"/>
  <c r="EQ198" i="1" s="1"/>
  <c r="EP199" i="1"/>
  <c r="EQ199" i="1" s="1"/>
  <c r="EP200" i="1"/>
  <c r="EQ200" i="1" s="1"/>
  <c r="EP203" i="1"/>
  <c r="EQ203" i="1" s="1"/>
  <c r="EP210" i="1"/>
  <c r="EQ210" i="1" s="1"/>
  <c r="EP211" i="1"/>
  <c r="EQ211" i="1" s="1"/>
  <c r="EP213" i="1"/>
  <c r="EQ213" i="1" s="1"/>
  <c r="EP214" i="1"/>
  <c r="EQ214" i="1" s="1"/>
  <c r="EP217" i="1"/>
  <c r="EQ217" i="1" s="1"/>
  <c r="EP218" i="1"/>
  <c r="EQ218" i="1" s="1"/>
  <c r="EP224" i="1"/>
  <c r="EQ224" i="1" s="1"/>
  <c r="EP225" i="1"/>
  <c r="EQ225" i="1" s="1"/>
  <c r="EP228" i="1"/>
  <c r="EQ228" i="1" s="1"/>
  <c r="EP229" i="1"/>
  <c r="EQ229" i="1" s="1"/>
  <c r="EP231" i="1"/>
  <c r="EQ231" i="1" s="1"/>
  <c r="EP234" i="1"/>
  <c r="EQ234" i="1" s="1"/>
  <c r="EP235" i="1"/>
  <c r="EQ235" i="1" s="1"/>
  <c r="EP237" i="1"/>
  <c r="EQ237" i="1" s="1"/>
  <c r="EP238" i="1"/>
  <c r="EQ238" i="1" s="1"/>
  <c r="EP239" i="1"/>
  <c r="EQ239" i="1" s="1"/>
  <c r="EP241" i="1"/>
  <c r="EQ241" i="1" s="1"/>
  <c r="EP246" i="1"/>
  <c r="EQ246" i="1" s="1"/>
  <c r="EP247" i="1"/>
  <c r="EQ247" i="1" s="1"/>
  <c r="EP248" i="1"/>
  <c r="EQ248" i="1" s="1"/>
  <c r="EP249" i="1"/>
  <c r="EQ249" i="1" s="1"/>
  <c r="EP252" i="1"/>
  <c r="EQ252" i="1" s="1"/>
  <c r="EP266" i="1"/>
  <c r="EQ266" i="1" s="1"/>
  <c r="EP268" i="1"/>
  <c r="EQ268" i="1" s="1"/>
  <c r="EP271" i="1"/>
  <c r="EQ271" i="1" s="1"/>
  <c r="EP273" i="1"/>
  <c r="EQ273" i="1" s="1"/>
  <c r="EP275" i="1"/>
  <c r="EQ275" i="1" s="1"/>
  <c r="EP286" i="1"/>
  <c r="EQ286" i="1" s="1"/>
  <c r="EP287" i="1"/>
  <c r="EQ287" i="1" s="1"/>
  <c r="EP288" i="1"/>
  <c r="EQ288" i="1" s="1"/>
  <c r="EP290" i="1"/>
  <c r="EQ290" i="1" s="1"/>
  <c r="EP291" i="1"/>
  <c r="EQ291" i="1" s="1"/>
  <c r="EP297" i="1"/>
  <c r="EQ297" i="1" s="1"/>
  <c r="EP298" i="1"/>
  <c r="EQ298" i="1" s="1"/>
  <c r="EP299" i="1"/>
  <c r="EQ299" i="1" s="1"/>
  <c r="EL6" i="1"/>
  <c r="EM6" i="1" s="1"/>
  <c r="EL7" i="1"/>
  <c r="EM7" i="1" s="1"/>
  <c r="EL9" i="1"/>
  <c r="EM9" i="1" s="1"/>
  <c r="EL10" i="1"/>
  <c r="EM10" i="1" s="1"/>
  <c r="EL11" i="1"/>
  <c r="EM11" i="1" s="1"/>
  <c r="EL15" i="1"/>
  <c r="EM15" i="1" s="1"/>
  <c r="EL18" i="1"/>
  <c r="EM18" i="1" s="1"/>
  <c r="EL20" i="1"/>
  <c r="EM20" i="1" s="1"/>
  <c r="EL21" i="1"/>
  <c r="EM21" i="1" s="1"/>
  <c r="EL22" i="1"/>
  <c r="EM22" i="1" s="1"/>
  <c r="EL23" i="1"/>
  <c r="EM23" i="1" s="1"/>
  <c r="EL26" i="1"/>
  <c r="EM26" i="1" s="1"/>
  <c r="EL28" i="1"/>
  <c r="EM28" i="1" s="1"/>
  <c r="EL30" i="1"/>
  <c r="EM30" i="1" s="1"/>
  <c r="EL31" i="1"/>
  <c r="EM31" i="1" s="1"/>
  <c r="EL33" i="1"/>
  <c r="EM33" i="1" s="1"/>
  <c r="EL35" i="1"/>
  <c r="EM35" i="1" s="1"/>
  <c r="EL37" i="1"/>
  <c r="EM37" i="1" s="1"/>
  <c r="EL41" i="1"/>
  <c r="EM41" i="1" s="1"/>
  <c r="EL45" i="1"/>
  <c r="EM45" i="1" s="1"/>
  <c r="EL46" i="1"/>
  <c r="EM46" i="1" s="1"/>
  <c r="EL47" i="1"/>
  <c r="EM47" i="1" s="1"/>
  <c r="EL48" i="1"/>
  <c r="EM48" i="1" s="1"/>
  <c r="EL52" i="1"/>
  <c r="EM52" i="1" s="1"/>
  <c r="EL53" i="1"/>
  <c r="EM53" i="1" s="1"/>
  <c r="EL54" i="1"/>
  <c r="EM54" i="1" s="1"/>
  <c r="EL61" i="1"/>
  <c r="EM61" i="1" s="1"/>
  <c r="EL63" i="1"/>
  <c r="EM63" i="1" s="1"/>
  <c r="EL67" i="1"/>
  <c r="EM67" i="1" s="1"/>
  <c r="EL68" i="1"/>
  <c r="EM68" i="1" s="1"/>
  <c r="EL69" i="1"/>
  <c r="EM69" i="1" s="1"/>
  <c r="EL74" i="1"/>
  <c r="EM74" i="1" s="1"/>
  <c r="EL75" i="1"/>
  <c r="EM75" i="1" s="1"/>
  <c r="EL79" i="1"/>
  <c r="EM79" i="1" s="1"/>
  <c r="EL82" i="1"/>
  <c r="EM82" i="1" s="1"/>
  <c r="EL83" i="1"/>
  <c r="EM83" i="1" s="1"/>
  <c r="EL84" i="1"/>
  <c r="EM84" i="1" s="1"/>
  <c r="EL85" i="1"/>
  <c r="EM85" i="1" s="1"/>
  <c r="EL88" i="1"/>
  <c r="EM88" i="1" s="1"/>
  <c r="EL89" i="1"/>
  <c r="EM89" i="1" s="1"/>
  <c r="EL92" i="1"/>
  <c r="EM92" i="1" s="1"/>
  <c r="EL93" i="1"/>
  <c r="EM93" i="1" s="1"/>
  <c r="EL102" i="1"/>
  <c r="EM102" i="1" s="1"/>
  <c r="EL104" i="1"/>
  <c r="EM104" i="1" s="1"/>
  <c r="EL105" i="1"/>
  <c r="EM105" i="1" s="1"/>
  <c r="EL106" i="1"/>
  <c r="EM106" i="1" s="1"/>
  <c r="EL107" i="1"/>
  <c r="EM107" i="1" s="1"/>
  <c r="EL112" i="1"/>
  <c r="EM112" i="1" s="1"/>
  <c r="EL113" i="1"/>
  <c r="EM113" i="1" s="1"/>
  <c r="EL114" i="1"/>
  <c r="EM114" i="1" s="1"/>
  <c r="EL115" i="1"/>
  <c r="EM115" i="1" s="1"/>
  <c r="EL116" i="1"/>
  <c r="EM116" i="1" s="1"/>
  <c r="EL117" i="1"/>
  <c r="EM117" i="1" s="1"/>
  <c r="EL127" i="1"/>
  <c r="EM127" i="1" s="1"/>
  <c r="EL128" i="1"/>
  <c r="EM128" i="1" s="1"/>
  <c r="EL129" i="1"/>
  <c r="EM129" i="1" s="1"/>
  <c r="EL135" i="1"/>
  <c r="EM135" i="1" s="1"/>
  <c r="EL137" i="1"/>
  <c r="EM137" i="1" s="1"/>
  <c r="EL141" i="1"/>
  <c r="EM141" i="1" s="1"/>
  <c r="EL142" i="1"/>
  <c r="EM142" i="1" s="1"/>
  <c r="EL143" i="1"/>
  <c r="EM143" i="1" s="1"/>
  <c r="EL145" i="1"/>
  <c r="EM145" i="1" s="1"/>
  <c r="EL146" i="1"/>
  <c r="EM146" i="1" s="1"/>
  <c r="EL147" i="1"/>
  <c r="EM147" i="1" s="1"/>
  <c r="EL151" i="1"/>
  <c r="EM151" i="1" s="1"/>
  <c r="EL152" i="1"/>
  <c r="EM152" i="1" s="1"/>
  <c r="EL154" i="1"/>
  <c r="EM154" i="1" s="1"/>
  <c r="EL157" i="1"/>
  <c r="EM157" i="1" s="1"/>
  <c r="EL158" i="1"/>
  <c r="EM158" i="1" s="1"/>
  <c r="EL161" i="1"/>
  <c r="EM161" i="1" s="1"/>
  <c r="EL164" i="1"/>
  <c r="EM164" i="1" s="1"/>
  <c r="EL165" i="1"/>
  <c r="EM165" i="1" s="1"/>
  <c r="EL168" i="1"/>
  <c r="EM168" i="1" s="1"/>
  <c r="EL169" i="1"/>
  <c r="EM169" i="1" s="1"/>
  <c r="EL170" i="1"/>
  <c r="EM170" i="1" s="1"/>
  <c r="EL174" i="1"/>
  <c r="EM174" i="1" s="1"/>
  <c r="EL175" i="1"/>
  <c r="EM175" i="1" s="1"/>
  <c r="EL178" i="1"/>
  <c r="EM178" i="1" s="1"/>
  <c r="EL179" i="1"/>
  <c r="EM179" i="1" s="1"/>
  <c r="EL180" i="1"/>
  <c r="EM180" i="1" s="1"/>
  <c r="EL181" i="1"/>
  <c r="EM181" i="1" s="1"/>
  <c r="EL182" i="1"/>
  <c r="EM182" i="1" s="1"/>
  <c r="EL183" i="1"/>
  <c r="EM183" i="1" s="1"/>
  <c r="EL187" i="1"/>
  <c r="EM187" i="1" s="1"/>
  <c r="EL194" i="1"/>
  <c r="EM194" i="1" s="1"/>
  <c r="EL196" i="1"/>
  <c r="EM196" i="1" s="1"/>
  <c r="EL197" i="1"/>
  <c r="EM197" i="1" s="1"/>
  <c r="EL198" i="1"/>
  <c r="EM198" i="1" s="1"/>
  <c r="EL199" i="1"/>
  <c r="EM199" i="1" s="1"/>
  <c r="EL200" i="1"/>
  <c r="EM200" i="1" s="1"/>
  <c r="EL203" i="1"/>
  <c r="EM203" i="1" s="1"/>
  <c r="EL210" i="1"/>
  <c r="EM210" i="1" s="1"/>
  <c r="EL211" i="1"/>
  <c r="EM211" i="1" s="1"/>
  <c r="EL213" i="1"/>
  <c r="EM213" i="1" s="1"/>
  <c r="EL214" i="1"/>
  <c r="EM214" i="1" s="1"/>
  <c r="EL217" i="1"/>
  <c r="EM217" i="1" s="1"/>
  <c r="EL218" i="1"/>
  <c r="EM218" i="1" s="1"/>
  <c r="EL224" i="1"/>
  <c r="EM224" i="1" s="1"/>
  <c r="EL225" i="1"/>
  <c r="EM225" i="1" s="1"/>
  <c r="EL228" i="1"/>
  <c r="EM228" i="1" s="1"/>
  <c r="EL229" i="1"/>
  <c r="EM229" i="1" s="1"/>
  <c r="EL231" i="1"/>
  <c r="EM231" i="1" s="1"/>
  <c r="EL234" i="1"/>
  <c r="EM234" i="1" s="1"/>
  <c r="EL235" i="1"/>
  <c r="EM235" i="1" s="1"/>
  <c r="EL237" i="1"/>
  <c r="EM237" i="1" s="1"/>
  <c r="EL238" i="1"/>
  <c r="EM238" i="1" s="1"/>
  <c r="EL239" i="1"/>
  <c r="EM239" i="1" s="1"/>
  <c r="EL241" i="1"/>
  <c r="EM241" i="1" s="1"/>
  <c r="EL246" i="1"/>
  <c r="EM246" i="1" s="1"/>
  <c r="EL247" i="1"/>
  <c r="EM247" i="1" s="1"/>
  <c r="EL248" i="1"/>
  <c r="EM248" i="1" s="1"/>
  <c r="EL249" i="1"/>
  <c r="EM249" i="1" s="1"/>
  <c r="EL252" i="1"/>
  <c r="EM252" i="1" s="1"/>
  <c r="EL266" i="1"/>
  <c r="EM266" i="1" s="1"/>
  <c r="EL268" i="1"/>
  <c r="EM268" i="1" s="1"/>
  <c r="EL269" i="1"/>
  <c r="EM269" i="1" s="1"/>
  <c r="EL271" i="1"/>
  <c r="EM271" i="1" s="1"/>
  <c r="EL273" i="1"/>
  <c r="EM273" i="1" s="1"/>
  <c r="EL275" i="1"/>
  <c r="EM275" i="1" s="1"/>
  <c r="EL277" i="1"/>
  <c r="EM277" i="1" s="1"/>
  <c r="EL286" i="1"/>
  <c r="EM286" i="1" s="1"/>
  <c r="EL287" i="1"/>
  <c r="EM287" i="1" s="1"/>
  <c r="EL288" i="1"/>
  <c r="EM288" i="1" s="1"/>
  <c r="EL290" i="1"/>
  <c r="EM290" i="1" s="1"/>
  <c r="EL291" i="1"/>
  <c r="EM291" i="1" s="1"/>
  <c r="EL297" i="1"/>
  <c r="EM297" i="1" s="1"/>
  <c r="EL298" i="1"/>
  <c r="EM298" i="1" s="1"/>
  <c r="EL299" i="1"/>
  <c r="EM299" i="1" s="1"/>
  <c r="EH3" i="1"/>
  <c r="EI3" i="1" s="1"/>
  <c r="EH4" i="1"/>
  <c r="EI4" i="1" s="1"/>
  <c r="EH5" i="1"/>
  <c r="EI5" i="1" s="1"/>
  <c r="EH6" i="1"/>
  <c r="EI6" i="1" s="1"/>
  <c r="EH7" i="1"/>
  <c r="EI7" i="1" s="1"/>
  <c r="EH8" i="1"/>
  <c r="EI8" i="1" s="1"/>
  <c r="EH9" i="1"/>
  <c r="EI9" i="1" s="1"/>
  <c r="EH10" i="1"/>
  <c r="EI10" i="1" s="1"/>
  <c r="EH11" i="1"/>
  <c r="EI11" i="1" s="1"/>
  <c r="EH12" i="1"/>
  <c r="EI12" i="1" s="1"/>
  <c r="EH13" i="1"/>
  <c r="EI13" i="1" s="1"/>
  <c r="EH14" i="1"/>
  <c r="EI14" i="1" s="1"/>
  <c r="EH15" i="1"/>
  <c r="EI15" i="1" s="1"/>
  <c r="EH17" i="1"/>
  <c r="EI17" i="1" s="1"/>
  <c r="EH18" i="1"/>
  <c r="EI18" i="1" s="1"/>
  <c r="EH19" i="1"/>
  <c r="EI19" i="1" s="1"/>
  <c r="EH20" i="1"/>
  <c r="EI20" i="1" s="1"/>
  <c r="EH21" i="1"/>
  <c r="EI21" i="1" s="1"/>
  <c r="EH22" i="1"/>
  <c r="EI22" i="1" s="1"/>
  <c r="EH23" i="1"/>
  <c r="EI23" i="1" s="1"/>
  <c r="EH24" i="1"/>
  <c r="EI24" i="1" s="1"/>
  <c r="EH25" i="1"/>
  <c r="EI25" i="1" s="1"/>
  <c r="EH26" i="1"/>
  <c r="EI26" i="1" s="1"/>
  <c r="EH27" i="1"/>
  <c r="EI27" i="1" s="1"/>
  <c r="EH28" i="1"/>
  <c r="EI28" i="1" s="1"/>
  <c r="EH31" i="1"/>
  <c r="EI31" i="1" s="1"/>
  <c r="EH32" i="1"/>
  <c r="EI32" i="1" s="1"/>
  <c r="EH33" i="1"/>
  <c r="EI33" i="1" s="1"/>
  <c r="EH34" i="1"/>
  <c r="EI34" i="1" s="1"/>
  <c r="EH35" i="1"/>
  <c r="EI35" i="1" s="1"/>
  <c r="EH36" i="1"/>
  <c r="EI36" i="1" s="1"/>
  <c r="EH37" i="1"/>
  <c r="EI37" i="1" s="1"/>
  <c r="EH38" i="1"/>
  <c r="EI38" i="1" s="1"/>
  <c r="EH39" i="1"/>
  <c r="EI39" i="1" s="1"/>
  <c r="EH40" i="1"/>
  <c r="EI40" i="1" s="1"/>
  <c r="EH42" i="1"/>
  <c r="EI42" i="1" s="1"/>
  <c r="EH43" i="1"/>
  <c r="EI43" i="1" s="1"/>
  <c r="EH45" i="1"/>
  <c r="EI45" i="1" s="1"/>
  <c r="EH46" i="1"/>
  <c r="EI46" i="1" s="1"/>
  <c r="EH47" i="1"/>
  <c r="EI47" i="1" s="1"/>
  <c r="EH48" i="1"/>
  <c r="EI48" i="1" s="1"/>
  <c r="EH49" i="1"/>
  <c r="EI49" i="1" s="1"/>
  <c r="EH50" i="1"/>
  <c r="EI50" i="1" s="1"/>
  <c r="EH51" i="1"/>
  <c r="EI51" i="1" s="1"/>
  <c r="EH52" i="1"/>
  <c r="EI52" i="1" s="1"/>
  <c r="EH53" i="1"/>
  <c r="EI53" i="1" s="1"/>
  <c r="EH54" i="1"/>
  <c r="EI54" i="1" s="1"/>
  <c r="EH55" i="1"/>
  <c r="EI55" i="1" s="1"/>
  <c r="EH56" i="1"/>
  <c r="EI56" i="1" s="1"/>
  <c r="EH57" i="1"/>
  <c r="EI57" i="1" s="1"/>
  <c r="EH58" i="1"/>
  <c r="EI58" i="1" s="1"/>
  <c r="EH59" i="1"/>
  <c r="EI59" i="1" s="1"/>
  <c r="EH60" i="1"/>
  <c r="EI60" i="1" s="1"/>
  <c r="EH61" i="1"/>
  <c r="EI61" i="1" s="1"/>
  <c r="EH62" i="1"/>
  <c r="EI62" i="1" s="1"/>
  <c r="EH63" i="1"/>
  <c r="EI63" i="1" s="1"/>
  <c r="EH64" i="1"/>
  <c r="EI64" i="1" s="1"/>
  <c r="EH65" i="1"/>
  <c r="EI65" i="1" s="1"/>
  <c r="EH66" i="1"/>
  <c r="EI66" i="1" s="1"/>
  <c r="EH67" i="1"/>
  <c r="EI67" i="1" s="1"/>
  <c r="EH68" i="1"/>
  <c r="EI68" i="1" s="1"/>
  <c r="EH69" i="1"/>
  <c r="EI69" i="1" s="1"/>
  <c r="EH70" i="1"/>
  <c r="EI70" i="1" s="1"/>
  <c r="EH71" i="1"/>
  <c r="EI71" i="1" s="1"/>
  <c r="EH72" i="1"/>
  <c r="EI72" i="1" s="1"/>
  <c r="EH73" i="1"/>
  <c r="EI73" i="1" s="1"/>
  <c r="EH74" i="1"/>
  <c r="EI74" i="1" s="1"/>
  <c r="EH75" i="1"/>
  <c r="EI75" i="1" s="1"/>
  <c r="EH76" i="1"/>
  <c r="EI76" i="1" s="1"/>
  <c r="EH77" i="1"/>
  <c r="EI77" i="1" s="1"/>
  <c r="EH78" i="1"/>
  <c r="EI78" i="1" s="1"/>
  <c r="EH79" i="1"/>
  <c r="EI79" i="1" s="1"/>
  <c r="EH80" i="1"/>
  <c r="EI80" i="1" s="1"/>
  <c r="EH81" i="1"/>
  <c r="EI81" i="1" s="1"/>
  <c r="EH82" i="1"/>
  <c r="EI82" i="1" s="1"/>
  <c r="EH83" i="1"/>
  <c r="EI83" i="1" s="1"/>
  <c r="EH84" i="1"/>
  <c r="EI84" i="1" s="1"/>
  <c r="EH85" i="1"/>
  <c r="EI85" i="1" s="1"/>
  <c r="EH87" i="1"/>
  <c r="EI87" i="1" s="1"/>
  <c r="EH88" i="1"/>
  <c r="EI88" i="1" s="1"/>
  <c r="EH89" i="1"/>
  <c r="EI89" i="1" s="1"/>
  <c r="EH90" i="1"/>
  <c r="EI90" i="1" s="1"/>
  <c r="EH91" i="1"/>
  <c r="EI91" i="1" s="1"/>
  <c r="EH92" i="1"/>
  <c r="EI92" i="1" s="1"/>
  <c r="EH93" i="1"/>
  <c r="EI93" i="1" s="1"/>
  <c r="EH94" i="1"/>
  <c r="EI94" i="1" s="1"/>
  <c r="EH95" i="1"/>
  <c r="EI95" i="1" s="1"/>
  <c r="EH97" i="1"/>
  <c r="EI97" i="1" s="1"/>
  <c r="EH98" i="1"/>
  <c r="EI98" i="1" s="1"/>
  <c r="EH99" i="1"/>
  <c r="EI99" i="1" s="1"/>
  <c r="EH100" i="1"/>
  <c r="EI100" i="1" s="1"/>
  <c r="EH103" i="1"/>
  <c r="EI103" i="1" s="1"/>
  <c r="EH104" i="1"/>
  <c r="EI104" i="1" s="1"/>
  <c r="EH105" i="1"/>
  <c r="EI105" i="1" s="1"/>
  <c r="EH106" i="1"/>
  <c r="EI106" i="1" s="1"/>
  <c r="EH107" i="1"/>
  <c r="EI107" i="1" s="1"/>
  <c r="EH108" i="1"/>
  <c r="EI108" i="1" s="1"/>
  <c r="EH109" i="1"/>
  <c r="EI109" i="1" s="1"/>
  <c r="EH110" i="1"/>
  <c r="EI110" i="1" s="1"/>
  <c r="EH111" i="1"/>
  <c r="EI111" i="1" s="1"/>
  <c r="EH112" i="1"/>
  <c r="EI112" i="1" s="1"/>
  <c r="EH113" i="1"/>
  <c r="EI113" i="1" s="1"/>
  <c r="EH114" i="1"/>
  <c r="EI114" i="1" s="1"/>
  <c r="EH115" i="1"/>
  <c r="EI115" i="1" s="1"/>
  <c r="EH116" i="1"/>
  <c r="EI116" i="1" s="1"/>
  <c r="EH117" i="1"/>
  <c r="EI117" i="1" s="1"/>
  <c r="EH119" i="1"/>
  <c r="EI119" i="1" s="1"/>
  <c r="EH120" i="1"/>
  <c r="EI120" i="1" s="1"/>
  <c r="EH121" i="1"/>
  <c r="EI121" i="1" s="1"/>
  <c r="EH122" i="1"/>
  <c r="EI122" i="1" s="1"/>
  <c r="EH123" i="1"/>
  <c r="EI123" i="1" s="1"/>
  <c r="EH125" i="1"/>
  <c r="EI125" i="1" s="1"/>
  <c r="EH126" i="1"/>
  <c r="EI126" i="1" s="1"/>
  <c r="EH127" i="1"/>
  <c r="EI127" i="1" s="1"/>
  <c r="EH128" i="1"/>
  <c r="EI128" i="1" s="1"/>
  <c r="EH129" i="1"/>
  <c r="EI129" i="1" s="1"/>
  <c r="EH130" i="1"/>
  <c r="EI130" i="1" s="1"/>
  <c r="EH131" i="1"/>
  <c r="EI131" i="1" s="1"/>
  <c r="EH132" i="1"/>
  <c r="EI132" i="1" s="1"/>
  <c r="EH133" i="1"/>
  <c r="EI133" i="1" s="1"/>
  <c r="EH134" i="1"/>
  <c r="EI134" i="1" s="1"/>
  <c r="EH135" i="1"/>
  <c r="EI135" i="1" s="1"/>
  <c r="EH136" i="1"/>
  <c r="EI136" i="1" s="1"/>
  <c r="EH137" i="1"/>
  <c r="EI137" i="1" s="1"/>
  <c r="EH138" i="1"/>
  <c r="EI138" i="1" s="1"/>
  <c r="EH139" i="1"/>
  <c r="EI139" i="1" s="1"/>
  <c r="EH140" i="1"/>
  <c r="EI140" i="1" s="1"/>
  <c r="EH141" i="1"/>
  <c r="EI141" i="1" s="1"/>
  <c r="EH142" i="1"/>
  <c r="EI142" i="1" s="1"/>
  <c r="EH143" i="1"/>
  <c r="EI143" i="1" s="1"/>
  <c r="EH144" i="1"/>
  <c r="EI144" i="1" s="1"/>
  <c r="EH145" i="1"/>
  <c r="EI145" i="1" s="1"/>
  <c r="EH146" i="1"/>
  <c r="EI146" i="1" s="1"/>
  <c r="EH147" i="1"/>
  <c r="EI147" i="1" s="1"/>
  <c r="EH148" i="1"/>
  <c r="EI148" i="1" s="1"/>
  <c r="EH149" i="1"/>
  <c r="EI149" i="1" s="1"/>
  <c r="EH150" i="1"/>
  <c r="EI150" i="1" s="1"/>
  <c r="EH151" i="1"/>
  <c r="EI151" i="1" s="1"/>
  <c r="EH152" i="1"/>
  <c r="EI152" i="1" s="1"/>
  <c r="EH154" i="1"/>
  <c r="EI154" i="1" s="1"/>
  <c r="EH155" i="1"/>
  <c r="EI155" i="1" s="1"/>
  <c r="EH156" i="1"/>
  <c r="EI156" i="1" s="1"/>
  <c r="EH157" i="1"/>
  <c r="EI157" i="1" s="1"/>
  <c r="EH158" i="1"/>
  <c r="EI158" i="1" s="1"/>
  <c r="EH159" i="1"/>
  <c r="EI159" i="1" s="1"/>
  <c r="EH160" i="1"/>
  <c r="EI160" i="1" s="1"/>
  <c r="EH161" i="1"/>
  <c r="EI161" i="1" s="1"/>
  <c r="EH162" i="1"/>
  <c r="EI162" i="1" s="1"/>
  <c r="EH163" i="1"/>
  <c r="EI163" i="1" s="1"/>
  <c r="EH164" i="1"/>
  <c r="EI164" i="1" s="1"/>
  <c r="EH165" i="1"/>
  <c r="EI165" i="1" s="1"/>
  <c r="EH166" i="1"/>
  <c r="EI166" i="1" s="1"/>
  <c r="EH167" i="1"/>
  <c r="EI167" i="1" s="1"/>
  <c r="EH169" i="1"/>
  <c r="EI169" i="1" s="1"/>
  <c r="EH170" i="1"/>
  <c r="EI170" i="1" s="1"/>
  <c r="EH171" i="1"/>
  <c r="EI171" i="1" s="1"/>
  <c r="EH172" i="1"/>
  <c r="EI172" i="1" s="1"/>
  <c r="EH173" i="1"/>
  <c r="EI173" i="1" s="1"/>
  <c r="EH174" i="1"/>
  <c r="EI174" i="1" s="1"/>
  <c r="EH175" i="1"/>
  <c r="EI175" i="1" s="1"/>
  <c r="EH176" i="1"/>
  <c r="EI176" i="1" s="1"/>
  <c r="EH177" i="1"/>
  <c r="EI177" i="1" s="1"/>
  <c r="EH178" i="1"/>
  <c r="EI178" i="1" s="1"/>
  <c r="EH179" i="1"/>
  <c r="EI179" i="1" s="1"/>
  <c r="EH180" i="1"/>
  <c r="EI180" i="1" s="1"/>
  <c r="EH181" i="1"/>
  <c r="EI181" i="1" s="1"/>
  <c r="EH182" i="1"/>
  <c r="EI182" i="1" s="1"/>
  <c r="EH183" i="1"/>
  <c r="EI183" i="1" s="1"/>
  <c r="EH184" i="1"/>
  <c r="EI184" i="1" s="1"/>
  <c r="EH185" i="1"/>
  <c r="EI185" i="1" s="1"/>
  <c r="EH186" i="1"/>
  <c r="EI186" i="1" s="1"/>
  <c r="EH187" i="1"/>
  <c r="EI187" i="1" s="1"/>
  <c r="EH188" i="1"/>
  <c r="EI188" i="1" s="1"/>
  <c r="EH189" i="1"/>
  <c r="EI189" i="1" s="1"/>
  <c r="EH190" i="1"/>
  <c r="EI190" i="1" s="1"/>
  <c r="EH191" i="1"/>
  <c r="EI191" i="1" s="1"/>
  <c r="EH192" i="1"/>
  <c r="EI192" i="1" s="1"/>
  <c r="EH193" i="1"/>
  <c r="EI193" i="1" s="1"/>
  <c r="EH194" i="1"/>
  <c r="EI194" i="1" s="1"/>
  <c r="EH195" i="1"/>
  <c r="EI195" i="1" s="1"/>
  <c r="EH196" i="1"/>
  <c r="EI196" i="1" s="1"/>
  <c r="EH197" i="1"/>
  <c r="EI197" i="1" s="1"/>
  <c r="EH198" i="1"/>
  <c r="EI198" i="1" s="1"/>
  <c r="EH199" i="1"/>
  <c r="EI199" i="1" s="1"/>
  <c r="EH200" i="1"/>
  <c r="EI200" i="1" s="1"/>
  <c r="EH201" i="1"/>
  <c r="EI201" i="1" s="1"/>
  <c r="EH202" i="1"/>
  <c r="EI202" i="1" s="1"/>
  <c r="EH203" i="1"/>
  <c r="EI203" i="1" s="1"/>
  <c r="EH204" i="1"/>
  <c r="EI204" i="1" s="1"/>
  <c r="EH205" i="1"/>
  <c r="EI205" i="1" s="1"/>
  <c r="EH206" i="1"/>
  <c r="EI206" i="1" s="1"/>
  <c r="EH207" i="1"/>
  <c r="EI207" i="1" s="1"/>
  <c r="EH208" i="1"/>
  <c r="EI208" i="1" s="1"/>
  <c r="EH209" i="1"/>
  <c r="EI209" i="1" s="1"/>
  <c r="EH210" i="1"/>
  <c r="EI210" i="1" s="1"/>
  <c r="EH211" i="1"/>
  <c r="EI211" i="1" s="1"/>
  <c r="EH212" i="1"/>
  <c r="EI212" i="1" s="1"/>
  <c r="EH213" i="1"/>
  <c r="EI213" i="1" s="1"/>
  <c r="EH214" i="1"/>
  <c r="EI214" i="1" s="1"/>
  <c r="EH215" i="1"/>
  <c r="EI215" i="1" s="1"/>
  <c r="EH216" i="1"/>
  <c r="EI216" i="1" s="1"/>
  <c r="EH217" i="1"/>
  <c r="EI217" i="1" s="1"/>
  <c r="EH218" i="1"/>
  <c r="EI218" i="1" s="1"/>
  <c r="EH219" i="1"/>
  <c r="EI219" i="1" s="1"/>
  <c r="EH220" i="1"/>
  <c r="EI220" i="1" s="1"/>
  <c r="EH221" i="1"/>
  <c r="EI221" i="1" s="1"/>
  <c r="EH222" i="1"/>
  <c r="EI222" i="1" s="1"/>
  <c r="EH223" i="1"/>
  <c r="EI223" i="1" s="1"/>
  <c r="EH224" i="1"/>
  <c r="EI224" i="1" s="1"/>
  <c r="EH225" i="1"/>
  <c r="EI225" i="1" s="1"/>
  <c r="EH226" i="1"/>
  <c r="EI226" i="1" s="1"/>
  <c r="EH227" i="1"/>
  <c r="EI227" i="1" s="1"/>
  <c r="EH228" i="1"/>
  <c r="EI228" i="1" s="1"/>
  <c r="EH229" i="1"/>
  <c r="EI229" i="1" s="1"/>
  <c r="EH230" i="1"/>
  <c r="EI230" i="1" s="1"/>
  <c r="EH231" i="1"/>
  <c r="EI231" i="1" s="1"/>
  <c r="EH232" i="1"/>
  <c r="EI232" i="1" s="1"/>
  <c r="EH234" i="1"/>
  <c r="EI234" i="1" s="1"/>
  <c r="EH235" i="1"/>
  <c r="EI235" i="1" s="1"/>
  <c r="EH236" i="1"/>
  <c r="EI236" i="1" s="1"/>
  <c r="EH237" i="1"/>
  <c r="EI237" i="1" s="1"/>
  <c r="EH238" i="1"/>
  <c r="EI238" i="1" s="1"/>
  <c r="EH239" i="1"/>
  <c r="EI239" i="1" s="1"/>
  <c r="EH240" i="1"/>
  <c r="EI240" i="1" s="1"/>
  <c r="EH241" i="1"/>
  <c r="EI241" i="1" s="1"/>
  <c r="EH242" i="1"/>
  <c r="EI242" i="1" s="1"/>
  <c r="EH243" i="1"/>
  <c r="EI243" i="1" s="1"/>
  <c r="EH244" i="1"/>
  <c r="EI244" i="1" s="1"/>
  <c r="EH245" i="1"/>
  <c r="EI245" i="1" s="1"/>
  <c r="EH246" i="1"/>
  <c r="EI246" i="1" s="1"/>
  <c r="EH247" i="1"/>
  <c r="EI247" i="1" s="1"/>
  <c r="EH248" i="1"/>
  <c r="EI248" i="1" s="1"/>
  <c r="EH249" i="1"/>
  <c r="EI249" i="1" s="1"/>
  <c r="EH250" i="1"/>
  <c r="EI250" i="1" s="1"/>
  <c r="EH251" i="1"/>
  <c r="EI251" i="1" s="1"/>
  <c r="EH252" i="1"/>
  <c r="EI252" i="1" s="1"/>
  <c r="EH256" i="1"/>
  <c r="EI256" i="1" s="1"/>
  <c r="EH257" i="1"/>
  <c r="EI257" i="1" s="1"/>
  <c r="EH258" i="1"/>
  <c r="EI258" i="1" s="1"/>
  <c r="EH259" i="1"/>
  <c r="EI259" i="1" s="1"/>
  <c r="EH260" i="1"/>
  <c r="EI260" i="1" s="1"/>
  <c r="EH261" i="1"/>
  <c r="EI261" i="1" s="1"/>
  <c r="EH262" i="1"/>
  <c r="EI262" i="1" s="1"/>
  <c r="EH263" i="1"/>
  <c r="EI263" i="1" s="1"/>
  <c r="EH264" i="1"/>
  <c r="EI264" i="1" s="1"/>
  <c r="EH265" i="1"/>
  <c r="EI265" i="1" s="1"/>
  <c r="EH266" i="1"/>
  <c r="EI266" i="1" s="1"/>
  <c r="EH267" i="1"/>
  <c r="EI267" i="1" s="1"/>
  <c r="EH268" i="1"/>
  <c r="EI268" i="1" s="1"/>
  <c r="EH269" i="1"/>
  <c r="EI269" i="1" s="1"/>
  <c r="EH270" i="1"/>
  <c r="EI270" i="1" s="1"/>
  <c r="EH271" i="1"/>
  <c r="EI271" i="1" s="1"/>
  <c r="EH272" i="1"/>
  <c r="EI272" i="1" s="1"/>
  <c r="EH273" i="1"/>
  <c r="EI273" i="1" s="1"/>
  <c r="EH274" i="1"/>
  <c r="EI274" i="1" s="1"/>
  <c r="EH275" i="1"/>
  <c r="EI275" i="1" s="1"/>
  <c r="EH277" i="1"/>
  <c r="EI277" i="1" s="1"/>
  <c r="EH278" i="1"/>
  <c r="EI278" i="1" s="1"/>
  <c r="EH279" i="1"/>
  <c r="EI279" i="1" s="1"/>
  <c r="EH280" i="1"/>
  <c r="EI280" i="1" s="1"/>
  <c r="EH281" i="1"/>
  <c r="EI281" i="1" s="1"/>
  <c r="EH282" i="1"/>
  <c r="EI282" i="1" s="1"/>
  <c r="EH283" i="1"/>
  <c r="EI283" i="1" s="1"/>
  <c r="EH284" i="1"/>
  <c r="EI284" i="1" s="1"/>
  <c r="EH285" i="1"/>
  <c r="EI285" i="1" s="1"/>
  <c r="EH286" i="1"/>
  <c r="EI286" i="1" s="1"/>
  <c r="EH287" i="1"/>
  <c r="EI287" i="1" s="1"/>
  <c r="EH288" i="1"/>
  <c r="EI288" i="1" s="1"/>
  <c r="EH289" i="1"/>
  <c r="EI289" i="1" s="1"/>
  <c r="EH290" i="1"/>
  <c r="EI290" i="1" s="1"/>
  <c r="EH291" i="1"/>
  <c r="EI291" i="1" s="1"/>
  <c r="EH292" i="1"/>
  <c r="EI292" i="1" s="1"/>
  <c r="EH293" i="1"/>
  <c r="EI293" i="1" s="1"/>
  <c r="EH294" i="1"/>
  <c r="EI294" i="1" s="1"/>
  <c r="EH295" i="1"/>
  <c r="EI295" i="1" s="1"/>
  <c r="EH296" i="1"/>
  <c r="EI296" i="1" s="1"/>
  <c r="EH297" i="1"/>
  <c r="EI297" i="1" s="1"/>
  <c r="EH298" i="1"/>
  <c r="EI298" i="1" s="1"/>
  <c r="EH299" i="1"/>
  <c r="EI299" i="1" s="1"/>
  <c r="EH300" i="1"/>
  <c r="EI300" i="1" s="1"/>
  <c r="EH301" i="1"/>
  <c r="EI301" i="1" s="1"/>
  <c r="EH302" i="1"/>
  <c r="EI302" i="1" s="1"/>
  <c r="EH303" i="1"/>
  <c r="EI303" i="1" s="1"/>
  <c r="EH2" i="1"/>
  <c r="EI2" i="1" s="1"/>
  <c r="ED303" i="1"/>
  <c r="EE303" i="1" s="1"/>
  <c r="ED3" i="1"/>
  <c r="EE3" i="1" s="1"/>
  <c r="ED4" i="1"/>
  <c r="EE4" i="1" s="1"/>
  <c r="ED5" i="1"/>
  <c r="EE5" i="1" s="1"/>
  <c r="ED6" i="1"/>
  <c r="EE6" i="1" s="1"/>
  <c r="ED7" i="1"/>
  <c r="EE7" i="1" s="1"/>
  <c r="ED8" i="1"/>
  <c r="EE8" i="1" s="1"/>
  <c r="ED9" i="1"/>
  <c r="EE9" i="1" s="1"/>
  <c r="ED10" i="1"/>
  <c r="EE10" i="1" s="1"/>
  <c r="ED11" i="1"/>
  <c r="EE11" i="1" s="1"/>
  <c r="ED12" i="1"/>
  <c r="EE12" i="1" s="1"/>
  <c r="ED13" i="1"/>
  <c r="EE13" i="1" s="1"/>
  <c r="ED14" i="1"/>
  <c r="EE14" i="1" s="1"/>
  <c r="ED15" i="1"/>
  <c r="EE15" i="1" s="1"/>
  <c r="ED17" i="1"/>
  <c r="EE17" i="1" s="1"/>
  <c r="ED18" i="1"/>
  <c r="EE18" i="1" s="1"/>
  <c r="ED19" i="1"/>
  <c r="EE19" i="1" s="1"/>
  <c r="ED20" i="1"/>
  <c r="EE20" i="1" s="1"/>
  <c r="ED21" i="1"/>
  <c r="EE21" i="1" s="1"/>
  <c r="ED22" i="1"/>
  <c r="EE22" i="1" s="1"/>
  <c r="ED23" i="1"/>
  <c r="EE23" i="1" s="1"/>
  <c r="ED24" i="1"/>
  <c r="EE24" i="1" s="1"/>
  <c r="ED25" i="1"/>
  <c r="EE25" i="1" s="1"/>
  <c r="ED26" i="1"/>
  <c r="EE26" i="1" s="1"/>
  <c r="ED27" i="1"/>
  <c r="EE27" i="1" s="1"/>
  <c r="ED28" i="1"/>
  <c r="EE28" i="1" s="1"/>
  <c r="ED30" i="1"/>
  <c r="EE30" i="1" s="1"/>
  <c r="ED31" i="1"/>
  <c r="EE31" i="1" s="1"/>
  <c r="ED32" i="1"/>
  <c r="EE32" i="1" s="1"/>
  <c r="ED33" i="1"/>
  <c r="EE33" i="1" s="1"/>
  <c r="ED34" i="1"/>
  <c r="EE34" i="1" s="1"/>
  <c r="ED35" i="1"/>
  <c r="EE35" i="1" s="1"/>
  <c r="ED36" i="1"/>
  <c r="EE36" i="1" s="1"/>
  <c r="ED37" i="1"/>
  <c r="EE37" i="1" s="1"/>
  <c r="ED38" i="1"/>
  <c r="EE38" i="1" s="1"/>
  <c r="ED39" i="1"/>
  <c r="EE39" i="1" s="1"/>
  <c r="ED40" i="1"/>
  <c r="EE40" i="1" s="1"/>
  <c r="ED42" i="1"/>
  <c r="EE42" i="1" s="1"/>
  <c r="ED43" i="1"/>
  <c r="EE43" i="1" s="1"/>
  <c r="ED45" i="1"/>
  <c r="EE45" i="1" s="1"/>
  <c r="ED46" i="1"/>
  <c r="EE46" i="1" s="1"/>
  <c r="ED47" i="1"/>
  <c r="EE47" i="1" s="1"/>
  <c r="ED48" i="1"/>
  <c r="EE48" i="1" s="1"/>
  <c r="ED49" i="1"/>
  <c r="EE49" i="1" s="1"/>
  <c r="ED50" i="1"/>
  <c r="EE50" i="1" s="1"/>
  <c r="ED51" i="1"/>
  <c r="EE51" i="1" s="1"/>
  <c r="ED52" i="1"/>
  <c r="EE52" i="1" s="1"/>
  <c r="ED53" i="1"/>
  <c r="EE53" i="1" s="1"/>
  <c r="ED54" i="1"/>
  <c r="EE54" i="1" s="1"/>
  <c r="ED55" i="1"/>
  <c r="EE55" i="1" s="1"/>
  <c r="ED56" i="1"/>
  <c r="EE56" i="1" s="1"/>
  <c r="ED57" i="1"/>
  <c r="EE57" i="1" s="1"/>
  <c r="ED58" i="1"/>
  <c r="EE58" i="1" s="1"/>
  <c r="ED59" i="1"/>
  <c r="EE59" i="1" s="1"/>
  <c r="ED60" i="1"/>
  <c r="EE60" i="1" s="1"/>
  <c r="ED61" i="1"/>
  <c r="EE61" i="1" s="1"/>
  <c r="ED62" i="1"/>
  <c r="EE62" i="1" s="1"/>
  <c r="ED63" i="1"/>
  <c r="EE63" i="1" s="1"/>
  <c r="ED64" i="1"/>
  <c r="EE64" i="1" s="1"/>
  <c r="ED65" i="1"/>
  <c r="EE65" i="1" s="1"/>
  <c r="ED66" i="1"/>
  <c r="EE66" i="1" s="1"/>
  <c r="ED67" i="1"/>
  <c r="EE67" i="1" s="1"/>
  <c r="ED68" i="1"/>
  <c r="EE68" i="1" s="1"/>
  <c r="ED69" i="1"/>
  <c r="EE69" i="1" s="1"/>
  <c r="ED70" i="1"/>
  <c r="EE70" i="1" s="1"/>
  <c r="ED71" i="1"/>
  <c r="EE71" i="1" s="1"/>
  <c r="ED72" i="1"/>
  <c r="EE72" i="1" s="1"/>
  <c r="ED73" i="1"/>
  <c r="EE73" i="1" s="1"/>
  <c r="ED74" i="1"/>
  <c r="EE74" i="1" s="1"/>
  <c r="ED75" i="1"/>
  <c r="EE75" i="1" s="1"/>
  <c r="ED76" i="1"/>
  <c r="EE76" i="1" s="1"/>
  <c r="ED77" i="1"/>
  <c r="EE77" i="1" s="1"/>
  <c r="ED78" i="1"/>
  <c r="EE78" i="1" s="1"/>
  <c r="ED79" i="1"/>
  <c r="EE79" i="1" s="1"/>
  <c r="ED80" i="1"/>
  <c r="EE80" i="1" s="1"/>
  <c r="ED82" i="1"/>
  <c r="EE82" i="1" s="1"/>
  <c r="ED83" i="1"/>
  <c r="EE83" i="1" s="1"/>
  <c r="ED84" i="1"/>
  <c r="EE84" i="1" s="1"/>
  <c r="ED85" i="1"/>
  <c r="EE85" i="1" s="1"/>
  <c r="ED87" i="1"/>
  <c r="EE87" i="1" s="1"/>
  <c r="ED88" i="1"/>
  <c r="EE88" i="1" s="1"/>
  <c r="ED89" i="1"/>
  <c r="EE89" i="1" s="1"/>
  <c r="ED90" i="1"/>
  <c r="EE90" i="1" s="1"/>
  <c r="ED91" i="1"/>
  <c r="EE91" i="1" s="1"/>
  <c r="ED92" i="1"/>
  <c r="EE92" i="1" s="1"/>
  <c r="ED93" i="1"/>
  <c r="EE93" i="1" s="1"/>
  <c r="ED94" i="1"/>
  <c r="EE94" i="1" s="1"/>
  <c r="ED95" i="1"/>
  <c r="EE95" i="1" s="1"/>
  <c r="ED97" i="1"/>
  <c r="EE97" i="1" s="1"/>
  <c r="ED99" i="1"/>
  <c r="EE99" i="1" s="1"/>
  <c r="ED100" i="1"/>
  <c r="EE100" i="1" s="1"/>
  <c r="ED102" i="1"/>
  <c r="EE102" i="1" s="1"/>
  <c r="ED103" i="1"/>
  <c r="EE103" i="1" s="1"/>
  <c r="ED104" i="1"/>
  <c r="EE104" i="1" s="1"/>
  <c r="ED105" i="1"/>
  <c r="EE105" i="1" s="1"/>
  <c r="ED106" i="1"/>
  <c r="EE106" i="1" s="1"/>
  <c r="ED107" i="1"/>
  <c r="EE107" i="1" s="1"/>
  <c r="ED108" i="1"/>
  <c r="EE108" i="1" s="1"/>
  <c r="ED109" i="1"/>
  <c r="EE109" i="1" s="1"/>
  <c r="ED110" i="1"/>
  <c r="EE110" i="1" s="1"/>
  <c r="ED111" i="1"/>
  <c r="EE111" i="1" s="1"/>
  <c r="ED112" i="1"/>
  <c r="EE112" i="1" s="1"/>
  <c r="ED113" i="1"/>
  <c r="EE113" i="1" s="1"/>
  <c r="ED114" i="1"/>
  <c r="EE114" i="1" s="1"/>
  <c r="ED115" i="1"/>
  <c r="EE115" i="1" s="1"/>
  <c r="ED116" i="1"/>
  <c r="EE116" i="1" s="1"/>
  <c r="ED117" i="1"/>
  <c r="EE117" i="1" s="1"/>
  <c r="ED119" i="1"/>
  <c r="EE119" i="1" s="1"/>
  <c r="ED120" i="1"/>
  <c r="EE120" i="1" s="1"/>
  <c r="ED121" i="1"/>
  <c r="EE121" i="1" s="1"/>
  <c r="ED122" i="1"/>
  <c r="EE122" i="1" s="1"/>
  <c r="ED123" i="1"/>
  <c r="EE123" i="1" s="1"/>
  <c r="ED125" i="1"/>
  <c r="EE125" i="1" s="1"/>
  <c r="ED126" i="1"/>
  <c r="EE126" i="1" s="1"/>
  <c r="ED127" i="1"/>
  <c r="EE127" i="1" s="1"/>
  <c r="ED128" i="1"/>
  <c r="EE128" i="1" s="1"/>
  <c r="ED129" i="1"/>
  <c r="EE129" i="1" s="1"/>
  <c r="ED130" i="1"/>
  <c r="EE130" i="1" s="1"/>
  <c r="ED131" i="1"/>
  <c r="EE131" i="1" s="1"/>
  <c r="ED132" i="1"/>
  <c r="EE132" i="1" s="1"/>
  <c r="ED133" i="1"/>
  <c r="EE133" i="1" s="1"/>
  <c r="ED134" i="1"/>
  <c r="EE134" i="1" s="1"/>
  <c r="ED135" i="1"/>
  <c r="EE135" i="1" s="1"/>
  <c r="ED136" i="1"/>
  <c r="EE136" i="1" s="1"/>
  <c r="ED137" i="1"/>
  <c r="EE137" i="1" s="1"/>
  <c r="ED138" i="1"/>
  <c r="EE138" i="1" s="1"/>
  <c r="ED139" i="1"/>
  <c r="EE139" i="1" s="1"/>
  <c r="ED140" i="1"/>
  <c r="EE140" i="1" s="1"/>
  <c r="ED141" i="1"/>
  <c r="EE141" i="1" s="1"/>
  <c r="ED142" i="1"/>
  <c r="EE142" i="1" s="1"/>
  <c r="ED143" i="1"/>
  <c r="EE143" i="1" s="1"/>
  <c r="ED144" i="1"/>
  <c r="EE144" i="1" s="1"/>
  <c r="ED145" i="1"/>
  <c r="EE145" i="1" s="1"/>
  <c r="ED146" i="1"/>
  <c r="EE146" i="1" s="1"/>
  <c r="ED147" i="1"/>
  <c r="EE147" i="1" s="1"/>
  <c r="ED148" i="1"/>
  <c r="EE148" i="1" s="1"/>
  <c r="ED149" i="1"/>
  <c r="EE149" i="1" s="1"/>
  <c r="ED150" i="1"/>
  <c r="EE150" i="1" s="1"/>
  <c r="ED151" i="1"/>
  <c r="EE151" i="1" s="1"/>
  <c r="ED152" i="1"/>
  <c r="EE152" i="1" s="1"/>
  <c r="ED154" i="1"/>
  <c r="EE154" i="1" s="1"/>
  <c r="ED156" i="1"/>
  <c r="EE156" i="1" s="1"/>
  <c r="ED157" i="1"/>
  <c r="EE157" i="1" s="1"/>
  <c r="ED158" i="1"/>
  <c r="EE158" i="1" s="1"/>
  <c r="ED159" i="1"/>
  <c r="EE159" i="1" s="1"/>
  <c r="ED160" i="1"/>
  <c r="EE160" i="1" s="1"/>
  <c r="ED161" i="1"/>
  <c r="EE161" i="1" s="1"/>
  <c r="ED162" i="1"/>
  <c r="EE162" i="1" s="1"/>
  <c r="ED163" i="1"/>
  <c r="EE163" i="1" s="1"/>
  <c r="ED164" i="1"/>
  <c r="EE164" i="1" s="1"/>
  <c r="ED165" i="1"/>
  <c r="EE165" i="1" s="1"/>
  <c r="ED167" i="1"/>
  <c r="EE167" i="1" s="1"/>
  <c r="ED168" i="1"/>
  <c r="EE168" i="1" s="1"/>
  <c r="ED169" i="1"/>
  <c r="EE169" i="1" s="1"/>
  <c r="ED170" i="1"/>
  <c r="EE170" i="1" s="1"/>
  <c r="ED171" i="1"/>
  <c r="EE171" i="1" s="1"/>
  <c r="ED172" i="1"/>
  <c r="EE172" i="1" s="1"/>
  <c r="ED173" i="1"/>
  <c r="EE173" i="1" s="1"/>
  <c r="ED174" i="1"/>
  <c r="EE174" i="1" s="1"/>
  <c r="ED175" i="1"/>
  <c r="EE175" i="1" s="1"/>
  <c r="ED176" i="1"/>
  <c r="EE176" i="1" s="1"/>
  <c r="ED177" i="1"/>
  <c r="EE177" i="1" s="1"/>
  <c r="ED178" i="1"/>
  <c r="EE178" i="1" s="1"/>
  <c r="ED179" i="1"/>
  <c r="EE179" i="1" s="1"/>
  <c r="ED180" i="1"/>
  <c r="EE180" i="1" s="1"/>
  <c r="ED181" i="1"/>
  <c r="EE181" i="1" s="1"/>
  <c r="ED182" i="1"/>
  <c r="EE182" i="1" s="1"/>
  <c r="ED183" i="1"/>
  <c r="EE183" i="1" s="1"/>
  <c r="ED184" i="1"/>
  <c r="EE184" i="1" s="1"/>
  <c r="ED185" i="1"/>
  <c r="EE185" i="1" s="1"/>
  <c r="ED186" i="1"/>
  <c r="EE186" i="1" s="1"/>
  <c r="ED187" i="1"/>
  <c r="EE187" i="1" s="1"/>
  <c r="ED188" i="1"/>
  <c r="EE188" i="1" s="1"/>
  <c r="ED189" i="1"/>
  <c r="EE189" i="1" s="1"/>
  <c r="ED190" i="1"/>
  <c r="EE190" i="1" s="1"/>
  <c r="ED191" i="1"/>
  <c r="EE191" i="1" s="1"/>
  <c r="ED192" i="1"/>
  <c r="EE192" i="1" s="1"/>
  <c r="ED193" i="1"/>
  <c r="EE193" i="1" s="1"/>
  <c r="ED194" i="1"/>
  <c r="EE194" i="1" s="1"/>
  <c r="ED195" i="1"/>
  <c r="EE195" i="1" s="1"/>
  <c r="ED196" i="1"/>
  <c r="EE196" i="1" s="1"/>
  <c r="ED197" i="1"/>
  <c r="EE197" i="1" s="1"/>
  <c r="ED198" i="1"/>
  <c r="EE198" i="1" s="1"/>
  <c r="ED199" i="1"/>
  <c r="EE199" i="1" s="1"/>
  <c r="ED200" i="1"/>
  <c r="EE200" i="1" s="1"/>
  <c r="ED201" i="1"/>
  <c r="EE201" i="1" s="1"/>
  <c r="ED202" i="1"/>
  <c r="EE202" i="1" s="1"/>
  <c r="ED203" i="1"/>
  <c r="EE203" i="1" s="1"/>
  <c r="ED204" i="1"/>
  <c r="EE204" i="1" s="1"/>
  <c r="ED205" i="1"/>
  <c r="EE205" i="1" s="1"/>
  <c r="ED206" i="1"/>
  <c r="EE206" i="1" s="1"/>
  <c r="ED207" i="1"/>
  <c r="EE207" i="1" s="1"/>
  <c r="ED208" i="1"/>
  <c r="EE208" i="1" s="1"/>
  <c r="ED209" i="1"/>
  <c r="EE209" i="1" s="1"/>
  <c r="ED210" i="1"/>
  <c r="EE210" i="1" s="1"/>
  <c r="ED211" i="1"/>
  <c r="EE211" i="1" s="1"/>
  <c r="ED212" i="1"/>
  <c r="EE212" i="1" s="1"/>
  <c r="ED213" i="1"/>
  <c r="EE213" i="1" s="1"/>
  <c r="ED214" i="1"/>
  <c r="EE214" i="1" s="1"/>
  <c r="ED215" i="1"/>
  <c r="EE215" i="1" s="1"/>
  <c r="ED216" i="1"/>
  <c r="EE216" i="1" s="1"/>
  <c r="ED217" i="1"/>
  <c r="EE217" i="1" s="1"/>
  <c r="ED218" i="1"/>
  <c r="EE218" i="1" s="1"/>
  <c r="ED219" i="1"/>
  <c r="EE219" i="1" s="1"/>
  <c r="ED220" i="1"/>
  <c r="EE220" i="1" s="1"/>
  <c r="ED221" i="1"/>
  <c r="EE221" i="1" s="1"/>
  <c r="ED222" i="1"/>
  <c r="EE222" i="1" s="1"/>
  <c r="ED223" i="1"/>
  <c r="EE223" i="1" s="1"/>
  <c r="ED224" i="1"/>
  <c r="EE224" i="1" s="1"/>
  <c r="ED225" i="1"/>
  <c r="EE225" i="1" s="1"/>
  <c r="ED226" i="1"/>
  <c r="EE226" i="1" s="1"/>
  <c r="ED227" i="1"/>
  <c r="EE227" i="1" s="1"/>
  <c r="ED228" i="1"/>
  <c r="EE228" i="1" s="1"/>
  <c r="ED229" i="1"/>
  <c r="EE229" i="1" s="1"/>
  <c r="ED230" i="1"/>
  <c r="EE230" i="1" s="1"/>
  <c r="ED231" i="1"/>
  <c r="EE231" i="1" s="1"/>
  <c r="ED232" i="1"/>
  <c r="EE232" i="1" s="1"/>
  <c r="ED234" i="1"/>
  <c r="EE234" i="1" s="1"/>
  <c r="ED235" i="1"/>
  <c r="EE235" i="1" s="1"/>
  <c r="ED236" i="1"/>
  <c r="EE236" i="1" s="1"/>
  <c r="ED237" i="1"/>
  <c r="EE237" i="1" s="1"/>
  <c r="ED238" i="1"/>
  <c r="EE238" i="1" s="1"/>
  <c r="ED239" i="1"/>
  <c r="EE239" i="1" s="1"/>
  <c r="ED240" i="1"/>
  <c r="EE240" i="1" s="1"/>
  <c r="ED241" i="1"/>
  <c r="EE241" i="1" s="1"/>
  <c r="ED242" i="1"/>
  <c r="EE242" i="1" s="1"/>
  <c r="ED243" i="1"/>
  <c r="EE243" i="1" s="1"/>
  <c r="ED244" i="1"/>
  <c r="EE244" i="1" s="1"/>
  <c r="ED245" i="1"/>
  <c r="EE245" i="1" s="1"/>
  <c r="ED246" i="1"/>
  <c r="EE246" i="1" s="1"/>
  <c r="ED247" i="1"/>
  <c r="EE247" i="1" s="1"/>
  <c r="ED248" i="1"/>
  <c r="EE248" i="1" s="1"/>
  <c r="ED249" i="1"/>
  <c r="EE249" i="1" s="1"/>
  <c r="ED250" i="1"/>
  <c r="EE250" i="1" s="1"/>
  <c r="ED251" i="1"/>
  <c r="EE251" i="1" s="1"/>
  <c r="ED252" i="1"/>
  <c r="EE252" i="1" s="1"/>
  <c r="ED253" i="1"/>
  <c r="EE253" i="1" s="1"/>
  <c r="ED256" i="1"/>
  <c r="EE256" i="1" s="1"/>
  <c r="ED257" i="1"/>
  <c r="EE257" i="1" s="1"/>
  <c r="ED258" i="1"/>
  <c r="EE258" i="1" s="1"/>
  <c r="ED259" i="1"/>
  <c r="EE259" i="1" s="1"/>
  <c r="ED260" i="1"/>
  <c r="EE260" i="1" s="1"/>
  <c r="ED261" i="1"/>
  <c r="EE261" i="1" s="1"/>
  <c r="ED262" i="1"/>
  <c r="EE262" i="1" s="1"/>
  <c r="ED263" i="1"/>
  <c r="EE263" i="1" s="1"/>
  <c r="ED264" i="1"/>
  <c r="EE264" i="1" s="1"/>
  <c r="ED265" i="1"/>
  <c r="EE265" i="1" s="1"/>
  <c r="ED266" i="1"/>
  <c r="EE266" i="1" s="1"/>
  <c r="ED267" i="1"/>
  <c r="EE267" i="1" s="1"/>
  <c r="ED268" i="1"/>
  <c r="EE268" i="1" s="1"/>
  <c r="ED269" i="1"/>
  <c r="EE269" i="1" s="1"/>
  <c r="ED270" i="1"/>
  <c r="EE270" i="1" s="1"/>
  <c r="ED271" i="1"/>
  <c r="EE271" i="1" s="1"/>
  <c r="ED272" i="1"/>
  <c r="EE272" i="1" s="1"/>
  <c r="ED273" i="1"/>
  <c r="EE273" i="1" s="1"/>
  <c r="ED274" i="1"/>
  <c r="EE274" i="1" s="1"/>
  <c r="ED275" i="1"/>
  <c r="EE275" i="1" s="1"/>
  <c r="ED277" i="1"/>
  <c r="EE277" i="1" s="1"/>
  <c r="ED278" i="1"/>
  <c r="EE278" i="1" s="1"/>
  <c r="ED279" i="1"/>
  <c r="EE279" i="1" s="1"/>
  <c r="ED280" i="1"/>
  <c r="EE280" i="1" s="1"/>
  <c r="ED281" i="1"/>
  <c r="EE281" i="1" s="1"/>
  <c r="ED282" i="1"/>
  <c r="EE282" i="1" s="1"/>
  <c r="ED283" i="1"/>
  <c r="EE283" i="1" s="1"/>
  <c r="ED284" i="1"/>
  <c r="EE284" i="1" s="1"/>
  <c r="ED285" i="1"/>
  <c r="EE285" i="1" s="1"/>
  <c r="ED286" i="1"/>
  <c r="EE286" i="1" s="1"/>
  <c r="ED287" i="1"/>
  <c r="EE287" i="1" s="1"/>
  <c r="ED288" i="1"/>
  <c r="EE288" i="1" s="1"/>
  <c r="ED289" i="1"/>
  <c r="EE289" i="1" s="1"/>
  <c r="ED290" i="1"/>
  <c r="EE290" i="1" s="1"/>
  <c r="ED291" i="1"/>
  <c r="EE291" i="1" s="1"/>
  <c r="ED292" i="1"/>
  <c r="EE292" i="1" s="1"/>
  <c r="ED293" i="1"/>
  <c r="EE293" i="1" s="1"/>
  <c r="ED294" i="1"/>
  <c r="EE294" i="1" s="1"/>
  <c r="ED295" i="1"/>
  <c r="EE295" i="1" s="1"/>
  <c r="ED296" i="1"/>
  <c r="EE296" i="1" s="1"/>
  <c r="ED297" i="1"/>
  <c r="EE297" i="1" s="1"/>
  <c r="ED298" i="1"/>
  <c r="EE298" i="1" s="1"/>
  <c r="ED299" i="1"/>
  <c r="EE299" i="1" s="1"/>
  <c r="ED300" i="1"/>
  <c r="EE300" i="1" s="1"/>
  <c r="ED301" i="1"/>
  <c r="EE301" i="1" s="1"/>
  <c r="ED302" i="1"/>
  <c r="EE302" i="1" s="1"/>
  <c r="EI304" i="1" l="1"/>
  <c r="EH304" i="1"/>
  <c r="EE304" i="1"/>
  <c r="ED304" i="1"/>
  <c r="EL304" i="1"/>
  <c r="EM304" i="1"/>
  <c r="EP304" i="1"/>
  <c r="EQ304" i="1"/>
  <c r="AD20" i="31" l="1"/>
  <c r="AD21" i="31"/>
  <c r="AD22" i="31"/>
  <c r="AD23" i="31"/>
  <c r="AD24" i="31"/>
  <c r="AD25" i="31"/>
  <c r="AD26" i="31"/>
  <c r="AD27" i="31"/>
  <c r="AD28" i="31"/>
  <c r="AD29" i="31"/>
  <c r="AD30" i="31"/>
  <c r="AD19" i="31"/>
  <c r="AC20" i="31"/>
  <c r="AC21" i="31"/>
  <c r="AC22" i="31"/>
  <c r="AC23" i="31"/>
  <c r="AC24" i="31"/>
  <c r="AC25" i="31"/>
  <c r="AC26" i="31"/>
  <c r="AC27" i="31"/>
  <c r="AC28" i="31"/>
  <c r="AC29" i="31"/>
  <c r="AC30" i="31"/>
  <c r="AC19" i="31"/>
  <c r="V4" i="31"/>
  <c r="V5" i="31"/>
  <c r="V6" i="31"/>
  <c r="V7" i="31"/>
  <c r="V8" i="31"/>
  <c r="V9" i="31"/>
  <c r="V10" i="31"/>
  <c r="V11" i="31"/>
  <c r="V12" i="31"/>
  <c r="V13" i="31"/>
  <c r="V14" i="31"/>
  <c r="V3" i="31"/>
  <c r="U4" i="31"/>
  <c r="U5" i="31"/>
  <c r="U6" i="31"/>
  <c r="U7" i="31"/>
  <c r="U8" i="31"/>
  <c r="U9" i="31"/>
  <c r="U10" i="31"/>
  <c r="U11" i="31"/>
  <c r="U12" i="31"/>
  <c r="U13" i="31"/>
  <c r="U14" i="31"/>
  <c r="T4" i="31"/>
  <c r="T5" i="31"/>
  <c r="T6" i="31"/>
  <c r="T7" i="31"/>
  <c r="T8" i="31"/>
  <c r="T9" i="31"/>
  <c r="T10" i="31"/>
  <c r="T11" i="31"/>
  <c r="T12" i="31"/>
  <c r="T13" i="31"/>
  <c r="T14" i="31"/>
  <c r="U3" i="31"/>
  <c r="T3" i="31"/>
  <c r="O4" i="31" l="1"/>
  <c r="H18" i="31"/>
  <c r="O5" i="31"/>
  <c r="H19" i="31"/>
  <c r="N6" i="31"/>
  <c r="O6" i="31"/>
  <c r="H20" i="31"/>
  <c r="O7" i="31"/>
  <c r="H21" i="31"/>
  <c r="O8" i="31"/>
  <c r="H22" i="31"/>
  <c r="N9" i="31"/>
  <c r="O9" i="31"/>
  <c r="H23" i="31"/>
  <c r="N10" i="31"/>
  <c r="O10" i="31"/>
  <c r="H24" i="31"/>
  <c r="O11" i="31"/>
  <c r="H25" i="31"/>
  <c r="O12" i="31"/>
  <c r="H26" i="31"/>
  <c r="N13" i="31"/>
  <c r="O13" i="31"/>
  <c r="H27" i="31"/>
  <c r="O14" i="31"/>
  <c r="H28" i="31"/>
  <c r="O3" i="31"/>
  <c r="H17" i="31"/>
  <c r="H12" i="31" l="1"/>
  <c r="N12" i="31" s="1"/>
  <c r="H14" i="31"/>
  <c r="N14" i="31" s="1"/>
  <c r="H11" i="31"/>
  <c r="N11" i="31" s="1"/>
  <c r="H4" i="31"/>
  <c r="N4" i="31" s="1"/>
  <c r="H5" i="31"/>
  <c r="N5" i="31" s="1"/>
  <c r="H7" i="31"/>
  <c r="N7" i="31" s="1"/>
  <c r="H8" i="31"/>
  <c r="N8" i="31" s="1"/>
  <c r="H3" i="31"/>
  <c r="N3" i="31" s="1"/>
  <c r="FO304" i="1" l="1"/>
  <c r="FP304" i="1"/>
  <c r="FQ304" i="1"/>
  <c r="FR304" i="1"/>
  <c r="FS304" i="1"/>
  <c r="FT304" i="1"/>
  <c r="FU304" i="1"/>
  <c r="FV304" i="1"/>
  <c r="FW304" i="1"/>
  <c r="FX304" i="1"/>
  <c r="FY304" i="1"/>
  <c r="FZ304" i="1"/>
  <c r="GA304" i="1"/>
  <c r="GB304" i="1"/>
  <c r="GC304" i="1"/>
  <c r="GD304" i="1"/>
  <c r="GE304" i="1"/>
  <c r="GF304" i="1"/>
  <c r="GG304" i="1"/>
  <c r="GH304" i="1"/>
  <c r="GI304" i="1"/>
  <c r="GJ304" i="1"/>
  <c r="GK304" i="1"/>
  <c r="GL304" i="1"/>
  <c r="GM304" i="1"/>
  <c r="GN304" i="1"/>
  <c r="GO304" i="1"/>
  <c r="GP304" i="1"/>
  <c r="GQ304" i="1"/>
  <c r="GR304" i="1"/>
  <c r="GS304" i="1"/>
  <c r="GT304" i="1"/>
  <c r="GU304" i="1"/>
  <c r="GV304" i="1"/>
  <c r="GW304" i="1"/>
  <c r="GX304" i="1"/>
  <c r="GY304" i="1"/>
  <c r="GZ304" i="1"/>
  <c r="HA304" i="1"/>
  <c r="FN304" i="1"/>
  <c r="H304" i="1" l="1"/>
  <c r="G304" i="1"/>
  <c r="FE314" i="1" l="1"/>
  <c r="FF314" i="1" s="1"/>
  <c r="FE315" i="1"/>
  <c r="FF315" i="1" s="1"/>
  <c r="FE316" i="1"/>
  <c r="FF316" i="1" s="1"/>
  <c r="FE317" i="1"/>
  <c r="FF317" i="1" s="1"/>
  <c r="FE318" i="1"/>
  <c r="FF318" i="1" s="1"/>
  <c r="FE319" i="1"/>
  <c r="FF319" i="1" s="1"/>
  <c r="FE320" i="1"/>
  <c r="FF320" i="1" s="1"/>
  <c r="FE321" i="1"/>
  <c r="FF321" i="1" s="1"/>
  <c r="FE322" i="1"/>
  <c r="FF322" i="1" s="1"/>
  <c r="FE323" i="1"/>
  <c r="FF323" i="1" s="1"/>
  <c r="FE324" i="1"/>
  <c r="FF324" i="1" s="1"/>
  <c r="FE325" i="1"/>
  <c r="FF325" i="1" s="1"/>
  <c r="FO339" i="1"/>
  <c r="FA324" i="1"/>
  <c r="FB324" i="1" s="1"/>
  <c r="FA325" i="1"/>
  <c r="EY309" i="1"/>
  <c r="EZ309" i="1" s="1"/>
  <c r="EY305" i="1"/>
  <c r="EZ305" i="1" s="1"/>
  <c r="EU321" i="1"/>
  <c r="ET308" i="1"/>
  <c r="ES304" i="1"/>
  <c r="EU323" i="1"/>
  <c r="EU322" i="1"/>
  <c r="ET304" i="1"/>
  <c r="ET307" i="1" s="1"/>
  <c r="FC314" i="1" l="1"/>
  <c r="FD314" i="1" s="1"/>
  <c r="FA314" i="1"/>
  <c r="FB314" i="1" s="1"/>
  <c r="FA313" i="1"/>
  <c r="FB313" i="1" s="1"/>
  <c r="FA312" i="1"/>
  <c r="FB312" i="1" s="1"/>
  <c r="FA311" i="1"/>
  <c r="FB311" i="1" s="1"/>
  <c r="FA310" i="1"/>
  <c r="FB310" i="1" s="1"/>
  <c r="FA309" i="1"/>
  <c r="FB309" i="1" s="1"/>
  <c r="FA308" i="1"/>
  <c r="FB308" i="1" s="1"/>
  <c r="FA307" i="1"/>
  <c r="FB307" i="1" s="1"/>
  <c r="FA306" i="1"/>
  <c r="FB306" i="1" s="1"/>
  <c r="FA305" i="1"/>
  <c r="FB305" i="1" s="1"/>
  <c r="FA304" i="1"/>
  <c r="FB304" i="1" s="1"/>
  <c r="FC324" i="1"/>
  <c r="FD324" i="1" s="1"/>
  <c r="EY324" i="1"/>
  <c r="EZ324" i="1" s="1"/>
  <c r="FA322" i="1"/>
  <c r="FB322" i="1" s="1"/>
  <c r="FA323" i="1"/>
  <c r="FB323" i="1" s="1"/>
  <c r="FB325" i="1"/>
  <c r="FC325" i="1"/>
  <c r="FD325" i="1" s="1"/>
  <c r="EY325" i="1"/>
  <c r="EZ325" i="1" s="1"/>
  <c r="EU314" i="1"/>
  <c r="EV314" i="1" s="1"/>
  <c r="EU315" i="1"/>
  <c r="EV315" i="1" s="1"/>
  <c r="EU313" i="1"/>
  <c r="EV313" i="1" s="1"/>
  <c r="EU316" i="1"/>
  <c r="EV316" i="1" s="1"/>
  <c r="EU317" i="1"/>
  <c r="EV317" i="1" s="1"/>
  <c r="EU318" i="1"/>
  <c r="EV318" i="1" s="1"/>
  <c r="EU319" i="1"/>
  <c r="EV319" i="1" s="1"/>
  <c r="EU320" i="1"/>
  <c r="EV320" i="1" s="1"/>
  <c r="EV321" i="1"/>
  <c r="EU312" i="1"/>
  <c r="EV312" i="1" s="1"/>
  <c r="EU311" i="1"/>
  <c r="EV311" i="1" s="1"/>
  <c r="EU310" i="1"/>
  <c r="EV310" i="1" s="1"/>
  <c r="EU309" i="1"/>
  <c r="EV309" i="1" s="1"/>
  <c r="EU308" i="1"/>
  <c r="EV308" i="1" s="1"/>
  <c r="EU307" i="1"/>
  <c r="EV307" i="1" s="1"/>
  <c r="EU306" i="1"/>
  <c r="EV306" i="1" s="1"/>
  <c r="EU305" i="1"/>
  <c r="EV305" i="1" s="1"/>
  <c r="EU304" i="1"/>
  <c r="EX306" i="1"/>
  <c r="EX305" i="1"/>
  <c r="EX304" i="1"/>
  <c r="EW305" i="1"/>
  <c r="EW308" i="1" s="1"/>
  <c r="EW304" i="1"/>
  <c r="ES305" i="1"/>
  <c r="ES308" i="1" s="1"/>
  <c r="ES307" i="1"/>
  <c r="FC304" i="1"/>
  <c r="FE304" i="1"/>
  <c r="FC305" i="1"/>
  <c r="FD305" i="1" s="1"/>
  <c r="FE305" i="1"/>
  <c r="FF305" i="1" s="1"/>
  <c r="FC306" i="1"/>
  <c r="FD306" i="1" s="1"/>
  <c r="FE306" i="1"/>
  <c r="FF306" i="1" s="1"/>
  <c r="FC307" i="1"/>
  <c r="FD307" i="1" s="1"/>
  <c r="FE307" i="1"/>
  <c r="FF307" i="1" s="1"/>
  <c r="FC308" i="1"/>
  <c r="FD308" i="1" s="1"/>
  <c r="FE308" i="1"/>
  <c r="FF308" i="1" s="1"/>
  <c r="FC309" i="1"/>
  <c r="FD309" i="1" s="1"/>
  <c r="FE309" i="1"/>
  <c r="FF309" i="1" s="1"/>
  <c r="FC310" i="1"/>
  <c r="FD310" i="1" s="1"/>
  <c r="FE310" i="1"/>
  <c r="FF310" i="1" s="1"/>
  <c r="FC311" i="1"/>
  <c r="FD311" i="1" s="1"/>
  <c r="FE311" i="1"/>
  <c r="FF311" i="1" s="1"/>
  <c r="FC312" i="1"/>
  <c r="FD312" i="1" s="1"/>
  <c r="FE312" i="1"/>
  <c r="FF312" i="1" s="1"/>
  <c r="FC313" i="1"/>
  <c r="FD313" i="1" s="1"/>
  <c r="FE313" i="1"/>
  <c r="FF313" i="1" s="1"/>
  <c r="FA315" i="1"/>
  <c r="FB315" i="1" s="1"/>
  <c r="FC315" i="1"/>
  <c r="FD315" i="1" s="1"/>
  <c r="FA316" i="1"/>
  <c r="FB316" i="1" s="1"/>
  <c r="FC316" i="1"/>
  <c r="FD316" i="1" s="1"/>
  <c r="FA317" i="1"/>
  <c r="FB317" i="1" s="1"/>
  <c r="FC317" i="1"/>
  <c r="FD317" i="1" s="1"/>
  <c r="FA318" i="1"/>
  <c r="FB318" i="1" s="1"/>
  <c r="FC318" i="1"/>
  <c r="FD318" i="1" s="1"/>
  <c r="FA319" i="1"/>
  <c r="FB319" i="1" s="1"/>
  <c r="FC319" i="1"/>
  <c r="FD319" i="1" s="1"/>
  <c r="FA320" i="1"/>
  <c r="FB320" i="1" s="1"/>
  <c r="FC320" i="1"/>
  <c r="FD320" i="1" s="1"/>
  <c r="FA321" i="1"/>
  <c r="FB321" i="1" s="1"/>
  <c r="FC321" i="1"/>
  <c r="FD321" i="1" s="1"/>
  <c r="FC322" i="1"/>
  <c r="FD322" i="1" s="1"/>
  <c r="FC323" i="1"/>
  <c r="FD323" i="1" s="1"/>
  <c r="EY304" i="1"/>
  <c r="EZ304" i="1" s="1"/>
  <c r="EY323" i="1"/>
  <c r="EZ323" i="1" s="1"/>
  <c r="EY322" i="1"/>
  <c r="EZ322" i="1" s="1"/>
  <c r="EY321" i="1"/>
  <c r="EZ321" i="1" s="1"/>
  <c r="EY320" i="1"/>
  <c r="EZ320" i="1" s="1"/>
  <c r="EY319" i="1"/>
  <c r="EZ319" i="1" s="1"/>
  <c r="EY318" i="1"/>
  <c r="EZ318" i="1" s="1"/>
  <c r="EY317" i="1"/>
  <c r="EZ317" i="1" s="1"/>
  <c r="EY316" i="1"/>
  <c r="EZ316" i="1" s="1"/>
  <c r="EY315" i="1"/>
  <c r="EZ315" i="1" s="1"/>
  <c r="EY314" i="1"/>
  <c r="EZ314" i="1" s="1"/>
  <c r="EY313" i="1"/>
  <c r="EZ313" i="1" s="1"/>
  <c r="EY312" i="1"/>
  <c r="EZ312" i="1" s="1"/>
  <c r="EY311" i="1"/>
  <c r="EZ311" i="1" s="1"/>
  <c r="EY310" i="1"/>
  <c r="EZ310" i="1" s="1"/>
  <c r="EY308" i="1"/>
  <c r="EZ308" i="1" s="1"/>
  <c r="EY307" i="1"/>
  <c r="EZ307" i="1" s="1"/>
  <c r="EY306" i="1"/>
  <c r="EZ306" i="1" s="1"/>
  <c r="EZ326" i="1" l="1"/>
  <c r="FC326" i="1"/>
  <c r="FD304" i="1"/>
  <c r="FD326" i="1" s="1"/>
  <c r="EU325" i="1"/>
  <c r="EV304" i="1"/>
  <c r="EV322" i="1" s="1"/>
  <c r="FB326" i="1"/>
  <c r="FE326" i="1"/>
  <c r="FF304" i="1"/>
  <c r="FF326" i="1" s="1"/>
  <c r="FA326" i="1"/>
  <c r="ET306" i="1"/>
  <c r="EW306" i="1"/>
  <c r="EY326" i="1"/>
  <c r="EX307" i="1"/>
  <c r="EW307" i="1"/>
  <c r="EU324" i="1"/>
  <c r="ES306" i="1"/>
  <c r="N304" i="1" l="1"/>
  <c r="O304" i="1"/>
  <c r="P304" i="1"/>
  <c r="Q304" i="1"/>
  <c r="R304" i="1"/>
  <c r="S304" i="1"/>
  <c r="U304" i="1"/>
  <c r="V304" i="1"/>
  <c r="W304" i="1"/>
  <c r="X304" i="1"/>
  <c r="Y304" i="1"/>
  <c r="Z304" i="1"/>
  <c r="AA304" i="1"/>
  <c r="AC304" i="1"/>
  <c r="AD304" i="1"/>
  <c r="AE304" i="1"/>
  <c r="AF304" i="1"/>
  <c r="AG304" i="1"/>
  <c r="AH304" i="1"/>
  <c r="AI304" i="1"/>
  <c r="AK304" i="1"/>
  <c r="AL304" i="1"/>
  <c r="AM304" i="1"/>
  <c r="AN304" i="1"/>
  <c r="AO304" i="1"/>
  <c r="AP304" i="1"/>
  <c r="AQ304" i="1"/>
  <c r="M304" i="1"/>
  <c r="DM305" i="1" l="1"/>
  <c r="DM304" i="1"/>
  <c r="DL305" i="1"/>
  <c r="DL304" i="1"/>
  <c r="DK305" i="1"/>
  <c r="DK304" i="1"/>
  <c r="DN304" i="1"/>
  <c r="DO304" i="1"/>
  <c r="DP304" i="1"/>
  <c r="DQ304" i="1"/>
  <c r="DR304" i="1"/>
  <c r="DS304" i="1"/>
  <c r="DT304" i="1"/>
  <c r="DU304" i="1"/>
  <c r="DV304" i="1"/>
  <c r="DN305" i="1"/>
  <c r="DO305" i="1"/>
  <c r="DP305" i="1"/>
  <c r="DQ305" i="1"/>
  <c r="DR305" i="1"/>
  <c r="DS305" i="1"/>
  <c r="DT305" i="1"/>
  <c r="DU305" i="1"/>
  <c r="DV305" i="1"/>
  <c r="AR3" i="1"/>
  <c r="AR4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2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2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2" i="1"/>
  <c r="T288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2" i="1"/>
  <c r="AS163" i="1" l="1"/>
  <c r="AJ304" i="1"/>
  <c r="T304" i="1"/>
  <c r="AB304" i="1"/>
  <c r="AR304" i="1"/>
  <c r="DS306" i="1"/>
  <c r="DO306" i="1"/>
  <c r="AS287" i="1"/>
  <c r="AS283" i="1"/>
  <c r="AS279" i="1"/>
  <c r="AS275" i="1"/>
  <c r="AS271" i="1"/>
  <c r="AS267" i="1"/>
  <c r="AS263" i="1"/>
  <c r="AS259" i="1"/>
  <c r="AS255" i="1"/>
  <c r="AS251" i="1"/>
  <c r="AS247" i="1"/>
  <c r="AS243" i="1"/>
  <c r="AS239" i="1"/>
  <c r="AS235" i="1"/>
  <c r="AS231" i="1"/>
  <c r="AS227" i="1"/>
  <c r="AS223" i="1"/>
  <c r="AS219" i="1"/>
  <c r="AS215" i="1"/>
  <c r="AS211" i="1"/>
  <c r="AS207" i="1"/>
  <c r="AS203" i="1"/>
  <c r="AS199" i="1"/>
  <c r="AS195" i="1"/>
  <c r="AS191" i="1"/>
  <c r="AS187" i="1"/>
  <c r="AS183" i="1"/>
  <c r="AS179" i="1"/>
  <c r="AS175" i="1"/>
  <c r="AS171" i="1"/>
  <c r="AS167" i="1"/>
  <c r="AS159" i="1"/>
  <c r="AS155" i="1"/>
  <c r="AS151" i="1"/>
  <c r="AS147" i="1"/>
  <c r="AS143" i="1"/>
  <c r="AS139" i="1"/>
  <c r="AS135" i="1"/>
  <c r="AS131" i="1"/>
  <c r="AS127" i="1"/>
  <c r="AS123" i="1"/>
  <c r="AS119" i="1"/>
  <c r="AS115" i="1"/>
  <c r="AS111" i="1"/>
  <c r="AS107" i="1"/>
  <c r="AS103" i="1"/>
  <c r="AS99" i="1"/>
  <c r="AS95" i="1"/>
  <c r="AS91" i="1"/>
  <c r="AS87" i="1"/>
  <c r="AS83" i="1"/>
  <c r="AS79" i="1"/>
  <c r="AS75" i="1"/>
  <c r="AS71" i="1"/>
  <c r="AS67" i="1"/>
  <c r="AS63" i="1"/>
  <c r="AS59" i="1"/>
  <c r="AS55" i="1"/>
  <c r="AS51" i="1"/>
  <c r="AS47" i="1"/>
  <c r="AS43" i="1"/>
  <c r="AS39" i="1"/>
  <c r="AS35" i="1"/>
  <c r="AS31" i="1"/>
  <c r="AS27" i="1"/>
  <c r="AS23" i="1"/>
  <c r="AS19" i="1"/>
  <c r="AS15" i="1"/>
  <c r="AS11" i="1"/>
  <c r="AS7" i="1"/>
  <c r="AS3" i="1"/>
  <c r="DV306" i="1"/>
  <c r="DR306" i="1"/>
  <c r="DN306" i="1"/>
  <c r="DU306" i="1"/>
  <c r="DQ306" i="1"/>
  <c r="DT306" i="1"/>
  <c r="DP306" i="1"/>
  <c r="DK306" i="1"/>
  <c r="DM306" i="1"/>
  <c r="DL306" i="1"/>
  <c r="AS285" i="1"/>
  <c r="AS281" i="1"/>
  <c r="AS277" i="1"/>
  <c r="AS273" i="1"/>
  <c r="AS269" i="1"/>
  <c r="AS265" i="1"/>
  <c r="AS261" i="1"/>
  <c r="AS257" i="1"/>
  <c r="AS253" i="1"/>
  <c r="AS249" i="1"/>
  <c r="AS245" i="1"/>
  <c r="AS241" i="1"/>
  <c r="AS237" i="1"/>
  <c r="AS233" i="1"/>
  <c r="AS229" i="1"/>
  <c r="AS225" i="1"/>
  <c r="AS221" i="1"/>
  <c r="AS217" i="1"/>
  <c r="AS213" i="1"/>
  <c r="AS209" i="1"/>
  <c r="AS205" i="1"/>
  <c r="AS201" i="1"/>
  <c r="AS197" i="1"/>
  <c r="AS193" i="1"/>
  <c r="AS189" i="1"/>
  <c r="AS185" i="1"/>
  <c r="AS181" i="1"/>
  <c r="AS177" i="1"/>
  <c r="AS173" i="1"/>
  <c r="AS169" i="1"/>
  <c r="AS165" i="1"/>
  <c r="AS161" i="1"/>
  <c r="AS157" i="1"/>
  <c r="AS153" i="1"/>
  <c r="AS149" i="1"/>
  <c r="AS145" i="1"/>
  <c r="AS141" i="1"/>
  <c r="AS137" i="1"/>
  <c r="AS133" i="1"/>
  <c r="AS129" i="1"/>
  <c r="AS125" i="1"/>
  <c r="AS121" i="1"/>
  <c r="AS117" i="1"/>
  <c r="AS113" i="1"/>
  <c r="AS109" i="1"/>
  <c r="AS105" i="1"/>
  <c r="AS101" i="1"/>
  <c r="AS97" i="1"/>
  <c r="AS93" i="1"/>
  <c r="AS89" i="1"/>
  <c r="AS85" i="1"/>
  <c r="AS81" i="1"/>
  <c r="AS77" i="1"/>
  <c r="AS73" i="1"/>
  <c r="AS69" i="1"/>
  <c r="AS65" i="1"/>
  <c r="AS61" i="1"/>
  <c r="AS57" i="1"/>
  <c r="AS53" i="1"/>
  <c r="AS49" i="1"/>
  <c r="AS45" i="1"/>
  <c r="AS41" i="1"/>
  <c r="AS37" i="1"/>
  <c r="AS33" i="1"/>
  <c r="AS29" i="1"/>
  <c r="AS25" i="1"/>
  <c r="AS21" i="1"/>
  <c r="AS17" i="1"/>
  <c r="AS13" i="1"/>
  <c r="AS9" i="1"/>
  <c r="AS5" i="1"/>
  <c r="AS301" i="1"/>
  <c r="AS297" i="1"/>
  <c r="AS293" i="1"/>
  <c r="AS289" i="1"/>
  <c r="AS303" i="1"/>
  <c r="AS299" i="1"/>
  <c r="AS295" i="1"/>
  <c r="AS291" i="1"/>
  <c r="AS302" i="1"/>
  <c r="AS298" i="1"/>
  <c r="AS294" i="1"/>
  <c r="AS290" i="1"/>
  <c r="AS286" i="1"/>
  <c r="AS282" i="1"/>
  <c r="AS278" i="1"/>
  <c r="AS274" i="1"/>
  <c r="AS270" i="1"/>
  <c r="AS266" i="1"/>
  <c r="AS262" i="1"/>
  <c r="AS258" i="1"/>
  <c r="AS254" i="1"/>
  <c r="AS250" i="1"/>
  <c r="AS246" i="1"/>
  <c r="AS242" i="1"/>
  <c r="AS238" i="1"/>
  <c r="AS234" i="1"/>
  <c r="AS230" i="1"/>
  <c r="AS226" i="1"/>
  <c r="AS222" i="1"/>
  <c r="AS218" i="1"/>
  <c r="AS214" i="1"/>
  <c r="AS210" i="1"/>
  <c r="AS206" i="1"/>
  <c r="AS202" i="1"/>
  <c r="AS198" i="1"/>
  <c r="AS194" i="1"/>
  <c r="AS190" i="1"/>
  <c r="AS186" i="1"/>
  <c r="AS182" i="1"/>
  <c r="AS178" i="1"/>
  <c r="AS174" i="1"/>
  <c r="AS170" i="1"/>
  <c r="AS166" i="1"/>
  <c r="AS162" i="1"/>
  <c r="AS158" i="1"/>
  <c r="AS154" i="1"/>
  <c r="AS150" i="1"/>
  <c r="AS146" i="1"/>
  <c r="AS142" i="1"/>
  <c r="AS138" i="1"/>
  <c r="AS134" i="1"/>
  <c r="AS130" i="1"/>
  <c r="AS126" i="1"/>
  <c r="AS122" i="1"/>
  <c r="AS118" i="1"/>
  <c r="AS114" i="1"/>
  <c r="AS110" i="1"/>
  <c r="AS106" i="1"/>
  <c r="AS102" i="1"/>
  <c r="AS98" i="1"/>
  <c r="AS94" i="1"/>
  <c r="AS90" i="1"/>
  <c r="AS86" i="1"/>
  <c r="AS82" i="1"/>
  <c r="AS78" i="1"/>
  <c r="AS74" i="1"/>
  <c r="AS70" i="1"/>
  <c r="AS66" i="1"/>
  <c r="AS62" i="1"/>
  <c r="AS58" i="1"/>
  <c r="AS54" i="1"/>
  <c r="AS50" i="1"/>
  <c r="AS46" i="1"/>
  <c r="AS42" i="1"/>
  <c r="AS38" i="1"/>
  <c r="AS34" i="1"/>
  <c r="AS30" i="1"/>
  <c r="AS26" i="1"/>
  <c r="AS22" i="1"/>
  <c r="AS18" i="1"/>
  <c r="AS14" i="1"/>
  <c r="AS10" i="1"/>
  <c r="AS6" i="1"/>
  <c r="AS2" i="1"/>
  <c r="AS300" i="1"/>
  <c r="AS296" i="1"/>
  <c r="AS292" i="1"/>
  <c r="AS284" i="1"/>
  <c r="AS280" i="1"/>
  <c r="AS276" i="1"/>
  <c r="AS272" i="1"/>
  <c r="AS268" i="1"/>
  <c r="AS264" i="1"/>
  <c r="AS260" i="1"/>
  <c r="AS256" i="1"/>
  <c r="AS252" i="1"/>
  <c r="AS248" i="1"/>
  <c r="AS244" i="1"/>
  <c r="AS240" i="1"/>
  <c r="AS236" i="1"/>
  <c r="AS232" i="1"/>
  <c r="AS228" i="1"/>
  <c r="AS224" i="1"/>
  <c r="AS220" i="1"/>
  <c r="AS216" i="1"/>
  <c r="AS212" i="1"/>
  <c r="AS208" i="1"/>
  <c r="AS204" i="1"/>
  <c r="AS200" i="1"/>
  <c r="AS196" i="1"/>
  <c r="AS192" i="1"/>
  <c r="AS188" i="1"/>
  <c r="AS184" i="1"/>
  <c r="AS180" i="1"/>
  <c r="AS176" i="1"/>
  <c r="AS172" i="1"/>
  <c r="AS168" i="1"/>
  <c r="AS164" i="1"/>
  <c r="AS160" i="1"/>
  <c r="AS156" i="1"/>
  <c r="AS152" i="1"/>
  <c r="AS148" i="1"/>
  <c r="AS144" i="1"/>
  <c r="AS140" i="1"/>
  <c r="AS136" i="1"/>
  <c r="AS132" i="1"/>
  <c r="AS128" i="1"/>
  <c r="AS124" i="1"/>
  <c r="AS120" i="1"/>
  <c r="AS116" i="1"/>
  <c r="AS112" i="1"/>
  <c r="AS108" i="1"/>
  <c r="AS104" i="1"/>
  <c r="AS100" i="1"/>
  <c r="AS96" i="1"/>
  <c r="AS92" i="1"/>
  <c r="AS88" i="1"/>
  <c r="AS84" i="1"/>
  <c r="AS80" i="1"/>
  <c r="AS76" i="1"/>
  <c r="AS72" i="1"/>
  <c r="AS68" i="1"/>
  <c r="AS64" i="1"/>
  <c r="AS60" i="1"/>
  <c r="AS56" i="1"/>
  <c r="AS52" i="1"/>
  <c r="AS48" i="1"/>
  <c r="AS44" i="1"/>
  <c r="AS40" i="1"/>
  <c r="AS36" i="1"/>
  <c r="AS32" i="1"/>
  <c r="AS28" i="1"/>
  <c r="AS24" i="1"/>
  <c r="AS20" i="1"/>
  <c r="AS16" i="1"/>
  <c r="AS12" i="1"/>
  <c r="AS8" i="1"/>
  <c r="AS4" i="1"/>
  <c r="AS288" i="1"/>
  <c r="AS304" i="1" l="1"/>
  <c r="AT304" i="1" l="1"/>
  <c r="AT305" i="1"/>
  <c r="AT308" i="1" s="1"/>
  <c r="BD304" i="1"/>
  <c r="BD305" i="1"/>
  <c r="BD308" i="1" s="1"/>
  <c r="BL304" i="1"/>
  <c r="BL305" i="1"/>
  <c r="BL308" i="1" s="1"/>
  <c r="BT304" i="1"/>
  <c r="BT305" i="1"/>
  <c r="BT308" i="1" s="1"/>
  <c r="CB304" i="1"/>
  <c r="CB305" i="1"/>
  <c r="CB308" i="1" s="1"/>
  <c r="CJ304" i="1"/>
  <c r="CJ305" i="1"/>
  <c r="CJ308" i="1" s="1"/>
  <c r="AZ304" i="1"/>
  <c r="AZ305" i="1"/>
  <c r="AZ308" i="1" s="1"/>
  <c r="BH304" i="1"/>
  <c r="BH305" i="1"/>
  <c r="BH308" i="1" s="1"/>
  <c r="BP304" i="1"/>
  <c r="BP305" i="1"/>
  <c r="BP308" i="1" s="1"/>
  <c r="BX304" i="1"/>
  <c r="BX305" i="1"/>
  <c r="BX308" i="1" s="1"/>
  <c r="CF304" i="1"/>
  <c r="CF305" i="1"/>
  <c r="CF308" i="1" s="1"/>
  <c r="K305" i="1"/>
  <c r="K308" i="1" s="1"/>
  <c r="K304" i="1"/>
  <c r="K307" i="1" s="1"/>
  <c r="L306" i="1"/>
  <c r="L309" i="1" s="1"/>
  <c r="L305" i="1"/>
  <c r="L308" i="1" s="1"/>
  <c r="L304" i="1"/>
  <c r="L307" i="1" s="1"/>
  <c r="AV305" i="1"/>
  <c r="AV308" i="1" s="1"/>
  <c r="AV304" i="1"/>
  <c r="AV307" i="1" s="1"/>
  <c r="DZ306" i="1"/>
  <c r="DZ311" i="1" s="1"/>
  <c r="DZ304" i="1"/>
  <c r="DZ307" i="1"/>
  <c r="DZ312" i="1" s="1"/>
  <c r="DZ305" i="1"/>
  <c r="DZ310" i="1" s="1"/>
  <c r="DY305" i="1"/>
  <c r="DY310" i="1" s="1"/>
  <c r="DY306" i="1"/>
  <c r="DY311" i="1" s="1"/>
  <c r="DY307" i="1"/>
  <c r="DY312" i="1" s="1"/>
  <c r="DY304" i="1"/>
  <c r="DY309" i="1" s="1"/>
  <c r="DX304" i="1"/>
  <c r="DX309" i="1" s="1"/>
  <c r="DX305" i="1"/>
  <c r="DX310" i="1" s="1"/>
  <c r="DX307" i="1"/>
  <c r="DX312" i="1" s="1"/>
  <c r="DX306" i="1"/>
  <c r="DX311" i="1" s="1"/>
  <c r="AU304" i="1"/>
  <c r="AU306" i="1"/>
  <c r="AU305" i="1"/>
  <c r="AU311" i="1"/>
  <c r="AU309" i="1"/>
  <c r="AU310" i="1"/>
  <c r="AU312" i="1"/>
  <c r="AU307" i="1"/>
  <c r="AU308" i="1"/>
  <c r="CO310" i="1"/>
  <c r="CO328" i="1"/>
  <c r="CO315" i="1"/>
  <c r="CO311" i="1"/>
  <c r="CO313" i="1"/>
  <c r="CO306" i="1"/>
  <c r="CO324" i="1"/>
  <c r="CO304" i="1"/>
  <c r="CO326" i="1"/>
  <c r="CO329" i="1"/>
  <c r="CN326" i="1"/>
  <c r="CN320" i="1"/>
  <c r="CN323" i="1"/>
  <c r="CN310" i="1"/>
  <c r="CN308" i="1"/>
  <c r="CN328" i="1"/>
  <c r="CN314" i="1"/>
  <c r="CN306" i="1"/>
  <c r="CN309" i="1"/>
  <c r="DG322" i="1"/>
  <c r="DG323" i="1"/>
  <c r="DG316" i="1"/>
  <c r="DG320" i="1"/>
  <c r="DG309" i="1"/>
  <c r="DG310" i="1"/>
  <c r="DG308" i="1"/>
  <c r="DG312" i="1"/>
  <c r="DG329" i="1"/>
  <c r="DG304" i="1"/>
  <c r="DG305" i="1"/>
  <c r="DG306" i="1"/>
  <c r="DG311" i="1"/>
  <c r="DG330" i="1"/>
  <c r="DG328" i="1"/>
  <c r="DG325" i="1"/>
  <c r="DG317" i="1"/>
  <c r="DG318" i="1"/>
  <c r="DG319" i="1"/>
  <c r="DG327" i="1"/>
  <c r="DG314" i="1"/>
  <c r="DG324" i="1"/>
  <c r="DG315" i="1"/>
  <c r="DG321" i="1"/>
  <c r="DG313" i="1"/>
  <c r="DG307" i="1"/>
  <c r="DG326" i="1"/>
  <c r="DC330" i="1"/>
  <c r="DC322" i="1"/>
  <c r="DC312" i="1"/>
  <c r="DC321" i="1"/>
  <c r="DC309" i="1"/>
  <c r="DC310" i="1"/>
  <c r="DC327" i="1"/>
  <c r="DC304" i="1"/>
  <c r="DC320" i="1"/>
  <c r="DC316" i="1"/>
  <c r="DC305" i="1"/>
  <c r="DC306" i="1"/>
  <c r="DC311" i="1"/>
  <c r="DC323" i="1"/>
  <c r="DC328" i="1"/>
  <c r="DC329" i="1"/>
  <c r="DC317" i="1"/>
  <c r="DC318" i="1"/>
  <c r="DC319" i="1"/>
  <c r="DC324" i="1"/>
  <c r="DC315" i="1"/>
  <c r="DC325" i="1"/>
  <c r="DC326" i="1"/>
  <c r="DC313" i="1"/>
  <c r="DC314" i="1"/>
  <c r="DC307" i="1"/>
  <c r="DC308" i="1"/>
  <c r="CY330" i="1"/>
  <c r="CY304" i="1"/>
  <c r="CY322" i="1"/>
  <c r="CY312" i="1"/>
  <c r="CY305" i="1"/>
  <c r="CY306" i="1"/>
  <c r="CY311" i="1"/>
  <c r="CY327" i="1"/>
  <c r="CY328" i="1"/>
  <c r="CY329" i="1"/>
  <c r="CY317" i="1"/>
  <c r="CY318" i="1"/>
  <c r="CY319" i="1"/>
  <c r="CY326" i="1"/>
  <c r="CY323" i="1"/>
  <c r="CY324" i="1"/>
  <c r="CY325" i="1"/>
  <c r="CY313" i="1"/>
  <c r="CY314" i="1"/>
  <c r="CY315" i="1"/>
  <c r="CY321" i="1"/>
  <c r="CY316" i="1"/>
  <c r="CY309" i="1"/>
  <c r="CY320" i="1"/>
  <c r="CY310" i="1"/>
  <c r="CY308" i="1"/>
  <c r="CY307" i="1"/>
  <c r="CU322" i="1"/>
  <c r="CU312" i="1"/>
  <c r="CU304" i="1"/>
  <c r="CU321" i="1"/>
  <c r="CU305" i="1"/>
  <c r="CU306" i="1"/>
  <c r="CU311" i="1"/>
  <c r="CU327" i="1"/>
  <c r="CU328" i="1"/>
  <c r="CU329" i="1"/>
  <c r="CU317" i="1"/>
  <c r="CU318" i="1"/>
  <c r="CU319" i="1"/>
  <c r="CU326" i="1"/>
  <c r="CU323" i="1"/>
  <c r="CU324" i="1"/>
  <c r="CU325" i="1"/>
  <c r="CU313" i="1"/>
  <c r="CU314" i="1"/>
  <c r="CU315" i="1"/>
  <c r="CU330" i="1"/>
  <c r="CU309" i="1"/>
  <c r="CU316" i="1"/>
  <c r="CU310" i="1"/>
  <c r="CU320" i="1"/>
  <c r="CU307" i="1"/>
  <c r="CU308" i="1"/>
  <c r="CQ327" i="1"/>
  <c r="CQ328" i="1"/>
  <c r="CQ329" i="1"/>
  <c r="CQ321" i="1"/>
  <c r="CQ305" i="1"/>
  <c r="CQ306" i="1"/>
  <c r="CQ311" i="1"/>
  <c r="CQ323" i="1"/>
  <c r="CQ324" i="1"/>
  <c r="CQ325" i="1"/>
  <c r="CQ317" i="1"/>
  <c r="CQ318" i="1"/>
  <c r="CQ319" i="1"/>
  <c r="CQ330" i="1"/>
  <c r="CQ312" i="1"/>
  <c r="CQ316" i="1"/>
  <c r="CQ320" i="1"/>
  <c r="CQ313" i="1"/>
  <c r="CQ314" i="1"/>
  <c r="CQ315" i="1"/>
  <c r="CQ322" i="1"/>
  <c r="CQ310" i="1"/>
  <c r="CQ308" i="1"/>
  <c r="CQ304" i="1"/>
  <c r="CQ326" i="1"/>
  <c r="CQ307" i="1"/>
  <c r="CQ309" i="1"/>
  <c r="DF326" i="1"/>
  <c r="DF327" i="1"/>
  <c r="DF328" i="1"/>
  <c r="DF316" i="1"/>
  <c r="DF317" i="1"/>
  <c r="DF318" i="1"/>
  <c r="DF306" i="1"/>
  <c r="DF329" i="1"/>
  <c r="DF319" i="1"/>
  <c r="DF311" i="1"/>
  <c r="DF315" i="1"/>
  <c r="DF308" i="1"/>
  <c r="DF309" i="1"/>
  <c r="DF310" i="1"/>
  <c r="DF322" i="1"/>
  <c r="DF324" i="1"/>
  <c r="DF313" i="1"/>
  <c r="DF330" i="1"/>
  <c r="DF320" i="1"/>
  <c r="DF305" i="1"/>
  <c r="DF323" i="1"/>
  <c r="DF312" i="1"/>
  <c r="DF314" i="1"/>
  <c r="DF304" i="1"/>
  <c r="DF325" i="1"/>
  <c r="DF307" i="1"/>
  <c r="DF321" i="1"/>
  <c r="DB326" i="1"/>
  <c r="DB330" i="1"/>
  <c r="DB328" i="1"/>
  <c r="DB325" i="1"/>
  <c r="DB319" i="1"/>
  <c r="DB323" i="1"/>
  <c r="DB311" i="1"/>
  <c r="DB327" i="1"/>
  <c r="DB316" i="1"/>
  <c r="DB317" i="1"/>
  <c r="DB318" i="1"/>
  <c r="DB306" i="1"/>
  <c r="DB329" i="1"/>
  <c r="DB315" i="1"/>
  <c r="DB312" i="1"/>
  <c r="DB313" i="1"/>
  <c r="DB314" i="1"/>
  <c r="DB322" i="1"/>
  <c r="DB324" i="1"/>
  <c r="DB308" i="1"/>
  <c r="DB309" i="1"/>
  <c r="DB310" i="1"/>
  <c r="DB304" i="1"/>
  <c r="DB320" i="1"/>
  <c r="DB305" i="1"/>
  <c r="DB307" i="1"/>
  <c r="DB321" i="1"/>
  <c r="CN322" i="1"/>
  <c r="CN325" i="1"/>
  <c r="CO325" i="1"/>
  <c r="CO318" i="1"/>
  <c r="CN330" i="1"/>
  <c r="CN316" i="1"/>
  <c r="CN315" i="1"/>
  <c r="CO323" i="1"/>
  <c r="CO330" i="1"/>
  <c r="CO319" i="1"/>
  <c r="CO312" i="1"/>
  <c r="CN304" i="1"/>
  <c r="CN324" i="1"/>
  <c r="CO321" i="1"/>
  <c r="CO308" i="1"/>
  <c r="CN318" i="1"/>
  <c r="CO327" i="1"/>
  <c r="CN329" i="1"/>
  <c r="CO322" i="1"/>
  <c r="CO314" i="1"/>
  <c r="CN305" i="1"/>
  <c r="CN312" i="1"/>
  <c r="CO320" i="1"/>
  <c r="CN317" i="1"/>
  <c r="CN327" i="1"/>
  <c r="CN311" i="1"/>
  <c r="CO316" i="1"/>
  <c r="CN313" i="1"/>
  <c r="CT330" i="1"/>
  <c r="CT327" i="1"/>
  <c r="CT324" i="1"/>
  <c r="CT312" i="1"/>
  <c r="CT317" i="1"/>
  <c r="CT318" i="1"/>
  <c r="CT306" i="1"/>
  <c r="CT326" i="1"/>
  <c r="CT323" i="1"/>
  <c r="CT319" i="1"/>
  <c r="CT308" i="1"/>
  <c r="CT313" i="1"/>
  <c r="CT314" i="1"/>
  <c r="CT329" i="1"/>
  <c r="CT322" i="1"/>
  <c r="CT315" i="1"/>
  <c r="CT320" i="1"/>
  <c r="CT304" i="1"/>
  <c r="CT309" i="1"/>
  <c r="CT310" i="1"/>
  <c r="CT311" i="1"/>
  <c r="CT305" i="1"/>
  <c r="CT321" i="1"/>
  <c r="CT328" i="1"/>
  <c r="CT316" i="1"/>
  <c r="CT307" i="1"/>
  <c r="CT325" i="1"/>
  <c r="CP319" i="1"/>
  <c r="CP327" i="1"/>
  <c r="CP324" i="1"/>
  <c r="CP312" i="1"/>
  <c r="CP317" i="1"/>
  <c r="CP318" i="1"/>
  <c r="CP306" i="1"/>
  <c r="CP330" i="1"/>
  <c r="CP323" i="1"/>
  <c r="CP315" i="1"/>
  <c r="CP308" i="1"/>
  <c r="CP313" i="1"/>
  <c r="CP314" i="1"/>
  <c r="CP329" i="1"/>
  <c r="CP326" i="1"/>
  <c r="CP311" i="1"/>
  <c r="CP320" i="1"/>
  <c r="CP304" i="1"/>
  <c r="CP309" i="1"/>
  <c r="CP310" i="1"/>
  <c r="CP328" i="1"/>
  <c r="CP325" i="1"/>
  <c r="CP305" i="1"/>
  <c r="CP316" i="1"/>
  <c r="CP321" i="1"/>
  <c r="CP307" i="1"/>
  <c r="CP322" i="1"/>
  <c r="DE329" i="1"/>
  <c r="DE314" i="1"/>
  <c r="DE330" i="1"/>
  <c r="DE319" i="1"/>
  <c r="DE316" i="1"/>
  <c r="DE317" i="1"/>
  <c r="DE305" i="1"/>
  <c r="DE325" i="1"/>
  <c r="DE326" i="1"/>
  <c r="DE327" i="1"/>
  <c r="DE315" i="1"/>
  <c r="DE312" i="1"/>
  <c r="DE313" i="1"/>
  <c r="DE324" i="1"/>
  <c r="DE321" i="1"/>
  <c r="DE322" i="1"/>
  <c r="DE323" i="1"/>
  <c r="DE311" i="1"/>
  <c r="DE308" i="1"/>
  <c r="DE309" i="1"/>
  <c r="DE310" i="1"/>
  <c r="DE318" i="1"/>
  <c r="DE328" i="1"/>
  <c r="DE320" i="1"/>
  <c r="DE304" i="1"/>
  <c r="DE307" i="1"/>
  <c r="DE306" i="1"/>
  <c r="DA329" i="1"/>
  <c r="DA326" i="1"/>
  <c r="DA330" i="1"/>
  <c r="DA319" i="1"/>
  <c r="DA316" i="1"/>
  <c r="DA317" i="1"/>
  <c r="DA305" i="1"/>
  <c r="DA325" i="1"/>
  <c r="DA322" i="1"/>
  <c r="DA327" i="1"/>
  <c r="DA315" i="1"/>
  <c r="DA312" i="1"/>
  <c r="DA313" i="1"/>
  <c r="DA324" i="1"/>
  <c r="DA321" i="1"/>
  <c r="DA318" i="1"/>
  <c r="DA323" i="1"/>
  <c r="DA311" i="1"/>
  <c r="DA308" i="1"/>
  <c r="DA309" i="1"/>
  <c r="DA328" i="1"/>
  <c r="DA320" i="1"/>
  <c r="DA310" i="1"/>
  <c r="DA314" i="1"/>
  <c r="DA304" i="1"/>
  <c r="DA307" i="1"/>
  <c r="DA306" i="1"/>
  <c r="CW306" i="1"/>
  <c r="CW330" i="1"/>
  <c r="CW327" i="1"/>
  <c r="CW315" i="1"/>
  <c r="CW312" i="1"/>
  <c r="CW317" i="1"/>
  <c r="CW305" i="1"/>
  <c r="CW329" i="1"/>
  <c r="CW326" i="1"/>
  <c r="CW323" i="1"/>
  <c r="CW311" i="1"/>
  <c r="CW308" i="1"/>
  <c r="CW313" i="1"/>
  <c r="CW328" i="1"/>
  <c r="CW325" i="1"/>
  <c r="CW322" i="1"/>
  <c r="CW318" i="1"/>
  <c r="CW320" i="1"/>
  <c r="CW304" i="1"/>
  <c r="CW309" i="1"/>
  <c r="CW310" i="1"/>
  <c r="CW321" i="1"/>
  <c r="CW319" i="1"/>
  <c r="CW324" i="1"/>
  <c r="CW314" i="1"/>
  <c r="CW307" i="1"/>
  <c r="CW316" i="1"/>
  <c r="CS329" i="1"/>
  <c r="CS326" i="1"/>
  <c r="CS327" i="1"/>
  <c r="CS315" i="1"/>
  <c r="CS312" i="1"/>
  <c r="CS317" i="1"/>
  <c r="CS305" i="1"/>
  <c r="CS325" i="1"/>
  <c r="CS322" i="1"/>
  <c r="CS323" i="1"/>
  <c r="CS311" i="1"/>
  <c r="CS308" i="1"/>
  <c r="CS313" i="1"/>
  <c r="CS324" i="1"/>
  <c r="CS306" i="1"/>
  <c r="CS310" i="1"/>
  <c r="CS314" i="1"/>
  <c r="CS320" i="1"/>
  <c r="CS304" i="1"/>
  <c r="CS309" i="1"/>
  <c r="CS318" i="1"/>
  <c r="CS316" i="1"/>
  <c r="CS330" i="1"/>
  <c r="CS321" i="1"/>
  <c r="CS319" i="1"/>
  <c r="CS307" i="1"/>
  <c r="CS328" i="1"/>
  <c r="DD330" i="1"/>
  <c r="DD324" i="1"/>
  <c r="DD325" i="1"/>
  <c r="DD322" i="1"/>
  <c r="DD310" i="1"/>
  <c r="DD311" i="1"/>
  <c r="DD308" i="1"/>
  <c r="DD323" i="1"/>
  <c r="DD313" i="1"/>
  <c r="DD321" i="1"/>
  <c r="DD305" i="1"/>
  <c r="DD306" i="1"/>
  <c r="DD320" i="1"/>
  <c r="DD327" i="1"/>
  <c r="DD309" i="1"/>
  <c r="DD317" i="1"/>
  <c r="DD318" i="1"/>
  <c r="DD319" i="1"/>
  <c r="DD316" i="1"/>
  <c r="DD304" i="1"/>
  <c r="DD326" i="1"/>
  <c r="DD328" i="1"/>
  <c r="DD312" i="1"/>
  <c r="DD314" i="1"/>
  <c r="DD315" i="1"/>
  <c r="DD307" i="1"/>
  <c r="DD329" i="1"/>
  <c r="CZ327" i="1"/>
  <c r="CZ324" i="1"/>
  <c r="CZ321" i="1"/>
  <c r="CZ322" i="1"/>
  <c r="CZ310" i="1"/>
  <c r="CZ330" i="1"/>
  <c r="CZ309" i="1"/>
  <c r="CZ313" i="1"/>
  <c r="CZ317" i="1"/>
  <c r="CZ306" i="1"/>
  <c r="CZ320" i="1"/>
  <c r="CZ323" i="1"/>
  <c r="CZ329" i="1"/>
  <c r="CZ305" i="1"/>
  <c r="CZ318" i="1"/>
  <c r="CZ314" i="1"/>
  <c r="CZ316" i="1"/>
  <c r="CZ325" i="1"/>
  <c r="CZ308" i="1"/>
  <c r="CZ311" i="1"/>
  <c r="CZ328" i="1"/>
  <c r="CZ319" i="1"/>
  <c r="CZ312" i="1"/>
  <c r="CZ315" i="1"/>
  <c r="CZ326" i="1"/>
  <c r="CZ307" i="1"/>
  <c r="CZ304" i="1"/>
  <c r="CO309" i="1"/>
  <c r="CN319" i="1"/>
  <c r="CV323" i="1"/>
  <c r="CV321" i="1"/>
  <c r="CV325" i="1"/>
  <c r="CV322" i="1"/>
  <c r="CV310" i="1"/>
  <c r="CV311" i="1"/>
  <c r="CV308" i="1"/>
  <c r="CV317" i="1"/>
  <c r="CV318" i="1"/>
  <c r="CV316" i="1"/>
  <c r="CV304" i="1"/>
  <c r="CV324" i="1"/>
  <c r="CV326" i="1"/>
  <c r="CV314" i="1"/>
  <c r="CV312" i="1"/>
  <c r="CV327" i="1"/>
  <c r="CV305" i="1"/>
  <c r="CV309" i="1"/>
  <c r="CV313" i="1"/>
  <c r="CV306" i="1"/>
  <c r="CV320" i="1"/>
  <c r="CV328" i="1"/>
  <c r="CV330" i="1"/>
  <c r="CV319" i="1"/>
  <c r="CV329" i="1"/>
  <c r="CV307" i="1"/>
  <c r="CV315" i="1"/>
  <c r="CO305" i="1"/>
  <c r="CN307" i="1"/>
  <c r="CN321" i="1"/>
  <c r="CR323" i="1"/>
  <c r="CR317" i="1"/>
  <c r="CR305" i="1"/>
  <c r="CR322" i="1"/>
  <c r="CR310" i="1"/>
  <c r="CR311" i="1"/>
  <c r="CR308" i="1"/>
  <c r="CR320" i="1"/>
  <c r="CR325" i="1"/>
  <c r="CR318" i="1"/>
  <c r="CR316" i="1"/>
  <c r="CR321" i="1"/>
  <c r="CR314" i="1"/>
  <c r="CR315" i="1"/>
  <c r="CR327" i="1"/>
  <c r="CR329" i="1"/>
  <c r="CR313" i="1"/>
  <c r="CR309" i="1"/>
  <c r="CR306" i="1"/>
  <c r="CR328" i="1"/>
  <c r="CR330" i="1"/>
  <c r="CR319" i="1"/>
  <c r="CR304" i="1"/>
  <c r="CR324" i="1"/>
  <c r="CR326" i="1"/>
  <c r="CR307" i="1"/>
  <c r="CR312" i="1"/>
  <c r="CX325" i="1"/>
  <c r="CX326" i="1"/>
  <c r="CX323" i="1"/>
  <c r="CX320" i="1"/>
  <c r="CX304" i="1"/>
  <c r="CX305" i="1"/>
  <c r="CX306" i="1"/>
  <c r="CX329" i="1"/>
  <c r="CX319" i="1"/>
  <c r="CX317" i="1"/>
  <c r="CX321" i="1"/>
  <c r="CX328" i="1"/>
  <c r="CX312" i="1"/>
  <c r="CX314" i="1"/>
  <c r="CX311" i="1"/>
  <c r="CX324" i="1"/>
  <c r="CX309" i="1"/>
  <c r="CX322" i="1"/>
  <c r="CX316" i="1"/>
  <c r="CX318" i="1"/>
  <c r="CX315" i="1"/>
  <c r="CX313" i="1"/>
  <c r="CX330" i="1"/>
  <c r="CX327" i="1"/>
  <c r="CX308" i="1"/>
  <c r="CX307" i="1"/>
  <c r="CX310" i="1"/>
  <c r="DW304" i="1"/>
  <c r="DW305" i="1"/>
  <c r="DW310" i="1" s="1"/>
  <c r="DW306" i="1"/>
  <c r="DW311" i="1" s="1"/>
  <c r="DW307" i="1"/>
  <c r="DW312" i="1" s="1"/>
  <c r="CO307" i="1"/>
  <c r="CO317" i="1"/>
  <c r="BX306" i="1" l="1"/>
  <c r="BH306" i="1"/>
  <c r="CJ306" i="1"/>
  <c r="BT306" i="1"/>
  <c r="BD306" i="1"/>
  <c r="DJ317" i="1"/>
  <c r="DJ318" i="1"/>
  <c r="DJ312" i="1"/>
  <c r="DJ307" i="1"/>
  <c r="DJ308" i="1"/>
  <c r="DJ330" i="1"/>
  <c r="CF306" i="1"/>
  <c r="BP306" i="1"/>
  <c r="AZ306" i="1"/>
  <c r="CB306" i="1"/>
  <c r="DF331" i="1"/>
  <c r="DJ319" i="1"/>
  <c r="BL306" i="1"/>
  <c r="DI321" i="1"/>
  <c r="CZ331" i="1"/>
  <c r="DD331" i="1"/>
  <c r="DA331" i="1"/>
  <c r="DI313" i="1"/>
  <c r="DI317" i="1"/>
  <c r="DJ314" i="1"/>
  <c r="DI318" i="1"/>
  <c r="DB331" i="1"/>
  <c r="DI328" i="1"/>
  <c r="DI320" i="1"/>
  <c r="DJ304" i="1"/>
  <c r="DJ311" i="1"/>
  <c r="CW331" i="1"/>
  <c r="DJ316" i="1"/>
  <c r="DJ320" i="1"/>
  <c r="DJ322" i="1"/>
  <c r="DI315" i="1"/>
  <c r="DJ325" i="1"/>
  <c r="CQ331" i="1"/>
  <c r="DG331" i="1"/>
  <c r="DI309" i="1"/>
  <c r="DI308" i="1"/>
  <c r="DI326" i="1"/>
  <c r="DJ324" i="1"/>
  <c r="DJ315" i="1"/>
  <c r="DI307" i="1"/>
  <c r="CX331" i="1"/>
  <c r="DI319" i="1"/>
  <c r="CS331" i="1"/>
  <c r="DI324" i="1"/>
  <c r="CT331" i="1"/>
  <c r="DI311" i="1"/>
  <c r="DI312" i="1"/>
  <c r="DI329" i="1"/>
  <c r="DJ321" i="1"/>
  <c r="DI316" i="1"/>
  <c r="DC331" i="1"/>
  <c r="DI306" i="1"/>
  <c r="DI310" i="1"/>
  <c r="DJ329" i="1"/>
  <c r="DJ306" i="1"/>
  <c r="DJ328" i="1"/>
  <c r="CR331" i="1"/>
  <c r="CO331" i="1"/>
  <c r="CV331" i="1"/>
  <c r="DJ309" i="1"/>
  <c r="DJ323" i="1"/>
  <c r="DE331" i="1"/>
  <c r="DI325" i="1"/>
  <c r="DI304" i="1"/>
  <c r="DI327" i="1"/>
  <c r="DI305" i="1"/>
  <c r="DJ327" i="1"/>
  <c r="DI330" i="1"/>
  <c r="DI322" i="1"/>
  <c r="CU331" i="1"/>
  <c r="DI314" i="1"/>
  <c r="DI323" i="1"/>
  <c r="DJ326" i="1"/>
  <c r="DJ313" i="1"/>
  <c r="DJ310" i="1"/>
  <c r="AT306" i="1"/>
  <c r="AT307" i="1"/>
  <c r="DW308" i="1"/>
  <c r="DJ305" i="1"/>
  <c r="DZ308" i="1"/>
  <c r="DW309" i="1"/>
  <c r="DX308" i="1"/>
  <c r="DX313" i="1" s="1"/>
  <c r="AV306" i="1"/>
  <c r="DZ309" i="1"/>
  <c r="DZ313" i="1" s="1"/>
  <c r="CF307" i="1"/>
  <c r="BX307" i="1"/>
  <c r="BP307" i="1"/>
  <c r="BH307" i="1"/>
  <c r="AZ307" i="1"/>
  <c r="CJ307" i="1"/>
  <c r="CB307" i="1"/>
  <c r="BT307" i="1"/>
  <c r="BL307" i="1"/>
  <c r="BD307" i="1"/>
  <c r="CP331" i="1"/>
  <c r="DY308" i="1"/>
  <c r="DY313" i="1" s="1"/>
  <c r="K306" i="1"/>
  <c r="DW313" i="1" l="1"/>
  <c r="DI331" i="1"/>
  <c r="DJ331" i="1"/>
  <c r="ER310" i="1"/>
  <c r="ER309" i="1"/>
  <c r="ER306" i="1"/>
  <c r="ER313" i="1"/>
  <c r="ER318" i="1"/>
  <c r="ER312" i="1"/>
  <c r="ER311" i="1"/>
  <c r="ER315" i="1"/>
  <c r="ER317" i="1"/>
  <c r="ER307" i="1"/>
  <c r="ER314" i="1"/>
  <c r="ER316" i="1"/>
  <c r="ER305" i="1"/>
  <c r="ER308" i="1"/>
  <c r="EO319" i="1" l="1"/>
  <c r="ER304" i="1"/>
  <c r="ER319" i="1" s="1"/>
</calcChain>
</file>

<file path=xl/sharedStrings.xml><?xml version="1.0" encoding="utf-8"?>
<sst xmlns="http://schemas.openxmlformats.org/spreadsheetml/2006/main" count="15178" uniqueCount="678">
  <si>
    <t>Household ID</t>
  </si>
  <si>
    <t>Township (1= Monya, 2= Depayin, 3= Sinku, 4= Meiktila)</t>
  </si>
  <si>
    <t>Village tract (1= Aun Don, 2= Zaung Chan Kone,3= Koatko, 4= Yae Taw,</t>
  </si>
  <si>
    <t>Village(1= Khanta Kan (N), 2= Nyaung Pin, 3= Tae Gyi Kone, 4= Magyizaut, 5= Min Te gone, 6= Kan Pyar,7= Shwe lay, 8= Wyar Thit Kalay, 9= Yae Taw, 10= Aun Don, 11= Zaung Chan Kone, 12=Kyar Pin)</t>
  </si>
  <si>
    <t>Respondent name</t>
  </si>
  <si>
    <t>Number of family labour in agriculture production -b</t>
  </si>
  <si>
    <t>Number of family labour in agriculture production -a</t>
  </si>
  <si>
    <t>Number of family labour in other- b</t>
  </si>
  <si>
    <t>Number of family labour in other- a</t>
  </si>
  <si>
    <t>Child labour (1=No, 2=Yes)</t>
  </si>
  <si>
    <t>Who are they (1= son, 2= daughter)</t>
  </si>
  <si>
    <t>farm activity-S</t>
  </si>
  <si>
    <t>non-farm activity-S</t>
  </si>
  <si>
    <t>house work-S</t>
  </si>
  <si>
    <t>caring-S</t>
  </si>
  <si>
    <t>study -S</t>
  </si>
  <si>
    <t>leisure-S</t>
  </si>
  <si>
    <t>social-S</t>
  </si>
  <si>
    <t>farm activity-D</t>
  </si>
  <si>
    <t>non-farm activity-D</t>
  </si>
  <si>
    <t>house work-D</t>
  </si>
  <si>
    <t>caring-D</t>
  </si>
  <si>
    <t>study-D</t>
  </si>
  <si>
    <t>leisure-D</t>
  </si>
  <si>
    <t>social-D</t>
  </si>
  <si>
    <t>farm activity- M</t>
  </si>
  <si>
    <t>non-farm activity-M</t>
  </si>
  <si>
    <t>house work-M</t>
  </si>
  <si>
    <t>caring-M</t>
  </si>
  <si>
    <t>study -M</t>
  </si>
  <si>
    <t>leisure-M</t>
  </si>
  <si>
    <t>social-M</t>
  </si>
  <si>
    <t>farm activity-G</t>
  </si>
  <si>
    <t>non-farm activity-G</t>
  </si>
  <si>
    <t>house work-G</t>
  </si>
  <si>
    <t>caring-G</t>
  </si>
  <si>
    <t>study -G</t>
  </si>
  <si>
    <t>leisure-G</t>
  </si>
  <si>
    <t>social-G</t>
  </si>
  <si>
    <t>Do you have over workload and burden (1= No, 2= Yes)</t>
  </si>
  <si>
    <t xml:space="preserve">Please explain </t>
  </si>
  <si>
    <t>Permanent- Has it changed since 2012 -(0= No, 1= Yes)</t>
  </si>
  <si>
    <t>Permanent- male (1= increase, 2= decrease, 3= no change)</t>
  </si>
  <si>
    <t>Permanent-female (1= increase, 2= decrease, 3= no change)</t>
  </si>
  <si>
    <t>LP-Has it changed since 2012 (0= No, 1= Yes)</t>
  </si>
  <si>
    <t>LP-If yes, 1= increase, 2= decrease</t>
  </si>
  <si>
    <t>LP-male (1= increase, 2= decrease, 3= no change)</t>
  </si>
  <si>
    <t>LP-female (1= increase, 2= decrease, 3= no change)</t>
  </si>
  <si>
    <t>B-Has it changed since 2012 (0= No, 1= Yes)</t>
  </si>
  <si>
    <t>B-If yes, 1= increase, 2= decrease</t>
  </si>
  <si>
    <t>B-male (1= increase, 2= decrease, 3= no change)</t>
  </si>
  <si>
    <t>B-female (1= increase, 2= decrease, 3= no change)</t>
  </si>
  <si>
    <t>T-Has it changed since 2012 (0= No, 1= Yes)</t>
  </si>
  <si>
    <t>T-If yes, 1= increase, 2= decrease</t>
  </si>
  <si>
    <t>T-male (1= increase, 2= decrease, 3= no change)</t>
  </si>
  <si>
    <t>T-female (1= increase, 2= decrease, 3= no change)</t>
  </si>
  <si>
    <t>P-Has it changed since 2012 (0= No, 1= Yes)</t>
  </si>
  <si>
    <t>P-If yes, 1= increase, 2= decrease</t>
  </si>
  <si>
    <t>P-male (1= increase, 2= decrease, 3= no change)</t>
  </si>
  <si>
    <t>P-female (1= increase, 2= decrease, 3= no change)</t>
  </si>
  <si>
    <t>F- Has it changed since 2012 (0= No, 1= Yes)</t>
  </si>
  <si>
    <t>F-If yes, 1= increase, 2= decrease</t>
  </si>
  <si>
    <t>F-male (1= increase, 2= decrease, 3= no change)</t>
  </si>
  <si>
    <t>F-female (1= increase, 2= decrease, 3= no change)</t>
  </si>
  <si>
    <t>W-Has it changed since 2012 (0= No, 1= Yes)</t>
  </si>
  <si>
    <t>W-If yes, 1= increase, 2= decrease</t>
  </si>
  <si>
    <t>W-male (1= increase, 2= decrease, 3= no change)</t>
  </si>
  <si>
    <t>W-female (1= increase, 2= decrease, 3= no change)</t>
  </si>
  <si>
    <t>I-Has it changed since 2012 (0= No, 1= Yes)</t>
  </si>
  <si>
    <t>I-If yes, 1= increase, 2= decrease</t>
  </si>
  <si>
    <t>I-male (1= increase, 2= decrease, 3= no change)</t>
  </si>
  <si>
    <t>I-female (1= increase, 2= decrease, 3= no change)</t>
  </si>
  <si>
    <t>H-Has it changed since 2012 (0= No, 1= Yes)</t>
  </si>
  <si>
    <t>H-If yes, 1= increase, 2= decrease</t>
  </si>
  <si>
    <t>H-male (1= increase, 2= decrease, 3= no change)</t>
  </si>
  <si>
    <t>H-female (1= increase, 2= decrease, 3= no change)</t>
  </si>
  <si>
    <t>T- Has it changed since 2012 (0= No, 1= Yes)</t>
  </si>
  <si>
    <t>Tr-Has it changed since 2012 (0= No, 1= Yes)</t>
  </si>
  <si>
    <t>Tr-If yes, 1= increase, 2= decrease</t>
  </si>
  <si>
    <t>Tr-male (1= increase, 2= decrease, 3= no change)</t>
  </si>
  <si>
    <t>Tr-female (1= increase, 2= decrease, 3= no change)</t>
  </si>
  <si>
    <t>LP- main-strategies(1= used farm machinery, 2= pospone time, 3= offer high wage, 4= provide more facility, 5= cooperate work, 6= look for hired labour from other place, 7= work small amount of available workers)</t>
  </si>
  <si>
    <t>LP- other-strategies</t>
  </si>
  <si>
    <t>B- main-strategies</t>
  </si>
  <si>
    <t>B- other-strategies</t>
  </si>
  <si>
    <t>T- main-strategies</t>
  </si>
  <si>
    <t>T- other-strategies</t>
  </si>
  <si>
    <t>P- main-strategies</t>
  </si>
  <si>
    <t>P- other-strategies</t>
  </si>
  <si>
    <t>F- main-strategies</t>
  </si>
  <si>
    <t>F- other-strategies</t>
  </si>
  <si>
    <t>W- main-strategies</t>
  </si>
  <si>
    <t>W- other-strategies</t>
  </si>
  <si>
    <t>I- main-strategies</t>
  </si>
  <si>
    <t>I- other-strategies</t>
  </si>
  <si>
    <t>H- main-strategies</t>
  </si>
  <si>
    <t>H- other-strategies</t>
  </si>
  <si>
    <t>Th- main-strategies</t>
  </si>
  <si>
    <t>Th- other-strategies</t>
  </si>
  <si>
    <t>Tr- main-strategies</t>
  </si>
  <si>
    <t>Tr- other-strategies</t>
  </si>
  <si>
    <t xml:space="preserve">Jan </t>
  </si>
  <si>
    <t>Feb</t>
  </si>
  <si>
    <t>March(</t>
  </si>
  <si>
    <t>Apirl</t>
  </si>
  <si>
    <t>May</t>
  </si>
  <si>
    <t>June</t>
  </si>
  <si>
    <t>July</t>
  </si>
  <si>
    <t>August</t>
  </si>
  <si>
    <t>Sept</t>
  </si>
  <si>
    <t>Oct(</t>
  </si>
  <si>
    <t>Nov</t>
  </si>
  <si>
    <t>Dec</t>
  </si>
  <si>
    <t>Changes in wage rate of farm activities male (1= decrease, 2= increase, 3= no change</t>
  </si>
  <si>
    <t>Changes in wage rate of farm activities female (1= decrease, 2= increase, 3= no change</t>
  </si>
  <si>
    <t>Changes in wage rate of non-farm activities male (se, 2= increase, 3= no change</t>
  </si>
  <si>
    <t>Changes in wage rate of non-farm activities female (se, 2= increase, 3= no change</t>
  </si>
  <si>
    <t>Male wage rate in farm activities (MMK) -b</t>
  </si>
  <si>
    <t>Male wage rate in farm activities (MMK) -a</t>
  </si>
  <si>
    <t>Female wage rate in farm activities (MMK)-b</t>
  </si>
  <si>
    <t>Female wage rate in farm activities (MMK)-a</t>
  </si>
  <si>
    <t>Male wage rate in non-farm activities (MMK) -b</t>
  </si>
  <si>
    <t>Male wage rate in non-farm activities (MMK) -a</t>
  </si>
  <si>
    <t>Female wage rate in non-farm activities (MMK) -b</t>
  </si>
  <si>
    <t>Female wage rate in non-farm activities (MMK) -a</t>
  </si>
  <si>
    <t>Why did the wage change? (1= labour scarcity, 2= high price of food, 3= price inflation , 4=other)</t>
  </si>
  <si>
    <t>female labour is greater than male labour? (1= No, 2= Yes)</t>
  </si>
  <si>
    <t>Constraints (1= No, 2= Yes)</t>
  </si>
  <si>
    <t>If yes, please specify (1= burden workload in women labour,</t>
  </si>
  <si>
    <t>Are there any changes in the decision-making role and workload of family member in the family after migration process? (1= No , 2= Yes)</t>
  </si>
  <si>
    <t>If yes, who</t>
  </si>
  <si>
    <t>Advantages L availability(=)</t>
  </si>
  <si>
    <t>Disadvantages L availability (1= labour scarcity, 2= high production cost, 3= delay ,4= low profit , 5= worked overtime, 6= reduced yield, 7= take more time, 8= delay )</t>
  </si>
  <si>
    <t>changes in wage rate Advantages</t>
  </si>
  <si>
    <t>changes in wage rate Disadvantages(1= labour scarcity, 2= high production cost, 3= low profit)</t>
  </si>
  <si>
    <t>Daw Aye Chaw</t>
  </si>
  <si>
    <t>NA</t>
  </si>
  <si>
    <t>U Soe Htat</t>
  </si>
  <si>
    <t>Daw Lone Kyi</t>
  </si>
  <si>
    <t>Daw Than Tin</t>
  </si>
  <si>
    <t>U Aung Min</t>
  </si>
  <si>
    <t>U Mone</t>
  </si>
  <si>
    <t xml:space="preserve">U San Aung </t>
  </si>
  <si>
    <t>Daw Lay Myint</t>
  </si>
  <si>
    <t>U Tin Oo</t>
  </si>
  <si>
    <t>Daw Aye Yee</t>
  </si>
  <si>
    <t>Daw Khin San</t>
  </si>
  <si>
    <t xml:space="preserve">U Tin Nyein </t>
  </si>
  <si>
    <t>Daw Khin Toe</t>
  </si>
  <si>
    <t>U Khat Kyaw</t>
  </si>
  <si>
    <t>U Khin Mg Nyunt</t>
  </si>
  <si>
    <t>Daw Sein Oo</t>
  </si>
  <si>
    <t>Daw Htay Nyo</t>
  </si>
  <si>
    <t>U Zaw Myint Thein</t>
  </si>
  <si>
    <t>Daw Soe Moe</t>
  </si>
  <si>
    <t xml:space="preserve">Daw Myint Myint Than </t>
  </si>
  <si>
    <t>U Aung Chit</t>
  </si>
  <si>
    <t>Daw Paul Myint</t>
  </si>
  <si>
    <t>U Aung Myint</t>
  </si>
  <si>
    <t>Daw Htet Htet Oo</t>
  </si>
  <si>
    <t>U Khin Mg Hlaing</t>
  </si>
  <si>
    <t>U Aung Hla</t>
  </si>
  <si>
    <t>U Hla Nyo</t>
  </si>
  <si>
    <t>u Zaw Win Htun</t>
  </si>
  <si>
    <t>U Win Soe</t>
  </si>
  <si>
    <t xml:space="preserve">U Kyaw Moe Aung </t>
  </si>
  <si>
    <t xml:space="preserve">Daw Cho Cho Than </t>
  </si>
  <si>
    <t>U Aung Kyaw Nyein</t>
  </si>
  <si>
    <t>U Shwe Paul</t>
  </si>
  <si>
    <t>U Too</t>
  </si>
  <si>
    <t>Daw Hnin Hnin Wai</t>
  </si>
  <si>
    <t>Daw Win Lae Yee</t>
  </si>
  <si>
    <t>U Zaw Naing</t>
  </si>
  <si>
    <t>Daw Nu Nu Htay</t>
  </si>
  <si>
    <t>Daw Aye Aye Kyu</t>
  </si>
  <si>
    <t>U Hla Moe</t>
  </si>
  <si>
    <t>Daw Pyone</t>
  </si>
  <si>
    <t>Daw Than Than New</t>
  </si>
  <si>
    <t>U Myo Hlaing Win</t>
  </si>
  <si>
    <t xml:space="preserve">Daw Aye Mar Win </t>
  </si>
  <si>
    <t>U Htun Aye</t>
  </si>
  <si>
    <t>Daw Mya San Kyi</t>
  </si>
  <si>
    <t>U Aye Min</t>
  </si>
  <si>
    <t>U Khin Oo</t>
  </si>
  <si>
    <t>Daw Aye Hla</t>
  </si>
  <si>
    <t xml:space="preserve">Daw Khin Mar Lwin </t>
  </si>
  <si>
    <t>Daw Khin San Win</t>
  </si>
  <si>
    <t>U Win Naing</t>
  </si>
  <si>
    <t>U Myint Yong</t>
  </si>
  <si>
    <t>U Kyaw</t>
  </si>
  <si>
    <t>Daw Win Mar</t>
  </si>
  <si>
    <t>U Daun Shwe</t>
  </si>
  <si>
    <t xml:space="preserve">Daw Kyae </t>
  </si>
  <si>
    <t>U Hla Aye</t>
  </si>
  <si>
    <t xml:space="preserve">Daw Tin Moe Khaing </t>
  </si>
  <si>
    <t>U Naing Htun</t>
  </si>
  <si>
    <t>Daw Yin Aye</t>
  </si>
  <si>
    <t xml:space="preserve">U San Win </t>
  </si>
  <si>
    <t>U Tin Aye</t>
  </si>
  <si>
    <t>Daw Moe Aye</t>
  </si>
  <si>
    <t>U Myo Sein</t>
  </si>
  <si>
    <t xml:space="preserve">U Htat </t>
  </si>
  <si>
    <t>U Kyaw Moe</t>
  </si>
  <si>
    <t xml:space="preserve">U Myint Win </t>
  </si>
  <si>
    <t>Daw Me Too</t>
  </si>
  <si>
    <t>U Pauk</t>
  </si>
  <si>
    <t>Daw Aye San Yee</t>
  </si>
  <si>
    <t xml:space="preserve">U Myint </t>
  </si>
  <si>
    <t>Daw Htar Htar Myint</t>
  </si>
  <si>
    <t>U Sein Phyo</t>
  </si>
  <si>
    <t>U Pyone</t>
  </si>
  <si>
    <t>U Chit Saw</t>
  </si>
  <si>
    <t>U Bo Sein</t>
  </si>
  <si>
    <t>U Saw Lwin</t>
  </si>
  <si>
    <t>U Htun Min Naing</t>
  </si>
  <si>
    <t>Daw Khin Kyi</t>
  </si>
  <si>
    <t>U Kan Thein</t>
  </si>
  <si>
    <t>Daw Thaung Kyi</t>
  </si>
  <si>
    <t>U Bo Wai</t>
  </si>
  <si>
    <t>U Bo Kyi</t>
  </si>
  <si>
    <t>U Khin Mag Lwin</t>
  </si>
  <si>
    <t>U Soe Naing</t>
  </si>
  <si>
    <t xml:space="preserve">U Bo Aung </t>
  </si>
  <si>
    <t>U Mat Shyine</t>
  </si>
  <si>
    <t>U Tin Maung</t>
  </si>
  <si>
    <t>U Nyo Oo</t>
  </si>
  <si>
    <t>Daw Pyar Yee</t>
  </si>
  <si>
    <t>U Thein Htun Win</t>
  </si>
  <si>
    <t>U San Min Htun</t>
  </si>
  <si>
    <t>Daw Khin Mar Aye</t>
  </si>
  <si>
    <t>U Bo Htay</t>
  </si>
  <si>
    <t>Daw Kyi Mar Thin</t>
  </si>
  <si>
    <t>U Khin Maung Nyaunt</t>
  </si>
  <si>
    <t>Daw Khin Mar Swe</t>
  </si>
  <si>
    <t>U Ngwe Thaung</t>
  </si>
  <si>
    <t>U Than Nyunt</t>
  </si>
  <si>
    <t>U Htat Win</t>
  </si>
  <si>
    <t>U Tin Thaung</t>
  </si>
  <si>
    <t>Daw Kyi San</t>
  </si>
  <si>
    <t>Daw Kyi Tin</t>
  </si>
  <si>
    <t>U Thein Lwin</t>
  </si>
  <si>
    <t>U Sein Toe</t>
  </si>
  <si>
    <t>Daw Aye Than</t>
  </si>
  <si>
    <t>U Phoe Aung</t>
  </si>
  <si>
    <t>U Sein Mya</t>
  </si>
  <si>
    <t>Daw San San</t>
  </si>
  <si>
    <t>Ko Naing</t>
  </si>
  <si>
    <t>U Myint Naing</t>
  </si>
  <si>
    <t>Daw Khin Moe Oo</t>
  </si>
  <si>
    <t>Daw Lwin</t>
  </si>
  <si>
    <t>Daw Win Aye</t>
  </si>
  <si>
    <t>U Myint Lwin</t>
  </si>
  <si>
    <t>U Ohn Nyaunt</t>
  </si>
  <si>
    <t xml:space="preserve">U Ngwe Maung </t>
  </si>
  <si>
    <t>Daw Ngwe Shin</t>
  </si>
  <si>
    <t>U San Lwin</t>
  </si>
  <si>
    <t>U Kyaw Aye</t>
  </si>
  <si>
    <t>U Mg Zaw</t>
  </si>
  <si>
    <t>U Kyaunt Tin</t>
  </si>
  <si>
    <t>Daw Saw Oo</t>
  </si>
  <si>
    <t>U Hnin Oo</t>
  </si>
  <si>
    <t>Daw Tin Myint</t>
  </si>
  <si>
    <t>U Thein Aung</t>
  </si>
  <si>
    <t>U Than Win</t>
  </si>
  <si>
    <t>U Kyaunt Win</t>
  </si>
  <si>
    <t>U Moe Zaw</t>
  </si>
  <si>
    <t>U Pue Mg</t>
  </si>
  <si>
    <t>U Hla Myint</t>
  </si>
  <si>
    <t>Daw Hla Lwin</t>
  </si>
  <si>
    <t>U Chit Lone</t>
  </si>
  <si>
    <t>Daw Khin Than</t>
  </si>
  <si>
    <t>U Hla Saw</t>
  </si>
  <si>
    <t>U  Nyar</t>
  </si>
  <si>
    <t>Daw Than New</t>
  </si>
  <si>
    <t>U Shwe Ba</t>
  </si>
  <si>
    <t>U Khin Mg Po</t>
  </si>
  <si>
    <t>Daw Sein Chaw</t>
  </si>
  <si>
    <t>U Hla Kyaw</t>
  </si>
  <si>
    <t>Daw Po</t>
  </si>
  <si>
    <t>Daw Pu</t>
  </si>
  <si>
    <t>U Myint Shwe</t>
  </si>
  <si>
    <t>Daw Khin Myint Yee</t>
  </si>
  <si>
    <t>U Kan Sein</t>
  </si>
  <si>
    <t>Daw Kyin Than</t>
  </si>
  <si>
    <t>Daw Saw Yee</t>
  </si>
  <si>
    <t>Daw Win Win Khaing</t>
  </si>
  <si>
    <t>U Than Lwin</t>
  </si>
  <si>
    <t>U Thein Tan</t>
  </si>
  <si>
    <t>U Win Htay</t>
  </si>
  <si>
    <t>U Win Swe</t>
  </si>
  <si>
    <t>Daw Kyin Nang</t>
  </si>
  <si>
    <t>Daw Nyi Nyi Win</t>
  </si>
  <si>
    <t>Daw Khin Mu Thin</t>
  </si>
  <si>
    <t>Daw Tin One</t>
  </si>
  <si>
    <t>Daw Ohn Hla</t>
  </si>
  <si>
    <t>Daw Khin Hnin Yee</t>
  </si>
  <si>
    <t>U Yar Thein</t>
  </si>
  <si>
    <t>U Than Nyo</t>
  </si>
  <si>
    <t>Daw Nwe Kyi</t>
  </si>
  <si>
    <t>Daw Pa Pa Thin</t>
  </si>
  <si>
    <t>U Kyaw San Oo</t>
  </si>
  <si>
    <t>Daw Toat</t>
  </si>
  <si>
    <t>Daw Win</t>
  </si>
  <si>
    <t>U Khin Mg Htoo</t>
  </si>
  <si>
    <t>Daw Kyi Kyi Soe</t>
  </si>
  <si>
    <t>Daw Hla Myint Win</t>
  </si>
  <si>
    <t>U Tin Win</t>
  </si>
  <si>
    <t>Daw Ohmar Soe</t>
  </si>
  <si>
    <t>U Win Oo</t>
  </si>
  <si>
    <t>Daw Aye</t>
  </si>
  <si>
    <t>U Mg Naing</t>
  </si>
  <si>
    <t>u Soe Khaing</t>
  </si>
  <si>
    <t>U Maung Khaing</t>
  </si>
  <si>
    <t>U Mya Kying</t>
  </si>
  <si>
    <t>U Win Mg</t>
  </si>
  <si>
    <t>U Than Aung</t>
  </si>
  <si>
    <t>U Myint Maw</t>
  </si>
  <si>
    <t>U Tin Soe Win</t>
  </si>
  <si>
    <t xml:space="preserve">U Kyaut Gae </t>
  </si>
  <si>
    <t>Daw War War Khaing</t>
  </si>
  <si>
    <t>U Mg Htun</t>
  </si>
  <si>
    <t>U Thaung Htay</t>
  </si>
  <si>
    <t>U Aung Ko Latt</t>
  </si>
  <si>
    <t>U Tin Moe Linn</t>
  </si>
  <si>
    <t>U Khin Mg Oo</t>
  </si>
  <si>
    <t>Daw Thein</t>
  </si>
  <si>
    <t>U Soe Win</t>
  </si>
  <si>
    <t>Daw Khin San Oo</t>
  </si>
  <si>
    <t>U Pyae Sone Kyaw</t>
  </si>
  <si>
    <t>Daw San San Htay</t>
  </si>
  <si>
    <t>U Zaw Win</t>
  </si>
  <si>
    <t>U Than Htay</t>
  </si>
  <si>
    <t>U Tint Swe</t>
  </si>
  <si>
    <t>Daw Mar Mar Win</t>
  </si>
  <si>
    <t>Daw Zaw Myo Htwe</t>
  </si>
  <si>
    <t>U Aung Kyaw Soe</t>
  </si>
  <si>
    <t>U Win Zaw</t>
  </si>
  <si>
    <t>U Aung Ko latt</t>
  </si>
  <si>
    <t>U Thein Kyaw</t>
  </si>
  <si>
    <t xml:space="preserve">U Aung Kyaw </t>
  </si>
  <si>
    <t>Daw San San Aye</t>
  </si>
  <si>
    <t>U Htun Htun Oo</t>
  </si>
  <si>
    <t>Daw Mar Yin</t>
  </si>
  <si>
    <t>U Nang Zaw Oo</t>
  </si>
  <si>
    <t>U Aung Myo Lwin</t>
  </si>
  <si>
    <t>U Aung Kyaw</t>
  </si>
  <si>
    <t>U Than Myint</t>
  </si>
  <si>
    <t>U Khin Mg Win</t>
  </si>
  <si>
    <t>U San Htay</t>
  </si>
  <si>
    <t>U Than Yee</t>
  </si>
  <si>
    <t>U Thein Naing</t>
  </si>
  <si>
    <t>Daw Moe Moe Win</t>
  </si>
  <si>
    <t>U Thein Swe Oo</t>
  </si>
  <si>
    <t>Daw Aye Aye Myint</t>
  </si>
  <si>
    <t>U Toe Lwin</t>
  </si>
  <si>
    <t>Daw San Yin</t>
  </si>
  <si>
    <t>Daw Mar Sein</t>
  </si>
  <si>
    <t>U Bo Kay</t>
  </si>
  <si>
    <t xml:space="preserve">U  Zaw Zaw </t>
  </si>
  <si>
    <t>Daw Htwe Hlaing</t>
  </si>
  <si>
    <t>U Myo Tint</t>
  </si>
  <si>
    <t>U Ko Naing</t>
  </si>
  <si>
    <t>Daw Khin Nyo</t>
  </si>
  <si>
    <t>Daw Kyi</t>
  </si>
  <si>
    <t>Daw Ahmar Kyi</t>
  </si>
  <si>
    <t>Daw Han Yin</t>
  </si>
  <si>
    <t>U Mg Win</t>
  </si>
  <si>
    <t>Daw Khin Tint</t>
  </si>
  <si>
    <t>Daw Kyin Sein</t>
  </si>
  <si>
    <t>U Moe Hein</t>
  </si>
  <si>
    <t>U Than Shein</t>
  </si>
  <si>
    <t>U Toat Phyu</t>
  </si>
  <si>
    <t>Daw Mya Ngwe</t>
  </si>
  <si>
    <t>U Kyaw Ngwe</t>
  </si>
  <si>
    <t>U Tint</t>
  </si>
  <si>
    <t>Daw Hnin Khaing</t>
  </si>
  <si>
    <t>Daw Wai Wai Soe</t>
  </si>
  <si>
    <t>U Htay Aung</t>
  </si>
  <si>
    <t>Daw Swe</t>
  </si>
  <si>
    <t>Daw Mya Tin</t>
  </si>
  <si>
    <t>U Kyaw Shwe</t>
  </si>
  <si>
    <t>Daw San Kyi</t>
  </si>
  <si>
    <t>Daw Mya Win</t>
  </si>
  <si>
    <t>Daw Nyo Kham</t>
  </si>
  <si>
    <t>Daw Khin Aye</t>
  </si>
  <si>
    <t>Daw Than Naing</t>
  </si>
  <si>
    <t>U Mg Cho</t>
  </si>
  <si>
    <t>Daw Pu Ma</t>
  </si>
  <si>
    <t>Daw Myint Khaing</t>
  </si>
  <si>
    <t>Daw San New</t>
  </si>
  <si>
    <t>Daw Mae Lone</t>
  </si>
  <si>
    <t>U Mg Sein</t>
  </si>
  <si>
    <t>U Myo Thant Oo</t>
  </si>
  <si>
    <t>Daw Sein Than</t>
  </si>
  <si>
    <t>Daw Nyaunt Tin</t>
  </si>
  <si>
    <t>Daw Khin Pyone</t>
  </si>
  <si>
    <t>U Htun Yee</t>
  </si>
  <si>
    <t>Daw Nge</t>
  </si>
  <si>
    <t>U Myint Win Sein</t>
  </si>
  <si>
    <t>U Thaung Ngwe</t>
  </si>
  <si>
    <t>Daw Aye Myint Kyi</t>
  </si>
  <si>
    <t>U Kyaw Win</t>
  </si>
  <si>
    <t>U Thein Shwe</t>
  </si>
  <si>
    <t>U Kyaw Zin Pho</t>
  </si>
  <si>
    <t>Daw Phyu Khaing</t>
  </si>
  <si>
    <t>U Kyaw Kyaw Win</t>
  </si>
  <si>
    <t>Daw Than Nu</t>
  </si>
  <si>
    <t>U Aung Myint Sein</t>
  </si>
  <si>
    <t>U Ko Nyaunt</t>
  </si>
  <si>
    <t>Daw Htay</t>
  </si>
  <si>
    <t>U Win Hlaing</t>
  </si>
  <si>
    <t xml:space="preserve">U Soe Myint </t>
  </si>
  <si>
    <t>U Zaw Zaw</t>
  </si>
  <si>
    <t>Daw Mya Mwe</t>
  </si>
  <si>
    <t>U Myat Oo</t>
  </si>
  <si>
    <t>Daw Than Than Sint</t>
  </si>
  <si>
    <t>U Aung Kyi Sein</t>
  </si>
  <si>
    <t>Daw Myint Aye</t>
  </si>
  <si>
    <t>U Kyaw Shwe Kha</t>
  </si>
  <si>
    <t>U Pho Oo</t>
  </si>
  <si>
    <t>U Win</t>
  </si>
  <si>
    <t>Total hour</t>
  </si>
  <si>
    <t>All total hour</t>
  </si>
  <si>
    <t>Yes</t>
  </si>
  <si>
    <t>No</t>
  </si>
  <si>
    <t>Son</t>
  </si>
  <si>
    <t>Daughter</t>
  </si>
  <si>
    <t>Son + Daughter</t>
  </si>
  <si>
    <t>Farm activity</t>
  </si>
  <si>
    <t>Non Farm activity</t>
  </si>
  <si>
    <t>House work</t>
  </si>
  <si>
    <t>Caring</t>
  </si>
  <si>
    <t>Study</t>
  </si>
  <si>
    <t>Leisure</t>
  </si>
  <si>
    <t>Social</t>
  </si>
  <si>
    <t>Spouse</t>
  </si>
  <si>
    <t>Mother</t>
  </si>
  <si>
    <t>Total</t>
  </si>
  <si>
    <t>Cannot work balance between farm and house work</t>
  </si>
  <si>
    <t>Hired labour because of caring child</t>
  </si>
  <si>
    <t>Cannot fully effort in home business because of grazing</t>
  </si>
  <si>
    <t>Work by myself because of high labour cost</t>
  </si>
  <si>
    <t>Heavy woekload</t>
  </si>
  <si>
    <t>Unhealthy</t>
  </si>
  <si>
    <t>Over workloads in palntinf &amp; harvesting</t>
  </si>
  <si>
    <t>Getting old</t>
  </si>
  <si>
    <t>Busy because of cooperative</t>
  </si>
  <si>
    <t>Permentent</t>
  </si>
  <si>
    <t>Land preparation</t>
  </si>
  <si>
    <t xml:space="preserve">Brocasting </t>
  </si>
  <si>
    <t>Transplanting</t>
  </si>
  <si>
    <t>Planting</t>
  </si>
  <si>
    <t>Fertilizer application</t>
  </si>
  <si>
    <t>Weeding</t>
  </si>
  <si>
    <t>Irrigation</t>
  </si>
  <si>
    <t>Harvesting54.03</t>
  </si>
  <si>
    <t>Threshing</t>
  </si>
  <si>
    <t>Transportation</t>
  </si>
  <si>
    <t>Used Farm machinery</t>
  </si>
  <si>
    <t>Pospone time/delay</t>
  </si>
  <si>
    <t>Offer high wage</t>
  </si>
  <si>
    <t>Look for hired labour from other place</t>
  </si>
  <si>
    <t>Work small amount of available workers</t>
  </si>
  <si>
    <t>Help by relatives</t>
  </si>
  <si>
    <t>Work more by family members</t>
  </si>
  <si>
    <t>Offer before work</t>
  </si>
  <si>
    <t>Payment based on hour</t>
  </si>
  <si>
    <t>Reduced hired labour &amp; used more family labour</t>
  </si>
  <si>
    <t>Pay for the whole job ignore the number of labours</t>
  </si>
  <si>
    <t>Take more time</t>
  </si>
  <si>
    <t>Advanced payment</t>
  </si>
  <si>
    <t>Used more hire labour</t>
  </si>
  <si>
    <t>Used more fungicide</t>
  </si>
  <si>
    <t>Change cultural practices</t>
  </si>
  <si>
    <t>Overtime</t>
  </si>
  <si>
    <t>Negotiate with leaders</t>
  </si>
  <si>
    <t>Doing nothing</t>
  </si>
  <si>
    <t>Provide more facility</t>
  </si>
  <si>
    <t>Cooperate work</t>
  </si>
  <si>
    <t>January</t>
  </si>
  <si>
    <t>February</t>
  </si>
  <si>
    <t>March</t>
  </si>
  <si>
    <t>September</t>
  </si>
  <si>
    <t>October</t>
  </si>
  <si>
    <t>November</t>
  </si>
  <si>
    <t>December</t>
  </si>
  <si>
    <t>labour scarcity</t>
  </si>
  <si>
    <t>High price of food and price inflation</t>
  </si>
  <si>
    <t>Climate change</t>
  </si>
  <si>
    <t>I don't Know</t>
  </si>
  <si>
    <t>labour scarcity + high food price</t>
  </si>
  <si>
    <t>Difficult job for human</t>
  </si>
  <si>
    <t>Offer high wage by other</t>
  </si>
  <si>
    <t>High population</t>
  </si>
  <si>
    <t>High crop price</t>
  </si>
  <si>
    <t>Not scare because of cooperative</t>
  </si>
  <si>
    <t>Used farm machinery</t>
  </si>
  <si>
    <t>High job opportunity</t>
  </si>
  <si>
    <t>Labour ask</t>
  </si>
  <si>
    <t>Didn't change</t>
  </si>
  <si>
    <t>Burden worklaod in women labour</t>
  </si>
  <si>
    <t>Difficult in land preparation</t>
  </si>
  <si>
    <t>Male labour scarcity</t>
  </si>
  <si>
    <t>Hired more female laour</t>
  </si>
  <si>
    <t>Take more time + reduce crop yield+ high cost</t>
  </si>
  <si>
    <t>Difficult in palnting and harvesting time</t>
  </si>
  <si>
    <t>High cosr</t>
  </si>
  <si>
    <t>Look the labour for other place</t>
  </si>
  <si>
    <t>used more farm machine</t>
  </si>
  <si>
    <t>Difficult in irrigation and fertilizer application</t>
  </si>
  <si>
    <t>Reduced the cropping area</t>
  </si>
  <si>
    <t>Cannont work like men</t>
  </si>
  <si>
    <t>Women is greater than men in social activities</t>
  </si>
  <si>
    <t xml:space="preserve">Offer high male labour wage </t>
  </si>
  <si>
    <t>Chnge to farm mechnization</t>
  </si>
  <si>
    <t>Get more job opportunity</t>
  </si>
  <si>
    <t>Reduce production cost cause of using more family laboru</t>
  </si>
  <si>
    <t xml:space="preserve">Reduce production cost cause of seed broadcasting </t>
  </si>
  <si>
    <t>Labour Scarcity</t>
  </si>
  <si>
    <t>High production cost</t>
  </si>
  <si>
    <t>Look for other place</t>
  </si>
  <si>
    <t>Low profit</t>
  </si>
  <si>
    <t>Reduced yield</t>
  </si>
  <si>
    <t>Take moare time</t>
  </si>
  <si>
    <t>Delay</t>
  </si>
  <si>
    <t>Dealy + crop faliure + hire more labour</t>
  </si>
  <si>
    <t>Loss</t>
  </si>
  <si>
    <t xml:space="preserve"> Used more family labour</t>
  </si>
  <si>
    <t>Reduced cropping area</t>
  </si>
  <si>
    <t>Reduce the quality of crop product</t>
  </si>
  <si>
    <t>Change cultural practise + reduce cropping area</t>
  </si>
  <si>
    <t>Dealy + reduced yield</t>
  </si>
  <si>
    <t>Overworkload</t>
  </si>
  <si>
    <t>Got advantage both farmer and labour</t>
  </si>
  <si>
    <t>Good for labour</t>
  </si>
  <si>
    <t>More extra income for labour</t>
  </si>
  <si>
    <t>Labour scarcity</t>
  </si>
  <si>
    <t>Loss if crop price drop</t>
  </si>
  <si>
    <t>borrow the money for hired labour</t>
  </si>
  <si>
    <t>High cost for farm mechinery rental cost</t>
  </si>
  <si>
    <t>Ued all remittance for hiring labour</t>
  </si>
  <si>
    <t>Loss  when crop faliure</t>
  </si>
  <si>
    <t xml:space="preserve">Burden overworkload to family </t>
  </si>
  <si>
    <t>N0</t>
  </si>
  <si>
    <t>Migration Status (0= No, 1= Yes)</t>
  </si>
  <si>
    <t>Total male family labour</t>
  </si>
  <si>
    <t>Total female family labour</t>
  </si>
  <si>
    <t>Total male hired labour</t>
  </si>
  <si>
    <t>Total female hired labour</t>
  </si>
  <si>
    <t>Total Male</t>
  </si>
  <si>
    <t>Total female</t>
  </si>
  <si>
    <t>Total labour</t>
  </si>
  <si>
    <t>TPlWHchange</t>
  </si>
  <si>
    <t>JanSeptSept</t>
  </si>
  <si>
    <t>LpFM</t>
  </si>
  <si>
    <t>LPFF</t>
  </si>
  <si>
    <t>LpHM</t>
  </si>
  <si>
    <t>LpHF</t>
  </si>
  <si>
    <t>TrFM</t>
  </si>
  <si>
    <t>TrFF</t>
  </si>
  <si>
    <t>TrHM</t>
  </si>
  <si>
    <t>TrHF</t>
  </si>
  <si>
    <t>ThFM</t>
  </si>
  <si>
    <t>ThFF</t>
  </si>
  <si>
    <t>ThHM</t>
  </si>
  <si>
    <t>ThHF</t>
  </si>
  <si>
    <t>BFM</t>
  </si>
  <si>
    <t>BFF</t>
  </si>
  <si>
    <t>BHM</t>
  </si>
  <si>
    <t>BHF</t>
  </si>
  <si>
    <t>TFM</t>
  </si>
  <si>
    <t>TFF</t>
  </si>
  <si>
    <t>THM</t>
  </si>
  <si>
    <t>THF</t>
  </si>
  <si>
    <t>PFM</t>
  </si>
  <si>
    <t>PFF</t>
  </si>
  <si>
    <t>PHM</t>
  </si>
  <si>
    <t>PHF</t>
  </si>
  <si>
    <t>FFM</t>
  </si>
  <si>
    <t>FFF</t>
  </si>
  <si>
    <t>FHM</t>
  </si>
  <si>
    <t>FHF</t>
  </si>
  <si>
    <t>WFM</t>
  </si>
  <si>
    <t>WFF</t>
  </si>
  <si>
    <t>WHM</t>
  </si>
  <si>
    <t>WHF</t>
  </si>
  <si>
    <t>IFM</t>
  </si>
  <si>
    <t>IFF</t>
  </si>
  <si>
    <t>IHM</t>
  </si>
  <si>
    <t>IHF</t>
  </si>
  <si>
    <t>HFM</t>
  </si>
  <si>
    <t>HFF</t>
  </si>
  <si>
    <t>HHM</t>
  </si>
  <si>
    <t>HHF</t>
  </si>
  <si>
    <t>Land Preparation</t>
  </si>
  <si>
    <t>Male family labour</t>
  </si>
  <si>
    <t>Female family labour</t>
  </si>
  <si>
    <t>Male hired labour</t>
  </si>
  <si>
    <t>Female hired labour</t>
  </si>
  <si>
    <t xml:space="preserve">Broadcasting </t>
  </si>
  <si>
    <t xml:space="preserve">Planting </t>
  </si>
  <si>
    <t>Fertilizer/ pesticide/insecticide application</t>
  </si>
  <si>
    <t xml:space="preserve">Manual Weeding </t>
  </si>
  <si>
    <t>Irrigating</t>
  </si>
  <si>
    <t xml:space="preserve">Harvesting </t>
  </si>
  <si>
    <t xml:space="preserve">Threshing </t>
  </si>
  <si>
    <t xml:space="preserve">Transporting </t>
  </si>
  <si>
    <t>M</t>
  </si>
  <si>
    <t>N</t>
  </si>
  <si>
    <t>MFL</t>
  </si>
  <si>
    <t>FFL</t>
  </si>
  <si>
    <t>MHL</t>
  </si>
  <si>
    <t>FHL</t>
  </si>
  <si>
    <t>F/P/I application</t>
  </si>
  <si>
    <t>Increased</t>
  </si>
  <si>
    <t>Decreased</t>
  </si>
  <si>
    <t>Transporting</t>
  </si>
  <si>
    <t>Month</t>
  </si>
  <si>
    <t>B</t>
  </si>
  <si>
    <t>I</t>
  </si>
  <si>
    <t>LP</t>
  </si>
  <si>
    <t>T</t>
  </si>
  <si>
    <t>P</t>
  </si>
  <si>
    <t xml:space="preserve">FPI </t>
  </si>
  <si>
    <t>H</t>
  </si>
  <si>
    <t>Th</t>
  </si>
  <si>
    <t>Tr</t>
  </si>
  <si>
    <t>Mw</t>
  </si>
  <si>
    <t xml:space="preserve">Villages </t>
  </si>
  <si>
    <t>Khatakan(N)</t>
  </si>
  <si>
    <t>Nyaung Pin</t>
  </si>
  <si>
    <t>Tae Gyi Kone</t>
  </si>
  <si>
    <t>Magyizaut</t>
  </si>
  <si>
    <t>Min Tae Kone</t>
  </si>
  <si>
    <t>Kan Pyar</t>
  </si>
  <si>
    <t xml:space="preserve">Shwe lay </t>
  </si>
  <si>
    <t>Yar Thit Kalay</t>
  </si>
  <si>
    <t>Yae Taw</t>
  </si>
  <si>
    <t>Aun Don</t>
  </si>
  <si>
    <t>Zaung Chan Kone</t>
  </si>
  <si>
    <t xml:space="preserve">Demand </t>
  </si>
  <si>
    <t>Total female labour used in planting</t>
  </si>
  <si>
    <t xml:space="preserve">Total labour used in planting </t>
  </si>
  <si>
    <t>Total male labour used in planting</t>
  </si>
  <si>
    <t>Total male labour used in harvesting</t>
  </si>
  <si>
    <t>Total female labour used in harvesting</t>
  </si>
  <si>
    <t>Total labour used in harvesting</t>
  </si>
  <si>
    <t>Supply</t>
  </si>
  <si>
    <t>Total male labour force</t>
  </si>
  <si>
    <t>Total female labour force</t>
  </si>
  <si>
    <t>Total labour force</t>
  </si>
  <si>
    <t>Increase</t>
  </si>
  <si>
    <t>Decrease</t>
  </si>
  <si>
    <t>No Change</t>
  </si>
  <si>
    <t>Don't Know</t>
  </si>
  <si>
    <t>Female wage rate in farm activities</t>
  </si>
  <si>
    <t xml:space="preserve">Male wage rate in farm activities </t>
  </si>
  <si>
    <t xml:space="preserve">Male wage rate in non-farm activities </t>
  </si>
  <si>
    <t xml:space="preserve">Female wage rate in non-farm activities </t>
  </si>
  <si>
    <t xml:space="preserve">Migrant male </t>
  </si>
  <si>
    <t xml:space="preserve">Migrant Female </t>
  </si>
  <si>
    <t xml:space="preserve">Total </t>
  </si>
  <si>
    <t>Kyar Kan</t>
  </si>
  <si>
    <t>Ohn Ton</t>
  </si>
  <si>
    <t>Migrant male population</t>
  </si>
  <si>
    <t>Migrant Female population</t>
  </si>
  <si>
    <t>Total migrant popultion</t>
  </si>
  <si>
    <t xml:space="preserve">Balance1 </t>
  </si>
  <si>
    <t xml:space="preserve">Yes </t>
  </si>
  <si>
    <t>Migrant</t>
  </si>
  <si>
    <t>Non-migrant</t>
  </si>
  <si>
    <t>Difficult in planting time</t>
  </si>
  <si>
    <t>Difficult in land prepartaion and irrigation</t>
  </si>
  <si>
    <t>Offer high wage for  male labour</t>
  </si>
  <si>
    <t>Other</t>
  </si>
  <si>
    <t>Hired more labour</t>
  </si>
  <si>
    <t>Rice</t>
  </si>
  <si>
    <t>Bean and peas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</si>
</sst>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0" fontId="0" fillId="4" borderId="2" xfId="0" applyFill="1" applyBorder="1" applyAlignment="1">
      <alignment horizontal="center" wrapText="1"/>
    </xf>
    <xf numFmtId="0" fontId="0" fillId="5" borderId="1" xfId="0" applyFill="1" applyBorder="1" applyAlignment="1">
      <alignment horizontal="center" vertical="top" wrapText="1"/>
    </xf>
    <xf numFmtId="0" fontId="0" fillId="5" borderId="1" xfId="0" applyFill="1" applyBorder="1" applyAlignment="1">
      <alignment vertical="top" wrapText="1"/>
    </xf>
    <xf numFmtId="0" fontId="0" fillId="5" borderId="3" xfId="0" applyFill="1" applyBorder="1" applyAlignment="1">
      <alignment vertical="top" wrapText="1"/>
    </xf>
    <xf numFmtId="0" fontId="1" fillId="5" borderId="1" xfId="0" applyFont="1" applyFill="1" applyBorder="1" applyAlignment="1">
      <alignment horizontal="justify" vertical="top" wrapText="1"/>
    </xf>
    <xf numFmtId="0" fontId="0" fillId="5" borderId="4" xfId="0" applyFill="1" applyBorder="1" applyAlignment="1">
      <alignment vertical="top" wrapText="1"/>
    </xf>
    <xf numFmtId="0" fontId="0" fillId="6" borderId="0" xfId="0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/>
    <xf numFmtId="0" fontId="0" fillId="6" borderId="0" xfId="0" applyFont="1" applyFill="1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Fill="1"/>
    <xf numFmtId="0" fontId="0" fillId="0" borderId="0" xfId="0" applyFill="1"/>
    <xf numFmtId="0" fontId="0" fillId="0" borderId="0" xfId="0" applyFill="1" applyAlignment="1">
      <alignment vertical="center"/>
    </xf>
    <xf numFmtId="0" fontId="0" fillId="6" borderId="0" xfId="0" applyFont="1" applyFill="1" applyBorder="1"/>
    <xf numFmtId="0" fontId="0" fillId="4" borderId="2" xfId="0" applyFill="1" applyBorder="1" applyAlignment="1">
      <alignment vertical="top" wrapText="1"/>
    </xf>
    <xf numFmtId="0" fontId="0" fillId="0" borderId="0" xfId="0" applyFont="1" applyFill="1" applyAlignment="1">
      <alignment vertical="center"/>
    </xf>
    <xf numFmtId="2" fontId="0" fillId="0" borderId="0" xfId="0" applyNumberFormat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7" borderId="0" xfId="0" applyFill="1" applyAlignment="1">
      <alignment vertical="center"/>
    </xf>
    <xf numFmtId="0" fontId="0" fillId="8" borderId="0" xfId="0" applyFill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6" borderId="4" xfId="0" applyFill="1" applyBorder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1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Number</a:t>
            </a:r>
            <a:r>
              <a:rPr lang="en-AU" baseline="0"/>
              <a:t> of child labour in agriculture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Sheet1!$J$311:$J$312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Sheet1!$K$311:$K$312</c:f>
              <c:numCache>
                <c:formatCode>General</c:formatCode>
                <c:ptCount val="2"/>
                <c:pt idx="0">
                  <c:v>38</c:v>
                </c:pt>
                <c:pt idx="1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B-4409-B427-94D5A04FC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4497440"/>
        <c:axId val="554497768"/>
        <c:axId val="0"/>
      </c:bar3DChart>
      <c:catAx>
        <c:axId val="55449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497768"/>
        <c:crosses val="autoZero"/>
        <c:auto val="1"/>
        <c:lblAlgn val="ctr"/>
        <c:lblOffset val="100"/>
        <c:noMultiLvlLbl val="0"/>
      </c:catAx>
      <c:valAx>
        <c:axId val="554497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49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Sheet1!$FH$327:$FH$343</c:f>
              <c:strCache>
                <c:ptCount val="17"/>
                <c:pt idx="0">
                  <c:v>Reduce the quality of crop product</c:v>
                </c:pt>
                <c:pt idx="1">
                  <c:v>Change cultural practise + reduce cropping area</c:v>
                </c:pt>
                <c:pt idx="2">
                  <c:v>Offer before work</c:v>
                </c:pt>
                <c:pt idx="3">
                  <c:v>Look for other place</c:v>
                </c:pt>
                <c:pt idx="4">
                  <c:v>Loss</c:v>
                </c:pt>
                <c:pt idx="5">
                  <c:v> Used more family labour</c:v>
                </c:pt>
                <c:pt idx="6">
                  <c:v>Reduced cropping area</c:v>
                </c:pt>
                <c:pt idx="7">
                  <c:v>Dealy + reduced yield</c:v>
                </c:pt>
                <c:pt idx="8">
                  <c:v>Overworkload</c:v>
                </c:pt>
                <c:pt idx="9">
                  <c:v>Low profit</c:v>
                </c:pt>
                <c:pt idx="10">
                  <c:v>Reduced yield</c:v>
                </c:pt>
                <c:pt idx="11">
                  <c:v>Take moare time</c:v>
                </c:pt>
                <c:pt idx="12">
                  <c:v>Dealy + crop faliure + hire more labour</c:v>
                </c:pt>
                <c:pt idx="13">
                  <c:v>High production cost</c:v>
                </c:pt>
                <c:pt idx="14">
                  <c:v>Labour Scarcity</c:v>
                </c:pt>
                <c:pt idx="15">
                  <c:v>Delay</c:v>
                </c:pt>
                <c:pt idx="16">
                  <c:v>No</c:v>
                </c:pt>
              </c:strCache>
            </c:strRef>
          </c:cat>
          <c:val>
            <c:numRef>
              <c:f>Sheet1!$FI$327:$FI$343</c:f>
              <c:numCache>
                <c:formatCode>0.00</c:formatCode>
                <c:ptCount val="17"/>
                <c:pt idx="0">
                  <c:v>0.33112582781456956</c:v>
                </c:pt>
                <c:pt idx="1">
                  <c:v>0.33112582781456956</c:v>
                </c:pt>
                <c:pt idx="2">
                  <c:v>0.66225165562913912</c:v>
                </c:pt>
                <c:pt idx="3">
                  <c:v>0.99337748344370869</c:v>
                </c:pt>
                <c:pt idx="4">
                  <c:v>1.3245033112582782</c:v>
                </c:pt>
                <c:pt idx="5">
                  <c:v>1.3245033112582782</c:v>
                </c:pt>
                <c:pt idx="6">
                  <c:v>1.6556291390728477</c:v>
                </c:pt>
                <c:pt idx="7">
                  <c:v>1.6556291390728477</c:v>
                </c:pt>
                <c:pt idx="8">
                  <c:v>1.6556291390728477</c:v>
                </c:pt>
                <c:pt idx="9">
                  <c:v>1.9867549668874174</c:v>
                </c:pt>
                <c:pt idx="10">
                  <c:v>2.317880794701987</c:v>
                </c:pt>
                <c:pt idx="11">
                  <c:v>2.98</c:v>
                </c:pt>
                <c:pt idx="12">
                  <c:v>3.9735099337748347</c:v>
                </c:pt>
                <c:pt idx="13">
                  <c:v>6.6225165562913908</c:v>
                </c:pt>
                <c:pt idx="14">
                  <c:v>8.61</c:v>
                </c:pt>
                <c:pt idx="15">
                  <c:v>20.198675496688743</c:v>
                </c:pt>
                <c:pt idx="16">
                  <c:v>43.37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DA-474B-8361-34865D726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7334640"/>
        <c:axId val="527333000"/>
        <c:axId val="0"/>
      </c:bar3DChart>
      <c:catAx>
        <c:axId val="52733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333000"/>
        <c:crosses val="autoZero"/>
        <c:auto val="1"/>
        <c:lblAlgn val="ctr"/>
        <c:lblOffset val="100"/>
        <c:noMultiLvlLbl val="0"/>
      </c:catAx>
      <c:valAx>
        <c:axId val="527333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33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Sheet1!$FJ$327:$FJ$331</c:f>
              <c:strCache>
                <c:ptCount val="5"/>
                <c:pt idx="0">
                  <c:v>Got advantage both farmer and labour</c:v>
                </c:pt>
                <c:pt idx="1">
                  <c:v>Good for labour</c:v>
                </c:pt>
                <c:pt idx="2">
                  <c:v>High crop price</c:v>
                </c:pt>
                <c:pt idx="3">
                  <c:v>More extra income for labour</c:v>
                </c:pt>
                <c:pt idx="4">
                  <c:v>No</c:v>
                </c:pt>
              </c:strCache>
            </c:strRef>
          </c:cat>
          <c:val>
            <c:numRef>
              <c:f>Sheet1!$FK$327:$FK$331</c:f>
              <c:numCache>
                <c:formatCode>General</c:formatCode>
                <c:ptCount val="5"/>
                <c:pt idx="0">
                  <c:v>0.33112582781456956</c:v>
                </c:pt>
                <c:pt idx="1">
                  <c:v>4.9668874172185431</c:v>
                </c:pt>
                <c:pt idx="2">
                  <c:v>2.6490066225165565</c:v>
                </c:pt>
                <c:pt idx="3">
                  <c:v>0.66225165562913912</c:v>
                </c:pt>
                <c:pt idx="4">
                  <c:v>91.39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7-47D2-8093-072C30E84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00742032"/>
        <c:axId val="600740720"/>
        <c:axId val="0"/>
      </c:bar3DChart>
      <c:catAx>
        <c:axId val="60074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740720"/>
        <c:crosses val="autoZero"/>
        <c:auto val="1"/>
        <c:lblAlgn val="ctr"/>
        <c:lblOffset val="100"/>
        <c:noMultiLvlLbl val="0"/>
      </c:catAx>
      <c:valAx>
        <c:axId val="60074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74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Sheet1!$FL$327:$FL$336</c:f>
              <c:strCache>
                <c:ptCount val="10"/>
                <c:pt idx="0">
                  <c:v>Labour scarcity</c:v>
                </c:pt>
                <c:pt idx="1">
                  <c:v>High production cost</c:v>
                </c:pt>
                <c:pt idx="2">
                  <c:v>Low profit</c:v>
                </c:pt>
                <c:pt idx="3">
                  <c:v>Loss if crop price drop</c:v>
                </c:pt>
                <c:pt idx="4">
                  <c:v>Loss  when crop faliure</c:v>
                </c:pt>
                <c:pt idx="5">
                  <c:v>Burden overworkload to family </c:v>
                </c:pt>
                <c:pt idx="6">
                  <c:v>borrow the money for hired labour</c:v>
                </c:pt>
                <c:pt idx="7">
                  <c:v>High cost for farm mechinery rental cost</c:v>
                </c:pt>
                <c:pt idx="8">
                  <c:v>Ued all remittance for hiring labour</c:v>
                </c:pt>
                <c:pt idx="9">
                  <c:v>N0</c:v>
                </c:pt>
              </c:strCache>
            </c:strRef>
          </c:cat>
          <c:val>
            <c:numRef>
              <c:f>Sheet1!$FM$327:$FM$336</c:f>
              <c:numCache>
                <c:formatCode>0.00</c:formatCode>
                <c:ptCount val="10"/>
                <c:pt idx="0">
                  <c:v>0.66225165562913912</c:v>
                </c:pt>
                <c:pt idx="1">
                  <c:v>31.12582781456954</c:v>
                </c:pt>
                <c:pt idx="2">
                  <c:v>17.21</c:v>
                </c:pt>
                <c:pt idx="3">
                  <c:v>2.6490066225165565</c:v>
                </c:pt>
                <c:pt idx="4">
                  <c:v>1.3245033112582782</c:v>
                </c:pt>
                <c:pt idx="5">
                  <c:v>0.66225165562913912</c:v>
                </c:pt>
                <c:pt idx="6">
                  <c:v>0.99337748344370869</c:v>
                </c:pt>
                <c:pt idx="7">
                  <c:v>0.33112582781456956</c:v>
                </c:pt>
                <c:pt idx="8">
                  <c:v>0.33112582781456956</c:v>
                </c:pt>
                <c:pt idx="9">
                  <c:v>44.4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E-4F6F-904B-7DD420765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9538008"/>
        <c:axId val="459539320"/>
        <c:axId val="0"/>
      </c:bar3DChart>
      <c:catAx>
        <c:axId val="45953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539320"/>
        <c:crosses val="autoZero"/>
        <c:auto val="1"/>
        <c:lblAlgn val="ctr"/>
        <c:lblOffset val="100"/>
        <c:noMultiLvlLbl val="0"/>
      </c:catAx>
      <c:valAx>
        <c:axId val="459539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538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cat>
            <c:strRef>
              <c:f>Sheet2!$C$4:$C$6</c:f>
              <c:strCache>
                <c:ptCount val="3"/>
                <c:pt idx="0">
                  <c:v>Rice</c:v>
                </c:pt>
                <c:pt idx="1">
                  <c:v>Bean and peas</c:v>
                </c:pt>
                <c:pt idx="2">
                  <c:v>Other</c:v>
                </c:pt>
              </c:strCache>
            </c:strRef>
          </c:cat>
          <c:val>
            <c:numRef>
              <c:f>Sheet2!$D$4:$D$6</c:f>
              <c:numCache>
                <c:formatCode>General</c:formatCode>
                <c:ptCount val="3"/>
                <c:pt idx="0">
                  <c:v>138</c:v>
                </c:pt>
                <c:pt idx="1">
                  <c:v>107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F-40CB-9A39-1FB779BEA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3447096"/>
        <c:axId val="523447424"/>
        <c:axId val="0"/>
      </c:bar3DChart>
      <c:catAx>
        <c:axId val="523447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447424"/>
        <c:crosses val="autoZero"/>
        <c:auto val="1"/>
        <c:lblAlgn val="ctr"/>
        <c:lblOffset val="100"/>
        <c:noMultiLvlLbl val="0"/>
      </c:catAx>
      <c:valAx>
        <c:axId val="52344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447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  <a:sp3d>
              <a:contourClr>
                <a:srgbClr val="00B050"/>
              </a:contourClr>
            </a:sp3d>
          </c:spPr>
          <c:invertIfNegative val="0"/>
          <c:cat>
            <c:strRef>
              <c:f>Sheet2!$F$4:$F$6</c:f>
              <c:strCache>
                <c:ptCount val="3"/>
                <c:pt idx="0">
                  <c:v>Rice</c:v>
                </c:pt>
                <c:pt idx="1">
                  <c:v>Bean and peas</c:v>
                </c:pt>
                <c:pt idx="2">
                  <c:v>Other</c:v>
                </c:pt>
              </c:strCache>
            </c:strRef>
          </c:cat>
          <c:val>
            <c:numRef>
              <c:f>Sheet2!$G$4:$G$6</c:f>
              <c:numCache>
                <c:formatCode>0.00</c:formatCode>
                <c:ptCount val="3"/>
                <c:pt idx="0">
                  <c:v>45.695364238410598</c:v>
                </c:pt>
                <c:pt idx="1">
                  <c:v>35.430463576158935</c:v>
                </c:pt>
                <c:pt idx="2">
                  <c:v>18.874172185430464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E-4EED-ACC1-1FD07A4FE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62812720"/>
        <c:axId val="662805176"/>
        <c:axId val="0"/>
      </c:bar3DChart>
      <c:catAx>
        <c:axId val="66281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805176"/>
        <c:crosses val="autoZero"/>
        <c:auto val="1"/>
        <c:lblAlgn val="ctr"/>
        <c:lblOffset val="100"/>
        <c:noMultiLvlLbl val="0"/>
      </c:catAx>
      <c:valAx>
        <c:axId val="66280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81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671522309711289"/>
          <c:y val="0.22222222222222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'female greater than male'!$A$3</c:f>
              <c:strCache>
                <c:ptCount val="1"/>
                <c:pt idx="0">
                  <c:v>Yes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'female greater than male'!$B$2:$C$2</c:f>
              <c:strCache>
                <c:ptCount val="2"/>
                <c:pt idx="0">
                  <c:v>Migrant</c:v>
                </c:pt>
                <c:pt idx="1">
                  <c:v>Non-migrant</c:v>
                </c:pt>
              </c:strCache>
            </c:strRef>
          </c:cat>
          <c:val>
            <c:numRef>
              <c:f>'female greater than male'!$B$3:$C$3</c:f>
              <c:numCache>
                <c:formatCode>General</c:formatCode>
                <c:ptCount val="2"/>
                <c:pt idx="0">
                  <c:v>73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B-4CD5-9160-7E35555C96F2}"/>
            </c:ext>
          </c:extLst>
        </c:ser>
        <c:ser>
          <c:idx val="1"/>
          <c:order val="1"/>
          <c:tx>
            <c:strRef>
              <c:f>'female greater than male'!$A$4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'female greater than male'!$B$2:$C$2</c:f>
              <c:strCache>
                <c:ptCount val="2"/>
                <c:pt idx="0">
                  <c:v>Migrant</c:v>
                </c:pt>
                <c:pt idx="1">
                  <c:v>Non-migrant</c:v>
                </c:pt>
              </c:strCache>
            </c:strRef>
          </c:cat>
          <c:val>
            <c:numRef>
              <c:f>'female greater than male'!$B$4:$C$4</c:f>
              <c:numCache>
                <c:formatCode>General</c:formatCode>
                <c:ptCount val="2"/>
                <c:pt idx="0">
                  <c:v>27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2B-4CD5-9160-7E35555C9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9859912"/>
        <c:axId val="629861224"/>
      </c:barChart>
      <c:catAx>
        <c:axId val="62985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61224"/>
        <c:crosses val="autoZero"/>
        <c:auto val="1"/>
        <c:lblAlgn val="ctr"/>
        <c:lblOffset val="100"/>
        <c:noMultiLvlLbl val="0"/>
      </c:catAx>
      <c:valAx>
        <c:axId val="629861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5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'female greater than male'!$B$6</c:f>
              <c:strCache>
                <c:ptCount val="1"/>
                <c:pt idx="0">
                  <c:v>Migrant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'female greater than male'!$A$7:$A$14</c:f>
              <c:strCache>
                <c:ptCount val="8"/>
                <c:pt idx="0">
                  <c:v>No</c:v>
                </c:pt>
                <c:pt idx="1">
                  <c:v>Take more time</c:v>
                </c:pt>
                <c:pt idx="2">
                  <c:v>Difficult in planting time</c:v>
                </c:pt>
                <c:pt idx="3">
                  <c:v>Difficult in land prepartaion and irrigation</c:v>
                </c:pt>
                <c:pt idx="4">
                  <c:v>Offer high wage for  male labour</c:v>
                </c:pt>
                <c:pt idx="5">
                  <c:v>High production cost</c:v>
                </c:pt>
                <c:pt idx="6">
                  <c:v>Hired more labour</c:v>
                </c:pt>
                <c:pt idx="7">
                  <c:v>Other</c:v>
                </c:pt>
              </c:strCache>
            </c:strRef>
          </c:cat>
          <c:val>
            <c:numRef>
              <c:f>'female greater than male'!$B$7:$B$14</c:f>
              <c:numCache>
                <c:formatCode>General</c:formatCode>
                <c:ptCount val="8"/>
                <c:pt idx="0">
                  <c:v>75</c:v>
                </c:pt>
                <c:pt idx="1">
                  <c:v>2.6</c:v>
                </c:pt>
                <c:pt idx="2">
                  <c:v>6.6</c:v>
                </c:pt>
                <c:pt idx="3">
                  <c:v>0.7</c:v>
                </c:pt>
                <c:pt idx="4">
                  <c:v>4.5999999999999996</c:v>
                </c:pt>
                <c:pt idx="5">
                  <c:v>0.7</c:v>
                </c:pt>
                <c:pt idx="6">
                  <c:v>3.3</c:v>
                </c:pt>
                <c:pt idx="7">
                  <c:v>6.5000000000000142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E8-4D20-AB56-C98817ED540B}"/>
            </c:ext>
          </c:extLst>
        </c:ser>
        <c:ser>
          <c:idx val="1"/>
          <c:order val="1"/>
          <c:tx>
            <c:strRef>
              <c:f>'female greater than male'!$C$6</c:f>
              <c:strCache>
                <c:ptCount val="1"/>
                <c:pt idx="0">
                  <c:v>Non-migrant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'female greater than male'!$A$7:$A$14</c:f>
              <c:strCache>
                <c:ptCount val="8"/>
                <c:pt idx="0">
                  <c:v>No</c:v>
                </c:pt>
                <c:pt idx="1">
                  <c:v>Take more time</c:v>
                </c:pt>
                <c:pt idx="2">
                  <c:v>Difficult in planting time</c:v>
                </c:pt>
                <c:pt idx="3">
                  <c:v>Difficult in land prepartaion and irrigation</c:v>
                </c:pt>
                <c:pt idx="4">
                  <c:v>Offer high wage for  male labour</c:v>
                </c:pt>
                <c:pt idx="5">
                  <c:v>High production cost</c:v>
                </c:pt>
                <c:pt idx="6">
                  <c:v>Hired more labour</c:v>
                </c:pt>
                <c:pt idx="7">
                  <c:v>Other</c:v>
                </c:pt>
              </c:strCache>
            </c:strRef>
          </c:cat>
          <c:val>
            <c:numRef>
              <c:f>'female greater than male'!$C$7:$C$14</c:f>
              <c:numCache>
                <c:formatCode>General</c:formatCode>
                <c:ptCount val="8"/>
                <c:pt idx="0">
                  <c:v>74.7</c:v>
                </c:pt>
                <c:pt idx="1">
                  <c:v>7.3</c:v>
                </c:pt>
                <c:pt idx="2">
                  <c:v>4</c:v>
                </c:pt>
                <c:pt idx="3">
                  <c:v>2.7</c:v>
                </c:pt>
                <c:pt idx="4">
                  <c:v>2</c:v>
                </c:pt>
                <c:pt idx="5">
                  <c:v>2</c:v>
                </c:pt>
                <c:pt idx="6">
                  <c:v>1.4</c:v>
                </c:pt>
                <c:pt idx="7">
                  <c:v>5.8999999999999915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E8-4D20-AB56-C98817ED5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9331784"/>
        <c:axId val="629332112"/>
      </c:barChart>
      <c:catAx>
        <c:axId val="629331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332112"/>
        <c:crosses val="autoZero"/>
        <c:auto val="1"/>
        <c:lblAlgn val="ctr"/>
        <c:lblOffset val="100"/>
        <c:noMultiLvlLbl val="0"/>
      </c:catAx>
      <c:valAx>
        <c:axId val="629332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33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'Wage rate'!$A$3</c:f>
              <c:strCache>
                <c:ptCount val="1"/>
                <c:pt idx="0">
                  <c:v>Increase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'Wage rate'!$B$1:$I$2</c:f>
              <c:multiLvlStrCache>
                <c:ptCount val="8"/>
                <c:lvl>
                  <c:pt idx="0">
                    <c:v>M</c:v>
                  </c:pt>
                  <c:pt idx="1">
                    <c:v>N</c:v>
                  </c:pt>
                  <c:pt idx="2">
                    <c:v>M</c:v>
                  </c:pt>
                  <c:pt idx="3">
                    <c:v>N</c:v>
                  </c:pt>
                  <c:pt idx="4">
                    <c:v>M</c:v>
                  </c:pt>
                  <c:pt idx="5">
                    <c:v>N</c:v>
                  </c:pt>
                  <c:pt idx="6">
                    <c:v>M</c:v>
                  </c:pt>
                  <c:pt idx="7">
                    <c:v>N</c:v>
                  </c:pt>
                </c:lvl>
                <c:lvl>
                  <c:pt idx="0">
                    <c:v>Male wage rate in farm activities </c:v>
                  </c:pt>
                  <c:pt idx="2">
                    <c:v>Female wage rate in farm activities</c:v>
                  </c:pt>
                  <c:pt idx="4">
                    <c:v>Male wage rate in non-farm activities </c:v>
                  </c:pt>
                  <c:pt idx="6">
                    <c:v>Female wage rate in non-farm activities </c:v>
                  </c:pt>
                </c:lvl>
              </c:multiLvlStrCache>
            </c:multiLvlStrRef>
          </c:cat>
          <c:val>
            <c:numRef>
              <c:f>'Wage rate'!$B$3:$I$3</c:f>
              <c:numCache>
                <c:formatCode>General</c:formatCode>
                <c:ptCount val="8"/>
                <c:pt idx="0">
                  <c:v>91.4</c:v>
                </c:pt>
                <c:pt idx="1">
                  <c:v>93.3</c:v>
                </c:pt>
                <c:pt idx="2">
                  <c:v>90.1</c:v>
                </c:pt>
                <c:pt idx="3">
                  <c:v>92</c:v>
                </c:pt>
                <c:pt idx="4">
                  <c:v>48</c:v>
                </c:pt>
                <c:pt idx="5">
                  <c:v>40.700000000000003</c:v>
                </c:pt>
                <c:pt idx="6">
                  <c:v>42.8</c:v>
                </c:pt>
                <c:pt idx="7">
                  <c:v>32.700000000000003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C-4939-B1C3-26656A0D6D5E}"/>
            </c:ext>
          </c:extLst>
        </c:ser>
        <c:ser>
          <c:idx val="1"/>
          <c:order val="1"/>
          <c:tx>
            <c:strRef>
              <c:f>'Wage rate'!$A$4</c:f>
              <c:strCache>
                <c:ptCount val="1"/>
                <c:pt idx="0">
                  <c:v>Decrease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'Wage rate'!$B$1:$I$2</c:f>
              <c:multiLvlStrCache>
                <c:ptCount val="8"/>
                <c:lvl>
                  <c:pt idx="0">
                    <c:v>M</c:v>
                  </c:pt>
                  <c:pt idx="1">
                    <c:v>N</c:v>
                  </c:pt>
                  <c:pt idx="2">
                    <c:v>M</c:v>
                  </c:pt>
                  <c:pt idx="3">
                    <c:v>N</c:v>
                  </c:pt>
                  <c:pt idx="4">
                    <c:v>M</c:v>
                  </c:pt>
                  <c:pt idx="5">
                    <c:v>N</c:v>
                  </c:pt>
                  <c:pt idx="6">
                    <c:v>M</c:v>
                  </c:pt>
                  <c:pt idx="7">
                    <c:v>N</c:v>
                  </c:pt>
                </c:lvl>
                <c:lvl>
                  <c:pt idx="0">
                    <c:v>Male wage rate in farm activities </c:v>
                  </c:pt>
                  <c:pt idx="2">
                    <c:v>Female wage rate in farm activities</c:v>
                  </c:pt>
                  <c:pt idx="4">
                    <c:v>Male wage rate in non-farm activities </c:v>
                  </c:pt>
                  <c:pt idx="6">
                    <c:v>Female wage rate in non-farm activities </c:v>
                  </c:pt>
                </c:lvl>
              </c:multiLvlStrCache>
            </c:multiLvlStrRef>
          </c:cat>
          <c:val>
            <c:numRef>
              <c:f>'Wage rate'!$B$4:$I$4</c:f>
              <c:numCache>
                <c:formatCode>General</c:formatCode>
                <c:ptCount val="8"/>
                <c:pt idx="0">
                  <c:v>0</c:v>
                </c:pt>
                <c:pt idx="1">
                  <c:v>0.7</c:v>
                </c:pt>
                <c:pt idx="2">
                  <c:v>0</c:v>
                </c:pt>
                <c:pt idx="3">
                  <c:v>0.7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EC-4939-B1C3-26656A0D6D5E}"/>
            </c:ext>
          </c:extLst>
        </c:ser>
        <c:ser>
          <c:idx val="2"/>
          <c:order val="2"/>
          <c:tx>
            <c:strRef>
              <c:f>'Wage rate'!$A$5</c:f>
              <c:strCache>
                <c:ptCount val="1"/>
                <c:pt idx="0">
                  <c:v>No Change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'Wage rate'!$B$1:$I$2</c:f>
              <c:multiLvlStrCache>
                <c:ptCount val="8"/>
                <c:lvl>
                  <c:pt idx="0">
                    <c:v>M</c:v>
                  </c:pt>
                  <c:pt idx="1">
                    <c:v>N</c:v>
                  </c:pt>
                  <c:pt idx="2">
                    <c:v>M</c:v>
                  </c:pt>
                  <c:pt idx="3">
                    <c:v>N</c:v>
                  </c:pt>
                  <c:pt idx="4">
                    <c:v>M</c:v>
                  </c:pt>
                  <c:pt idx="5">
                    <c:v>N</c:v>
                  </c:pt>
                  <c:pt idx="6">
                    <c:v>M</c:v>
                  </c:pt>
                  <c:pt idx="7">
                    <c:v>N</c:v>
                  </c:pt>
                </c:lvl>
                <c:lvl>
                  <c:pt idx="0">
                    <c:v>Male wage rate in farm activities </c:v>
                  </c:pt>
                  <c:pt idx="2">
                    <c:v>Female wage rate in farm activities</c:v>
                  </c:pt>
                  <c:pt idx="4">
                    <c:v>Male wage rate in non-farm activities </c:v>
                  </c:pt>
                  <c:pt idx="6">
                    <c:v>Female wage rate in non-farm activities </c:v>
                  </c:pt>
                </c:lvl>
              </c:multiLvlStrCache>
            </c:multiLvlStrRef>
          </c:cat>
          <c:val>
            <c:numRef>
              <c:f>'Wage rate'!$B$5:$I$5</c:f>
              <c:numCache>
                <c:formatCode>General</c:formatCode>
                <c:ptCount val="8"/>
                <c:pt idx="0">
                  <c:v>6.6</c:v>
                </c:pt>
                <c:pt idx="1">
                  <c:v>3.3</c:v>
                </c:pt>
                <c:pt idx="2">
                  <c:v>6.6</c:v>
                </c:pt>
                <c:pt idx="3">
                  <c:v>4.7</c:v>
                </c:pt>
                <c:pt idx="4">
                  <c:v>2</c:v>
                </c:pt>
                <c:pt idx="5">
                  <c:v>1.3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EC-4939-B1C3-26656A0D6D5E}"/>
            </c:ext>
          </c:extLst>
        </c:ser>
        <c:ser>
          <c:idx val="3"/>
          <c:order val="3"/>
          <c:tx>
            <c:strRef>
              <c:f>'Wage rate'!$A$6</c:f>
              <c:strCache>
                <c:ptCount val="1"/>
                <c:pt idx="0">
                  <c:v>Don't Know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'Wage rate'!$B$1:$I$2</c:f>
              <c:multiLvlStrCache>
                <c:ptCount val="8"/>
                <c:lvl>
                  <c:pt idx="0">
                    <c:v>M</c:v>
                  </c:pt>
                  <c:pt idx="1">
                    <c:v>N</c:v>
                  </c:pt>
                  <c:pt idx="2">
                    <c:v>M</c:v>
                  </c:pt>
                  <c:pt idx="3">
                    <c:v>N</c:v>
                  </c:pt>
                  <c:pt idx="4">
                    <c:v>M</c:v>
                  </c:pt>
                  <c:pt idx="5">
                    <c:v>N</c:v>
                  </c:pt>
                  <c:pt idx="6">
                    <c:v>M</c:v>
                  </c:pt>
                  <c:pt idx="7">
                    <c:v>N</c:v>
                  </c:pt>
                </c:lvl>
                <c:lvl>
                  <c:pt idx="0">
                    <c:v>Male wage rate in farm activities </c:v>
                  </c:pt>
                  <c:pt idx="2">
                    <c:v>Female wage rate in farm activities</c:v>
                  </c:pt>
                  <c:pt idx="4">
                    <c:v>Male wage rate in non-farm activities </c:v>
                  </c:pt>
                  <c:pt idx="6">
                    <c:v>Female wage rate in non-farm activities </c:v>
                  </c:pt>
                </c:lvl>
              </c:multiLvlStrCache>
            </c:multiLvlStrRef>
          </c:cat>
          <c:val>
            <c:numRef>
              <c:f>'Wage rate'!$B$6:$I$6</c:f>
              <c:numCache>
                <c:formatCode>General</c:formatCode>
                <c:ptCount val="8"/>
                <c:pt idx="0">
                  <c:v>2</c:v>
                </c:pt>
                <c:pt idx="1">
                  <c:v>2.7</c:v>
                </c:pt>
                <c:pt idx="2">
                  <c:v>3.3</c:v>
                </c:pt>
                <c:pt idx="3">
                  <c:v>2.7</c:v>
                </c:pt>
                <c:pt idx="4">
                  <c:v>50</c:v>
                </c:pt>
                <c:pt idx="5">
                  <c:v>58</c:v>
                </c:pt>
                <c:pt idx="6">
                  <c:v>55.3</c:v>
                </c:pt>
                <c:pt idx="7">
                  <c:v>64.7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EC-4939-B1C3-26656A0D6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566112"/>
        <c:axId val="584569720"/>
      </c:barChart>
      <c:catAx>
        <c:axId val="58456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569720"/>
        <c:crosses val="autoZero"/>
        <c:auto val="1"/>
        <c:lblAlgn val="ctr"/>
        <c:lblOffset val="100"/>
        <c:noMultiLvlLbl val="0"/>
      </c:catAx>
      <c:valAx>
        <c:axId val="58456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5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Labour</a:t>
            </a:r>
            <a:r>
              <a:rPr lang="en-AU" baseline="0"/>
              <a:t> participation of men and women in stages of crop production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'chart of labour utilization '!$A$10</c:f>
              <c:strCache>
                <c:ptCount val="1"/>
                <c:pt idx="0">
                  <c:v>MFL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'chart of labour utilization '!$B$8:$U$9</c15:sqref>
                  </c15:fullRef>
                  <c15:levelRef>
                    <c15:sqref>'chart of labour utilization '!$B$8:$U$8</c15:sqref>
                  </c15:levelRef>
                </c:ext>
              </c:extLst>
              <c:f>'chart of labour utilization '!$B$8:$U$8</c:f>
              <c:strCache>
                <c:ptCount val="20"/>
                <c:pt idx="0">
                  <c:v>Land Preparation</c:v>
                </c:pt>
                <c:pt idx="2">
                  <c:v>Broadcasting </c:v>
                </c:pt>
                <c:pt idx="4">
                  <c:v>Transplanting</c:v>
                </c:pt>
                <c:pt idx="6">
                  <c:v>Planting </c:v>
                </c:pt>
                <c:pt idx="8">
                  <c:v>F/P/I application</c:v>
                </c:pt>
                <c:pt idx="10">
                  <c:v>Manual Weeding </c:v>
                </c:pt>
                <c:pt idx="12">
                  <c:v>Irrigating</c:v>
                </c:pt>
                <c:pt idx="14">
                  <c:v>Harvesting </c:v>
                </c:pt>
                <c:pt idx="16">
                  <c:v>Threshing </c:v>
                </c:pt>
                <c:pt idx="18">
                  <c:v>Transporting </c:v>
                </c:pt>
              </c:strCache>
            </c:strRef>
          </c:cat>
          <c:val>
            <c:numRef>
              <c:f>'chart of labour utilization '!$B$10:$U$10</c:f>
              <c:numCache>
                <c:formatCode>General</c:formatCode>
                <c:ptCount val="20"/>
                <c:pt idx="0">
                  <c:v>5.19</c:v>
                </c:pt>
                <c:pt idx="1">
                  <c:v>6.93</c:v>
                </c:pt>
                <c:pt idx="2">
                  <c:v>0.32</c:v>
                </c:pt>
                <c:pt idx="3">
                  <c:v>0.8</c:v>
                </c:pt>
                <c:pt idx="4">
                  <c:v>0.13</c:v>
                </c:pt>
                <c:pt idx="5">
                  <c:v>0.41</c:v>
                </c:pt>
                <c:pt idx="6">
                  <c:v>1.49</c:v>
                </c:pt>
                <c:pt idx="7">
                  <c:v>1.73</c:v>
                </c:pt>
                <c:pt idx="8">
                  <c:v>2.67</c:v>
                </c:pt>
                <c:pt idx="9">
                  <c:v>7.7</c:v>
                </c:pt>
                <c:pt idx="10">
                  <c:v>2.13</c:v>
                </c:pt>
                <c:pt idx="11">
                  <c:v>2.19</c:v>
                </c:pt>
                <c:pt idx="12">
                  <c:v>3.37</c:v>
                </c:pt>
                <c:pt idx="13">
                  <c:v>5.22</c:v>
                </c:pt>
                <c:pt idx="14">
                  <c:v>3.72</c:v>
                </c:pt>
                <c:pt idx="15">
                  <c:v>9.85</c:v>
                </c:pt>
                <c:pt idx="16">
                  <c:v>1.25</c:v>
                </c:pt>
                <c:pt idx="17">
                  <c:v>0.61</c:v>
                </c:pt>
                <c:pt idx="18">
                  <c:v>2.31</c:v>
                </c:pt>
                <c:pt idx="19">
                  <c:v>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A-4DBF-AB7F-32DBC46D10FC}"/>
            </c:ext>
          </c:extLst>
        </c:ser>
        <c:ser>
          <c:idx val="1"/>
          <c:order val="1"/>
          <c:tx>
            <c:strRef>
              <c:f>'chart of labour utilization '!$A$11</c:f>
              <c:strCache>
                <c:ptCount val="1"/>
                <c:pt idx="0">
                  <c:v>FFL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'chart of labour utilization '!$B$8:$U$9</c15:sqref>
                  </c15:fullRef>
                  <c15:levelRef>
                    <c15:sqref>'chart of labour utilization '!$B$8:$U$8</c15:sqref>
                  </c15:levelRef>
                </c:ext>
              </c:extLst>
              <c:f>'chart of labour utilization '!$B$8:$U$8</c:f>
              <c:strCache>
                <c:ptCount val="20"/>
                <c:pt idx="0">
                  <c:v>Land Preparation</c:v>
                </c:pt>
                <c:pt idx="2">
                  <c:v>Broadcasting </c:v>
                </c:pt>
                <c:pt idx="4">
                  <c:v>Transplanting</c:v>
                </c:pt>
                <c:pt idx="6">
                  <c:v>Planting </c:v>
                </c:pt>
                <c:pt idx="8">
                  <c:v>F/P/I application</c:v>
                </c:pt>
                <c:pt idx="10">
                  <c:v>Manual Weeding </c:v>
                </c:pt>
                <c:pt idx="12">
                  <c:v>Irrigating</c:v>
                </c:pt>
                <c:pt idx="14">
                  <c:v>Harvesting </c:v>
                </c:pt>
                <c:pt idx="16">
                  <c:v>Threshing </c:v>
                </c:pt>
                <c:pt idx="18">
                  <c:v>Transporting </c:v>
                </c:pt>
              </c:strCache>
            </c:strRef>
          </c:cat>
          <c:val>
            <c:numRef>
              <c:f>'chart of labour utilization '!$B$11:$U$11</c:f>
              <c:numCache>
                <c:formatCode>General</c:formatCode>
                <c:ptCount val="20"/>
                <c:pt idx="0">
                  <c:v>1.73</c:v>
                </c:pt>
                <c:pt idx="1">
                  <c:v>0.82</c:v>
                </c:pt>
                <c:pt idx="2">
                  <c:v>0.7</c:v>
                </c:pt>
                <c:pt idx="3">
                  <c:v>0.55000000000000004</c:v>
                </c:pt>
                <c:pt idx="4">
                  <c:v>3.12</c:v>
                </c:pt>
                <c:pt idx="5">
                  <c:v>0.27</c:v>
                </c:pt>
                <c:pt idx="6">
                  <c:v>1.33</c:v>
                </c:pt>
                <c:pt idx="7">
                  <c:v>1.66</c:v>
                </c:pt>
                <c:pt idx="8">
                  <c:v>0.4</c:v>
                </c:pt>
                <c:pt idx="9">
                  <c:v>0.47</c:v>
                </c:pt>
                <c:pt idx="10">
                  <c:v>2.97</c:v>
                </c:pt>
                <c:pt idx="11">
                  <c:v>1.58</c:v>
                </c:pt>
                <c:pt idx="12">
                  <c:v>0.5</c:v>
                </c:pt>
                <c:pt idx="13">
                  <c:v>0.33</c:v>
                </c:pt>
                <c:pt idx="14">
                  <c:v>7.93</c:v>
                </c:pt>
                <c:pt idx="15">
                  <c:v>15.48</c:v>
                </c:pt>
                <c:pt idx="16">
                  <c:v>1.19</c:v>
                </c:pt>
                <c:pt idx="17">
                  <c:v>0.95</c:v>
                </c:pt>
                <c:pt idx="18">
                  <c:v>0.69</c:v>
                </c:pt>
                <c:pt idx="19">
                  <c:v>2.5299999999999998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3A-4DBF-AB7F-32DBC46D10FC}"/>
            </c:ext>
          </c:extLst>
        </c:ser>
        <c:ser>
          <c:idx val="2"/>
          <c:order val="2"/>
          <c:tx>
            <c:strRef>
              <c:f>'chart of labour utilization '!$A$12</c:f>
              <c:strCache>
                <c:ptCount val="1"/>
                <c:pt idx="0">
                  <c:v>MHL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'chart of labour utilization '!$B$8:$U$9</c15:sqref>
                  </c15:fullRef>
                  <c15:levelRef>
                    <c15:sqref>'chart of labour utilization '!$B$8:$U$8</c15:sqref>
                  </c15:levelRef>
                </c:ext>
              </c:extLst>
              <c:f>'chart of labour utilization '!$B$8:$U$8</c:f>
              <c:strCache>
                <c:ptCount val="20"/>
                <c:pt idx="0">
                  <c:v>Land Preparation</c:v>
                </c:pt>
                <c:pt idx="2">
                  <c:v>Broadcasting </c:v>
                </c:pt>
                <c:pt idx="4">
                  <c:v>Transplanting</c:v>
                </c:pt>
                <c:pt idx="6">
                  <c:v>Planting </c:v>
                </c:pt>
                <c:pt idx="8">
                  <c:v>F/P/I application</c:v>
                </c:pt>
                <c:pt idx="10">
                  <c:v>Manual Weeding </c:v>
                </c:pt>
                <c:pt idx="12">
                  <c:v>Irrigating</c:v>
                </c:pt>
                <c:pt idx="14">
                  <c:v>Harvesting </c:v>
                </c:pt>
                <c:pt idx="16">
                  <c:v>Threshing </c:v>
                </c:pt>
                <c:pt idx="18">
                  <c:v>Transporting </c:v>
                </c:pt>
              </c:strCache>
            </c:strRef>
          </c:cat>
          <c:val>
            <c:numRef>
              <c:f>'chart of labour utilization '!$B$12:$U$12</c:f>
              <c:numCache>
                <c:formatCode>General</c:formatCode>
                <c:ptCount val="20"/>
                <c:pt idx="0">
                  <c:v>4.93</c:v>
                </c:pt>
                <c:pt idx="1">
                  <c:v>6.91</c:v>
                </c:pt>
                <c:pt idx="2">
                  <c:v>0.49</c:v>
                </c:pt>
                <c:pt idx="3">
                  <c:v>0.59</c:v>
                </c:pt>
                <c:pt idx="4">
                  <c:v>0.97</c:v>
                </c:pt>
                <c:pt idx="5">
                  <c:v>3.79</c:v>
                </c:pt>
                <c:pt idx="6">
                  <c:v>1.63</c:v>
                </c:pt>
                <c:pt idx="7">
                  <c:v>1.85</c:v>
                </c:pt>
                <c:pt idx="8">
                  <c:v>1.1200000000000001</c:v>
                </c:pt>
                <c:pt idx="9">
                  <c:v>1.83</c:v>
                </c:pt>
                <c:pt idx="10">
                  <c:v>2.56</c:v>
                </c:pt>
                <c:pt idx="11">
                  <c:v>2.71</c:v>
                </c:pt>
                <c:pt idx="12">
                  <c:v>0.18</c:v>
                </c:pt>
                <c:pt idx="13">
                  <c:v>0.47</c:v>
                </c:pt>
                <c:pt idx="14">
                  <c:v>4.8600000000000003</c:v>
                </c:pt>
                <c:pt idx="15">
                  <c:v>7.25</c:v>
                </c:pt>
                <c:pt idx="16">
                  <c:v>4.45</c:v>
                </c:pt>
                <c:pt idx="17">
                  <c:v>1.0900000000000001</c:v>
                </c:pt>
                <c:pt idx="18">
                  <c:v>2.0699999999999998</c:v>
                </c:pt>
                <c:pt idx="19">
                  <c:v>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3A-4DBF-AB7F-32DBC46D10FC}"/>
            </c:ext>
          </c:extLst>
        </c:ser>
        <c:ser>
          <c:idx val="3"/>
          <c:order val="3"/>
          <c:tx>
            <c:strRef>
              <c:f>'chart of labour utilization '!$A$13</c:f>
              <c:strCache>
                <c:ptCount val="1"/>
                <c:pt idx="0">
                  <c:v>FHL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'chart of labour utilization '!$B$8:$U$9</c15:sqref>
                  </c15:fullRef>
                  <c15:levelRef>
                    <c15:sqref>'chart of labour utilization '!$B$8:$U$8</c15:sqref>
                  </c15:levelRef>
                </c:ext>
              </c:extLst>
              <c:f>'chart of labour utilization '!$B$8:$U$8</c:f>
              <c:strCache>
                <c:ptCount val="20"/>
                <c:pt idx="0">
                  <c:v>Land Preparation</c:v>
                </c:pt>
                <c:pt idx="2">
                  <c:v>Broadcasting </c:v>
                </c:pt>
                <c:pt idx="4">
                  <c:v>Transplanting</c:v>
                </c:pt>
                <c:pt idx="6">
                  <c:v>Planting </c:v>
                </c:pt>
                <c:pt idx="8">
                  <c:v>F/P/I application</c:v>
                </c:pt>
                <c:pt idx="10">
                  <c:v>Manual Weeding </c:v>
                </c:pt>
                <c:pt idx="12">
                  <c:v>Irrigating</c:v>
                </c:pt>
                <c:pt idx="14">
                  <c:v>Harvesting </c:v>
                </c:pt>
                <c:pt idx="16">
                  <c:v>Threshing </c:v>
                </c:pt>
                <c:pt idx="18">
                  <c:v>Transporting </c:v>
                </c:pt>
              </c:strCache>
            </c:strRef>
          </c:cat>
          <c:val>
            <c:numRef>
              <c:f>'chart of labour utilization '!$B$13:$U$13</c:f>
              <c:numCache>
                <c:formatCode>General</c:formatCode>
                <c:ptCount val="20"/>
                <c:pt idx="0">
                  <c:v>0.32</c:v>
                </c:pt>
                <c:pt idx="1">
                  <c:v>0.8</c:v>
                </c:pt>
                <c:pt idx="2">
                  <c:v>0.68</c:v>
                </c:pt>
                <c:pt idx="3">
                  <c:v>0.47</c:v>
                </c:pt>
                <c:pt idx="4">
                  <c:v>1.49</c:v>
                </c:pt>
                <c:pt idx="5">
                  <c:v>0.79</c:v>
                </c:pt>
                <c:pt idx="6">
                  <c:v>10.039999999999999</c:v>
                </c:pt>
                <c:pt idx="7">
                  <c:v>16.22</c:v>
                </c:pt>
                <c:pt idx="8">
                  <c:v>0.19</c:v>
                </c:pt>
                <c:pt idx="9">
                  <c:v>0.05</c:v>
                </c:pt>
                <c:pt idx="10">
                  <c:v>9.9600000000000009</c:v>
                </c:pt>
                <c:pt idx="11">
                  <c:v>7.57</c:v>
                </c:pt>
                <c:pt idx="12">
                  <c:v>0</c:v>
                </c:pt>
                <c:pt idx="13">
                  <c:v>0.03</c:v>
                </c:pt>
                <c:pt idx="14">
                  <c:v>23.02</c:v>
                </c:pt>
                <c:pt idx="15">
                  <c:v>34.69</c:v>
                </c:pt>
                <c:pt idx="16">
                  <c:v>4.3</c:v>
                </c:pt>
                <c:pt idx="17">
                  <c:v>1.29</c:v>
                </c:pt>
                <c:pt idx="18">
                  <c:v>0.82</c:v>
                </c:pt>
                <c:pt idx="19">
                  <c:v>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3A-4DBF-AB7F-32DBC46D1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0179968"/>
        <c:axId val="660180952"/>
      </c:barChart>
      <c:catAx>
        <c:axId val="66017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80952"/>
        <c:crosses val="autoZero"/>
        <c:auto val="1"/>
        <c:lblAlgn val="ctr"/>
        <c:lblOffset val="100"/>
        <c:noMultiLvlLbl val="0"/>
      </c:catAx>
      <c:valAx>
        <c:axId val="660180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7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'Labour availability changed '!$A$4</c:f>
              <c:strCache>
                <c:ptCount val="1"/>
                <c:pt idx="0">
                  <c:v>Increased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'Labour availability changed '!$B$3:$K$3</c:f>
              <c:strCache>
                <c:ptCount val="10"/>
                <c:pt idx="0">
                  <c:v>Land preparation</c:v>
                </c:pt>
                <c:pt idx="1">
                  <c:v>Broadcasting </c:v>
                </c:pt>
                <c:pt idx="2">
                  <c:v>Broadcasting </c:v>
                </c:pt>
                <c:pt idx="3">
                  <c:v>Planting </c:v>
                </c:pt>
                <c:pt idx="4">
                  <c:v>F/P/I application</c:v>
                </c:pt>
                <c:pt idx="5">
                  <c:v>Manual Weeding </c:v>
                </c:pt>
                <c:pt idx="6">
                  <c:v>Irrigating</c:v>
                </c:pt>
                <c:pt idx="7">
                  <c:v>Harvesting </c:v>
                </c:pt>
                <c:pt idx="8">
                  <c:v>Threshing </c:v>
                </c:pt>
                <c:pt idx="9">
                  <c:v>Transporting</c:v>
                </c:pt>
              </c:strCache>
            </c:strRef>
          </c:cat>
          <c:val>
            <c:numRef>
              <c:f>'Labour availability changed '!$B$4:$K$4</c:f>
              <c:numCache>
                <c:formatCode>General</c:formatCode>
                <c:ptCount val="10"/>
                <c:pt idx="0">
                  <c:v>18.899999999999999</c:v>
                </c:pt>
                <c:pt idx="1">
                  <c:v>9.1</c:v>
                </c:pt>
                <c:pt idx="2">
                  <c:v>5.8</c:v>
                </c:pt>
                <c:pt idx="3">
                  <c:v>2.2999999999999998</c:v>
                </c:pt>
                <c:pt idx="4">
                  <c:v>0</c:v>
                </c:pt>
                <c:pt idx="5">
                  <c:v>2.2999999999999998</c:v>
                </c:pt>
                <c:pt idx="6">
                  <c:v>14.3</c:v>
                </c:pt>
                <c:pt idx="7">
                  <c:v>5.5</c:v>
                </c:pt>
                <c:pt idx="8">
                  <c:v>70</c:v>
                </c:pt>
                <c:pt idx="9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C-4C31-8093-DC50DD9B21F6}"/>
            </c:ext>
          </c:extLst>
        </c:ser>
        <c:ser>
          <c:idx val="1"/>
          <c:order val="1"/>
          <c:tx>
            <c:strRef>
              <c:f>'Labour availability changed '!$A$5</c:f>
              <c:strCache>
                <c:ptCount val="1"/>
                <c:pt idx="0">
                  <c:v>Decreased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'Labour availability changed '!$B$3:$K$3</c:f>
              <c:strCache>
                <c:ptCount val="10"/>
                <c:pt idx="0">
                  <c:v>Land preparation</c:v>
                </c:pt>
                <c:pt idx="1">
                  <c:v>Broadcasting </c:v>
                </c:pt>
                <c:pt idx="2">
                  <c:v>Broadcasting </c:v>
                </c:pt>
                <c:pt idx="3">
                  <c:v>Planting </c:v>
                </c:pt>
                <c:pt idx="4">
                  <c:v>F/P/I application</c:v>
                </c:pt>
                <c:pt idx="5">
                  <c:v>Manual Weeding </c:v>
                </c:pt>
                <c:pt idx="6">
                  <c:v>Irrigating</c:v>
                </c:pt>
                <c:pt idx="7">
                  <c:v>Harvesting </c:v>
                </c:pt>
                <c:pt idx="8">
                  <c:v>Threshing </c:v>
                </c:pt>
                <c:pt idx="9">
                  <c:v>Transporting</c:v>
                </c:pt>
              </c:strCache>
            </c:strRef>
          </c:cat>
          <c:val>
            <c:numRef>
              <c:f>'Labour availability changed '!$B$5:$K$5</c:f>
              <c:numCache>
                <c:formatCode>General</c:formatCode>
                <c:ptCount val="10"/>
                <c:pt idx="0">
                  <c:v>81.099999999999994</c:v>
                </c:pt>
                <c:pt idx="1">
                  <c:v>90.9</c:v>
                </c:pt>
                <c:pt idx="2">
                  <c:v>94.2</c:v>
                </c:pt>
                <c:pt idx="3">
                  <c:v>97.7</c:v>
                </c:pt>
                <c:pt idx="4">
                  <c:v>100</c:v>
                </c:pt>
                <c:pt idx="5">
                  <c:v>97.7</c:v>
                </c:pt>
                <c:pt idx="6">
                  <c:v>85.7</c:v>
                </c:pt>
                <c:pt idx="7">
                  <c:v>94.5</c:v>
                </c:pt>
                <c:pt idx="8">
                  <c:v>30</c:v>
                </c:pt>
                <c:pt idx="9">
                  <c:v>76.7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6C-4C31-8093-DC50DD9B2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6135248"/>
        <c:axId val="496141808"/>
      </c:barChart>
      <c:catAx>
        <c:axId val="49613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141808"/>
        <c:crosses val="autoZero"/>
        <c:auto val="1"/>
        <c:lblAlgn val="ctr"/>
        <c:lblOffset val="100"/>
        <c:noMultiLvlLbl val="0"/>
      </c:catAx>
      <c:valAx>
        <c:axId val="49614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13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Sheet1!$J$314:$J$316</c:f>
              <c:strCache>
                <c:ptCount val="3"/>
                <c:pt idx="0">
                  <c:v>Son</c:v>
                </c:pt>
                <c:pt idx="1">
                  <c:v>Daughter</c:v>
                </c:pt>
                <c:pt idx="2">
                  <c:v>Son + Daughter</c:v>
                </c:pt>
              </c:strCache>
            </c:strRef>
          </c:cat>
          <c:val>
            <c:numRef>
              <c:f>Sheet1!$K$314:$K$316</c:f>
              <c:numCache>
                <c:formatCode>0.00</c:formatCode>
                <c:ptCount val="3"/>
                <c:pt idx="0">
                  <c:v>63.15789473684211</c:v>
                </c:pt>
                <c:pt idx="1">
                  <c:v>31.578947368421055</c:v>
                </c:pt>
                <c:pt idx="2">
                  <c:v>5.2631578947368425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4-40ED-BDFF-4937DD875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06851632"/>
        <c:axId val="606852616"/>
        <c:axId val="0"/>
      </c:bar3DChart>
      <c:catAx>
        <c:axId val="60685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852616"/>
        <c:crosses val="autoZero"/>
        <c:auto val="1"/>
        <c:lblAlgn val="ctr"/>
        <c:lblOffset val="100"/>
        <c:noMultiLvlLbl val="0"/>
      </c:catAx>
      <c:valAx>
        <c:axId val="60685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85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'Labour availability changed '!$A$8</c:f>
              <c:strCache>
                <c:ptCount val="1"/>
                <c:pt idx="0">
                  <c:v>Increased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multiLvlStrRef>
              <c:f>'Labour availability changed '!$B$6:$U$7</c:f>
              <c:multiLvlStrCache>
                <c:ptCount val="20"/>
                <c:lvl>
                  <c:pt idx="0">
                    <c:v>M</c:v>
                  </c:pt>
                  <c:pt idx="1">
                    <c:v>N</c:v>
                  </c:pt>
                  <c:pt idx="2">
                    <c:v>M</c:v>
                  </c:pt>
                  <c:pt idx="3">
                    <c:v>N</c:v>
                  </c:pt>
                  <c:pt idx="4">
                    <c:v>M</c:v>
                  </c:pt>
                  <c:pt idx="5">
                    <c:v>N</c:v>
                  </c:pt>
                  <c:pt idx="6">
                    <c:v>M</c:v>
                  </c:pt>
                  <c:pt idx="7">
                    <c:v>N</c:v>
                  </c:pt>
                  <c:pt idx="8">
                    <c:v>M</c:v>
                  </c:pt>
                  <c:pt idx="9">
                    <c:v>N</c:v>
                  </c:pt>
                  <c:pt idx="10">
                    <c:v>M</c:v>
                  </c:pt>
                  <c:pt idx="11">
                    <c:v>N</c:v>
                  </c:pt>
                  <c:pt idx="12">
                    <c:v>M</c:v>
                  </c:pt>
                  <c:pt idx="13">
                    <c:v>N</c:v>
                  </c:pt>
                  <c:pt idx="14">
                    <c:v>M</c:v>
                  </c:pt>
                  <c:pt idx="15">
                    <c:v>N</c:v>
                  </c:pt>
                  <c:pt idx="16">
                    <c:v>M</c:v>
                  </c:pt>
                  <c:pt idx="17">
                    <c:v>N</c:v>
                  </c:pt>
                  <c:pt idx="18">
                    <c:v>M</c:v>
                  </c:pt>
                  <c:pt idx="19">
                    <c:v>N</c:v>
                  </c:pt>
                </c:lvl>
                <c:lvl>
                  <c:pt idx="0">
                    <c:v>LP</c:v>
                  </c:pt>
                  <c:pt idx="2">
                    <c:v>B</c:v>
                  </c:pt>
                  <c:pt idx="4">
                    <c:v>T</c:v>
                  </c:pt>
                  <c:pt idx="6">
                    <c:v>P</c:v>
                  </c:pt>
                  <c:pt idx="8">
                    <c:v>FPI </c:v>
                  </c:pt>
                  <c:pt idx="10">
                    <c:v>Mw</c:v>
                  </c:pt>
                  <c:pt idx="12">
                    <c:v>I</c:v>
                  </c:pt>
                  <c:pt idx="14">
                    <c:v>H</c:v>
                  </c:pt>
                  <c:pt idx="16">
                    <c:v>Th</c:v>
                  </c:pt>
                  <c:pt idx="18">
                    <c:v>Tr</c:v>
                  </c:pt>
                </c:lvl>
              </c:multiLvlStrCache>
            </c:multiLvlStrRef>
          </c:cat>
          <c:val>
            <c:numRef>
              <c:f>'Labour availability changed '!$B$8:$U$8</c:f>
              <c:numCache>
                <c:formatCode>General</c:formatCode>
                <c:ptCount val="20"/>
                <c:pt idx="0">
                  <c:v>2.6</c:v>
                </c:pt>
                <c:pt idx="1">
                  <c:v>2</c:v>
                </c:pt>
                <c:pt idx="2">
                  <c:v>2</c:v>
                </c:pt>
                <c:pt idx="3">
                  <c:v>1.3</c:v>
                </c:pt>
                <c:pt idx="4">
                  <c:v>1.3</c:v>
                </c:pt>
                <c:pt idx="5">
                  <c:v>0.7</c:v>
                </c:pt>
                <c:pt idx="6">
                  <c:v>0.7</c:v>
                </c:pt>
                <c:pt idx="7">
                  <c:v>1.3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0.7</c:v>
                </c:pt>
                <c:pt idx="12">
                  <c:v>0.7</c:v>
                </c:pt>
                <c:pt idx="13">
                  <c:v>0</c:v>
                </c:pt>
                <c:pt idx="14">
                  <c:v>2.6</c:v>
                </c:pt>
                <c:pt idx="15">
                  <c:v>3.3</c:v>
                </c:pt>
                <c:pt idx="16">
                  <c:v>2.6</c:v>
                </c:pt>
                <c:pt idx="17">
                  <c:v>2</c:v>
                </c:pt>
                <c:pt idx="18">
                  <c:v>3.3</c:v>
                </c:pt>
                <c:pt idx="19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3-419D-A158-6CFE2EF0B889}"/>
            </c:ext>
          </c:extLst>
        </c:ser>
        <c:ser>
          <c:idx val="1"/>
          <c:order val="1"/>
          <c:tx>
            <c:strRef>
              <c:f>'Labour availability changed '!$A$9</c:f>
              <c:strCache>
                <c:ptCount val="1"/>
                <c:pt idx="0">
                  <c:v>Decreased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multiLvlStrRef>
              <c:f>'Labour availability changed '!$B$6:$U$7</c:f>
              <c:multiLvlStrCache>
                <c:ptCount val="20"/>
                <c:lvl>
                  <c:pt idx="0">
                    <c:v>M</c:v>
                  </c:pt>
                  <c:pt idx="1">
                    <c:v>N</c:v>
                  </c:pt>
                  <c:pt idx="2">
                    <c:v>M</c:v>
                  </c:pt>
                  <c:pt idx="3">
                    <c:v>N</c:v>
                  </c:pt>
                  <c:pt idx="4">
                    <c:v>M</c:v>
                  </c:pt>
                  <c:pt idx="5">
                    <c:v>N</c:v>
                  </c:pt>
                  <c:pt idx="6">
                    <c:v>M</c:v>
                  </c:pt>
                  <c:pt idx="7">
                    <c:v>N</c:v>
                  </c:pt>
                  <c:pt idx="8">
                    <c:v>M</c:v>
                  </c:pt>
                  <c:pt idx="9">
                    <c:v>N</c:v>
                  </c:pt>
                  <c:pt idx="10">
                    <c:v>M</c:v>
                  </c:pt>
                  <c:pt idx="11">
                    <c:v>N</c:v>
                  </c:pt>
                  <c:pt idx="12">
                    <c:v>M</c:v>
                  </c:pt>
                  <c:pt idx="13">
                    <c:v>N</c:v>
                  </c:pt>
                  <c:pt idx="14">
                    <c:v>M</c:v>
                  </c:pt>
                  <c:pt idx="15">
                    <c:v>N</c:v>
                  </c:pt>
                  <c:pt idx="16">
                    <c:v>M</c:v>
                  </c:pt>
                  <c:pt idx="17">
                    <c:v>N</c:v>
                  </c:pt>
                  <c:pt idx="18">
                    <c:v>M</c:v>
                  </c:pt>
                  <c:pt idx="19">
                    <c:v>N</c:v>
                  </c:pt>
                </c:lvl>
                <c:lvl>
                  <c:pt idx="0">
                    <c:v>LP</c:v>
                  </c:pt>
                  <c:pt idx="2">
                    <c:v>B</c:v>
                  </c:pt>
                  <c:pt idx="4">
                    <c:v>T</c:v>
                  </c:pt>
                  <c:pt idx="6">
                    <c:v>P</c:v>
                  </c:pt>
                  <c:pt idx="8">
                    <c:v>FPI </c:v>
                  </c:pt>
                  <c:pt idx="10">
                    <c:v>Mw</c:v>
                  </c:pt>
                  <c:pt idx="12">
                    <c:v>I</c:v>
                  </c:pt>
                  <c:pt idx="14">
                    <c:v>H</c:v>
                  </c:pt>
                  <c:pt idx="16">
                    <c:v>Th</c:v>
                  </c:pt>
                  <c:pt idx="18">
                    <c:v>Tr</c:v>
                  </c:pt>
                </c:lvl>
              </c:multiLvlStrCache>
            </c:multiLvlStrRef>
          </c:cat>
          <c:val>
            <c:numRef>
              <c:f>'Labour availability changed '!$B$9:$U$9</c:f>
              <c:numCache>
                <c:formatCode>General</c:formatCode>
                <c:ptCount val="20"/>
                <c:pt idx="0">
                  <c:v>8.6</c:v>
                </c:pt>
                <c:pt idx="1">
                  <c:v>11.3</c:v>
                </c:pt>
                <c:pt idx="2">
                  <c:v>11.2</c:v>
                </c:pt>
                <c:pt idx="3">
                  <c:v>22</c:v>
                </c:pt>
                <c:pt idx="4">
                  <c:v>10.5</c:v>
                </c:pt>
                <c:pt idx="5">
                  <c:v>22</c:v>
                </c:pt>
                <c:pt idx="6">
                  <c:v>41.4</c:v>
                </c:pt>
                <c:pt idx="7">
                  <c:v>43.3</c:v>
                </c:pt>
                <c:pt idx="8">
                  <c:v>3.3</c:v>
                </c:pt>
                <c:pt idx="9">
                  <c:v>4</c:v>
                </c:pt>
                <c:pt idx="10">
                  <c:v>15.1</c:v>
                </c:pt>
                <c:pt idx="11">
                  <c:v>13.3</c:v>
                </c:pt>
                <c:pt idx="12">
                  <c:v>2.6</c:v>
                </c:pt>
                <c:pt idx="13">
                  <c:v>1.3</c:v>
                </c:pt>
                <c:pt idx="14">
                  <c:v>50</c:v>
                </c:pt>
                <c:pt idx="15">
                  <c:v>53.3</c:v>
                </c:pt>
                <c:pt idx="16">
                  <c:v>0.7</c:v>
                </c:pt>
                <c:pt idx="17">
                  <c:v>1.3</c:v>
                </c:pt>
                <c:pt idx="18">
                  <c:v>6.6</c:v>
                </c:pt>
                <c:pt idx="19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53-419D-A158-6CFE2EF0B889}"/>
            </c:ext>
          </c:extLst>
        </c:ser>
        <c:ser>
          <c:idx val="2"/>
          <c:order val="2"/>
          <c:tx>
            <c:strRef>
              <c:f>'Labour availability changed '!$A$10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'Labour availability changed '!$B$6:$U$7</c:f>
              <c:multiLvlStrCache>
                <c:ptCount val="20"/>
                <c:lvl>
                  <c:pt idx="0">
                    <c:v>M</c:v>
                  </c:pt>
                  <c:pt idx="1">
                    <c:v>N</c:v>
                  </c:pt>
                  <c:pt idx="2">
                    <c:v>M</c:v>
                  </c:pt>
                  <c:pt idx="3">
                    <c:v>N</c:v>
                  </c:pt>
                  <c:pt idx="4">
                    <c:v>M</c:v>
                  </c:pt>
                  <c:pt idx="5">
                    <c:v>N</c:v>
                  </c:pt>
                  <c:pt idx="6">
                    <c:v>M</c:v>
                  </c:pt>
                  <c:pt idx="7">
                    <c:v>N</c:v>
                  </c:pt>
                  <c:pt idx="8">
                    <c:v>M</c:v>
                  </c:pt>
                  <c:pt idx="9">
                    <c:v>N</c:v>
                  </c:pt>
                  <c:pt idx="10">
                    <c:v>M</c:v>
                  </c:pt>
                  <c:pt idx="11">
                    <c:v>N</c:v>
                  </c:pt>
                  <c:pt idx="12">
                    <c:v>M</c:v>
                  </c:pt>
                  <c:pt idx="13">
                    <c:v>N</c:v>
                  </c:pt>
                  <c:pt idx="14">
                    <c:v>M</c:v>
                  </c:pt>
                  <c:pt idx="15">
                    <c:v>N</c:v>
                  </c:pt>
                  <c:pt idx="16">
                    <c:v>M</c:v>
                  </c:pt>
                  <c:pt idx="17">
                    <c:v>N</c:v>
                  </c:pt>
                  <c:pt idx="18">
                    <c:v>M</c:v>
                  </c:pt>
                  <c:pt idx="19">
                    <c:v>N</c:v>
                  </c:pt>
                </c:lvl>
                <c:lvl>
                  <c:pt idx="0">
                    <c:v>LP</c:v>
                  </c:pt>
                  <c:pt idx="2">
                    <c:v>B</c:v>
                  </c:pt>
                  <c:pt idx="4">
                    <c:v>T</c:v>
                  </c:pt>
                  <c:pt idx="6">
                    <c:v>P</c:v>
                  </c:pt>
                  <c:pt idx="8">
                    <c:v>FPI </c:v>
                  </c:pt>
                  <c:pt idx="10">
                    <c:v>Mw</c:v>
                  </c:pt>
                  <c:pt idx="12">
                    <c:v>I</c:v>
                  </c:pt>
                  <c:pt idx="14">
                    <c:v>H</c:v>
                  </c:pt>
                  <c:pt idx="16">
                    <c:v>Th</c:v>
                  </c:pt>
                  <c:pt idx="18">
                    <c:v>Tr</c:v>
                  </c:pt>
                </c:lvl>
              </c:multiLvlStrCache>
            </c:multiLvlStrRef>
          </c:cat>
          <c:val>
            <c:numRef>
              <c:f>'Labour availability changed '!$B$10:$U$10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2-1353-419D-A158-6CFE2EF0B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7996864"/>
        <c:axId val="582584688"/>
      </c:barChart>
      <c:catAx>
        <c:axId val="49799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584688"/>
        <c:crosses val="autoZero"/>
        <c:auto val="1"/>
        <c:lblAlgn val="ctr"/>
        <c:lblOffset val="100"/>
        <c:noMultiLvlLbl val="0"/>
      </c:catAx>
      <c:valAx>
        <c:axId val="58258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99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Monthly high demand of</a:t>
            </a:r>
            <a:r>
              <a:rPr lang="en-AU" baseline="0"/>
              <a:t> farm labour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strRef>
              <c:f>'High demand '!$A$3:$A$14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Apirl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'High demand '!$B$3:$B$14</c:f>
              <c:numCache>
                <c:formatCode>General</c:formatCode>
                <c:ptCount val="12"/>
                <c:pt idx="0">
                  <c:v>29.8</c:v>
                </c:pt>
                <c:pt idx="1">
                  <c:v>22.8</c:v>
                </c:pt>
                <c:pt idx="2">
                  <c:v>22.8</c:v>
                </c:pt>
                <c:pt idx="3">
                  <c:v>20.2</c:v>
                </c:pt>
                <c:pt idx="4">
                  <c:v>19.5</c:v>
                </c:pt>
                <c:pt idx="5">
                  <c:v>21.5</c:v>
                </c:pt>
                <c:pt idx="6">
                  <c:v>48</c:v>
                </c:pt>
                <c:pt idx="7">
                  <c:v>23.2</c:v>
                </c:pt>
                <c:pt idx="8">
                  <c:v>27.8</c:v>
                </c:pt>
                <c:pt idx="9">
                  <c:v>21.9</c:v>
                </c:pt>
                <c:pt idx="10">
                  <c:v>23.2</c:v>
                </c:pt>
                <c:pt idx="11">
                  <c:v>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C-4BFA-BF1D-4807D6C35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657228384"/>
        <c:axId val="657226088"/>
      </c:barChart>
      <c:catAx>
        <c:axId val="6572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226088"/>
        <c:crosses val="autoZero"/>
        <c:auto val="1"/>
        <c:lblAlgn val="ctr"/>
        <c:lblOffset val="100"/>
        <c:noMultiLvlLbl val="0"/>
      </c:catAx>
      <c:valAx>
        <c:axId val="657226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22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'High demand '!$B$16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strRef>
              <c:f>'High demand '!$A$17:$A$28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Apirl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'High demand '!$B$17:$B$28</c:f>
              <c:numCache>
                <c:formatCode>General</c:formatCode>
                <c:ptCount val="12"/>
                <c:pt idx="0">
                  <c:v>28.3</c:v>
                </c:pt>
                <c:pt idx="1">
                  <c:v>22.4</c:v>
                </c:pt>
                <c:pt idx="2">
                  <c:v>25.7</c:v>
                </c:pt>
                <c:pt idx="3">
                  <c:v>23</c:v>
                </c:pt>
                <c:pt idx="4">
                  <c:v>23</c:v>
                </c:pt>
                <c:pt idx="5">
                  <c:v>23.7</c:v>
                </c:pt>
                <c:pt idx="6">
                  <c:v>48.7</c:v>
                </c:pt>
                <c:pt idx="7">
                  <c:v>53.9</c:v>
                </c:pt>
                <c:pt idx="8">
                  <c:v>32.200000000000003</c:v>
                </c:pt>
                <c:pt idx="9">
                  <c:v>24.3</c:v>
                </c:pt>
                <c:pt idx="10">
                  <c:v>27</c:v>
                </c:pt>
                <c:pt idx="11">
                  <c:v>38.200000000000003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2-4413-B4CA-C54CEB221905}"/>
            </c:ext>
          </c:extLst>
        </c:ser>
        <c:ser>
          <c:idx val="1"/>
          <c:order val="1"/>
          <c:tx>
            <c:strRef>
              <c:f>'High demand '!$C$16</c:f>
              <c:strCache>
                <c:ptCount val="1"/>
                <c:pt idx="0">
                  <c:v>N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cat>
            <c:strRef>
              <c:f>'High demand '!$A$17:$A$28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Apirl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'High demand '!$C$17:$C$28</c:f>
              <c:numCache>
                <c:formatCode>General</c:formatCode>
                <c:ptCount val="12"/>
                <c:pt idx="0">
                  <c:v>31.3</c:v>
                </c:pt>
                <c:pt idx="1">
                  <c:v>23.3</c:v>
                </c:pt>
                <c:pt idx="2">
                  <c:v>20</c:v>
                </c:pt>
                <c:pt idx="3">
                  <c:v>17.3</c:v>
                </c:pt>
                <c:pt idx="4">
                  <c:v>16</c:v>
                </c:pt>
                <c:pt idx="5">
                  <c:v>19.3</c:v>
                </c:pt>
                <c:pt idx="6">
                  <c:v>47.3</c:v>
                </c:pt>
                <c:pt idx="7">
                  <c:v>52</c:v>
                </c:pt>
                <c:pt idx="8">
                  <c:v>23.3</c:v>
                </c:pt>
                <c:pt idx="9">
                  <c:v>19.3</c:v>
                </c:pt>
                <c:pt idx="10">
                  <c:v>19.3</c:v>
                </c:pt>
                <c:pt idx="1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C2-4413-B4CA-C54CEB221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5614528"/>
        <c:axId val="475615184"/>
      </c:barChart>
      <c:catAx>
        <c:axId val="47561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615184"/>
        <c:crosses val="autoZero"/>
        <c:auto val="1"/>
        <c:lblAlgn val="ctr"/>
        <c:lblOffset val="100"/>
        <c:noMultiLvlLbl val="0"/>
      </c:catAx>
      <c:valAx>
        <c:axId val="47561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61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Women activities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Sheet1!$O$305</c:f>
              <c:strCache>
                <c:ptCount val="1"/>
                <c:pt idx="0">
                  <c:v>Spouse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Sheet1!$N$306:$N$313</c:f>
              <c:strCache>
                <c:ptCount val="8"/>
                <c:pt idx="0">
                  <c:v>Farm activity</c:v>
                </c:pt>
                <c:pt idx="1">
                  <c:v>Non Farm activity</c:v>
                </c:pt>
                <c:pt idx="2">
                  <c:v>House work</c:v>
                </c:pt>
                <c:pt idx="3">
                  <c:v>Caring</c:v>
                </c:pt>
                <c:pt idx="4">
                  <c:v>Study</c:v>
                </c:pt>
                <c:pt idx="5">
                  <c:v>Leisure</c:v>
                </c:pt>
                <c:pt idx="6">
                  <c:v>Social</c:v>
                </c:pt>
                <c:pt idx="7">
                  <c:v>Total</c:v>
                </c:pt>
              </c:strCache>
            </c:strRef>
          </c:cat>
          <c:val>
            <c:numRef>
              <c:f>Sheet1!$O$306:$O$313</c:f>
              <c:numCache>
                <c:formatCode>General</c:formatCode>
                <c:ptCount val="8"/>
                <c:pt idx="0">
                  <c:v>3.46</c:v>
                </c:pt>
                <c:pt idx="1">
                  <c:v>0.91</c:v>
                </c:pt>
                <c:pt idx="2">
                  <c:v>2.76</c:v>
                </c:pt>
                <c:pt idx="3">
                  <c:v>0.73</c:v>
                </c:pt>
                <c:pt idx="4">
                  <c:v>0.05</c:v>
                </c:pt>
                <c:pt idx="5">
                  <c:v>2.08</c:v>
                </c:pt>
                <c:pt idx="6">
                  <c:v>0.55000000000000004</c:v>
                </c:pt>
                <c:pt idx="7">
                  <c:v>10.55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0-42F3-98BF-3E43D41652EC}"/>
            </c:ext>
          </c:extLst>
        </c:ser>
        <c:ser>
          <c:idx val="1"/>
          <c:order val="1"/>
          <c:tx>
            <c:strRef>
              <c:f>Sheet1!$P$305</c:f>
              <c:strCache>
                <c:ptCount val="1"/>
                <c:pt idx="0">
                  <c:v>Daughter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cat>
            <c:strRef>
              <c:f>Sheet1!$N$306:$N$313</c:f>
              <c:strCache>
                <c:ptCount val="8"/>
                <c:pt idx="0">
                  <c:v>Farm activity</c:v>
                </c:pt>
                <c:pt idx="1">
                  <c:v>Non Farm activity</c:v>
                </c:pt>
                <c:pt idx="2">
                  <c:v>House work</c:v>
                </c:pt>
                <c:pt idx="3">
                  <c:v>Caring</c:v>
                </c:pt>
                <c:pt idx="4">
                  <c:v>Study</c:v>
                </c:pt>
                <c:pt idx="5">
                  <c:v>Leisure</c:v>
                </c:pt>
                <c:pt idx="6">
                  <c:v>Social</c:v>
                </c:pt>
                <c:pt idx="7">
                  <c:v>Total</c:v>
                </c:pt>
              </c:strCache>
            </c:strRef>
          </c:cat>
          <c:val>
            <c:numRef>
              <c:f>Sheet1!$P$306:$P$313</c:f>
              <c:numCache>
                <c:formatCode>General</c:formatCode>
                <c:ptCount val="8"/>
                <c:pt idx="0">
                  <c:v>1.51</c:v>
                </c:pt>
                <c:pt idx="1">
                  <c:v>0.56000000000000005</c:v>
                </c:pt>
                <c:pt idx="2">
                  <c:v>0.62</c:v>
                </c:pt>
                <c:pt idx="3">
                  <c:v>0.23</c:v>
                </c:pt>
                <c:pt idx="4">
                  <c:v>0.18</c:v>
                </c:pt>
                <c:pt idx="5">
                  <c:v>0.59</c:v>
                </c:pt>
                <c:pt idx="6">
                  <c:v>0.21</c:v>
                </c:pt>
                <c:pt idx="7">
                  <c:v>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B0-42F3-98BF-3E43D41652EC}"/>
            </c:ext>
          </c:extLst>
        </c:ser>
        <c:ser>
          <c:idx val="2"/>
          <c:order val="2"/>
          <c:tx>
            <c:strRef>
              <c:f>Sheet1!$Q$305</c:f>
              <c:strCache>
                <c:ptCount val="1"/>
                <c:pt idx="0">
                  <c:v>Mother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Sheet1!$N$306:$N$313</c:f>
              <c:strCache>
                <c:ptCount val="8"/>
                <c:pt idx="0">
                  <c:v>Farm activity</c:v>
                </c:pt>
                <c:pt idx="1">
                  <c:v>Non Farm activity</c:v>
                </c:pt>
                <c:pt idx="2">
                  <c:v>House work</c:v>
                </c:pt>
                <c:pt idx="3">
                  <c:v>Caring</c:v>
                </c:pt>
                <c:pt idx="4">
                  <c:v>Study</c:v>
                </c:pt>
                <c:pt idx="5">
                  <c:v>Leisure</c:v>
                </c:pt>
                <c:pt idx="6">
                  <c:v>Social</c:v>
                </c:pt>
                <c:pt idx="7">
                  <c:v>Total</c:v>
                </c:pt>
              </c:strCache>
            </c:strRef>
          </c:cat>
          <c:val>
            <c:numRef>
              <c:f>Sheet1!$Q$306:$Q$313</c:f>
              <c:numCache>
                <c:formatCode>General</c:formatCode>
                <c:ptCount val="8"/>
                <c:pt idx="0">
                  <c:v>0.03</c:v>
                </c:pt>
                <c:pt idx="1">
                  <c:v>0.01</c:v>
                </c:pt>
                <c:pt idx="2">
                  <c:v>0.03</c:v>
                </c:pt>
                <c:pt idx="3">
                  <c:v>6.0000000000000001E-3</c:v>
                </c:pt>
                <c:pt idx="4">
                  <c:v>0</c:v>
                </c:pt>
                <c:pt idx="5">
                  <c:v>0.22</c:v>
                </c:pt>
                <c:pt idx="6">
                  <c:v>0.03</c:v>
                </c:pt>
                <c:pt idx="7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B0-42F3-98BF-3E43D4165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08370136"/>
        <c:axId val="608371448"/>
        <c:axId val="0"/>
      </c:bar3DChart>
      <c:catAx>
        <c:axId val="608370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371448"/>
        <c:crosses val="autoZero"/>
        <c:auto val="1"/>
        <c:lblAlgn val="ctr"/>
        <c:lblOffset val="100"/>
        <c:noMultiLvlLbl val="0"/>
      </c:catAx>
      <c:valAx>
        <c:axId val="608371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370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Sheet1!$AU$316:$AU$324</c:f>
              <c:strCache>
                <c:ptCount val="9"/>
                <c:pt idx="0">
                  <c:v>Cannot work balance between farm and house work</c:v>
                </c:pt>
                <c:pt idx="1">
                  <c:v>Hired labour because of caring child</c:v>
                </c:pt>
                <c:pt idx="2">
                  <c:v>Cannot fully effort in home business because of grazing</c:v>
                </c:pt>
                <c:pt idx="3">
                  <c:v>Work by myself because of high labour cost</c:v>
                </c:pt>
                <c:pt idx="4">
                  <c:v>Heavy woekload</c:v>
                </c:pt>
                <c:pt idx="5">
                  <c:v>Unhealthy</c:v>
                </c:pt>
                <c:pt idx="6">
                  <c:v>Over workloads in palntinf &amp; harvesting</c:v>
                </c:pt>
                <c:pt idx="7">
                  <c:v>Getting old</c:v>
                </c:pt>
                <c:pt idx="8">
                  <c:v>Busy because of cooperative</c:v>
                </c:pt>
              </c:strCache>
            </c:strRef>
          </c:cat>
          <c:val>
            <c:numRef>
              <c:f>Sheet1!$AV$316:$AV$324</c:f>
              <c:numCache>
                <c:formatCode>General</c:formatCode>
                <c:ptCount val="9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39</c:v>
                </c:pt>
                <c:pt idx="5">
                  <c:v>9</c:v>
                </c:pt>
                <c:pt idx="6">
                  <c:v>13</c:v>
                </c:pt>
                <c:pt idx="7">
                  <c:v>7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C-4BD4-A580-CBF3FED9A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3091720"/>
        <c:axId val="553090736"/>
        <c:axId val="0"/>
      </c:bar3DChart>
      <c:catAx>
        <c:axId val="55309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090736"/>
        <c:crosses val="autoZero"/>
        <c:auto val="1"/>
        <c:lblAlgn val="ctr"/>
        <c:lblOffset val="100"/>
        <c:noMultiLvlLbl val="0"/>
      </c:catAx>
      <c:valAx>
        <c:axId val="55309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091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Sheet1!$AS$316:$AS$317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Sheet1!$AT$316:$AT$317</c:f>
              <c:numCache>
                <c:formatCode>General</c:formatCode>
                <c:ptCount val="2"/>
                <c:pt idx="0">
                  <c:v>26.49</c:v>
                </c:pt>
                <c:pt idx="1">
                  <c:v>73.510000000000005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9-4B92-8483-790FEDF1A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3069768"/>
        <c:axId val="723070096"/>
        <c:axId val="0"/>
      </c:bar3DChart>
      <c:catAx>
        <c:axId val="723069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070096"/>
        <c:crosses val="autoZero"/>
        <c:auto val="1"/>
        <c:lblAlgn val="ctr"/>
        <c:lblOffset val="100"/>
        <c:noMultiLvlLbl val="0"/>
      </c:catAx>
      <c:valAx>
        <c:axId val="72307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069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Sheet1!$AX$315:$AX$325</c:f>
              <c:strCache>
                <c:ptCount val="11"/>
                <c:pt idx="0">
                  <c:v>Permentent</c:v>
                </c:pt>
                <c:pt idx="1">
                  <c:v>Land preparation</c:v>
                </c:pt>
                <c:pt idx="2">
                  <c:v>Brocasting </c:v>
                </c:pt>
                <c:pt idx="3">
                  <c:v>Transplanting</c:v>
                </c:pt>
                <c:pt idx="4">
                  <c:v>Planting</c:v>
                </c:pt>
                <c:pt idx="5">
                  <c:v>Fertilizer application</c:v>
                </c:pt>
                <c:pt idx="6">
                  <c:v>Weeding</c:v>
                </c:pt>
                <c:pt idx="7">
                  <c:v>Irrigation</c:v>
                </c:pt>
                <c:pt idx="8">
                  <c:v>Harvesting54.03</c:v>
                </c:pt>
                <c:pt idx="9">
                  <c:v>Threshing</c:v>
                </c:pt>
                <c:pt idx="10">
                  <c:v>Transportation</c:v>
                </c:pt>
              </c:strCache>
            </c:strRef>
          </c:cat>
          <c:val>
            <c:numRef>
              <c:f>Sheet1!$AY$315:$AY$325</c:f>
              <c:numCache>
                <c:formatCode>General</c:formatCode>
                <c:ptCount val="11"/>
                <c:pt idx="0">
                  <c:v>23.5</c:v>
                </c:pt>
                <c:pt idx="1">
                  <c:v>12.25</c:v>
                </c:pt>
                <c:pt idx="2">
                  <c:v>2.9</c:v>
                </c:pt>
                <c:pt idx="3">
                  <c:v>21.5</c:v>
                </c:pt>
                <c:pt idx="4">
                  <c:v>44.03</c:v>
                </c:pt>
                <c:pt idx="5">
                  <c:v>3.64</c:v>
                </c:pt>
                <c:pt idx="6">
                  <c:v>14.56</c:v>
                </c:pt>
                <c:pt idx="7">
                  <c:v>4.63</c:v>
                </c:pt>
                <c:pt idx="8">
                  <c:v>54.3</c:v>
                </c:pt>
                <c:pt idx="9">
                  <c:v>3.31</c:v>
                </c:pt>
                <c:pt idx="10">
                  <c:v>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22-436C-978B-08096658F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2357144"/>
        <c:axId val="322350584"/>
        <c:axId val="0"/>
      </c:bar3DChart>
      <c:catAx>
        <c:axId val="32235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350584"/>
        <c:crosses val="autoZero"/>
        <c:auto val="1"/>
        <c:lblAlgn val="ctr"/>
        <c:lblOffset val="100"/>
        <c:noMultiLvlLbl val="0"/>
      </c:catAx>
      <c:valAx>
        <c:axId val="322350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357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Sheet1!$CN$334:$CN$354</c:f>
              <c:strCache>
                <c:ptCount val="21"/>
                <c:pt idx="0">
                  <c:v>Payment based on hour</c:v>
                </c:pt>
                <c:pt idx="1">
                  <c:v>Used more fungicide</c:v>
                </c:pt>
                <c:pt idx="2">
                  <c:v>Overtime</c:v>
                </c:pt>
                <c:pt idx="3">
                  <c:v>Doing nothing</c:v>
                </c:pt>
                <c:pt idx="4">
                  <c:v>Reduced hired labour &amp; used more family labour</c:v>
                </c:pt>
                <c:pt idx="5">
                  <c:v>Advanced payment</c:v>
                </c:pt>
                <c:pt idx="6">
                  <c:v>Negotiate with leaders</c:v>
                </c:pt>
                <c:pt idx="7">
                  <c:v>Work small amount of available workers</c:v>
                </c:pt>
                <c:pt idx="8">
                  <c:v>Help by relatives</c:v>
                </c:pt>
                <c:pt idx="9">
                  <c:v>Pay for the whole job ignore the number of labours</c:v>
                </c:pt>
                <c:pt idx="10">
                  <c:v>Take more time</c:v>
                </c:pt>
                <c:pt idx="11">
                  <c:v>Provide more facility</c:v>
                </c:pt>
                <c:pt idx="12">
                  <c:v>Used more hire labour</c:v>
                </c:pt>
                <c:pt idx="13">
                  <c:v>Change cultural practices</c:v>
                </c:pt>
                <c:pt idx="14">
                  <c:v>Used Farm machinery</c:v>
                </c:pt>
                <c:pt idx="15">
                  <c:v>Work more by family members</c:v>
                </c:pt>
                <c:pt idx="16">
                  <c:v>Cooperate work</c:v>
                </c:pt>
                <c:pt idx="17">
                  <c:v>Offer before work</c:v>
                </c:pt>
                <c:pt idx="18">
                  <c:v>Offer high wage</c:v>
                </c:pt>
                <c:pt idx="19">
                  <c:v>Look for hired labour from other place</c:v>
                </c:pt>
                <c:pt idx="20">
                  <c:v>Pospone time/delay</c:v>
                </c:pt>
              </c:strCache>
            </c:strRef>
          </c:cat>
          <c:val>
            <c:numRef>
              <c:f>Sheet1!$CO$334:$CO$354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  <c:pt idx="11">
                  <c:v>14</c:v>
                </c:pt>
                <c:pt idx="12">
                  <c:v>14</c:v>
                </c:pt>
                <c:pt idx="13">
                  <c:v>16</c:v>
                </c:pt>
                <c:pt idx="14">
                  <c:v>24</c:v>
                </c:pt>
                <c:pt idx="15">
                  <c:v>32</c:v>
                </c:pt>
                <c:pt idx="16">
                  <c:v>33</c:v>
                </c:pt>
                <c:pt idx="17">
                  <c:v>37</c:v>
                </c:pt>
                <c:pt idx="18">
                  <c:v>48</c:v>
                </c:pt>
                <c:pt idx="19">
                  <c:v>66</c:v>
                </c:pt>
                <c:pt idx="20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A-4847-9EC4-C81EF4004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0371848"/>
        <c:axId val="320376112"/>
        <c:axId val="0"/>
      </c:bar3DChart>
      <c:catAx>
        <c:axId val="320371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76112"/>
        <c:crosses val="autoZero"/>
        <c:auto val="1"/>
        <c:lblAlgn val="ctr"/>
        <c:lblOffset val="100"/>
        <c:noMultiLvlLbl val="0"/>
      </c:catAx>
      <c:valAx>
        <c:axId val="32037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71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Sheet1!$DK$309:$DK$320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Apirl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Sheet1!$DL$309:$DL$320</c:f>
              <c:numCache>
                <c:formatCode>General</c:formatCode>
                <c:ptCount val="12"/>
                <c:pt idx="0">
                  <c:v>90</c:v>
                </c:pt>
                <c:pt idx="1">
                  <c:v>69</c:v>
                </c:pt>
                <c:pt idx="2">
                  <c:v>69</c:v>
                </c:pt>
                <c:pt idx="3">
                  <c:v>61</c:v>
                </c:pt>
                <c:pt idx="4">
                  <c:v>59</c:v>
                </c:pt>
                <c:pt idx="5">
                  <c:v>65</c:v>
                </c:pt>
                <c:pt idx="6">
                  <c:v>144</c:v>
                </c:pt>
                <c:pt idx="7">
                  <c:v>161</c:v>
                </c:pt>
                <c:pt idx="8">
                  <c:v>84</c:v>
                </c:pt>
                <c:pt idx="9">
                  <c:v>66</c:v>
                </c:pt>
                <c:pt idx="10">
                  <c:v>70</c:v>
                </c:pt>
                <c:pt idx="11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44-4823-AB89-E92B60F88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0359384"/>
        <c:axId val="320361352"/>
        <c:axId val="0"/>
      </c:bar3DChart>
      <c:catAx>
        <c:axId val="320359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61352"/>
        <c:crosses val="autoZero"/>
        <c:auto val="1"/>
        <c:lblAlgn val="ctr"/>
        <c:lblOffset val="100"/>
        <c:noMultiLvlLbl val="0"/>
      </c:catAx>
      <c:valAx>
        <c:axId val="320361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59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Sheet1!$FG$304:$FG$308</c:f>
              <c:strCache>
                <c:ptCount val="5"/>
                <c:pt idx="0">
                  <c:v>Chnge to farm mechnization</c:v>
                </c:pt>
                <c:pt idx="1">
                  <c:v>Get more job opportunity</c:v>
                </c:pt>
                <c:pt idx="2">
                  <c:v>Reduce production cost cause of using more family laboru</c:v>
                </c:pt>
                <c:pt idx="3">
                  <c:v>Reduce production cost cause of seed broadcasting </c:v>
                </c:pt>
                <c:pt idx="4">
                  <c:v>No</c:v>
                </c:pt>
              </c:strCache>
            </c:strRef>
          </c:cat>
          <c:val>
            <c:numRef>
              <c:f>Sheet1!$FH$304:$FH$308</c:f>
              <c:numCache>
                <c:formatCode>General</c:formatCode>
                <c:ptCount val="5"/>
                <c:pt idx="0">
                  <c:v>4.3</c:v>
                </c:pt>
                <c:pt idx="1">
                  <c:v>0.33</c:v>
                </c:pt>
                <c:pt idx="2">
                  <c:v>0.33</c:v>
                </c:pt>
                <c:pt idx="3">
                  <c:v>0.66</c:v>
                </c:pt>
                <c:pt idx="4">
                  <c:v>94.37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8-49B4-9595-11F7D4B97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06775400"/>
        <c:axId val="606776056"/>
        <c:axId val="0"/>
      </c:bar3DChart>
      <c:catAx>
        <c:axId val="606775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776056"/>
        <c:crosses val="autoZero"/>
        <c:auto val="1"/>
        <c:lblAlgn val="ctr"/>
        <c:lblOffset val="100"/>
        <c:noMultiLvlLbl val="0"/>
      </c:catAx>
      <c:valAx>
        <c:axId val="606776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775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10912</xdr:colOff>
      <xdr:row>317</xdr:row>
      <xdr:rowOff>86915</xdr:rowOff>
    </xdr:from>
    <xdr:to>
      <xdr:col>21</xdr:col>
      <xdr:colOff>346271</xdr:colOff>
      <xdr:row>332</xdr:row>
      <xdr:rowOff>2380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477241</xdr:colOff>
      <xdr:row>317</xdr:row>
      <xdr:rowOff>47228</xdr:rowOff>
    </xdr:from>
    <xdr:to>
      <xdr:col>32</xdr:col>
      <xdr:colOff>207366</xdr:colOff>
      <xdr:row>331</xdr:row>
      <xdr:rowOff>151209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229194</xdr:colOff>
      <xdr:row>317</xdr:row>
      <xdr:rowOff>136525</xdr:rowOff>
    </xdr:from>
    <xdr:to>
      <xdr:col>42</xdr:col>
      <xdr:colOff>564554</xdr:colOff>
      <xdr:row>332</xdr:row>
      <xdr:rowOff>51990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209350</xdr:colOff>
      <xdr:row>351</xdr:row>
      <xdr:rowOff>76994</xdr:rowOff>
    </xdr:from>
    <xdr:to>
      <xdr:col>44</xdr:col>
      <xdr:colOff>544710</xdr:colOff>
      <xdr:row>365</xdr:row>
      <xdr:rowOff>180975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60523</xdr:colOff>
      <xdr:row>335</xdr:row>
      <xdr:rowOff>57151</xdr:rowOff>
    </xdr:from>
    <xdr:to>
      <xdr:col>44</xdr:col>
      <xdr:colOff>395883</xdr:colOff>
      <xdr:row>349</xdr:row>
      <xdr:rowOff>161132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53</xdr:col>
      <xdr:colOff>139898</xdr:colOff>
      <xdr:row>312</xdr:row>
      <xdr:rowOff>116681</xdr:rowOff>
    </xdr:from>
    <xdr:to>
      <xdr:col>60</xdr:col>
      <xdr:colOff>475258</xdr:colOff>
      <xdr:row>327</xdr:row>
      <xdr:rowOff>32147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99</xdr:col>
      <xdr:colOff>40679</xdr:colOff>
      <xdr:row>332</xdr:row>
      <xdr:rowOff>86915</xdr:rowOff>
    </xdr:from>
    <xdr:to>
      <xdr:col>108</xdr:col>
      <xdr:colOff>515938</xdr:colOff>
      <xdr:row>352</xdr:row>
      <xdr:rowOff>59531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118</xdr:col>
      <xdr:colOff>100210</xdr:colOff>
      <xdr:row>315</xdr:row>
      <xdr:rowOff>106760</xdr:rowOff>
    </xdr:from>
    <xdr:to>
      <xdr:col>125</xdr:col>
      <xdr:colOff>435569</xdr:colOff>
      <xdr:row>330</xdr:row>
      <xdr:rowOff>22226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172</xdr:col>
      <xdr:colOff>166608</xdr:colOff>
      <xdr:row>316</xdr:row>
      <xdr:rowOff>86181</xdr:rowOff>
    </xdr:from>
    <xdr:to>
      <xdr:col>179</xdr:col>
      <xdr:colOff>484825</xdr:colOff>
      <xdr:row>330</xdr:row>
      <xdr:rowOff>155697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176</xdr:col>
      <xdr:colOff>517293</xdr:colOff>
      <xdr:row>320</xdr:row>
      <xdr:rowOff>115229</xdr:rowOff>
    </xdr:from>
    <xdr:to>
      <xdr:col>184</xdr:col>
      <xdr:colOff>257098</xdr:colOff>
      <xdr:row>335</xdr:row>
      <xdr:rowOff>70624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182</xdr:col>
      <xdr:colOff>167077</xdr:colOff>
      <xdr:row>316</xdr:row>
      <xdr:rowOff>164144</xdr:rowOff>
    </xdr:from>
    <xdr:to>
      <xdr:col>189</xdr:col>
      <xdr:colOff>519204</xdr:colOff>
      <xdr:row>331</xdr:row>
      <xdr:rowOff>111005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315</xdr:row>
      <xdr:rowOff>140753</xdr:rowOff>
    </xdr:from>
    <xdr:to>
      <xdr:col>7</xdr:col>
      <xdr:colOff>226722</xdr:colOff>
      <xdr:row>330</xdr:row>
      <xdr:rowOff>96148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12</xdr:row>
      <xdr:rowOff>114300</xdr:rowOff>
    </xdr:from>
    <xdr:to>
      <xdr:col>18</xdr:col>
      <xdr:colOff>352425</xdr:colOff>
      <xdr:row>27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447675</xdr:colOff>
      <xdr:row>16</xdr:row>
      <xdr:rowOff>0</xdr:rowOff>
    </xdr:from>
    <xdr:to>
      <xdr:col>9</xdr:col>
      <xdr:colOff>142875</xdr:colOff>
      <xdr:row>30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184150</xdr:colOff>
      <xdr:row>8</xdr:row>
      <xdr:rowOff>3175</xdr:rowOff>
    </xdr:from>
    <xdr:to>
      <xdr:col>14</xdr:col>
      <xdr:colOff>488950</xdr:colOff>
      <xdr:row>22</xdr:row>
      <xdr:rowOff>168275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92075</xdr:rowOff>
    </xdr:from>
    <xdr:to>
      <xdr:col>7</xdr:col>
      <xdr:colOff>304800</xdr:colOff>
      <xdr:row>29</xdr:row>
      <xdr:rowOff>73025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320675</xdr:colOff>
      <xdr:row>4</xdr:row>
      <xdr:rowOff>22225</xdr:rowOff>
    </xdr:from>
    <xdr:to>
      <xdr:col>19</xdr:col>
      <xdr:colOff>15875</xdr:colOff>
      <xdr:row>19</xdr:row>
      <xdr:rowOff>3175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15</xdr:row>
      <xdr:rowOff>180975</xdr:rowOff>
    </xdr:from>
    <xdr:to>
      <xdr:col>17</xdr:col>
      <xdr:colOff>409575</xdr:colOff>
      <xdr:row>32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174625</xdr:colOff>
      <xdr:row>20</xdr:row>
      <xdr:rowOff>174625</xdr:rowOff>
    </xdr:from>
    <xdr:to>
      <xdr:col>13</xdr:col>
      <xdr:colOff>479425</xdr:colOff>
      <xdr:row>35</xdr:row>
      <xdr:rowOff>155575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28575</xdr:colOff>
      <xdr:row>13</xdr:row>
      <xdr:rowOff>85725</xdr:rowOff>
    </xdr:from>
    <xdr:to>
      <xdr:col>24</xdr:col>
      <xdr:colOff>400051</xdr:colOff>
      <xdr:row>29</xdr:row>
      <xdr:rowOff>31751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53975</xdr:colOff>
      <xdr:row>4</xdr:row>
      <xdr:rowOff>22225</xdr:rowOff>
    </xdr:from>
    <xdr:to>
      <xdr:col>13</xdr:col>
      <xdr:colOff>358775</xdr:colOff>
      <xdr:row>19</xdr:row>
      <xdr:rowOff>3175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555625</xdr:colOff>
      <xdr:row>19</xdr:row>
      <xdr:rowOff>168275</xdr:rowOff>
    </xdr:from>
    <xdr:to>
      <xdr:col>15</xdr:col>
      <xdr:colOff>250825</xdr:colOff>
      <xdr:row>34</xdr:row>
      <xdr:rowOff>149225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/>
  </sheetViews>
  <sheetFormatPr defaultRowHeight="14.5" x14ac:dyDescent="0.35"/>
  <sheetData>
    <row r="1" spans="1:8" x14ac:dyDescent="0.35">
      <c r="A1">
        <v>0</v>
      </c>
      <c r="B1">
        <v>0.5</v>
      </c>
      <c r="C1">
        <v>0</v>
      </c>
      <c r="D1">
        <v>2</v>
      </c>
      <c r="E1">
        <v>0</v>
      </c>
      <c r="F1">
        <v>3.5</v>
      </c>
      <c r="G1">
        <v>0</v>
      </c>
      <c r="H1">
        <v>5</v>
      </c>
    </row>
    <row r="2" spans="1:8" x14ac:dyDescent="0.35">
      <c r="A2">
        <v>0</v>
      </c>
      <c r="B2">
        <v>1</v>
      </c>
      <c r="C2">
        <v>0</v>
      </c>
      <c r="D2">
        <v>2.5</v>
      </c>
      <c r="E2">
        <v>0</v>
      </c>
      <c r="F2">
        <v>4</v>
      </c>
      <c r="G2">
        <v>0</v>
      </c>
      <c r="H2">
        <v>5.5</v>
      </c>
    </row>
    <row r="3" spans="1:8" x14ac:dyDescent="0.35">
      <c r="A3">
        <v>0</v>
      </c>
      <c r="B3">
        <v>1.5</v>
      </c>
      <c r="C3">
        <v>0</v>
      </c>
      <c r="D3">
        <v>3</v>
      </c>
      <c r="E3">
        <v>0</v>
      </c>
      <c r="F3">
        <v>4.5</v>
      </c>
      <c r="G3">
        <v>0</v>
      </c>
      <c r="H3">
        <v>6</v>
      </c>
    </row>
    <row r="4" spans="1:8" x14ac:dyDescent="0.35">
      <c r="A4">
        <v>0</v>
      </c>
      <c r="B4">
        <v>0.5</v>
      </c>
      <c r="C4">
        <v>1</v>
      </c>
      <c r="D4">
        <v>2</v>
      </c>
      <c r="E4">
        <v>0</v>
      </c>
      <c r="F4">
        <v>3.5</v>
      </c>
      <c r="G4">
        <v>0</v>
      </c>
      <c r="H4">
        <v>5</v>
      </c>
    </row>
    <row r="5" spans="1:8" x14ac:dyDescent="0.35">
      <c r="A5">
        <v>0</v>
      </c>
      <c r="B5">
        <v>1</v>
      </c>
      <c r="C5">
        <v>1</v>
      </c>
      <c r="D5">
        <v>2.5</v>
      </c>
      <c r="E5">
        <v>0</v>
      </c>
      <c r="F5">
        <v>4</v>
      </c>
      <c r="G5">
        <v>0</v>
      </c>
      <c r="H5">
        <v>5.5</v>
      </c>
    </row>
    <row r="6" spans="1:8" x14ac:dyDescent="0.35">
      <c r="A6">
        <v>0</v>
      </c>
      <c r="B6">
        <v>1.5</v>
      </c>
      <c r="C6">
        <v>1</v>
      </c>
      <c r="D6">
        <v>3</v>
      </c>
      <c r="E6">
        <v>0</v>
      </c>
      <c r="F6">
        <v>4.5</v>
      </c>
      <c r="G6">
        <v>0</v>
      </c>
      <c r="H6">
        <v>6</v>
      </c>
    </row>
    <row r="7" spans="1:8" x14ac:dyDescent="0.35">
      <c r="A7">
        <v>0</v>
      </c>
      <c r="B7">
        <v>0.5</v>
      </c>
      <c r="C7">
        <v>2</v>
      </c>
      <c r="D7">
        <v>2</v>
      </c>
      <c r="E7">
        <v>0</v>
      </c>
      <c r="F7">
        <v>3.5</v>
      </c>
      <c r="G7">
        <v>1</v>
      </c>
      <c r="H7">
        <v>5</v>
      </c>
    </row>
    <row r="8" spans="1:8" x14ac:dyDescent="0.35">
      <c r="A8">
        <v>0</v>
      </c>
      <c r="B8">
        <v>1</v>
      </c>
      <c r="C8">
        <v>2</v>
      </c>
      <c r="D8">
        <v>2.5</v>
      </c>
      <c r="E8">
        <v>0</v>
      </c>
      <c r="F8">
        <v>4</v>
      </c>
      <c r="G8">
        <v>1</v>
      </c>
      <c r="H8">
        <v>5.5</v>
      </c>
    </row>
    <row r="9" spans="1:8" x14ac:dyDescent="0.35">
      <c r="A9">
        <v>0</v>
      </c>
      <c r="B9">
        <v>1.5</v>
      </c>
      <c r="C9">
        <v>2</v>
      </c>
      <c r="D9">
        <v>3</v>
      </c>
      <c r="E9">
        <v>0</v>
      </c>
      <c r="F9">
        <v>4.5</v>
      </c>
      <c r="G9">
        <v>1</v>
      </c>
      <c r="H9">
        <v>6</v>
      </c>
    </row>
    <row r="10" spans="1:8" x14ac:dyDescent="0.35">
      <c r="A10">
        <v>3</v>
      </c>
      <c r="B10">
        <v>0.5</v>
      </c>
      <c r="C10">
        <v>3</v>
      </c>
      <c r="D10">
        <v>2</v>
      </c>
      <c r="E10">
        <v>0</v>
      </c>
      <c r="F10">
        <v>3.5</v>
      </c>
      <c r="G10">
        <v>1</v>
      </c>
      <c r="H10">
        <v>5</v>
      </c>
    </row>
    <row r="11" spans="1:8" x14ac:dyDescent="0.35">
      <c r="A11">
        <v>3</v>
      </c>
      <c r="B11">
        <v>1</v>
      </c>
      <c r="C11">
        <v>3</v>
      </c>
      <c r="D11">
        <v>2.5</v>
      </c>
      <c r="E11">
        <v>0</v>
      </c>
      <c r="F11">
        <v>4</v>
      </c>
      <c r="G11">
        <v>1</v>
      </c>
      <c r="H11">
        <v>5.5</v>
      </c>
    </row>
    <row r="12" spans="1:8" x14ac:dyDescent="0.35">
      <c r="A12">
        <v>3</v>
      </c>
      <c r="B12">
        <v>1.5</v>
      </c>
      <c r="C12">
        <v>3</v>
      </c>
      <c r="D12">
        <v>3</v>
      </c>
      <c r="E12">
        <v>0</v>
      </c>
      <c r="F12">
        <v>4.5</v>
      </c>
      <c r="G12">
        <v>1</v>
      </c>
      <c r="H12">
        <v>6</v>
      </c>
    </row>
    <row r="13" spans="1:8" x14ac:dyDescent="0.35">
      <c r="A13">
        <v>9</v>
      </c>
      <c r="B13">
        <v>0.5</v>
      </c>
      <c r="C13">
        <v>8</v>
      </c>
      <c r="D13">
        <v>2</v>
      </c>
      <c r="E13">
        <v>3</v>
      </c>
      <c r="F13">
        <v>3.5</v>
      </c>
      <c r="G13">
        <v>5</v>
      </c>
      <c r="H13">
        <v>5</v>
      </c>
    </row>
    <row r="14" spans="1:8" x14ac:dyDescent="0.35">
      <c r="A14">
        <v>9</v>
      </c>
      <c r="B14">
        <v>1</v>
      </c>
      <c r="C14">
        <v>8</v>
      </c>
      <c r="D14">
        <v>2.5</v>
      </c>
      <c r="E14">
        <v>3</v>
      </c>
      <c r="F14">
        <v>4</v>
      </c>
      <c r="G14">
        <v>5</v>
      </c>
      <c r="H14">
        <v>5.5</v>
      </c>
    </row>
    <row r="15" spans="1:8" x14ac:dyDescent="0.35">
      <c r="A15">
        <v>9</v>
      </c>
      <c r="B15">
        <v>1.5</v>
      </c>
      <c r="C15">
        <v>8</v>
      </c>
      <c r="D15">
        <v>3</v>
      </c>
      <c r="E15">
        <v>3</v>
      </c>
      <c r="F15">
        <v>4.5</v>
      </c>
      <c r="G15">
        <v>5</v>
      </c>
      <c r="H15">
        <v>6</v>
      </c>
    </row>
    <row r="16" spans="1:8" x14ac:dyDescent="0.35">
      <c r="A16">
        <v>0</v>
      </c>
      <c r="B16">
        <v>1</v>
      </c>
      <c r="C16">
        <v>0</v>
      </c>
      <c r="D16">
        <v>2.5</v>
      </c>
      <c r="E16">
        <v>0</v>
      </c>
      <c r="F16">
        <v>4</v>
      </c>
      <c r="G16">
        <v>0</v>
      </c>
      <c r="H16">
        <v>5.5</v>
      </c>
    </row>
    <row r="17" spans="1:8" x14ac:dyDescent="0.35">
      <c r="A17">
        <v>9</v>
      </c>
      <c r="B17">
        <v>1</v>
      </c>
      <c r="C17">
        <v>8</v>
      </c>
      <c r="D17">
        <v>2.5</v>
      </c>
      <c r="E17">
        <v>3</v>
      </c>
      <c r="F17">
        <v>4</v>
      </c>
      <c r="G17">
        <v>5</v>
      </c>
      <c r="H17">
        <v>5.5</v>
      </c>
    </row>
    <row r="18" spans="1:8" x14ac:dyDescent="0.35">
      <c r="A18">
        <v>0</v>
      </c>
      <c r="B18">
        <v>0.5</v>
      </c>
      <c r="C18">
        <v>1</v>
      </c>
      <c r="D18">
        <v>2</v>
      </c>
      <c r="E18">
        <v>0</v>
      </c>
      <c r="F18">
        <v>3.5</v>
      </c>
      <c r="G18">
        <v>0</v>
      </c>
      <c r="H18">
        <v>5</v>
      </c>
    </row>
    <row r="19" spans="1:8" x14ac:dyDescent="0.35">
      <c r="A19">
        <v>3</v>
      </c>
      <c r="B19">
        <v>0.5</v>
      </c>
      <c r="C19">
        <v>3</v>
      </c>
      <c r="D19">
        <v>2</v>
      </c>
      <c r="E19">
        <v>0</v>
      </c>
      <c r="F19">
        <v>3.5</v>
      </c>
      <c r="G19">
        <v>1</v>
      </c>
      <c r="H19">
        <v>5</v>
      </c>
    </row>
    <row r="20" spans="1:8" x14ac:dyDescent="0.35">
      <c r="A20">
        <v>0</v>
      </c>
      <c r="B20">
        <v>1.5</v>
      </c>
      <c r="C20">
        <v>1</v>
      </c>
      <c r="D20">
        <v>3</v>
      </c>
      <c r="E20">
        <v>0</v>
      </c>
      <c r="F20">
        <v>4.5</v>
      </c>
      <c r="G20">
        <v>0</v>
      </c>
      <c r="H20">
        <v>6</v>
      </c>
    </row>
    <row r="21" spans="1:8" x14ac:dyDescent="0.35">
      <c r="A21">
        <v>3</v>
      </c>
      <c r="B21">
        <v>1.5</v>
      </c>
      <c r="C21">
        <v>3</v>
      </c>
      <c r="D21">
        <v>3</v>
      </c>
      <c r="E21">
        <v>0</v>
      </c>
      <c r="F21">
        <v>4.5</v>
      </c>
      <c r="G21">
        <v>1</v>
      </c>
      <c r="H21">
        <v>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opLeftCell="B25" zoomScale="65" zoomScaleNormal="65" workbookViewId="0">
      <selection activeCell="V34" sqref="V34:V35"/>
    </sheetView>
  </sheetViews>
  <sheetFormatPr defaultRowHeight="14.5" x14ac:dyDescent="0.35"/>
  <sheetData>
    <row r="1" spans="1:22" x14ac:dyDescent="0.35">
      <c r="A1" t="s">
        <v>628</v>
      </c>
      <c r="B1" t="s">
        <v>640</v>
      </c>
      <c r="H1" t="s">
        <v>647</v>
      </c>
    </row>
    <row r="2" spans="1:22" ht="87" x14ac:dyDescent="0.35">
      <c r="B2" s="34" t="s">
        <v>643</v>
      </c>
      <c r="C2" s="33" t="s">
        <v>641</v>
      </c>
      <c r="D2" s="33" t="s">
        <v>642</v>
      </c>
      <c r="E2" s="34" t="s">
        <v>644</v>
      </c>
      <c r="F2" s="33" t="s">
        <v>645</v>
      </c>
      <c r="G2" s="33" t="s">
        <v>646</v>
      </c>
      <c r="H2" s="33" t="s">
        <v>648</v>
      </c>
      <c r="I2" s="33" t="s">
        <v>649</v>
      </c>
      <c r="J2" s="33" t="s">
        <v>650</v>
      </c>
      <c r="K2" s="33" t="s">
        <v>659</v>
      </c>
      <c r="L2" s="33" t="s">
        <v>660</v>
      </c>
      <c r="M2" s="33" t="s">
        <v>661</v>
      </c>
    </row>
    <row r="3" spans="1:22" x14ac:dyDescent="0.35">
      <c r="A3" t="s">
        <v>629</v>
      </c>
      <c r="B3">
        <v>49</v>
      </c>
      <c r="C3">
        <v>145</v>
      </c>
      <c r="D3">
        <v>194</v>
      </c>
      <c r="E3">
        <v>144</v>
      </c>
      <c r="F3">
        <v>266</v>
      </c>
      <c r="G3">
        <v>410</v>
      </c>
      <c r="H3">
        <f>J3-I3</f>
        <v>800</v>
      </c>
      <c r="I3">
        <v>1200</v>
      </c>
      <c r="J3">
        <v>2000</v>
      </c>
      <c r="K3">
        <v>150</v>
      </c>
      <c r="L3">
        <v>50</v>
      </c>
      <c r="M3">
        <v>200</v>
      </c>
      <c r="N3">
        <f>H3-K3</f>
        <v>650</v>
      </c>
      <c r="O3">
        <f t="shared" ref="O3" si="0">I3-L3</f>
        <v>1150</v>
      </c>
      <c r="P3">
        <v>1800</v>
      </c>
      <c r="Q3">
        <v>410</v>
      </c>
      <c r="R3" s="36">
        <v>1938.6</v>
      </c>
      <c r="S3">
        <v>1.077</v>
      </c>
      <c r="T3" s="36">
        <f>N3*S3</f>
        <v>700.05</v>
      </c>
      <c r="U3" s="36">
        <f>O3*S3</f>
        <v>1238.55</v>
      </c>
      <c r="V3" s="36">
        <f>SUM(T3:U3)</f>
        <v>1938.6</v>
      </c>
    </row>
    <row r="4" spans="1:22" x14ac:dyDescent="0.35">
      <c r="A4" t="s">
        <v>630</v>
      </c>
      <c r="B4">
        <v>177</v>
      </c>
      <c r="C4">
        <v>255</v>
      </c>
      <c r="D4">
        <v>432</v>
      </c>
      <c r="E4">
        <v>146</v>
      </c>
      <c r="F4">
        <v>407</v>
      </c>
      <c r="G4">
        <v>553</v>
      </c>
      <c r="H4">
        <f t="shared" ref="H4:H8" si="1">J4-I4</f>
        <v>600</v>
      </c>
      <c r="I4">
        <v>900</v>
      </c>
      <c r="J4">
        <v>1500</v>
      </c>
      <c r="K4">
        <v>95</v>
      </c>
      <c r="L4">
        <v>5</v>
      </c>
      <c r="M4">
        <v>100</v>
      </c>
      <c r="N4">
        <f t="shared" ref="N4:N14" si="2">H4-K4</f>
        <v>505</v>
      </c>
      <c r="O4">
        <f t="shared" ref="O4:O14" si="3">I4-L4</f>
        <v>895</v>
      </c>
      <c r="P4">
        <v>1400</v>
      </c>
      <c r="Q4">
        <v>553</v>
      </c>
      <c r="R4" s="36">
        <v>1507.8</v>
      </c>
      <c r="S4">
        <v>1.077</v>
      </c>
      <c r="T4" s="36">
        <f t="shared" ref="T4:T14" si="4">N4*S4</f>
        <v>543.88499999999999</v>
      </c>
      <c r="U4" s="36">
        <f t="shared" ref="U4:U14" si="5">O4*S4</f>
        <v>963.91499999999996</v>
      </c>
      <c r="V4" s="36">
        <f t="shared" ref="V4:V14" si="6">SUM(T4:U4)</f>
        <v>1507.8</v>
      </c>
    </row>
    <row r="5" spans="1:22" x14ac:dyDescent="0.35">
      <c r="A5" t="s">
        <v>631</v>
      </c>
      <c r="B5">
        <v>122</v>
      </c>
      <c r="C5">
        <v>535</v>
      </c>
      <c r="D5">
        <v>657</v>
      </c>
      <c r="E5">
        <v>249</v>
      </c>
      <c r="F5">
        <v>745</v>
      </c>
      <c r="G5">
        <v>994</v>
      </c>
      <c r="H5">
        <f t="shared" si="1"/>
        <v>400</v>
      </c>
      <c r="I5">
        <v>500</v>
      </c>
      <c r="J5">
        <v>900</v>
      </c>
      <c r="K5">
        <v>10</v>
      </c>
      <c r="L5">
        <v>60</v>
      </c>
      <c r="M5">
        <v>70</v>
      </c>
      <c r="N5">
        <f t="shared" si="2"/>
        <v>390</v>
      </c>
      <c r="O5">
        <f t="shared" si="3"/>
        <v>440</v>
      </c>
      <c r="P5">
        <v>830</v>
      </c>
      <c r="Q5">
        <v>994</v>
      </c>
      <c r="R5" s="36">
        <v>893.91</v>
      </c>
      <c r="S5">
        <v>1.077</v>
      </c>
      <c r="T5" s="36">
        <f t="shared" si="4"/>
        <v>420.03</v>
      </c>
      <c r="U5" s="36">
        <f t="shared" si="5"/>
        <v>473.88</v>
      </c>
      <c r="V5" s="36">
        <f t="shared" si="6"/>
        <v>893.91</v>
      </c>
    </row>
    <row r="6" spans="1:22" x14ac:dyDescent="0.35">
      <c r="A6" t="s">
        <v>632</v>
      </c>
      <c r="B6">
        <v>10</v>
      </c>
      <c r="C6">
        <v>572</v>
      </c>
      <c r="D6">
        <v>582</v>
      </c>
      <c r="E6">
        <v>64</v>
      </c>
      <c r="F6">
        <v>33</v>
      </c>
      <c r="G6">
        <v>97</v>
      </c>
      <c r="H6">
        <v>800</v>
      </c>
      <c r="I6">
        <v>900</v>
      </c>
      <c r="J6">
        <v>1700</v>
      </c>
      <c r="K6">
        <v>100</v>
      </c>
      <c r="L6">
        <v>50</v>
      </c>
      <c r="M6">
        <v>150</v>
      </c>
      <c r="N6">
        <f t="shared" si="2"/>
        <v>700</v>
      </c>
      <c r="O6">
        <f t="shared" si="3"/>
        <v>850</v>
      </c>
      <c r="P6">
        <v>1550</v>
      </c>
      <c r="Q6">
        <v>97</v>
      </c>
      <c r="R6" s="36">
        <v>1669.35</v>
      </c>
      <c r="S6">
        <v>1.077</v>
      </c>
      <c r="T6" s="36">
        <f t="shared" si="4"/>
        <v>753.9</v>
      </c>
      <c r="U6" s="36">
        <f t="shared" si="5"/>
        <v>915.44999999999993</v>
      </c>
      <c r="V6" s="36">
        <f t="shared" si="6"/>
        <v>1669.35</v>
      </c>
    </row>
    <row r="7" spans="1:22" x14ac:dyDescent="0.35">
      <c r="A7" t="s">
        <v>633</v>
      </c>
      <c r="B7">
        <v>24</v>
      </c>
      <c r="C7">
        <v>337</v>
      </c>
      <c r="D7">
        <v>361</v>
      </c>
      <c r="E7">
        <v>126</v>
      </c>
      <c r="F7">
        <v>351</v>
      </c>
      <c r="G7">
        <v>477</v>
      </c>
      <c r="H7">
        <f t="shared" si="1"/>
        <v>719</v>
      </c>
      <c r="I7">
        <v>781</v>
      </c>
      <c r="J7">
        <v>1500</v>
      </c>
      <c r="K7">
        <v>70</v>
      </c>
      <c r="L7">
        <v>50</v>
      </c>
      <c r="M7">
        <v>120</v>
      </c>
      <c r="N7">
        <f t="shared" si="2"/>
        <v>649</v>
      </c>
      <c r="O7">
        <f t="shared" si="3"/>
        <v>731</v>
      </c>
      <c r="P7">
        <v>1380</v>
      </c>
      <c r="Q7">
        <v>477</v>
      </c>
      <c r="R7" s="36">
        <v>1486.26</v>
      </c>
      <c r="S7">
        <v>1.077</v>
      </c>
      <c r="T7" s="36">
        <f t="shared" si="4"/>
        <v>698.97299999999996</v>
      </c>
      <c r="U7" s="36">
        <f t="shared" si="5"/>
        <v>787.28699999999992</v>
      </c>
      <c r="V7" s="36">
        <f t="shared" si="6"/>
        <v>1486.2599999999998</v>
      </c>
    </row>
    <row r="8" spans="1:22" x14ac:dyDescent="0.35">
      <c r="A8" t="s">
        <v>634</v>
      </c>
      <c r="B8">
        <v>19</v>
      </c>
      <c r="C8">
        <v>330</v>
      </c>
      <c r="D8">
        <v>349</v>
      </c>
      <c r="E8">
        <v>68</v>
      </c>
      <c r="F8">
        <v>287</v>
      </c>
      <c r="G8">
        <v>355</v>
      </c>
      <c r="H8">
        <f t="shared" si="1"/>
        <v>200</v>
      </c>
      <c r="I8">
        <v>300</v>
      </c>
      <c r="J8">
        <v>500</v>
      </c>
      <c r="K8">
        <v>10</v>
      </c>
      <c r="L8">
        <v>25</v>
      </c>
      <c r="M8">
        <v>35</v>
      </c>
      <c r="N8">
        <f t="shared" si="2"/>
        <v>190</v>
      </c>
      <c r="O8">
        <f t="shared" si="3"/>
        <v>275</v>
      </c>
      <c r="P8">
        <v>465</v>
      </c>
      <c r="Q8">
        <v>355</v>
      </c>
      <c r="R8" s="36">
        <v>500.80500000000001</v>
      </c>
      <c r="S8">
        <v>1.077</v>
      </c>
      <c r="T8" s="36">
        <f t="shared" si="4"/>
        <v>204.63</v>
      </c>
      <c r="U8" s="36">
        <f t="shared" si="5"/>
        <v>296.17500000000001</v>
      </c>
      <c r="V8" s="36">
        <f t="shared" si="6"/>
        <v>500.80500000000001</v>
      </c>
    </row>
    <row r="9" spans="1:22" x14ac:dyDescent="0.35">
      <c r="A9" t="s">
        <v>635</v>
      </c>
      <c r="B9">
        <v>8</v>
      </c>
      <c r="C9">
        <v>144</v>
      </c>
      <c r="D9">
        <v>152</v>
      </c>
      <c r="E9">
        <v>121</v>
      </c>
      <c r="F9">
        <v>474</v>
      </c>
      <c r="G9">
        <v>595</v>
      </c>
      <c r="H9">
        <v>730</v>
      </c>
      <c r="I9">
        <v>738</v>
      </c>
      <c r="J9">
        <v>1468</v>
      </c>
      <c r="K9">
        <v>10</v>
      </c>
      <c r="L9">
        <v>5</v>
      </c>
      <c r="M9">
        <v>15</v>
      </c>
      <c r="N9">
        <f t="shared" si="2"/>
        <v>720</v>
      </c>
      <c r="O9">
        <f t="shared" si="3"/>
        <v>733</v>
      </c>
      <c r="P9">
        <v>1453</v>
      </c>
      <c r="Q9">
        <v>595</v>
      </c>
      <c r="R9" s="36">
        <v>1564.8809999999999</v>
      </c>
      <c r="S9">
        <v>1.077</v>
      </c>
      <c r="T9" s="36">
        <f t="shared" si="4"/>
        <v>775.43999999999994</v>
      </c>
      <c r="U9" s="36">
        <f t="shared" si="5"/>
        <v>789.44099999999992</v>
      </c>
      <c r="V9" s="36">
        <f t="shared" si="6"/>
        <v>1564.8809999999999</v>
      </c>
    </row>
    <row r="10" spans="1:22" x14ac:dyDescent="0.35">
      <c r="A10" t="s">
        <v>636</v>
      </c>
      <c r="B10">
        <v>31</v>
      </c>
      <c r="C10">
        <v>137</v>
      </c>
      <c r="D10">
        <v>168</v>
      </c>
      <c r="E10">
        <v>146</v>
      </c>
      <c r="F10">
        <v>392</v>
      </c>
      <c r="G10">
        <v>532</v>
      </c>
      <c r="H10">
        <v>750</v>
      </c>
      <c r="I10">
        <v>720</v>
      </c>
      <c r="J10">
        <v>1500</v>
      </c>
      <c r="K10">
        <v>22</v>
      </c>
      <c r="L10">
        <v>18</v>
      </c>
      <c r="M10">
        <v>40</v>
      </c>
      <c r="N10">
        <f t="shared" si="2"/>
        <v>728</v>
      </c>
      <c r="O10">
        <f t="shared" si="3"/>
        <v>702</v>
      </c>
      <c r="P10">
        <v>1460</v>
      </c>
      <c r="Q10">
        <v>532</v>
      </c>
      <c r="R10" s="36">
        <v>1572.4199999999998</v>
      </c>
      <c r="S10">
        <v>1.077</v>
      </c>
      <c r="T10" s="36">
        <f t="shared" si="4"/>
        <v>784.05599999999993</v>
      </c>
      <c r="U10" s="36">
        <f t="shared" si="5"/>
        <v>756.05399999999997</v>
      </c>
      <c r="V10" s="36">
        <f t="shared" si="6"/>
        <v>1540.11</v>
      </c>
    </row>
    <row r="11" spans="1:22" x14ac:dyDescent="0.35">
      <c r="A11" t="s">
        <v>637</v>
      </c>
      <c r="B11">
        <v>47</v>
      </c>
      <c r="C11">
        <v>145</v>
      </c>
      <c r="D11">
        <v>192</v>
      </c>
      <c r="E11">
        <v>96</v>
      </c>
      <c r="F11">
        <v>428</v>
      </c>
      <c r="G11">
        <v>524</v>
      </c>
      <c r="H11">
        <f>J11-I11</f>
        <v>800</v>
      </c>
      <c r="I11">
        <v>1300</v>
      </c>
      <c r="J11">
        <v>2100</v>
      </c>
      <c r="K11">
        <v>50</v>
      </c>
      <c r="L11">
        <v>50</v>
      </c>
      <c r="M11">
        <v>100</v>
      </c>
      <c r="N11">
        <f t="shared" si="2"/>
        <v>750</v>
      </c>
      <c r="O11">
        <f t="shared" si="3"/>
        <v>1250</v>
      </c>
      <c r="P11">
        <v>2000</v>
      </c>
      <c r="Q11">
        <v>524</v>
      </c>
      <c r="R11" s="36">
        <v>2154</v>
      </c>
      <c r="S11">
        <v>1.077</v>
      </c>
      <c r="T11" s="36">
        <f t="shared" si="4"/>
        <v>807.75</v>
      </c>
      <c r="U11" s="36">
        <f t="shared" si="5"/>
        <v>1346.25</v>
      </c>
      <c r="V11" s="36">
        <f t="shared" si="6"/>
        <v>2154</v>
      </c>
    </row>
    <row r="12" spans="1:22" x14ac:dyDescent="0.35">
      <c r="A12" t="s">
        <v>663</v>
      </c>
      <c r="B12">
        <v>87</v>
      </c>
      <c r="C12">
        <v>203</v>
      </c>
      <c r="D12">
        <v>290</v>
      </c>
      <c r="E12">
        <v>72</v>
      </c>
      <c r="F12">
        <v>214</v>
      </c>
      <c r="G12">
        <v>286</v>
      </c>
      <c r="H12">
        <f t="shared" ref="H12:H14" si="7">J12-I12</f>
        <v>600</v>
      </c>
      <c r="I12">
        <v>800</v>
      </c>
      <c r="J12">
        <v>1400</v>
      </c>
      <c r="K12">
        <v>180</v>
      </c>
      <c r="L12">
        <v>175</v>
      </c>
      <c r="M12">
        <v>355</v>
      </c>
      <c r="N12">
        <f t="shared" si="2"/>
        <v>420</v>
      </c>
      <c r="O12">
        <f t="shared" si="3"/>
        <v>625</v>
      </c>
      <c r="P12">
        <v>1045</v>
      </c>
      <c r="Q12">
        <v>286</v>
      </c>
      <c r="R12" s="36">
        <v>1125.4649999999999</v>
      </c>
      <c r="S12">
        <v>1.077</v>
      </c>
      <c r="T12" s="36">
        <f t="shared" si="4"/>
        <v>452.34</v>
      </c>
      <c r="U12" s="36">
        <f t="shared" si="5"/>
        <v>673.125</v>
      </c>
      <c r="V12" s="36">
        <f t="shared" si="6"/>
        <v>1125.4649999999999</v>
      </c>
    </row>
    <row r="13" spans="1:22" x14ac:dyDescent="0.35">
      <c r="A13" t="s">
        <v>639</v>
      </c>
      <c r="B13">
        <v>29</v>
      </c>
      <c r="C13">
        <v>88</v>
      </c>
      <c r="D13">
        <v>117</v>
      </c>
      <c r="E13">
        <v>55</v>
      </c>
      <c r="F13">
        <v>104</v>
      </c>
      <c r="G13">
        <v>159</v>
      </c>
      <c r="H13">
        <v>246</v>
      </c>
      <c r="I13">
        <v>327</v>
      </c>
      <c r="J13">
        <v>573</v>
      </c>
      <c r="K13">
        <v>15</v>
      </c>
      <c r="L13">
        <v>15</v>
      </c>
      <c r="M13">
        <v>30</v>
      </c>
      <c r="N13">
        <f t="shared" si="2"/>
        <v>231</v>
      </c>
      <c r="O13">
        <f t="shared" si="3"/>
        <v>312</v>
      </c>
      <c r="P13">
        <v>543</v>
      </c>
      <c r="Q13">
        <v>159</v>
      </c>
      <c r="R13" s="36">
        <v>584.81099999999992</v>
      </c>
      <c r="S13">
        <v>1.077</v>
      </c>
      <c r="T13" s="36">
        <f t="shared" si="4"/>
        <v>248.78699999999998</v>
      </c>
      <c r="U13" s="36">
        <f t="shared" si="5"/>
        <v>336.024</v>
      </c>
      <c r="V13" s="36">
        <f t="shared" si="6"/>
        <v>584.81099999999992</v>
      </c>
    </row>
    <row r="14" spans="1:22" x14ac:dyDescent="0.35">
      <c r="A14" t="s">
        <v>662</v>
      </c>
      <c r="B14">
        <v>174</v>
      </c>
      <c r="C14">
        <v>411</v>
      </c>
      <c r="D14">
        <v>585</v>
      </c>
      <c r="E14">
        <v>243</v>
      </c>
      <c r="F14">
        <v>529</v>
      </c>
      <c r="G14">
        <v>772</v>
      </c>
      <c r="H14">
        <f t="shared" si="7"/>
        <v>185</v>
      </c>
      <c r="I14">
        <v>200</v>
      </c>
      <c r="J14">
        <v>385</v>
      </c>
      <c r="K14">
        <v>20</v>
      </c>
      <c r="L14">
        <v>18</v>
      </c>
      <c r="M14">
        <v>40</v>
      </c>
      <c r="N14">
        <f t="shared" si="2"/>
        <v>165</v>
      </c>
      <c r="O14">
        <f t="shared" si="3"/>
        <v>182</v>
      </c>
      <c r="P14">
        <v>345</v>
      </c>
      <c r="Q14">
        <v>772</v>
      </c>
      <c r="R14" s="36">
        <v>371.565</v>
      </c>
      <c r="S14">
        <v>1.077</v>
      </c>
      <c r="T14" s="36">
        <f t="shared" si="4"/>
        <v>177.70499999999998</v>
      </c>
      <c r="U14" s="36">
        <f t="shared" si="5"/>
        <v>196.01399999999998</v>
      </c>
      <c r="V14" s="36">
        <f t="shared" si="6"/>
        <v>373.71899999999994</v>
      </c>
    </row>
    <row r="16" spans="1:22" ht="87" x14ac:dyDescent="0.35">
      <c r="B16" s="35" t="s">
        <v>643</v>
      </c>
      <c r="C16" s="33" t="s">
        <v>641</v>
      </c>
      <c r="D16" s="33" t="s">
        <v>642</v>
      </c>
      <c r="E16" s="35" t="s">
        <v>644</v>
      </c>
      <c r="F16" s="33" t="s">
        <v>645</v>
      </c>
      <c r="G16" s="33" t="s">
        <v>646</v>
      </c>
    </row>
    <row r="17" spans="1:30" x14ac:dyDescent="0.35">
      <c r="A17" t="s">
        <v>629</v>
      </c>
      <c r="B17">
        <v>63</v>
      </c>
      <c r="C17">
        <v>166</v>
      </c>
      <c r="D17">
        <v>229</v>
      </c>
      <c r="E17">
        <v>314</v>
      </c>
      <c r="F17">
        <v>760</v>
      </c>
      <c r="G17">
        <v>1076</v>
      </c>
      <c r="H17">
        <f t="shared" ref="H17:H28" si="8">J3-M3</f>
        <v>1800</v>
      </c>
      <c r="I17">
        <v>1.077</v>
      </c>
      <c r="P17" t="s">
        <v>628</v>
      </c>
      <c r="Q17" t="s">
        <v>640</v>
      </c>
      <c r="Z17" t="s">
        <v>647</v>
      </c>
    </row>
    <row r="18" spans="1:30" ht="87" x14ac:dyDescent="0.35">
      <c r="A18" t="s">
        <v>630</v>
      </c>
      <c r="B18">
        <v>235</v>
      </c>
      <c r="C18">
        <v>443</v>
      </c>
      <c r="D18">
        <v>678</v>
      </c>
      <c r="E18">
        <v>1021</v>
      </c>
      <c r="F18">
        <v>2311</v>
      </c>
      <c r="G18">
        <v>3332</v>
      </c>
      <c r="H18">
        <f t="shared" si="8"/>
        <v>1400</v>
      </c>
      <c r="I18">
        <v>1.077</v>
      </c>
      <c r="Q18" s="35" t="s">
        <v>643</v>
      </c>
      <c r="R18" s="33" t="s">
        <v>641</v>
      </c>
      <c r="S18" s="33" t="s">
        <v>642</v>
      </c>
      <c r="T18" s="35" t="s">
        <v>644</v>
      </c>
      <c r="U18" s="33" t="s">
        <v>645</v>
      </c>
      <c r="V18" s="33" t="s">
        <v>646</v>
      </c>
      <c r="W18" s="33" t="s">
        <v>664</v>
      </c>
      <c r="X18" s="33" t="s">
        <v>665</v>
      </c>
      <c r="Y18" s="33" t="s">
        <v>666</v>
      </c>
      <c r="Z18" s="33" t="s">
        <v>648</v>
      </c>
      <c r="AA18" s="33" t="s">
        <v>649</v>
      </c>
      <c r="AB18" s="33" t="s">
        <v>650</v>
      </c>
      <c r="AC18" s="33" t="s">
        <v>667</v>
      </c>
    </row>
    <row r="19" spans="1:30" x14ac:dyDescent="0.35">
      <c r="A19" t="s">
        <v>631</v>
      </c>
      <c r="B19">
        <v>146</v>
      </c>
      <c r="C19">
        <v>768</v>
      </c>
      <c r="D19">
        <v>914</v>
      </c>
      <c r="E19">
        <v>446</v>
      </c>
      <c r="F19">
        <v>1689</v>
      </c>
      <c r="G19">
        <v>2135</v>
      </c>
      <c r="H19">
        <f t="shared" si="8"/>
        <v>830</v>
      </c>
      <c r="I19">
        <v>1.077</v>
      </c>
      <c r="P19" t="s">
        <v>629</v>
      </c>
      <c r="Q19">
        <v>63</v>
      </c>
      <c r="R19">
        <v>166</v>
      </c>
      <c r="S19">
        <v>229</v>
      </c>
      <c r="T19">
        <v>314</v>
      </c>
      <c r="U19">
        <v>760</v>
      </c>
      <c r="V19">
        <v>1076</v>
      </c>
      <c r="W19">
        <v>150</v>
      </c>
      <c r="X19">
        <v>50</v>
      </c>
      <c r="Y19">
        <v>200</v>
      </c>
      <c r="Z19" s="36">
        <v>700.05</v>
      </c>
      <c r="AA19" s="36">
        <v>1238.55</v>
      </c>
      <c r="AB19" s="36">
        <v>1938.6</v>
      </c>
      <c r="AC19" s="36">
        <f>AB19-V19</f>
        <v>862.59999999999991</v>
      </c>
      <c r="AD19" s="36">
        <f>AB19-S19</f>
        <v>1709.6</v>
      </c>
    </row>
    <row r="20" spans="1:30" x14ac:dyDescent="0.35">
      <c r="A20" t="s">
        <v>632</v>
      </c>
      <c r="B20">
        <v>16</v>
      </c>
      <c r="C20">
        <v>607</v>
      </c>
      <c r="D20">
        <v>623</v>
      </c>
      <c r="E20">
        <v>68</v>
      </c>
      <c r="F20">
        <v>1157</v>
      </c>
      <c r="G20">
        <v>1225</v>
      </c>
      <c r="H20">
        <f t="shared" si="8"/>
        <v>1550</v>
      </c>
      <c r="I20">
        <v>1.077</v>
      </c>
      <c r="P20" t="s">
        <v>630</v>
      </c>
      <c r="Q20">
        <v>235</v>
      </c>
      <c r="R20">
        <v>443</v>
      </c>
      <c r="S20">
        <v>678</v>
      </c>
      <c r="T20">
        <v>1021</v>
      </c>
      <c r="U20">
        <v>2311</v>
      </c>
      <c r="V20">
        <v>3332</v>
      </c>
      <c r="W20">
        <v>95</v>
      </c>
      <c r="X20">
        <v>5</v>
      </c>
      <c r="Y20">
        <v>100</v>
      </c>
      <c r="Z20" s="36">
        <v>543.88499999999999</v>
      </c>
      <c r="AA20" s="36">
        <v>963.91499999999996</v>
      </c>
      <c r="AB20" s="36">
        <v>1507.8</v>
      </c>
      <c r="AC20" s="36">
        <f t="shared" ref="AC20:AC30" si="9">AB20-V20</f>
        <v>-1824.2</v>
      </c>
      <c r="AD20" s="36">
        <f t="shared" ref="AD20:AD30" si="10">AB20-S20</f>
        <v>829.8</v>
      </c>
    </row>
    <row r="21" spans="1:30" x14ac:dyDescent="0.35">
      <c r="A21" t="s">
        <v>633</v>
      </c>
      <c r="B21">
        <v>11</v>
      </c>
      <c r="C21">
        <v>423</v>
      </c>
      <c r="D21">
        <v>434</v>
      </c>
      <c r="E21">
        <v>132</v>
      </c>
      <c r="F21">
        <v>468</v>
      </c>
      <c r="G21">
        <v>600</v>
      </c>
      <c r="H21">
        <f t="shared" si="8"/>
        <v>1380</v>
      </c>
      <c r="I21">
        <v>1.077</v>
      </c>
      <c r="P21" t="s">
        <v>631</v>
      </c>
      <c r="Q21">
        <v>146</v>
      </c>
      <c r="R21">
        <v>768</v>
      </c>
      <c r="S21">
        <v>914</v>
      </c>
      <c r="T21">
        <v>446</v>
      </c>
      <c r="U21">
        <v>1689</v>
      </c>
      <c r="V21">
        <v>2135</v>
      </c>
      <c r="W21">
        <v>10</v>
      </c>
      <c r="X21">
        <v>60</v>
      </c>
      <c r="Y21">
        <v>70</v>
      </c>
      <c r="Z21" s="36">
        <v>420.03</v>
      </c>
      <c r="AA21" s="36">
        <v>473.88</v>
      </c>
      <c r="AB21" s="36">
        <v>893.91</v>
      </c>
      <c r="AC21" s="36">
        <f t="shared" si="9"/>
        <v>-1241.0900000000001</v>
      </c>
      <c r="AD21" s="36">
        <f t="shared" si="10"/>
        <v>-20.090000000000032</v>
      </c>
    </row>
    <row r="22" spans="1:30" x14ac:dyDescent="0.35">
      <c r="A22" t="s">
        <v>634</v>
      </c>
      <c r="B22">
        <v>40</v>
      </c>
      <c r="C22">
        <v>644</v>
      </c>
      <c r="D22">
        <v>684</v>
      </c>
      <c r="E22">
        <v>474</v>
      </c>
      <c r="F22">
        <v>1151</v>
      </c>
      <c r="G22">
        <v>1625</v>
      </c>
      <c r="H22">
        <f t="shared" si="8"/>
        <v>465</v>
      </c>
      <c r="I22">
        <v>1.077</v>
      </c>
      <c r="P22" t="s">
        <v>632</v>
      </c>
      <c r="Q22">
        <v>16</v>
      </c>
      <c r="R22">
        <v>607</v>
      </c>
      <c r="S22">
        <v>623</v>
      </c>
      <c r="T22">
        <v>68</v>
      </c>
      <c r="U22">
        <v>1157</v>
      </c>
      <c r="V22">
        <v>1225</v>
      </c>
      <c r="W22">
        <v>100</v>
      </c>
      <c r="X22">
        <v>50</v>
      </c>
      <c r="Y22">
        <v>150</v>
      </c>
      <c r="Z22" s="36">
        <v>753.9</v>
      </c>
      <c r="AA22" s="36">
        <v>915.44999999999993</v>
      </c>
      <c r="AB22" s="36">
        <v>1669.35</v>
      </c>
      <c r="AC22" s="36">
        <f t="shared" si="9"/>
        <v>444.34999999999991</v>
      </c>
      <c r="AD22" s="36">
        <f t="shared" si="10"/>
        <v>1046.3499999999999</v>
      </c>
    </row>
    <row r="23" spans="1:30" x14ac:dyDescent="0.35">
      <c r="A23" t="s">
        <v>635</v>
      </c>
      <c r="B23">
        <v>11</v>
      </c>
      <c r="C23">
        <v>151</v>
      </c>
      <c r="D23">
        <v>162</v>
      </c>
      <c r="E23">
        <v>114</v>
      </c>
      <c r="F23">
        <v>484</v>
      </c>
      <c r="G23">
        <v>598</v>
      </c>
      <c r="H23">
        <f t="shared" si="8"/>
        <v>1453</v>
      </c>
      <c r="I23">
        <v>1.077</v>
      </c>
      <c r="P23" t="s">
        <v>633</v>
      </c>
      <c r="Q23">
        <v>11</v>
      </c>
      <c r="R23">
        <v>423</v>
      </c>
      <c r="S23">
        <v>434</v>
      </c>
      <c r="T23">
        <v>132</v>
      </c>
      <c r="U23">
        <v>468</v>
      </c>
      <c r="V23">
        <v>600</v>
      </c>
      <c r="W23">
        <v>70</v>
      </c>
      <c r="X23">
        <v>50</v>
      </c>
      <c r="Y23">
        <v>120</v>
      </c>
      <c r="Z23" s="36">
        <v>698.97299999999996</v>
      </c>
      <c r="AA23" s="36">
        <v>787.28699999999992</v>
      </c>
      <c r="AB23" s="36">
        <v>1486.2599999999998</v>
      </c>
      <c r="AC23" s="36">
        <f t="shared" si="9"/>
        <v>886.25999999999976</v>
      </c>
      <c r="AD23" s="36">
        <f t="shared" si="10"/>
        <v>1052.2599999999998</v>
      </c>
    </row>
    <row r="24" spans="1:30" x14ac:dyDescent="0.35">
      <c r="A24" t="s">
        <v>636</v>
      </c>
      <c r="B24">
        <v>31</v>
      </c>
      <c r="C24">
        <v>160</v>
      </c>
      <c r="D24">
        <v>191</v>
      </c>
      <c r="E24">
        <v>219</v>
      </c>
      <c r="F24">
        <v>569</v>
      </c>
      <c r="G24">
        <v>788</v>
      </c>
      <c r="H24">
        <f t="shared" si="8"/>
        <v>1460</v>
      </c>
      <c r="I24">
        <v>1.077</v>
      </c>
      <c r="P24" t="s">
        <v>634</v>
      </c>
      <c r="Q24">
        <v>40</v>
      </c>
      <c r="R24">
        <v>644</v>
      </c>
      <c r="S24">
        <v>684</v>
      </c>
      <c r="T24">
        <v>474</v>
      </c>
      <c r="U24">
        <v>1151</v>
      </c>
      <c r="V24">
        <v>1625</v>
      </c>
      <c r="W24">
        <v>10</v>
      </c>
      <c r="X24">
        <v>25</v>
      </c>
      <c r="Y24">
        <v>35</v>
      </c>
      <c r="Z24" s="36">
        <v>204.63</v>
      </c>
      <c r="AA24" s="36">
        <v>296.17500000000001</v>
      </c>
      <c r="AB24" s="36">
        <v>500.80500000000001</v>
      </c>
      <c r="AC24" s="36">
        <f t="shared" si="9"/>
        <v>-1124.1949999999999</v>
      </c>
      <c r="AD24" s="36">
        <f t="shared" si="10"/>
        <v>-183.19499999999999</v>
      </c>
    </row>
    <row r="25" spans="1:30" x14ac:dyDescent="0.35">
      <c r="A25" t="s">
        <v>637</v>
      </c>
      <c r="B25">
        <v>51</v>
      </c>
      <c r="C25">
        <v>144</v>
      </c>
      <c r="D25">
        <v>195</v>
      </c>
      <c r="E25">
        <v>133</v>
      </c>
      <c r="F25">
        <v>880</v>
      </c>
      <c r="G25">
        <v>1013</v>
      </c>
      <c r="H25">
        <f t="shared" si="8"/>
        <v>2000</v>
      </c>
      <c r="I25">
        <v>1.077</v>
      </c>
      <c r="P25" t="s">
        <v>635</v>
      </c>
      <c r="Q25">
        <v>11</v>
      </c>
      <c r="R25">
        <v>151</v>
      </c>
      <c r="S25">
        <v>162</v>
      </c>
      <c r="T25">
        <v>114</v>
      </c>
      <c r="U25">
        <v>484</v>
      </c>
      <c r="V25">
        <v>598</v>
      </c>
      <c r="W25">
        <v>10</v>
      </c>
      <c r="X25">
        <v>5</v>
      </c>
      <c r="Y25">
        <v>15</v>
      </c>
      <c r="Z25" s="36">
        <v>775.43999999999994</v>
      </c>
      <c r="AA25" s="36">
        <v>789.44099999999992</v>
      </c>
      <c r="AB25" s="36">
        <v>1564.8809999999999</v>
      </c>
      <c r="AC25" s="36">
        <f t="shared" si="9"/>
        <v>966.88099999999986</v>
      </c>
      <c r="AD25" s="36">
        <f t="shared" si="10"/>
        <v>1402.8809999999999</v>
      </c>
    </row>
    <row r="26" spans="1:30" x14ac:dyDescent="0.35">
      <c r="A26" t="s">
        <v>638</v>
      </c>
      <c r="B26">
        <v>132</v>
      </c>
      <c r="C26">
        <v>197</v>
      </c>
      <c r="D26">
        <v>329</v>
      </c>
      <c r="E26">
        <v>233</v>
      </c>
      <c r="F26">
        <v>1105</v>
      </c>
      <c r="G26">
        <v>1338</v>
      </c>
      <c r="H26">
        <f t="shared" si="8"/>
        <v>1045</v>
      </c>
      <c r="I26">
        <v>1.077</v>
      </c>
      <c r="P26" t="s">
        <v>636</v>
      </c>
      <c r="Q26">
        <v>31</v>
      </c>
      <c r="R26">
        <v>160</v>
      </c>
      <c r="S26">
        <v>191</v>
      </c>
      <c r="T26">
        <v>219</v>
      </c>
      <c r="U26">
        <v>569</v>
      </c>
      <c r="V26">
        <v>788</v>
      </c>
      <c r="W26">
        <v>22</v>
      </c>
      <c r="X26">
        <v>18</v>
      </c>
      <c r="Y26">
        <v>40</v>
      </c>
      <c r="Z26" s="36">
        <v>784.05599999999993</v>
      </c>
      <c r="AA26" s="36">
        <v>756.05399999999997</v>
      </c>
      <c r="AB26" s="36">
        <v>1540.11</v>
      </c>
      <c r="AC26" s="36">
        <f t="shared" si="9"/>
        <v>752.1099999999999</v>
      </c>
      <c r="AD26" s="36">
        <f t="shared" si="10"/>
        <v>1349.11</v>
      </c>
    </row>
    <row r="27" spans="1:30" x14ac:dyDescent="0.35">
      <c r="A27" t="s">
        <v>639</v>
      </c>
      <c r="B27">
        <v>26</v>
      </c>
      <c r="C27">
        <v>202</v>
      </c>
      <c r="D27">
        <v>228</v>
      </c>
      <c r="E27">
        <v>101</v>
      </c>
      <c r="F27">
        <v>81</v>
      </c>
      <c r="G27">
        <v>182</v>
      </c>
      <c r="H27">
        <f t="shared" si="8"/>
        <v>543</v>
      </c>
      <c r="I27">
        <v>1.077</v>
      </c>
      <c r="P27" t="s">
        <v>637</v>
      </c>
      <c r="Q27">
        <v>51</v>
      </c>
      <c r="R27">
        <v>144</v>
      </c>
      <c r="S27">
        <v>195</v>
      </c>
      <c r="T27">
        <v>133</v>
      </c>
      <c r="U27">
        <v>880</v>
      </c>
      <c r="V27">
        <v>1013</v>
      </c>
      <c r="W27">
        <v>50</v>
      </c>
      <c r="X27">
        <v>50</v>
      </c>
      <c r="Y27">
        <v>100</v>
      </c>
      <c r="Z27" s="36">
        <v>807.75</v>
      </c>
      <c r="AA27" s="36">
        <v>1346.25</v>
      </c>
      <c r="AB27" s="36">
        <v>2154</v>
      </c>
      <c r="AC27" s="36">
        <f t="shared" si="9"/>
        <v>1141</v>
      </c>
      <c r="AD27" s="36">
        <f t="shared" si="10"/>
        <v>1959</v>
      </c>
    </row>
    <row r="28" spans="1:30" x14ac:dyDescent="0.35">
      <c r="A28" t="s">
        <v>662</v>
      </c>
      <c r="B28">
        <v>250</v>
      </c>
      <c r="C28">
        <v>559</v>
      </c>
      <c r="D28">
        <v>809</v>
      </c>
      <c r="E28">
        <v>616</v>
      </c>
      <c r="F28">
        <v>157</v>
      </c>
      <c r="G28">
        <v>2191</v>
      </c>
      <c r="H28">
        <f t="shared" si="8"/>
        <v>345</v>
      </c>
      <c r="I28">
        <v>1.077</v>
      </c>
      <c r="P28" t="s">
        <v>663</v>
      </c>
      <c r="Q28">
        <v>132</v>
      </c>
      <c r="R28">
        <v>197</v>
      </c>
      <c r="S28">
        <v>329</v>
      </c>
      <c r="T28">
        <v>233</v>
      </c>
      <c r="U28">
        <v>1105</v>
      </c>
      <c r="V28">
        <v>1338</v>
      </c>
      <c r="W28">
        <v>180</v>
      </c>
      <c r="X28">
        <v>175</v>
      </c>
      <c r="Y28">
        <v>355</v>
      </c>
      <c r="Z28" s="36">
        <v>452.34</v>
      </c>
      <c r="AA28" s="36">
        <v>673.125</v>
      </c>
      <c r="AB28" s="36">
        <v>1125.4649999999999</v>
      </c>
      <c r="AC28" s="36">
        <f t="shared" si="9"/>
        <v>-212.53500000000008</v>
      </c>
      <c r="AD28" s="36">
        <f t="shared" si="10"/>
        <v>796.46499999999992</v>
      </c>
    </row>
    <row r="29" spans="1:30" x14ac:dyDescent="0.35">
      <c r="P29" t="s">
        <v>639</v>
      </c>
      <c r="Q29">
        <v>26</v>
      </c>
      <c r="R29">
        <v>202</v>
      </c>
      <c r="S29">
        <v>228</v>
      </c>
      <c r="T29">
        <v>101</v>
      </c>
      <c r="U29">
        <v>81</v>
      </c>
      <c r="V29">
        <v>182</v>
      </c>
      <c r="W29">
        <v>15</v>
      </c>
      <c r="X29">
        <v>15</v>
      </c>
      <c r="Y29">
        <v>30</v>
      </c>
      <c r="Z29" s="36">
        <v>248.78699999999998</v>
      </c>
      <c r="AA29" s="36">
        <v>336.024</v>
      </c>
      <c r="AB29" s="36">
        <v>584.81099999999992</v>
      </c>
      <c r="AC29" s="36">
        <f t="shared" si="9"/>
        <v>402.81099999999992</v>
      </c>
      <c r="AD29" s="36">
        <f t="shared" si="10"/>
        <v>356.81099999999992</v>
      </c>
    </row>
    <row r="30" spans="1:30" x14ac:dyDescent="0.35">
      <c r="P30" t="s">
        <v>662</v>
      </c>
      <c r="Q30">
        <v>250</v>
      </c>
      <c r="R30">
        <v>559</v>
      </c>
      <c r="S30">
        <v>809</v>
      </c>
      <c r="T30">
        <v>616</v>
      </c>
      <c r="U30">
        <v>157</v>
      </c>
      <c r="V30">
        <v>2191</v>
      </c>
      <c r="W30">
        <v>20</v>
      </c>
      <c r="X30">
        <v>18</v>
      </c>
      <c r="Y30">
        <v>40</v>
      </c>
      <c r="Z30" s="36">
        <v>177.70499999999998</v>
      </c>
      <c r="AA30" s="36">
        <v>196.01399999999998</v>
      </c>
      <c r="AB30" s="36">
        <v>373.71899999999994</v>
      </c>
      <c r="AC30" s="36">
        <f t="shared" si="9"/>
        <v>-1817.2809999999999</v>
      </c>
      <c r="AD30" s="36">
        <f t="shared" si="10"/>
        <v>-435.28100000000006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9"/>
  <sheetViews>
    <sheetView topLeftCell="G1" workbookViewId="0">
      <selection activeCell="V31" sqref="V31"/>
    </sheetView>
  </sheetViews>
  <sheetFormatPr defaultRowHeight="14.5" x14ac:dyDescent="0.35"/>
  <cols>
    <col min="2" max="2" width="7.7265625" customWidth="1"/>
  </cols>
  <sheetData>
    <row r="3" spans="1:21" ht="14.5" customHeight="1" x14ac:dyDescent="0.35">
      <c r="B3" s="33" t="s">
        <v>448</v>
      </c>
      <c r="C3" s="32" t="s">
        <v>599</v>
      </c>
      <c r="D3" s="32" t="s">
        <v>599</v>
      </c>
      <c r="E3" s="32" t="s">
        <v>600</v>
      </c>
      <c r="F3" s="32" t="s">
        <v>613</v>
      </c>
      <c r="G3" s="32" t="s">
        <v>602</v>
      </c>
      <c r="H3" s="32" t="s">
        <v>603</v>
      </c>
      <c r="I3" s="32" t="s">
        <v>604</v>
      </c>
      <c r="J3" s="32" t="s">
        <v>605</v>
      </c>
      <c r="K3" s="32" t="s">
        <v>616</v>
      </c>
      <c r="M3" s="32"/>
      <c r="O3" s="32"/>
      <c r="Q3" s="32"/>
      <c r="S3" s="32"/>
      <c r="T3" s="32" t="s">
        <v>606</v>
      </c>
      <c r="U3" s="32"/>
    </row>
    <row r="4" spans="1:21" x14ac:dyDescent="0.35">
      <c r="A4" t="s">
        <v>614</v>
      </c>
      <c r="B4">
        <v>18.899999999999999</v>
      </c>
      <c r="C4">
        <v>9.1</v>
      </c>
      <c r="D4">
        <v>5.8</v>
      </c>
      <c r="E4">
        <v>2.2999999999999998</v>
      </c>
      <c r="F4">
        <v>0</v>
      </c>
      <c r="G4">
        <v>2.2999999999999998</v>
      </c>
      <c r="H4">
        <v>14.3</v>
      </c>
      <c r="I4">
        <v>5.5</v>
      </c>
      <c r="J4">
        <v>70</v>
      </c>
      <c r="K4">
        <v>23.3</v>
      </c>
    </row>
    <row r="5" spans="1:21" x14ac:dyDescent="0.35">
      <c r="A5" t="s">
        <v>615</v>
      </c>
      <c r="B5">
        <v>81.099999999999994</v>
      </c>
      <c r="C5">
        <v>90.9</v>
      </c>
      <c r="D5">
        <v>94.2</v>
      </c>
      <c r="E5">
        <v>97.7</v>
      </c>
      <c r="F5">
        <v>100</v>
      </c>
      <c r="G5">
        <v>97.7</v>
      </c>
      <c r="H5">
        <v>85.7</v>
      </c>
      <c r="I5">
        <v>94.5</v>
      </c>
      <c r="J5">
        <v>30</v>
      </c>
      <c r="K5">
        <v>76.7</v>
      </c>
    </row>
    <row r="6" spans="1:21" ht="43.5" customHeight="1" x14ac:dyDescent="0.35">
      <c r="B6" s="37" t="s">
        <v>620</v>
      </c>
      <c r="C6" s="37"/>
      <c r="D6" s="38" t="s">
        <v>618</v>
      </c>
      <c r="E6" s="38"/>
      <c r="F6" s="38" t="s">
        <v>621</v>
      </c>
      <c r="G6" s="38"/>
      <c r="H6" s="38" t="s">
        <v>622</v>
      </c>
      <c r="I6" s="38"/>
      <c r="J6" s="38" t="s">
        <v>623</v>
      </c>
      <c r="K6" s="38"/>
      <c r="L6" s="38" t="s">
        <v>627</v>
      </c>
      <c r="M6" s="38"/>
      <c r="N6" s="38" t="s">
        <v>619</v>
      </c>
      <c r="O6" s="38"/>
      <c r="P6" s="38" t="s">
        <v>624</v>
      </c>
      <c r="Q6" s="38"/>
      <c r="R6" s="38" t="s">
        <v>625</v>
      </c>
      <c r="S6" s="38"/>
      <c r="T6" s="38" t="s">
        <v>626</v>
      </c>
      <c r="U6" s="38"/>
    </row>
    <row r="7" spans="1:21" x14ac:dyDescent="0.35">
      <c r="B7" t="s">
        <v>607</v>
      </c>
      <c r="C7" t="s">
        <v>608</v>
      </c>
      <c r="D7" t="s">
        <v>607</v>
      </c>
      <c r="E7" t="s">
        <v>608</v>
      </c>
      <c r="F7" t="s">
        <v>607</v>
      </c>
      <c r="G7" t="s">
        <v>608</v>
      </c>
      <c r="H7" t="s">
        <v>607</v>
      </c>
      <c r="I7" t="s">
        <v>608</v>
      </c>
      <c r="J7" t="s">
        <v>607</v>
      </c>
      <c r="K7" t="s">
        <v>608</v>
      </c>
      <c r="L7" t="s">
        <v>607</v>
      </c>
      <c r="M7" t="s">
        <v>608</v>
      </c>
      <c r="N7" t="s">
        <v>607</v>
      </c>
      <c r="O7" t="s">
        <v>608</v>
      </c>
      <c r="P7" t="s">
        <v>607</v>
      </c>
      <c r="Q7" t="s">
        <v>608</v>
      </c>
      <c r="R7" t="s">
        <v>607</v>
      </c>
      <c r="S7" t="s">
        <v>608</v>
      </c>
      <c r="T7" t="s">
        <v>607</v>
      </c>
      <c r="U7" t="s">
        <v>608</v>
      </c>
    </row>
    <row r="8" spans="1:21" x14ac:dyDescent="0.35">
      <c r="A8" t="s">
        <v>614</v>
      </c>
      <c r="B8">
        <v>2.6</v>
      </c>
      <c r="C8">
        <v>2</v>
      </c>
      <c r="D8">
        <v>2</v>
      </c>
      <c r="E8">
        <v>1.3</v>
      </c>
      <c r="F8">
        <v>1.3</v>
      </c>
      <c r="G8">
        <v>0.7</v>
      </c>
      <c r="H8">
        <v>0.7</v>
      </c>
      <c r="I8">
        <v>1.3</v>
      </c>
      <c r="J8">
        <v>0</v>
      </c>
      <c r="K8">
        <v>0</v>
      </c>
      <c r="L8">
        <v>0</v>
      </c>
      <c r="M8">
        <v>0.7</v>
      </c>
      <c r="N8">
        <v>0.7</v>
      </c>
      <c r="O8">
        <v>0</v>
      </c>
      <c r="P8">
        <v>2.6</v>
      </c>
      <c r="Q8">
        <v>3.3</v>
      </c>
      <c r="R8">
        <v>2.6</v>
      </c>
      <c r="S8">
        <v>2</v>
      </c>
      <c r="T8">
        <v>3.3</v>
      </c>
      <c r="U8">
        <v>1.3</v>
      </c>
    </row>
    <row r="9" spans="1:21" x14ac:dyDescent="0.35">
      <c r="A9" t="s">
        <v>615</v>
      </c>
      <c r="B9">
        <v>8.6</v>
      </c>
      <c r="C9">
        <v>11.3</v>
      </c>
      <c r="D9">
        <v>11.2</v>
      </c>
      <c r="E9">
        <v>22</v>
      </c>
      <c r="F9">
        <v>10.5</v>
      </c>
      <c r="G9">
        <v>22</v>
      </c>
      <c r="H9">
        <v>41.4</v>
      </c>
      <c r="I9">
        <v>43.3</v>
      </c>
      <c r="J9">
        <v>3.3</v>
      </c>
      <c r="K9">
        <v>4</v>
      </c>
      <c r="L9">
        <v>15.1</v>
      </c>
      <c r="M9">
        <v>13.3</v>
      </c>
      <c r="N9">
        <v>2.6</v>
      </c>
      <c r="O9">
        <v>1.3</v>
      </c>
      <c r="P9">
        <v>50</v>
      </c>
      <c r="Q9">
        <v>53.3</v>
      </c>
      <c r="R9">
        <v>0.7</v>
      </c>
      <c r="S9">
        <v>1.3</v>
      </c>
      <c r="T9">
        <v>6.6</v>
      </c>
      <c r="U9">
        <v>8.6999999999999993</v>
      </c>
    </row>
  </sheetData>
  <mergeCells count="10">
    <mergeCell ref="N6:O6"/>
    <mergeCell ref="P6:Q6"/>
    <mergeCell ref="R6:S6"/>
    <mergeCell ref="T6:U6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opLeftCell="A19" workbookViewId="0">
      <selection activeCell="G33" sqref="G33"/>
    </sheetView>
  </sheetViews>
  <sheetFormatPr defaultRowHeight="14.5" x14ac:dyDescent="0.35"/>
  <sheetData>
    <row r="2" spans="1:3" x14ac:dyDescent="0.35">
      <c r="A2" t="s">
        <v>617</v>
      </c>
    </row>
    <row r="3" spans="1:3" x14ac:dyDescent="0.35">
      <c r="A3" t="s">
        <v>479</v>
      </c>
      <c r="B3">
        <v>29.8</v>
      </c>
    </row>
    <row r="4" spans="1:3" x14ac:dyDescent="0.35">
      <c r="A4" t="s">
        <v>480</v>
      </c>
      <c r="B4">
        <v>22.8</v>
      </c>
    </row>
    <row r="5" spans="1:3" x14ac:dyDescent="0.35">
      <c r="A5" t="s">
        <v>481</v>
      </c>
      <c r="B5">
        <v>22.8</v>
      </c>
    </row>
    <row r="6" spans="1:3" x14ac:dyDescent="0.35">
      <c r="A6" t="s">
        <v>104</v>
      </c>
      <c r="B6">
        <v>20.2</v>
      </c>
    </row>
    <row r="7" spans="1:3" x14ac:dyDescent="0.35">
      <c r="A7" t="s">
        <v>105</v>
      </c>
      <c r="B7">
        <v>19.5</v>
      </c>
    </row>
    <row r="8" spans="1:3" x14ac:dyDescent="0.35">
      <c r="A8" t="s">
        <v>106</v>
      </c>
      <c r="B8">
        <v>21.5</v>
      </c>
    </row>
    <row r="9" spans="1:3" x14ac:dyDescent="0.35">
      <c r="A9" t="s">
        <v>107</v>
      </c>
      <c r="B9">
        <v>48</v>
      </c>
    </row>
    <row r="10" spans="1:3" x14ac:dyDescent="0.35">
      <c r="A10" t="s">
        <v>108</v>
      </c>
      <c r="B10">
        <v>23.2</v>
      </c>
    </row>
    <row r="11" spans="1:3" x14ac:dyDescent="0.35">
      <c r="A11" t="s">
        <v>482</v>
      </c>
      <c r="B11">
        <v>27.8</v>
      </c>
    </row>
    <row r="12" spans="1:3" x14ac:dyDescent="0.35">
      <c r="A12" t="s">
        <v>483</v>
      </c>
      <c r="B12">
        <v>21.9</v>
      </c>
    </row>
    <row r="13" spans="1:3" x14ac:dyDescent="0.35">
      <c r="A13" t="s">
        <v>484</v>
      </c>
      <c r="B13">
        <v>23.2</v>
      </c>
    </row>
    <row r="14" spans="1:3" x14ac:dyDescent="0.35">
      <c r="A14" t="s">
        <v>485</v>
      </c>
      <c r="B14">
        <v>38.1</v>
      </c>
    </row>
    <row r="16" spans="1:3" x14ac:dyDescent="0.35">
      <c r="A16" t="s">
        <v>617</v>
      </c>
      <c r="B16" t="s">
        <v>607</v>
      </c>
      <c r="C16" t="s">
        <v>608</v>
      </c>
    </row>
    <row r="17" spans="1:3" x14ac:dyDescent="0.35">
      <c r="A17" t="s">
        <v>479</v>
      </c>
      <c r="B17">
        <v>28.3</v>
      </c>
      <c r="C17">
        <v>31.3</v>
      </c>
    </row>
    <row r="18" spans="1:3" x14ac:dyDescent="0.35">
      <c r="A18" t="s">
        <v>480</v>
      </c>
      <c r="B18">
        <v>22.4</v>
      </c>
      <c r="C18">
        <v>23.3</v>
      </c>
    </row>
    <row r="19" spans="1:3" x14ac:dyDescent="0.35">
      <c r="A19" t="s">
        <v>481</v>
      </c>
      <c r="B19">
        <v>25.7</v>
      </c>
      <c r="C19">
        <v>20</v>
      </c>
    </row>
    <row r="20" spans="1:3" x14ac:dyDescent="0.35">
      <c r="A20" t="s">
        <v>104</v>
      </c>
      <c r="B20">
        <v>23</v>
      </c>
      <c r="C20">
        <v>17.3</v>
      </c>
    </row>
    <row r="21" spans="1:3" x14ac:dyDescent="0.35">
      <c r="A21" t="s">
        <v>105</v>
      </c>
      <c r="B21">
        <v>23</v>
      </c>
      <c r="C21">
        <v>16</v>
      </c>
    </row>
    <row r="22" spans="1:3" x14ac:dyDescent="0.35">
      <c r="A22" t="s">
        <v>106</v>
      </c>
      <c r="B22">
        <v>23.7</v>
      </c>
      <c r="C22">
        <v>19.3</v>
      </c>
    </row>
    <row r="23" spans="1:3" x14ac:dyDescent="0.35">
      <c r="A23" t="s">
        <v>107</v>
      </c>
      <c r="B23">
        <v>48.7</v>
      </c>
      <c r="C23">
        <v>47.3</v>
      </c>
    </row>
    <row r="24" spans="1:3" x14ac:dyDescent="0.35">
      <c r="A24" t="s">
        <v>108</v>
      </c>
      <c r="B24">
        <v>53.9</v>
      </c>
      <c r="C24">
        <v>52</v>
      </c>
    </row>
    <row r="25" spans="1:3" x14ac:dyDescent="0.35">
      <c r="A25" t="s">
        <v>482</v>
      </c>
      <c r="B25">
        <v>32.200000000000003</v>
      </c>
      <c r="C25">
        <v>23.3</v>
      </c>
    </row>
    <row r="26" spans="1:3" x14ac:dyDescent="0.35">
      <c r="A26" t="s">
        <v>483</v>
      </c>
      <c r="B26">
        <v>24.3</v>
      </c>
      <c r="C26">
        <v>19.3</v>
      </c>
    </row>
    <row r="27" spans="1:3" x14ac:dyDescent="0.35">
      <c r="A27" t="s">
        <v>484</v>
      </c>
      <c r="B27">
        <v>27</v>
      </c>
      <c r="C27">
        <v>19.3</v>
      </c>
    </row>
    <row r="28" spans="1:3" x14ac:dyDescent="0.35">
      <c r="A28" t="s">
        <v>485</v>
      </c>
      <c r="B28">
        <v>38.200000000000003</v>
      </c>
      <c r="C28">
        <v>38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/>
  </sheetViews>
  <sheetFormatPr defaultRowHeight="14.5" x14ac:dyDescent="0.35"/>
  <sheetData>
    <row r="1" spans="1:16" x14ac:dyDescent="0.35">
      <c r="A1">
        <v>0</v>
      </c>
      <c r="B1">
        <v>0.5</v>
      </c>
      <c r="C1">
        <v>0</v>
      </c>
      <c r="D1">
        <v>2</v>
      </c>
      <c r="E1">
        <v>0</v>
      </c>
      <c r="F1">
        <v>3.5</v>
      </c>
      <c r="G1">
        <v>0</v>
      </c>
      <c r="H1">
        <v>5</v>
      </c>
      <c r="I1">
        <v>0</v>
      </c>
      <c r="J1">
        <v>6.5</v>
      </c>
      <c r="K1">
        <v>0</v>
      </c>
      <c r="L1">
        <v>8</v>
      </c>
      <c r="M1">
        <v>0</v>
      </c>
      <c r="N1">
        <v>9.5</v>
      </c>
      <c r="O1">
        <v>0</v>
      </c>
      <c r="P1">
        <v>11</v>
      </c>
    </row>
    <row r="2" spans="1:16" x14ac:dyDescent="0.35">
      <c r="A2">
        <v>0</v>
      </c>
      <c r="B2">
        <v>1</v>
      </c>
      <c r="C2">
        <v>0</v>
      </c>
      <c r="D2">
        <v>2.5</v>
      </c>
      <c r="E2">
        <v>0</v>
      </c>
      <c r="F2">
        <v>4</v>
      </c>
      <c r="G2">
        <v>0</v>
      </c>
      <c r="H2">
        <v>5.5</v>
      </c>
      <c r="I2">
        <v>0</v>
      </c>
      <c r="J2">
        <v>7</v>
      </c>
      <c r="K2">
        <v>0</v>
      </c>
      <c r="L2">
        <v>8.5</v>
      </c>
      <c r="M2">
        <v>0</v>
      </c>
      <c r="N2">
        <v>10</v>
      </c>
      <c r="O2">
        <v>0</v>
      </c>
      <c r="P2">
        <v>11.5</v>
      </c>
    </row>
    <row r="3" spans="1:16" x14ac:dyDescent="0.35">
      <c r="A3">
        <v>0</v>
      </c>
      <c r="B3">
        <v>1.5</v>
      </c>
      <c r="C3">
        <v>0</v>
      </c>
      <c r="D3">
        <v>3</v>
      </c>
      <c r="E3">
        <v>0</v>
      </c>
      <c r="F3">
        <v>4.5</v>
      </c>
      <c r="G3">
        <v>0</v>
      </c>
      <c r="H3">
        <v>6</v>
      </c>
      <c r="I3">
        <v>0</v>
      </c>
      <c r="J3">
        <v>7.5</v>
      </c>
      <c r="K3">
        <v>0</v>
      </c>
      <c r="L3">
        <v>9</v>
      </c>
      <c r="M3">
        <v>0</v>
      </c>
      <c r="N3">
        <v>10.5</v>
      </c>
      <c r="O3">
        <v>0</v>
      </c>
      <c r="P3">
        <v>12</v>
      </c>
    </row>
    <row r="4" spans="1:16" x14ac:dyDescent="0.35">
      <c r="A4">
        <v>2000</v>
      </c>
      <c r="B4">
        <v>0.5</v>
      </c>
      <c r="C4">
        <v>4000</v>
      </c>
      <c r="D4">
        <v>2</v>
      </c>
      <c r="E4">
        <v>2000</v>
      </c>
      <c r="F4">
        <v>3.5</v>
      </c>
      <c r="G4">
        <v>3000</v>
      </c>
      <c r="H4">
        <v>5</v>
      </c>
      <c r="I4">
        <v>0</v>
      </c>
      <c r="J4">
        <v>6.5</v>
      </c>
      <c r="K4">
        <v>0</v>
      </c>
      <c r="L4">
        <v>8</v>
      </c>
      <c r="M4">
        <v>0</v>
      </c>
      <c r="N4">
        <v>9.5</v>
      </c>
      <c r="O4">
        <v>0</v>
      </c>
      <c r="P4">
        <v>11</v>
      </c>
    </row>
    <row r="5" spans="1:16" x14ac:dyDescent="0.35">
      <c r="A5">
        <v>2000</v>
      </c>
      <c r="B5">
        <v>1</v>
      </c>
      <c r="C5">
        <v>4000</v>
      </c>
      <c r="D5">
        <v>2.5</v>
      </c>
      <c r="E5">
        <v>2000</v>
      </c>
      <c r="F5">
        <v>4</v>
      </c>
      <c r="G5">
        <v>3000</v>
      </c>
      <c r="H5">
        <v>5.5</v>
      </c>
      <c r="I5">
        <v>0</v>
      </c>
      <c r="J5">
        <v>7</v>
      </c>
      <c r="K5">
        <v>0</v>
      </c>
      <c r="L5">
        <v>8.5</v>
      </c>
      <c r="M5">
        <v>0</v>
      </c>
      <c r="N5">
        <v>10</v>
      </c>
      <c r="O5">
        <v>0</v>
      </c>
      <c r="P5">
        <v>11.5</v>
      </c>
    </row>
    <row r="6" spans="1:16" x14ac:dyDescent="0.35">
      <c r="A6">
        <v>2000</v>
      </c>
      <c r="B6">
        <v>1.5</v>
      </c>
      <c r="C6">
        <v>4000</v>
      </c>
      <c r="D6">
        <v>3</v>
      </c>
      <c r="E6">
        <v>2000</v>
      </c>
      <c r="F6">
        <v>4.5</v>
      </c>
      <c r="G6">
        <v>3000</v>
      </c>
      <c r="H6">
        <v>6</v>
      </c>
      <c r="I6">
        <v>0</v>
      </c>
      <c r="J6">
        <v>7.5</v>
      </c>
      <c r="K6">
        <v>0</v>
      </c>
      <c r="L6">
        <v>9</v>
      </c>
      <c r="M6">
        <v>0</v>
      </c>
      <c r="N6">
        <v>10.5</v>
      </c>
      <c r="O6">
        <v>0</v>
      </c>
      <c r="P6">
        <v>12</v>
      </c>
    </row>
    <row r="7" spans="1:16" x14ac:dyDescent="0.35">
      <c r="A7">
        <v>3000</v>
      </c>
      <c r="B7">
        <v>0.5</v>
      </c>
      <c r="C7">
        <v>5000</v>
      </c>
      <c r="D7">
        <v>2</v>
      </c>
      <c r="E7">
        <v>2500</v>
      </c>
      <c r="F7">
        <v>3.5</v>
      </c>
      <c r="G7">
        <v>4000</v>
      </c>
      <c r="H7">
        <v>5</v>
      </c>
      <c r="I7">
        <v>0</v>
      </c>
      <c r="J7">
        <v>6.5</v>
      </c>
      <c r="K7">
        <v>0</v>
      </c>
      <c r="L7">
        <v>8</v>
      </c>
      <c r="M7">
        <v>0</v>
      </c>
      <c r="N7">
        <v>9.5</v>
      </c>
      <c r="O7">
        <v>0</v>
      </c>
      <c r="P7">
        <v>11</v>
      </c>
    </row>
    <row r="8" spans="1:16" x14ac:dyDescent="0.35">
      <c r="A8">
        <v>3000</v>
      </c>
      <c r="B8">
        <v>1</v>
      </c>
      <c r="C8">
        <v>5000</v>
      </c>
      <c r="D8">
        <v>2.5</v>
      </c>
      <c r="E8">
        <v>2500</v>
      </c>
      <c r="F8">
        <v>4</v>
      </c>
      <c r="G8">
        <v>4000</v>
      </c>
      <c r="H8">
        <v>5.5</v>
      </c>
      <c r="I8">
        <v>0</v>
      </c>
      <c r="J8">
        <v>7</v>
      </c>
      <c r="K8">
        <v>0</v>
      </c>
      <c r="L8">
        <v>8.5</v>
      </c>
      <c r="M8">
        <v>0</v>
      </c>
      <c r="N8">
        <v>10</v>
      </c>
      <c r="O8">
        <v>0</v>
      </c>
      <c r="P8">
        <v>11.5</v>
      </c>
    </row>
    <row r="9" spans="1:16" x14ac:dyDescent="0.35">
      <c r="A9">
        <v>3000</v>
      </c>
      <c r="B9">
        <v>1.5</v>
      </c>
      <c r="C9">
        <v>5000</v>
      </c>
      <c r="D9">
        <v>3</v>
      </c>
      <c r="E9">
        <v>2500</v>
      </c>
      <c r="F9">
        <v>4.5</v>
      </c>
      <c r="G9">
        <v>4000</v>
      </c>
      <c r="H9">
        <v>6</v>
      </c>
      <c r="I9">
        <v>0</v>
      </c>
      <c r="J9">
        <v>7.5</v>
      </c>
      <c r="K9">
        <v>0</v>
      </c>
      <c r="L9">
        <v>9</v>
      </c>
      <c r="M9">
        <v>0</v>
      </c>
      <c r="N9">
        <v>10.5</v>
      </c>
      <c r="O9">
        <v>0</v>
      </c>
      <c r="P9">
        <v>12</v>
      </c>
    </row>
    <row r="10" spans="1:16" x14ac:dyDescent="0.35">
      <c r="A10">
        <v>3500</v>
      </c>
      <c r="B10">
        <v>0.5</v>
      </c>
      <c r="C10">
        <v>5000</v>
      </c>
      <c r="D10">
        <v>2</v>
      </c>
      <c r="E10">
        <v>3000</v>
      </c>
      <c r="F10">
        <v>3.5</v>
      </c>
      <c r="G10">
        <v>4000</v>
      </c>
      <c r="H10">
        <v>5</v>
      </c>
      <c r="I10">
        <v>3000</v>
      </c>
      <c r="J10">
        <v>6.5</v>
      </c>
      <c r="K10">
        <v>6000</v>
      </c>
      <c r="L10">
        <v>8</v>
      </c>
      <c r="M10">
        <v>2500</v>
      </c>
      <c r="N10">
        <v>9.5</v>
      </c>
      <c r="O10">
        <v>4000</v>
      </c>
      <c r="P10">
        <v>11</v>
      </c>
    </row>
    <row r="11" spans="1:16" x14ac:dyDescent="0.35">
      <c r="A11">
        <v>3500</v>
      </c>
      <c r="B11">
        <v>1</v>
      </c>
      <c r="C11">
        <v>5000</v>
      </c>
      <c r="D11">
        <v>2.5</v>
      </c>
      <c r="E11">
        <v>3000</v>
      </c>
      <c r="F11">
        <v>4</v>
      </c>
      <c r="G11">
        <v>4000</v>
      </c>
      <c r="H11">
        <v>5.5</v>
      </c>
      <c r="I11">
        <v>3000</v>
      </c>
      <c r="J11">
        <v>7</v>
      </c>
      <c r="K11">
        <v>6000</v>
      </c>
      <c r="L11">
        <v>8.5</v>
      </c>
      <c r="M11">
        <v>2500</v>
      </c>
      <c r="N11">
        <v>10</v>
      </c>
      <c r="O11">
        <v>4000</v>
      </c>
      <c r="P11">
        <v>11.5</v>
      </c>
    </row>
    <row r="12" spans="1:16" x14ac:dyDescent="0.35">
      <c r="A12">
        <v>3500</v>
      </c>
      <c r="B12">
        <v>1.5</v>
      </c>
      <c r="C12">
        <v>5000</v>
      </c>
      <c r="D12">
        <v>3</v>
      </c>
      <c r="E12">
        <v>3000</v>
      </c>
      <c r="F12">
        <v>4.5</v>
      </c>
      <c r="G12">
        <v>4000</v>
      </c>
      <c r="H12">
        <v>6</v>
      </c>
      <c r="I12">
        <v>3000</v>
      </c>
      <c r="J12">
        <v>7.5</v>
      </c>
      <c r="K12">
        <v>6000</v>
      </c>
      <c r="L12">
        <v>9</v>
      </c>
      <c r="M12">
        <v>2500</v>
      </c>
      <c r="N12">
        <v>10.5</v>
      </c>
      <c r="O12">
        <v>4000</v>
      </c>
      <c r="P12">
        <v>12</v>
      </c>
    </row>
    <row r="13" spans="1:16" x14ac:dyDescent="0.35">
      <c r="A13">
        <v>5500</v>
      </c>
      <c r="B13">
        <v>0.5</v>
      </c>
      <c r="C13">
        <v>20000</v>
      </c>
      <c r="D13">
        <v>2</v>
      </c>
      <c r="E13">
        <v>5000</v>
      </c>
      <c r="F13">
        <v>3.5</v>
      </c>
      <c r="G13">
        <v>6000</v>
      </c>
      <c r="H13">
        <v>5</v>
      </c>
      <c r="I13">
        <v>10000</v>
      </c>
      <c r="J13">
        <v>6.5</v>
      </c>
      <c r="K13">
        <v>15000</v>
      </c>
      <c r="L13">
        <v>8</v>
      </c>
      <c r="M13">
        <v>5000</v>
      </c>
      <c r="N13">
        <v>9.5</v>
      </c>
      <c r="O13">
        <v>10000</v>
      </c>
      <c r="P13">
        <v>11</v>
      </c>
    </row>
    <row r="14" spans="1:16" x14ac:dyDescent="0.35">
      <c r="A14">
        <v>5500</v>
      </c>
      <c r="B14">
        <v>1</v>
      </c>
      <c r="C14">
        <v>20000</v>
      </c>
      <c r="D14">
        <v>2.5</v>
      </c>
      <c r="E14">
        <v>5000</v>
      </c>
      <c r="F14">
        <v>4</v>
      </c>
      <c r="G14">
        <v>6000</v>
      </c>
      <c r="H14">
        <v>5.5</v>
      </c>
      <c r="I14">
        <v>10000</v>
      </c>
      <c r="J14">
        <v>7</v>
      </c>
      <c r="K14">
        <v>15000</v>
      </c>
      <c r="L14">
        <v>8.5</v>
      </c>
      <c r="M14">
        <v>5000</v>
      </c>
      <c r="N14">
        <v>10</v>
      </c>
      <c r="O14">
        <v>10000</v>
      </c>
      <c r="P14">
        <v>11.5</v>
      </c>
    </row>
    <row r="15" spans="1:16" x14ac:dyDescent="0.35">
      <c r="A15">
        <v>5500</v>
      </c>
      <c r="B15">
        <v>1.5</v>
      </c>
      <c r="C15">
        <v>20000</v>
      </c>
      <c r="D15">
        <v>3</v>
      </c>
      <c r="E15">
        <v>5000</v>
      </c>
      <c r="F15">
        <v>4.5</v>
      </c>
      <c r="G15">
        <v>6000</v>
      </c>
      <c r="H15">
        <v>6</v>
      </c>
      <c r="I15">
        <v>10000</v>
      </c>
      <c r="J15">
        <v>7.5</v>
      </c>
      <c r="K15">
        <v>15000</v>
      </c>
      <c r="L15">
        <v>9</v>
      </c>
      <c r="M15">
        <v>5000</v>
      </c>
      <c r="N15">
        <v>10.5</v>
      </c>
      <c r="O15">
        <v>10000</v>
      </c>
      <c r="P15">
        <v>12</v>
      </c>
    </row>
    <row r="16" spans="1:16" x14ac:dyDescent="0.35">
      <c r="A16">
        <v>0</v>
      </c>
      <c r="B16">
        <v>1</v>
      </c>
      <c r="C16">
        <v>0</v>
      </c>
      <c r="D16">
        <v>2.5</v>
      </c>
      <c r="E16">
        <v>0</v>
      </c>
      <c r="F16">
        <v>4</v>
      </c>
      <c r="G16">
        <v>0</v>
      </c>
      <c r="H16">
        <v>5.5</v>
      </c>
      <c r="I16">
        <v>0</v>
      </c>
      <c r="J16">
        <v>7</v>
      </c>
      <c r="K16">
        <v>0</v>
      </c>
      <c r="L16">
        <v>8.5</v>
      </c>
      <c r="M16">
        <v>0</v>
      </c>
      <c r="N16">
        <v>10</v>
      </c>
      <c r="O16">
        <v>0</v>
      </c>
      <c r="P16">
        <v>11.5</v>
      </c>
    </row>
    <row r="17" spans="1:16" x14ac:dyDescent="0.35">
      <c r="A17">
        <v>5500</v>
      </c>
      <c r="B17">
        <v>1</v>
      </c>
      <c r="C17">
        <v>20000</v>
      </c>
      <c r="D17">
        <v>2.5</v>
      </c>
      <c r="E17">
        <v>5000</v>
      </c>
      <c r="F17">
        <v>4</v>
      </c>
      <c r="G17">
        <v>6000</v>
      </c>
      <c r="H17">
        <v>5.5</v>
      </c>
      <c r="I17">
        <v>10000</v>
      </c>
      <c r="J17">
        <v>7</v>
      </c>
      <c r="K17">
        <v>15000</v>
      </c>
      <c r="L17">
        <v>8.5</v>
      </c>
      <c r="M17">
        <v>5000</v>
      </c>
      <c r="N17">
        <v>10</v>
      </c>
      <c r="O17">
        <v>10000</v>
      </c>
      <c r="P17">
        <v>11.5</v>
      </c>
    </row>
    <row r="18" spans="1:16" x14ac:dyDescent="0.35">
      <c r="A18">
        <v>2000</v>
      </c>
      <c r="B18">
        <v>0.5</v>
      </c>
      <c r="C18">
        <v>4000</v>
      </c>
      <c r="D18">
        <v>2</v>
      </c>
      <c r="E18">
        <v>2000</v>
      </c>
      <c r="F18">
        <v>3.5</v>
      </c>
      <c r="G18">
        <v>3000</v>
      </c>
      <c r="H18">
        <v>5</v>
      </c>
      <c r="I18">
        <v>0</v>
      </c>
      <c r="J18">
        <v>6.5</v>
      </c>
      <c r="K18">
        <v>0</v>
      </c>
      <c r="L18">
        <v>8</v>
      </c>
      <c r="M18">
        <v>0</v>
      </c>
      <c r="N18">
        <v>9.5</v>
      </c>
      <c r="O18">
        <v>0</v>
      </c>
      <c r="P18">
        <v>11</v>
      </c>
    </row>
    <row r="19" spans="1:16" x14ac:dyDescent="0.35">
      <c r="A19">
        <v>3500</v>
      </c>
      <c r="B19">
        <v>0.5</v>
      </c>
      <c r="C19">
        <v>5000</v>
      </c>
      <c r="D19">
        <v>2</v>
      </c>
      <c r="E19">
        <v>3000</v>
      </c>
      <c r="F19">
        <v>3.5</v>
      </c>
      <c r="G19">
        <v>4000</v>
      </c>
      <c r="H19">
        <v>5</v>
      </c>
      <c r="I19">
        <v>3000</v>
      </c>
      <c r="J19">
        <v>6.5</v>
      </c>
      <c r="K19">
        <v>6000</v>
      </c>
      <c r="L19">
        <v>8</v>
      </c>
      <c r="M19">
        <v>2500</v>
      </c>
      <c r="N19">
        <v>9.5</v>
      </c>
      <c r="O19">
        <v>4000</v>
      </c>
      <c r="P19">
        <v>11</v>
      </c>
    </row>
    <row r="20" spans="1:16" x14ac:dyDescent="0.35">
      <c r="A20">
        <v>2000</v>
      </c>
      <c r="B20">
        <v>1.5</v>
      </c>
      <c r="C20">
        <v>4000</v>
      </c>
      <c r="D20">
        <v>3</v>
      </c>
      <c r="E20">
        <v>2000</v>
      </c>
      <c r="F20">
        <v>4.5</v>
      </c>
      <c r="G20">
        <v>3000</v>
      </c>
      <c r="H20">
        <v>6</v>
      </c>
      <c r="I20">
        <v>0</v>
      </c>
      <c r="J20">
        <v>7.5</v>
      </c>
      <c r="K20">
        <v>0</v>
      </c>
      <c r="L20">
        <v>9</v>
      </c>
      <c r="M20">
        <v>0</v>
      </c>
      <c r="N20">
        <v>10.5</v>
      </c>
      <c r="O20">
        <v>0</v>
      </c>
      <c r="P20">
        <v>12</v>
      </c>
    </row>
    <row r="21" spans="1:16" x14ac:dyDescent="0.35">
      <c r="A21">
        <v>3500</v>
      </c>
      <c r="B21">
        <v>1.5</v>
      </c>
      <c r="C21">
        <v>5000</v>
      </c>
      <c r="D21">
        <v>3</v>
      </c>
      <c r="E21">
        <v>3000</v>
      </c>
      <c r="F21">
        <v>4.5</v>
      </c>
      <c r="G21">
        <v>4000</v>
      </c>
      <c r="H21">
        <v>6</v>
      </c>
      <c r="I21">
        <v>3000</v>
      </c>
      <c r="J21">
        <v>7.5</v>
      </c>
      <c r="K21">
        <v>6000</v>
      </c>
      <c r="L21">
        <v>9</v>
      </c>
      <c r="M21">
        <v>2500</v>
      </c>
      <c r="N21">
        <v>10.5</v>
      </c>
      <c r="O21">
        <v>4000</v>
      </c>
      <c r="P21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354"/>
  <sheetViews>
    <sheetView tabSelected="1" zoomScale="98" zoomScaleNormal="98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M2" sqref="FM2:FM303"/>
    </sheetView>
  </sheetViews>
  <sheetFormatPr defaultRowHeight="14.5" x14ac:dyDescent="0.35"/>
  <cols>
    <col min="144" max="144" width="13.26953125" customWidth="1"/>
    <col min="164" max="164" width="12.54296875" customWidth="1"/>
    <col min="168" max="168" width="18.54296875" customWidth="1"/>
  </cols>
  <sheetData>
    <row r="1" spans="1:209" ht="149.5" customHeight="1" x14ac:dyDescent="0.35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9" t="s">
        <v>544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4" t="s">
        <v>11</v>
      </c>
      <c r="N1" s="4" t="s">
        <v>12</v>
      </c>
      <c r="O1" s="4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421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5" t="s">
        <v>23</v>
      </c>
      <c r="AA1" s="5" t="s">
        <v>24</v>
      </c>
      <c r="AB1" s="5" t="s">
        <v>421</v>
      </c>
      <c r="AC1" s="4" t="s">
        <v>25</v>
      </c>
      <c r="AD1" s="4" t="s">
        <v>26</v>
      </c>
      <c r="AE1" s="4" t="s">
        <v>27</v>
      </c>
      <c r="AF1" s="4" t="s">
        <v>28</v>
      </c>
      <c r="AG1" s="5" t="s">
        <v>29</v>
      </c>
      <c r="AH1" s="5" t="s">
        <v>30</v>
      </c>
      <c r="AI1" s="5" t="s">
        <v>31</v>
      </c>
      <c r="AJ1" s="5" t="s">
        <v>421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23" t="s">
        <v>421</v>
      </c>
      <c r="AS1" s="23" t="s">
        <v>422</v>
      </c>
      <c r="AT1" s="6" t="s">
        <v>39</v>
      </c>
      <c r="AU1" s="6" t="s">
        <v>40</v>
      </c>
      <c r="AV1" s="7" t="s">
        <v>41</v>
      </c>
      <c r="AW1" s="8" t="s">
        <v>552</v>
      </c>
      <c r="AX1" s="8" t="s">
        <v>42</v>
      </c>
      <c r="AY1" s="8" t="s">
        <v>43</v>
      </c>
      <c r="AZ1" s="7" t="s">
        <v>44</v>
      </c>
      <c r="BA1" s="8" t="s">
        <v>45</v>
      </c>
      <c r="BB1" s="8" t="s">
        <v>46</v>
      </c>
      <c r="BC1" s="8" t="s">
        <v>47</v>
      </c>
      <c r="BD1" s="7" t="s">
        <v>48</v>
      </c>
      <c r="BE1" s="8" t="s">
        <v>49</v>
      </c>
      <c r="BF1" s="8" t="s">
        <v>50</v>
      </c>
      <c r="BG1" s="8" t="s">
        <v>51</v>
      </c>
      <c r="BH1" s="7" t="s">
        <v>52</v>
      </c>
      <c r="BI1" s="8" t="s">
        <v>53</v>
      </c>
      <c r="BJ1" s="8" t="s">
        <v>54</v>
      </c>
      <c r="BK1" s="8" t="s">
        <v>55</v>
      </c>
      <c r="BL1" s="7" t="s">
        <v>56</v>
      </c>
      <c r="BM1" s="8" t="s">
        <v>57</v>
      </c>
      <c r="BN1" s="8" t="s">
        <v>58</v>
      </c>
      <c r="BO1" s="8" t="s">
        <v>59</v>
      </c>
      <c r="BP1" s="7" t="s">
        <v>60</v>
      </c>
      <c r="BQ1" s="29" t="s">
        <v>544</v>
      </c>
      <c r="BR1" s="8" t="s">
        <v>61</v>
      </c>
      <c r="BS1" s="8" t="s">
        <v>62</v>
      </c>
      <c r="BT1" s="8" t="s">
        <v>63</v>
      </c>
      <c r="BU1" s="7" t="s">
        <v>64</v>
      </c>
      <c r="BV1" s="8" t="s">
        <v>65</v>
      </c>
      <c r="BW1" s="8" t="s">
        <v>66</v>
      </c>
      <c r="BX1" s="8" t="s">
        <v>67</v>
      </c>
      <c r="BY1" s="7" t="s">
        <v>68</v>
      </c>
      <c r="BZ1" s="8" t="s">
        <v>69</v>
      </c>
      <c r="CA1" s="8" t="s">
        <v>70</v>
      </c>
      <c r="CB1" s="8" t="s">
        <v>71</v>
      </c>
      <c r="CC1" s="7" t="s">
        <v>72</v>
      </c>
      <c r="CD1" s="8" t="s">
        <v>73</v>
      </c>
      <c r="CE1" s="8" t="s">
        <v>74</v>
      </c>
      <c r="CF1" s="8" t="s">
        <v>75</v>
      </c>
      <c r="CG1" s="7" t="s">
        <v>76</v>
      </c>
      <c r="CH1" s="8" t="s">
        <v>53</v>
      </c>
      <c r="CI1" s="8" t="s">
        <v>54</v>
      </c>
      <c r="CJ1" s="8" t="s">
        <v>55</v>
      </c>
      <c r="CK1" s="7" t="s">
        <v>77</v>
      </c>
      <c r="CL1" s="8" t="s">
        <v>78</v>
      </c>
      <c r="CM1" s="8" t="s">
        <v>79</v>
      </c>
      <c r="CN1" s="8" t="s">
        <v>80</v>
      </c>
      <c r="CO1" s="8" t="s">
        <v>81</v>
      </c>
      <c r="CP1" s="7" t="s">
        <v>82</v>
      </c>
      <c r="CQ1" s="8" t="s">
        <v>83</v>
      </c>
      <c r="CR1" s="7" t="s">
        <v>84</v>
      </c>
      <c r="CS1" s="8" t="s">
        <v>85</v>
      </c>
      <c r="CT1" s="7" t="s">
        <v>86</v>
      </c>
      <c r="CU1" s="8" t="s">
        <v>87</v>
      </c>
      <c r="CV1" s="7" t="s">
        <v>88</v>
      </c>
      <c r="CW1" s="8" t="s">
        <v>89</v>
      </c>
      <c r="CX1" s="7" t="s">
        <v>90</v>
      </c>
      <c r="CY1" s="8" t="s">
        <v>91</v>
      </c>
      <c r="CZ1" s="7" t="s">
        <v>92</v>
      </c>
      <c r="DA1" s="8" t="s">
        <v>93</v>
      </c>
      <c r="DB1" s="7" t="s">
        <v>94</v>
      </c>
      <c r="DC1" s="8" t="s">
        <v>95</v>
      </c>
      <c r="DD1" s="7" t="s">
        <v>96</v>
      </c>
      <c r="DE1" s="8" t="s">
        <v>97</v>
      </c>
      <c r="DF1" s="7" t="s">
        <v>98</v>
      </c>
      <c r="DG1" s="8" t="s">
        <v>99</v>
      </c>
      <c r="DH1" s="7" t="s">
        <v>100</v>
      </c>
      <c r="DI1" s="7"/>
      <c r="DJ1" s="7"/>
      <c r="DK1" s="7"/>
      <c r="DL1" s="8" t="s">
        <v>101</v>
      </c>
      <c r="DM1" s="8" t="s">
        <v>102</v>
      </c>
      <c r="DN1" s="8" t="s">
        <v>103</v>
      </c>
      <c r="DO1" s="8" t="s">
        <v>104</v>
      </c>
      <c r="DP1" s="8" t="s">
        <v>105</v>
      </c>
      <c r="DQ1" s="8" t="s">
        <v>106</v>
      </c>
      <c r="DR1" s="8" t="s">
        <v>107</v>
      </c>
      <c r="DS1" s="8" t="s">
        <v>108</v>
      </c>
      <c r="DT1" s="8" t="s">
        <v>109</v>
      </c>
      <c r="DU1" s="8" t="s">
        <v>110</v>
      </c>
      <c r="DV1" s="8" t="s">
        <v>111</v>
      </c>
      <c r="DW1" s="8" t="s">
        <v>112</v>
      </c>
      <c r="DX1" s="8" t="s">
        <v>113</v>
      </c>
      <c r="DY1" s="8" t="s">
        <v>114</v>
      </c>
      <c r="DZ1" s="8" t="s">
        <v>115</v>
      </c>
      <c r="EA1" s="8" t="s">
        <v>116</v>
      </c>
      <c r="EB1" s="8" t="s">
        <v>117</v>
      </c>
      <c r="EC1" s="8" t="s">
        <v>118</v>
      </c>
      <c r="ED1" s="9"/>
      <c r="EE1" s="9"/>
      <c r="EF1" s="9" t="s">
        <v>119</v>
      </c>
      <c r="EG1" s="9" t="s">
        <v>120</v>
      </c>
      <c r="EH1" s="9"/>
      <c r="EI1" s="9"/>
      <c r="EJ1" s="8" t="s">
        <v>121</v>
      </c>
      <c r="EK1" s="8" t="s">
        <v>122</v>
      </c>
      <c r="EL1" s="8"/>
      <c r="EM1" s="8"/>
      <c r="EN1" s="8" t="s">
        <v>123</v>
      </c>
      <c r="EO1" s="8" t="s">
        <v>124</v>
      </c>
      <c r="EP1" s="8"/>
      <c r="EQ1" s="8"/>
      <c r="ER1" s="8" t="s">
        <v>125</v>
      </c>
      <c r="ES1" s="8"/>
      <c r="ET1" s="8" t="s">
        <v>126</v>
      </c>
      <c r="EU1" s="8" t="s">
        <v>127</v>
      </c>
      <c r="EV1" s="8" t="s">
        <v>128</v>
      </c>
      <c r="EW1" s="8"/>
      <c r="EX1" s="10" t="s">
        <v>129</v>
      </c>
      <c r="EY1" s="11" t="s">
        <v>130</v>
      </c>
      <c r="EZ1" s="8" t="s">
        <v>131</v>
      </c>
      <c r="FA1" s="9"/>
      <c r="FB1" s="9" t="s">
        <v>132</v>
      </c>
      <c r="FC1" s="9"/>
      <c r="FD1" s="9" t="s">
        <v>133</v>
      </c>
      <c r="FE1" s="9"/>
      <c r="FF1" s="9" t="s">
        <v>134</v>
      </c>
      <c r="FG1" s="30" t="s">
        <v>545</v>
      </c>
      <c r="FH1" s="30" t="s">
        <v>546</v>
      </c>
      <c r="FI1" s="30" t="s">
        <v>547</v>
      </c>
      <c r="FJ1" s="30" t="s">
        <v>548</v>
      </c>
      <c r="FK1" s="30" t="s">
        <v>549</v>
      </c>
      <c r="FL1" s="30" t="s">
        <v>550</v>
      </c>
      <c r="FM1" s="30" t="s">
        <v>551</v>
      </c>
      <c r="FN1" s="31" t="s">
        <v>554</v>
      </c>
      <c r="FO1" s="31" t="s">
        <v>555</v>
      </c>
      <c r="FP1" s="31" t="s">
        <v>556</v>
      </c>
      <c r="FQ1" s="31" t="s">
        <v>557</v>
      </c>
      <c r="FR1" s="31" t="s">
        <v>566</v>
      </c>
      <c r="FS1" s="31" t="s">
        <v>567</v>
      </c>
      <c r="FT1" s="31" t="s">
        <v>568</v>
      </c>
      <c r="FU1" s="31" t="s">
        <v>569</v>
      </c>
      <c r="FV1" s="31" t="s">
        <v>570</v>
      </c>
      <c r="FW1" s="31" t="s">
        <v>571</v>
      </c>
      <c r="FX1" s="31" t="s">
        <v>572</v>
      </c>
      <c r="FY1" s="31" t="s">
        <v>573</v>
      </c>
      <c r="FZ1" s="31" t="s">
        <v>574</v>
      </c>
      <c r="GA1" s="31" t="s">
        <v>575</v>
      </c>
      <c r="GB1" s="31" t="s">
        <v>576</v>
      </c>
      <c r="GC1" s="31" t="s">
        <v>577</v>
      </c>
      <c r="GD1" s="31" t="s">
        <v>578</v>
      </c>
      <c r="GE1" s="31" t="s">
        <v>579</v>
      </c>
      <c r="GF1" s="31" t="s">
        <v>580</v>
      </c>
      <c r="GG1" s="31" t="s">
        <v>581</v>
      </c>
      <c r="GH1" s="31" t="s">
        <v>582</v>
      </c>
      <c r="GI1" s="31" t="s">
        <v>583</v>
      </c>
      <c r="GJ1" s="31" t="s">
        <v>584</v>
      </c>
      <c r="GK1" s="31" t="s">
        <v>585</v>
      </c>
      <c r="GL1" s="31" t="s">
        <v>586</v>
      </c>
      <c r="GM1" s="31" t="s">
        <v>587</v>
      </c>
      <c r="GN1" s="31" t="s">
        <v>588</v>
      </c>
      <c r="GO1" s="31" t="s">
        <v>589</v>
      </c>
      <c r="GP1" s="31" t="s">
        <v>590</v>
      </c>
      <c r="GQ1" s="31" t="s">
        <v>591</v>
      </c>
      <c r="GR1" s="31" t="s">
        <v>592</v>
      </c>
      <c r="GS1" s="31" t="s">
        <v>593</v>
      </c>
      <c r="GT1" s="31" t="s">
        <v>562</v>
      </c>
      <c r="GU1" s="31" t="s">
        <v>563</v>
      </c>
      <c r="GV1" s="31" t="s">
        <v>564</v>
      </c>
      <c r="GW1" s="31" t="s">
        <v>565</v>
      </c>
      <c r="GX1" s="31" t="s">
        <v>558</v>
      </c>
      <c r="GY1" s="31" t="s">
        <v>559</v>
      </c>
      <c r="GZ1" s="31" t="s">
        <v>560</v>
      </c>
      <c r="HA1" s="31" t="s">
        <v>561</v>
      </c>
    </row>
    <row r="2" spans="1:209" s="20" customFormat="1" ht="15" customHeight="1" x14ac:dyDescent="0.35">
      <c r="A2" s="21">
        <v>1050101</v>
      </c>
      <c r="B2" s="21">
        <v>1</v>
      </c>
      <c r="C2" s="21">
        <v>5</v>
      </c>
      <c r="D2" s="21">
        <v>1</v>
      </c>
      <c r="E2" s="21" t="s">
        <v>135</v>
      </c>
      <c r="F2" s="21">
        <v>0</v>
      </c>
      <c r="G2" s="13">
        <v>0</v>
      </c>
      <c r="H2" s="13">
        <v>2</v>
      </c>
      <c r="I2" s="13">
        <v>0</v>
      </c>
      <c r="J2" s="13">
        <v>0</v>
      </c>
      <c r="K2" s="14">
        <v>0</v>
      </c>
      <c r="L2" s="14">
        <v>0</v>
      </c>
      <c r="M2" s="14">
        <v>9.5</v>
      </c>
      <c r="N2" s="14">
        <v>0</v>
      </c>
      <c r="O2" s="14">
        <v>3</v>
      </c>
      <c r="P2" s="14">
        <v>0</v>
      </c>
      <c r="Q2" s="14">
        <v>0</v>
      </c>
      <c r="R2" s="14">
        <v>4</v>
      </c>
      <c r="S2" s="14">
        <v>0</v>
      </c>
      <c r="T2" s="14">
        <f t="shared" ref="T2:T65" si="0">SUM(M2:S2)</f>
        <v>16.5</v>
      </c>
      <c r="U2" s="14">
        <v>0</v>
      </c>
      <c r="V2" s="14">
        <v>0</v>
      </c>
      <c r="W2" s="14">
        <v>0</v>
      </c>
      <c r="X2" s="14">
        <v>0</v>
      </c>
      <c r="Y2" s="14">
        <v>0</v>
      </c>
      <c r="Z2" s="14">
        <v>0</v>
      </c>
      <c r="AA2" s="14">
        <v>0</v>
      </c>
      <c r="AB2" s="14">
        <f t="shared" ref="AB2:AB65" si="1">SUM(U2:AA2)</f>
        <v>0</v>
      </c>
      <c r="AC2" s="14">
        <v>0</v>
      </c>
      <c r="AD2" s="14">
        <v>0</v>
      </c>
      <c r="AE2" s="14">
        <v>0</v>
      </c>
      <c r="AF2" s="14">
        <v>0</v>
      </c>
      <c r="AG2" s="14">
        <v>0</v>
      </c>
      <c r="AH2" s="14">
        <v>0</v>
      </c>
      <c r="AI2" s="14">
        <v>0</v>
      </c>
      <c r="AJ2" s="14">
        <f t="shared" ref="AJ2:AJ65" si="2">SUM(AC2:AI2)</f>
        <v>0</v>
      </c>
      <c r="AK2" s="14">
        <v>0</v>
      </c>
      <c r="AL2" s="14">
        <v>0</v>
      </c>
      <c r="AM2" s="14">
        <v>0</v>
      </c>
      <c r="AN2" s="14">
        <v>0</v>
      </c>
      <c r="AO2" s="14">
        <v>0</v>
      </c>
      <c r="AP2" s="14">
        <v>0</v>
      </c>
      <c r="AQ2" s="14">
        <v>0</v>
      </c>
      <c r="AR2" s="14">
        <f t="shared" ref="AR2:AR65" si="3">SUM(AK2:AQ2)</f>
        <v>0</v>
      </c>
      <c r="AS2" s="14">
        <f t="shared" ref="AS2:AS65" si="4">T2+AB2+AJ2+AR2</f>
        <v>16.5</v>
      </c>
      <c r="AT2" s="14">
        <v>0</v>
      </c>
      <c r="AU2" s="14" t="s">
        <v>136</v>
      </c>
      <c r="AV2" s="14">
        <v>0</v>
      </c>
      <c r="AW2" s="14" t="s">
        <v>136</v>
      </c>
      <c r="AX2" s="14" t="s">
        <v>136</v>
      </c>
      <c r="AY2" s="14" t="s">
        <v>136</v>
      </c>
      <c r="AZ2" s="14">
        <v>0</v>
      </c>
      <c r="BA2" s="14" t="s">
        <v>136</v>
      </c>
      <c r="BB2" s="14" t="s">
        <v>136</v>
      </c>
      <c r="BC2" s="14" t="s">
        <v>136</v>
      </c>
      <c r="BD2" s="19">
        <v>0</v>
      </c>
      <c r="BE2" s="19" t="s">
        <v>136</v>
      </c>
      <c r="BF2" s="19" t="s">
        <v>136</v>
      </c>
      <c r="BG2" s="19" t="s">
        <v>136</v>
      </c>
      <c r="BH2" s="19">
        <v>0</v>
      </c>
      <c r="BI2" s="19" t="s">
        <v>136</v>
      </c>
      <c r="BJ2" s="19" t="s">
        <v>136</v>
      </c>
      <c r="BK2" s="19" t="s">
        <v>136</v>
      </c>
      <c r="BL2" s="19"/>
      <c r="BM2" s="19" t="s">
        <v>136</v>
      </c>
      <c r="BN2" s="19" t="s">
        <v>136</v>
      </c>
      <c r="BO2" s="19" t="s">
        <v>136</v>
      </c>
      <c r="BP2" s="19">
        <v>0</v>
      </c>
      <c r="BQ2" s="21">
        <v>0</v>
      </c>
      <c r="BR2" s="19" t="s">
        <v>136</v>
      </c>
      <c r="BS2" s="19" t="s">
        <v>136</v>
      </c>
      <c r="BT2" s="19" t="s">
        <v>136</v>
      </c>
      <c r="BU2" s="19">
        <v>0</v>
      </c>
      <c r="BV2" s="19" t="s">
        <v>136</v>
      </c>
      <c r="BW2" s="19" t="s">
        <v>136</v>
      </c>
      <c r="BX2" s="19" t="s">
        <v>136</v>
      </c>
      <c r="BY2" s="19">
        <v>0</v>
      </c>
      <c r="BZ2" s="19" t="s">
        <v>136</v>
      </c>
      <c r="CA2" s="19" t="s">
        <v>136</v>
      </c>
      <c r="CB2" s="19" t="s">
        <v>136</v>
      </c>
      <c r="CC2" s="14">
        <v>0</v>
      </c>
      <c r="CD2" s="14" t="s">
        <v>136</v>
      </c>
      <c r="CE2" s="14" t="s">
        <v>136</v>
      </c>
      <c r="CF2" s="14" t="s">
        <v>136</v>
      </c>
      <c r="CG2" s="19">
        <v>0</v>
      </c>
      <c r="CH2" s="19" t="s">
        <v>136</v>
      </c>
      <c r="CI2" s="19" t="s">
        <v>136</v>
      </c>
      <c r="CJ2" s="19" t="s">
        <v>136</v>
      </c>
      <c r="CK2" s="19">
        <v>0</v>
      </c>
      <c r="CL2" s="19" t="s">
        <v>136</v>
      </c>
      <c r="CM2" s="19" t="s">
        <v>553</v>
      </c>
      <c r="CN2" s="19" t="s">
        <v>136</v>
      </c>
      <c r="CO2" s="19" t="s">
        <v>136</v>
      </c>
      <c r="CP2" s="19" t="s">
        <v>136</v>
      </c>
      <c r="CQ2" s="19" t="s">
        <v>136</v>
      </c>
      <c r="CR2" s="19" t="s">
        <v>136</v>
      </c>
      <c r="CS2" s="19" t="s">
        <v>136</v>
      </c>
      <c r="CT2" s="19" t="s">
        <v>136</v>
      </c>
      <c r="CU2" s="19" t="s">
        <v>136</v>
      </c>
      <c r="CV2" s="19" t="s">
        <v>136</v>
      </c>
      <c r="CW2" s="19" t="s">
        <v>136</v>
      </c>
      <c r="CX2" s="19" t="s">
        <v>136</v>
      </c>
      <c r="CY2" s="19" t="s">
        <v>136</v>
      </c>
      <c r="CZ2" s="19" t="s">
        <v>136</v>
      </c>
      <c r="DA2" s="19" t="s">
        <v>136</v>
      </c>
      <c r="DB2" s="19" t="s">
        <v>136</v>
      </c>
      <c r="DC2" s="19" t="s">
        <v>136</v>
      </c>
      <c r="DD2" s="19" t="s">
        <v>136</v>
      </c>
      <c r="DE2" s="19" t="s">
        <v>136</v>
      </c>
      <c r="DF2" s="19" t="s">
        <v>136</v>
      </c>
      <c r="DG2" s="19" t="s">
        <v>136</v>
      </c>
      <c r="DH2" s="19" t="s">
        <v>136</v>
      </c>
      <c r="DI2" s="19"/>
      <c r="DJ2" s="19"/>
      <c r="DK2" s="19"/>
      <c r="DL2" s="19">
        <v>0</v>
      </c>
      <c r="DM2" s="19">
        <v>1</v>
      </c>
      <c r="DN2" s="19">
        <v>1</v>
      </c>
      <c r="DO2" s="19">
        <v>1</v>
      </c>
      <c r="DP2" s="19">
        <v>1</v>
      </c>
      <c r="DQ2" s="19">
        <v>1</v>
      </c>
      <c r="DR2" s="19">
        <v>1</v>
      </c>
      <c r="DS2" s="19">
        <v>1</v>
      </c>
      <c r="DT2" s="19">
        <v>1</v>
      </c>
      <c r="DU2" s="19">
        <v>1</v>
      </c>
      <c r="DV2" s="19">
        <v>1</v>
      </c>
      <c r="DW2" s="19">
        <v>1</v>
      </c>
      <c r="DX2" s="19">
        <v>4</v>
      </c>
      <c r="DY2" s="19">
        <v>2</v>
      </c>
      <c r="DZ2" s="19">
        <v>4</v>
      </c>
      <c r="EA2" s="19">
        <v>4</v>
      </c>
      <c r="EB2" s="19"/>
      <c r="EC2" s="19"/>
      <c r="ED2" s="19"/>
      <c r="EE2" s="19"/>
      <c r="EF2" s="19">
        <v>3000</v>
      </c>
      <c r="EG2" s="19">
        <v>3500</v>
      </c>
      <c r="EH2" s="19">
        <f>EG2-EF2</f>
        <v>500</v>
      </c>
      <c r="EI2" s="19">
        <f>(100/EG2)*EH2</f>
        <v>14.285714285714285</v>
      </c>
      <c r="EJ2" s="19"/>
      <c r="EK2" s="19"/>
      <c r="EL2" s="19"/>
      <c r="EM2" s="19"/>
      <c r="EN2" s="19"/>
      <c r="EO2" s="19"/>
      <c r="EP2" s="19"/>
      <c r="EQ2" s="19"/>
      <c r="ER2" s="19">
        <v>2</v>
      </c>
      <c r="ES2" s="19"/>
      <c r="ET2" s="19">
        <v>0</v>
      </c>
      <c r="EU2" s="19">
        <v>0</v>
      </c>
      <c r="EV2" s="19">
        <v>0</v>
      </c>
      <c r="EW2" s="19"/>
      <c r="EX2" s="19">
        <v>0</v>
      </c>
      <c r="EY2" s="19" t="s">
        <v>136</v>
      </c>
      <c r="EZ2" s="19">
        <v>0</v>
      </c>
      <c r="FA2" s="19"/>
      <c r="FB2" s="19">
        <v>0</v>
      </c>
      <c r="FC2" s="19"/>
      <c r="FD2" s="19">
        <v>0</v>
      </c>
      <c r="FE2" s="19"/>
      <c r="FF2" s="19">
        <v>2</v>
      </c>
      <c r="FG2" s="20">
        <v>5</v>
      </c>
      <c r="FH2" s="20">
        <v>0</v>
      </c>
      <c r="FI2" s="20">
        <v>7</v>
      </c>
      <c r="FJ2" s="20">
        <v>6</v>
      </c>
      <c r="FK2" s="20">
        <v>12</v>
      </c>
      <c r="FL2" s="20">
        <v>6</v>
      </c>
      <c r="FM2" s="20">
        <v>18</v>
      </c>
      <c r="FN2" s="20">
        <v>1</v>
      </c>
      <c r="FO2" s="20">
        <v>0</v>
      </c>
      <c r="FP2" s="20">
        <v>1</v>
      </c>
      <c r="FQ2" s="20">
        <v>0</v>
      </c>
      <c r="FR2" s="20">
        <v>0</v>
      </c>
      <c r="FS2" s="20">
        <v>0</v>
      </c>
      <c r="FT2" s="20">
        <v>0</v>
      </c>
      <c r="FU2" s="20">
        <v>0</v>
      </c>
      <c r="FV2" s="20">
        <v>0</v>
      </c>
      <c r="FW2" s="20">
        <v>0</v>
      </c>
      <c r="FX2" s="20">
        <v>0</v>
      </c>
      <c r="FY2" s="20">
        <v>0</v>
      </c>
      <c r="FZ2" s="20">
        <v>1</v>
      </c>
      <c r="GA2" s="20">
        <v>0</v>
      </c>
      <c r="GB2" s="20">
        <v>0</v>
      </c>
      <c r="GC2" s="20">
        <v>2</v>
      </c>
      <c r="GD2" s="20">
        <v>1</v>
      </c>
      <c r="GE2" s="20">
        <v>0</v>
      </c>
      <c r="GF2" s="20">
        <v>1</v>
      </c>
      <c r="GG2" s="20">
        <v>0</v>
      </c>
      <c r="GH2" s="20">
        <v>0</v>
      </c>
      <c r="GI2" s="20">
        <v>0</v>
      </c>
      <c r="GJ2" s="20">
        <v>0</v>
      </c>
      <c r="GK2" s="20">
        <v>0</v>
      </c>
      <c r="GL2" s="20">
        <v>0</v>
      </c>
      <c r="GM2" s="20">
        <v>0</v>
      </c>
      <c r="GN2" s="20">
        <v>0</v>
      </c>
      <c r="GO2" s="20">
        <v>0</v>
      </c>
      <c r="GP2" s="20">
        <v>1</v>
      </c>
      <c r="GQ2" s="20">
        <v>0</v>
      </c>
      <c r="GR2" s="20">
        <v>1</v>
      </c>
      <c r="GS2" s="20">
        <v>2</v>
      </c>
      <c r="GT2" s="20">
        <v>1</v>
      </c>
      <c r="GU2" s="20">
        <v>0</v>
      </c>
      <c r="GV2" s="20">
        <v>3</v>
      </c>
      <c r="GW2" s="20">
        <v>2</v>
      </c>
      <c r="GX2" s="20">
        <v>0</v>
      </c>
      <c r="GY2" s="20">
        <v>0</v>
      </c>
      <c r="GZ2" s="20">
        <v>1</v>
      </c>
      <c r="HA2" s="20">
        <v>0</v>
      </c>
    </row>
    <row r="3" spans="1:209" s="20" customFormat="1" ht="15" customHeight="1" x14ac:dyDescent="0.35">
      <c r="A3" s="21">
        <v>1050102</v>
      </c>
      <c r="B3" s="21">
        <v>1</v>
      </c>
      <c r="C3" s="21">
        <v>5</v>
      </c>
      <c r="D3" s="21">
        <v>1</v>
      </c>
      <c r="E3" s="21" t="s">
        <v>137</v>
      </c>
      <c r="F3" s="21">
        <v>0</v>
      </c>
      <c r="G3" s="13">
        <v>0</v>
      </c>
      <c r="H3" s="24">
        <v>2</v>
      </c>
      <c r="I3" s="13">
        <v>0</v>
      </c>
      <c r="J3" s="13">
        <v>0</v>
      </c>
      <c r="K3" s="14">
        <v>0</v>
      </c>
      <c r="L3" s="14">
        <v>0</v>
      </c>
      <c r="M3" s="19">
        <v>6</v>
      </c>
      <c r="N3" s="14">
        <v>0</v>
      </c>
      <c r="O3" s="19">
        <v>4</v>
      </c>
      <c r="P3" s="14">
        <v>0</v>
      </c>
      <c r="Q3" s="14">
        <v>0</v>
      </c>
      <c r="R3" s="19">
        <v>6</v>
      </c>
      <c r="S3" s="14">
        <v>0</v>
      </c>
      <c r="T3" s="14">
        <f t="shared" si="0"/>
        <v>16</v>
      </c>
      <c r="U3" s="14">
        <v>0</v>
      </c>
      <c r="V3" s="14">
        <v>0</v>
      </c>
      <c r="W3" s="14">
        <v>0</v>
      </c>
      <c r="X3" s="14">
        <v>0</v>
      </c>
      <c r="Y3" s="14">
        <v>0</v>
      </c>
      <c r="Z3" s="14">
        <v>0</v>
      </c>
      <c r="AA3" s="14">
        <v>0</v>
      </c>
      <c r="AB3" s="14">
        <f t="shared" si="1"/>
        <v>0</v>
      </c>
      <c r="AC3" s="14">
        <v>0</v>
      </c>
      <c r="AD3" s="14">
        <v>0</v>
      </c>
      <c r="AE3" s="14">
        <v>0</v>
      </c>
      <c r="AF3" s="14">
        <v>0</v>
      </c>
      <c r="AG3" s="14">
        <v>0</v>
      </c>
      <c r="AH3" s="14">
        <v>0</v>
      </c>
      <c r="AI3" s="14">
        <v>0</v>
      </c>
      <c r="AJ3" s="14">
        <f t="shared" si="2"/>
        <v>0</v>
      </c>
      <c r="AK3" s="14">
        <v>0</v>
      </c>
      <c r="AL3" s="14">
        <v>0</v>
      </c>
      <c r="AM3" s="14">
        <v>0</v>
      </c>
      <c r="AN3" s="14">
        <v>0</v>
      </c>
      <c r="AO3" s="14">
        <v>0</v>
      </c>
      <c r="AP3" s="14">
        <v>0</v>
      </c>
      <c r="AQ3" s="14">
        <v>0</v>
      </c>
      <c r="AR3" s="14">
        <f t="shared" si="3"/>
        <v>0</v>
      </c>
      <c r="AS3" s="14">
        <f t="shared" si="4"/>
        <v>16</v>
      </c>
      <c r="AT3" s="14">
        <v>0</v>
      </c>
      <c r="AU3" s="14" t="s">
        <v>136</v>
      </c>
      <c r="AV3" s="14">
        <v>0</v>
      </c>
      <c r="AW3" s="14" t="s">
        <v>136</v>
      </c>
      <c r="AX3" s="14" t="s">
        <v>136</v>
      </c>
      <c r="AY3" s="14" t="s">
        <v>136</v>
      </c>
      <c r="AZ3" s="14">
        <v>0</v>
      </c>
      <c r="BA3" s="14" t="s">
        <v>136</v>
      </c>
      <c r="BB3" s="14" t="s">
        <v>136</v>
      </c>
      <c r="BC3" s="14" t="s">
        <v>136</v>
      </c>
      <c r="BD3" s="19">
        <v>0</v>
      </c>
      <c r="BE3" s="19" t="s">
        <v>136</v>
      </c>
      <c r="BF3" s="19" t="s">
        <v>136</v>
      </c>
      <c r="BG3" s="19" t="s">
        <v>136</v>
      </c>
      <c r="BH3" s="19">
        <v>0</v>
      </c>
      <c r="BI3" s="19" t="s">
        <v>136</v>
      </c>
      <c r="BJ3" s="19" t="s">
        <v>136</v>
      </c>
      <c r="BK3" s="19" t="s">
        <v>136</v>
      </c>
      <c r="BL3" s="19">
        <v>0</v>
      </c>
      <c r="BM3" s="19" t="s">
        <v>136</v>
      </c>
      <c r="BN3" s="19" t="s">
        <v>136</v>
      </c>
      <c r="BO3" s="19" t="s">
        <v>136</v>
      </c>
      <c r="BP3" s="19">
        <v>0</v>
      </c>
      <c r="BQ3" s="21">
        <v>0</v>
      </c>
      <c r="BR3" s="19" t="s">
        <v>136</v>
      </c>
      <c r="BS3" s="19" t="s">
        <v>136</v>
      </c>
      <c r="BT3" s="19" t="s">
        <v>136</v>
      </c>
      <c r="BU3" s="19">
        <v>0</v>
      </c>
      <c r="BV3" s="19" t="s">
        <v>136</v>
      </c>
      <c r="BW3" s="19" t="s">
        <v>136</v>
      </c>
      <c r="BX3" s="19" t="s">
        <v>136</v>
      </c>
      <c r="BY3" s="19">
        <v>0</v>
      </c>
      <c r="BZ3" s="19" t="s">
        <v>136</v>
      </c>
      <c r="CA3" s="19" t="s">
        <v>136</v>
      </c>
      <c r="CB3" s="19" t="s">
        <v>136</v>
      </c>
      <c r="CC3" s="19">
        <v>1</v>
      </c>
      <c r="CD3" s="19">
        <v>2</v>
      </c>
      <c r="CE3" s="19">
        <v>2</v>
      </c>
      <c r="CF3" s="19">
        <v>3</v>
      </c>
      <c r="CG3" s="19">
        <v>0</v>
      </c>
      <c r="CH3" s="19" t="s">
        <v>136</v>
      </c>
      <c r="CI3" s="19" t="s">
        <v>136</v>
      </c>
      <c r="CJ3" s="19" t="s">
        <v>136</v>
      </c>
      <c r="CK3" s="19">
        <v>0</v>
      </c>
      <c r="CL3" s="19" t="s">
        <v>136</v>
      </c>
      <c r="CM3" s="19" t="s">
        <v>136</v>
      </c>
      <c r="CN3" s="19" t="s">
        <v>136</v>
      </c>
      <c r="CO3" s="19" t="s">
        <v>136</v>
      </c>
      <c r="CP3" s="19" t="s">
        <v>136</v>
      </c>
      <c r="CQ3" s="19" t="s">
        <v>136</v>
      </c>
      <c r="CR3" s="19" t="s">
        <v>136</v>
      </c>
      <c r="CS3" s="19" t="s">
        <v>136</v>
      </c>
      <c r="CT3" s="19" t="s">
        <v>136</v>
      </c>
      <c r="CU3" s="19" t="s">
        <v>136</v>
      </c>
      <c r="CV3" s="19" t="s">
        <v>136</v>
      </c>
      <c r="CW3" s="19" t="s">
        <v>136</v>
      </c>
      <c r="CX3" s="19" t="s">
        <v>136</v>
      </c>
      <c r="CY3" s="19" t="s">
        <v>136</v>
      </c>
      <c r="CZ3" s="19" t="s">
        <v>136</v>
      </c>
      <c r="DA3" s="19" t="s">
        <v>136</v>
      </c>
      <c r="DB3" s="19" t="s">
        <v>136</v>
      </c>
      <c r="DC3" s="19">
        <v>8</v>
      </c>
      <c r="DD3" s="19" t="s">
        <v>136</v>
      </c>
      <c r="DE3" s="19" t="s">
        <v>136</v>
      </c>
      <c r="DF3" s="19" t="s">
        <v>136</v>
      </c>
      <c r="DG3" s="19" t="s">
        <v>136</v>
      </c>
      <c r="DH3" s="19" t="s">
        <v>136</v>
      </c>
      <c r="DI3" s="19"/>
      <c r="DJ3" s="19"/>
      <c r="DK3" s="19"/>
      <c r="DL3" s="19">
        <v>1</v>
      </c>
      <c r="DM3" s="19">
        <v>1</v>
      </c>
      <c r="DN3" s="19">
        <v>1</v>
      </c>
      <c r="DO3" s="19">
        <v>1</v>
      </c>
      <c r="DP3" s="19">
        <v>1</v>
      </c>
      <c r="DQ3" s="19">
        <v>1</v>
      </c>
      <c r="DR3" s="19">
        <v>1</v>
      </c>
      <c r="DS3" s="19">
        <v>1</v>
      </c>
      <c r="DT3" s="19">
        <v>1</v>
      </c>
      <c r="DU3" s="19">
        <v>1</v>
      </c>
      <c r="DV3" s="19">
        <v>1</v>
      </c>
      <c r="DW3" s="19">
        <v>1</v>
      </c>
      <c r="DX3" s="19">
        <v>2</v>
      </c>
      <c r="DY3" s="19">
        <v>2</v>
      </c>
      <c r="DZ3" s="19">
        <v>4</v>
      </c>
      <c r="EA3" s="19">
        <v>4</v>
      </c>
      <c r="EB3" s="19">
        <v>5000</v>
      </c>
      <c r="EC3" s="19">
        <v>6000</v>
      </c>
      <c r="ED3" s="19">
        <f t="shared" ref="ED3:ED66" si="5">EC3-EB3</f>
        <v>1000</v>
      </c>
      <c r="EE3" s="19">
        <f t="shared" ref="EE3:EE66" si="6">(100/EC3)*ED3</f>
        <v>16.666666666666668</v>
      </c>
      <c r="EF3" s="19">
        <v>3000</v>
      </c>
      <c r="EG3" s="19">
        <v>4000</v>
      </c>
      <c r="EH3" s="19">
        <f t="shared" ref="EH3:EH66" si="7">EG3-EF3</f>
        <v>1000</v>
      </c>
      <c r="EI3" s="19">
        <f t="shared" ref="EI3:EI66" si="8">(100/EG3)*EH3</f>
        <v>25</v>
      </c>
      <c r="EJ3" s="19"/>
      <c r="EK3" s="19"/>
      <c r="EL3" s="19"/>
      <c r="EM3" s="19"/>
      <c r="EN3" s="19"/>
      <c r="EO3" s="19"/>
      <c r="EP3" s="19"/>
      <c r="EQ3" s="19"/>
      <c r="ER3" s="19">
        <v>2</v>
      </c>
      <c r="ES3" s="19"/>
      <c r="ET3" s="19">
        <v>1</v>
      </c>
      <c r="EU3" s="19">
        <v>0</v>
      </c>
      <c r="EV3" s="19">
        <v>0</v>
      </c>
      <c r="EW3" s="19"/>
      <c r="EX3" s="19">
        <v>0</v>
      </c>
      <c r="EY3" s="19" t="s">
        <v>136</v>
      </c>
      <c r="EZ3" s="19">
        <v>0</v>
      </c>
      <c r="FA3" s="19"/>
      <c r="FB3" s="19">
        <v>8</v>
      </c>
      <c r="FC3" s="19"/>
      <c r="FD3" s="19">
        <v>0</v>
      </c>
      <c r="FE3" s="19"/>
      <c r="FF3" s="19">
        <v>4</v>
      </c>
      <c r="FG3" s="20">
        <v>49</v>
      </c>
      <c r="FH3" s="20">
        <v>5</v>
      </c>
      <c r="FI3" s="20">
        <v>0</v>
      </c>
      <c r="FJ3" s="20">
        <v>55</v>
      </c>
      <c r="FK3" s="20">
        <v>49</v>
      </c>
      <c r="FL3" s="20">
        <v>60</v>
      </c>
      <c r="FM3" s="20">
        <v>109</v>
      </c>
      <c r="FN3" s="20">
        <v>38</v>
      </c>
      <c r="FO3" s="20">
        <v>0</v>
      </c>
      <c r="FP3" s="20">
        <v>0</v>
      </c>
      <c r="FQ3" s="20">
        <v>0</v>
      </c>
      <c r="FR3" s="20">
        <v>0</v>
      </c>
      <c r="FS3" s="20">
        <v>0</v>
      </c>
      <c r="FT3" s="20">
        <v>0</v>
      </c>
      <c r="FU3" s="20">
        <v>0</v>
      </c>
      <c r="FV3" s="20">
        <v>3</v>
      </c>
      <c r="FW3" s="20">
        <v>0</v>
      </c>
      <c r="FX3" s="20">
        <v>0</v>
      </c>
      <c r="FY3" s="20">
        <v>14</v>
      </c>
      <c r="FZ3" s="20">
        <v>0</v>
      </c>
      <c r="GA3" s="20">
        <v>0</v>
      </c>
      <c r="GB3" s="20">
        <v>0</v>
      </c>
      <c r="GC3" s="20">
        <v>0</v>
      </c>
      <c r="GD3" s="20">
        <v>6</v>
      </c>
      <c r="GE3" s="20">
        <v>0</v>
      </c>
      <c r="GF3" s="20">
        <v>0</v>
      </c>
      <c r="GG3" s="20">
        <v>0</v>
      </c>
      <c r="GH3" s="20">
        <v>0</v>
      </c>
      <c r="GI3" s="20">
        <v>3</v>
      </c>
      <c r="GJ3" s="20">
        <v>0</v>
      </c>
      <c r="GK3" s="20">
        <v>21</v>
      </c>
      <c r="GL3" s="20">
        <v>0</v>
      </c>
      <c r="GM3" s="20">
        <v>0</v>
      </c>
      <c r="GN3" s="20">
        <v>0</v>
      </c>
      <c r="GO3" s="20">
        <v>0</v>
      </c>
      <c r="GP3" s="20">
        <v>0</v>
      </c>
      <c r="GQ3" s="20">
        <v>2</v>
      </c>
      <c r="GR3" s="20">
        <v>0</v>
      </c>
      <c r="GS3" s="20">
        <v>20</v>
      </c>
      <c r="GT3" s="20">
        <v>0</v>
      </c>
      <c r="GU3" s="20">
        <v>0</v>
      </c>
      <c r="GV3" s="20">
        <v>0</v>
      </c>
      <c r="GW3" s="20">
        <v>0</v>
      </c>
      <c r="GX3" s="20">
        <v>3</v>
      </c>
      <c r="GY3" s="20">
        <v>0</v>
      </c>
      <c r="GZ3" s="20">
        <v>0</v>
      </c>
      <c r="HA3" s="20">
        <v>0</v>
      </c>
    </row>
    <row r="4" spans="1:209" ht="15" customHeight="1" x14ac:dyDescent="0.35">
      <c r="A4" s="18">
        <v>1050103</v>
      </c>
      <c r="B4" s="18">
        <v>1</v>
      </c>
      <c r="C4" s="18">
        <v>5</v>
      </c>
      <c r="D4" s="18">
        <v>1</v>
      </c>
      <c r="E4" s="18" t="s">
        <v>138</v>
      </c>
      <c r="F4" s="18">
        <v>0</v>
      </c>
      <c r="G4" s="13">
        <v>0</v>
      </c>
      <c r="H4" s="17">
        <v>3</v>
      </c>
      <c r="I4" s="13">
        <v>0</v>
      </c>
      <c r="J4" s="13">
        <v>0</v>
      </c>
      <c r="K4" s="14">
        <v>0</v>
      </c>
      <c r="L4" s="14">
        <v>0</v>
      </c>
      <c r="M4" s="15">
        <v>4</v>
      </c>
      <c r="N4" s="14">
        <v>0</v>
      </c>
      <c r="O4" s="15">
        <v>3</v>
      </c>
      <c r="P4" s="14">
        <v>0</v>
      </c>
      <c r="Q4" s="14">
        <v>0</v>
      </c>
      <c r="R4" s="14">
        <v>4</v>
      </c>
      <c r="S4" s="15">
        <v>2</v>
      </c>
      <c r="T4" s="14">
        <f t="shared" si="0"/>
        <v>13</v>
      </c>
      <c r="U4" s="15">
        <v>6</v>
      </c>
      <c r="V4" s="14">
        <v>0</v>
      </c>
      <c r="W4" s="15">
        <v>5</v>
      </c>
      <c r="X4" s="14">
        <v>0</v>
      </c>
      <c r="Y4" s="15"/>
      <c r="Z4" s="15">
        <v>1</v>
      </c>
      <c r="AA4" s="15">
        <v>1</v>
      </c>
      <c r="AB4" s="14">
        <f t="shared" si="1"/>
        <v>13</v>
      </c>
      <c r="AC4" s="14">
        <v>0</v>
      </c>
      <c r="AD4" s="14">
        <v>0</v>
      </c>
      <c r="AE4" s="14">
        <v>0</v>
      </c>
      <c r="AF4" s="14">
        <v>0</v>
      </c>
      <c r="AG4" s="14">
        <v>0</v>
      </c>
      <c r="AH4" s="14">
        <v>0</v>
      </c>
      <c r="AI4" s="14">
        <v>0</v>
      </c>
      <c r="AJ4" s="14">
        <f t="shared" si="2"/>
        <v>0</v>
      </c>
      <c r="AK4" s="14">
        <v>0</v>
      </c>
      <c r="AL4" s="14">
        <v>0</v>
      </c>
      <c r="AM4" s="14">
        <v>0</v>
      </c>
      <c r="AN4" s="14">
        <v>0</v>
      </c>
      <c r="AO4" s="14">
        <v>0</v>
      </c>
      <c r="AP4" s="14">
        <v>0</v>
      </c>
      <c r="AQ4" s="14">
        <v>0</v>
      </c>
      <c r="AR4" s="14">
        <f t="shared" si="3"/>
        <v>0</v>
      </c>
      <c r="AS4" s="14">
        <f t="shared" si="4"/>
        <v>26</v>
      </c>
      <c r="AT4" s="15">
        <v>1</v>
      </c>
      <c r="AU4" s="15">
        <v>1</v>
      </c>
      <c r="AV4" s="14">
        <v>0</v>
      </c>
      <c r="AW4" s="14" t="s">
        <v>136</v>
      </c>
      <c r="AX4" s="14" t="s">
        <v>136</v>
      </c>
      <c r="AY4" s="14" t="s">
        <v>136</v>
      </c>
      <c r="AZ4" s="14">
        <v>0</v>
      </c>
      <c r="BA4" s="14" t="s">
        <v>136</v>
      </c>
      <c r="BB4" s="14" t="s">
        <v>136</v>
      </c>
      <c r="BC4" s="14" t="s">
        <v>136</v>
      </c>
      <c r="BD4" s="15">
        <v>0</v>
      </c>
      <c r="BE4" s="15" t="s">
        <v>136</v>
      </c>
      <c r="BF4" s="15" t="s">
        <v>136</v>
      </c>
      <c r="BG4" s="15" t="s">
        <v>136</v>
      </c>
      <c r="BH4" s="15">
        <v>0</v>
      </c>
      <c r="BI4" s="15" t="s">
        <v>136</v>
      </c>
      <c r="BJ4" s="15" t="s">
        <v>136</v>
      </c>
      <c r="BK4" s="15" t="s">
        <v>136</v>
      </c>
      <c r="BL4" s="15">
        <v>1</v>
      </c>
      <c r="BM4" s="15">
        <v>2</v>
      </c>
      <c r="BN4" s="15">
        <v>2</v>
      </c>
      <c r="BO4" s="15">
        <v>3</v>
      </c>
      <c r="BP4" s="15">
        <v>0</v>
      </c>
      <c r="BQ4" s="21">
        <v>0</v>
      </c>
      <c r="BR4" s="15" t="s">
        <v>136</v>
      </c>
      <c r="BS4" s="15" t="s">
        <v>136</v>
      </c>
      <c r="BT4" s="15" t="s">
        <v>136</v>
      </c>
      <c r="BU4" s="15">
        <v>1</v>
      </c>
      <c r="BV4" s="15">
        <v>1</v>
      </c>
      <c r="BW4" s="15">
        <v>3</v>
      </c>
      <c r="BX4" s="15">
        <v>1</v>
      </c>
      <c r="BY4" s="15">
        <v>1</v>
      </c>
      <c r="BZ4" s="15"/>
      <c r="CA4" s="15"/>
      <c r="CB4" s="15"/>
      <c r="CC4" s="15">
        <v>0</v>
      </c>
      <c r="CD4" s="14" t="s">
        <v>136</v>
      </c>
      <c r="CE4" s="14" t="s">
        <v>136</v>
      </c>
      <c r="CF4" s="14" t="s">
        <v>136</v>
      </c>
      <c r="CG4" s="15">
        <v>0</v>
      </c>
      <c r="CH4" s="15" t="s">
        <v>136</v>
      </c>
      <c r="CI4" s="15" t="s">
        <v>136</v>
      </c>
      <c r="CJ4" s="15" t="s">
        <v>136</v>
      </c>
      <c r="CK4" s="15">
        <v>0</v>
      </c>
      <c r="CL4" s="15" t="s">
        <v>136</v>
      </c>
      <c r="CM4" s="15" t="s">
        <v>136</v>
      </c>
      <c r="CN4" s="15" t="s">
        <v>136</v>
      </c>
      <c r="CO4" s="15" t="s">
        <v>136</v>
      </c>
      <c r="CP4" s="15" t="s">
        <v>136</v>
      </c>
      <c r="CQ4" s="15" t="s">
        <v>136</v>
      </c>
      <c r="CR4" s="15" t="s">
        <v>136</v>
      </c>
      <c r="CS4" s="15" t="s">
        <v>136</v>
      </c>
      <c r="CT4" s="15" t="s">
        <v>136</v>
      </c>
      <c r="CU4" s="15">
        <v>2</v>
      </c>
      <c r="CV4" s="15" t="s">
        <v>136</v>
      </c>
      <c r="CW4" s="15" t="s">
        <v>136</v>
      </c>
      <c r="CX4" s="15" t="s">
        <v>136</v>
      </c>
      <c r="CY4" s="15" t="s">
        <v>136</v>
      </c>
      <c r="CZ4" s="15" t="s">
        <v>136</v>
      </c>
      <c r="DA4" s="15" t="s">
        <v>136</v>
      </c>
      <c r="DB4" s="15" t="s">
        <v>136</v>
      </c>
      <c r="DC4" s="15" t="s">
        <v>136</v>
      </c>
      <c r="DD4" s="15" t="s">
        <v>136</v>
      </c>
      <c r="DE4" s="15" t="s">
        <v>136</v>
      </c>
      <c r="DF4" s="15" t="s">
        <v>136</v>
      </c>
      <c r="DG4" s="15" t="s">
        <v>136</v>
      </c>
      <c r="DH4" s="15" t="s">
        <v>136</v>
      </c>
      <c r="DI4" s="15"/>
      <c r="DJ4" s="15"/>
      <c r="DK4" s="15"/>
      <c r="DL4" s="15">
        <v>0</v>
      </c>
      <c r="DM4" s="15">
        <v>1</v>
      </c>
      <c r="DN4" s="15">
        <v>1</v>
      </c>
      <c r="DO4" s="15">
        <v>1</v>
      </c>
      <c r="DP4" s="15">
        <v>1</v>
      </c>
      <c r="DQ4" s="15">
        <v>1</v>
      </c>
      <c r="DR4" s="15">
        <v>1</v>
      </c>
      <c r="DS4" s="15">
        <v>1</v>
      </c>
      <c r="DT4" s="15">
        <v>1</v>
      </c>
      <c r="DU4" s="15">
        <v>1</v>
      </c>
      <c r="DV4" s="15">
        <v>1</v>
      </c>
      <c r="DW4" s="15">
        <v>1</v>
      </c>
      <c r="DX4" s="15">
        <v>2</v>
      </c>
      <c r="DY4" s="15">
        <v>2</v>
      </c>
      <c r="DZ4" s="15">
        <v>4</v>
      </c>
      <c r="EA4" s="15">
        <v>4</v>
      </c>
      <c r="EB4" s="15">
        <v>2000</v>
      </c>
      <c r="EC4" s="15">
        <v>6000</v>
      </c>
      <c r="ED4" s="19">
        <f t="shared" si="5"/>
        <v>4000</v>
      </c>
      <c r="EE4" s="19">
        <f t="shared" si="6"/>
        <v>66.666666666666671</v>
      </c>
      <c r="EF4" s="15">
        <v>1500</v>
      </c>
      <c r="EG4" s="15">
        <v>3500</v>
      </c>
      <c r="EH4" s="19">
        <f t="shared" si="7"/>
        <v>2000</v>
      </c>
      <c r="EI4" s="19">
        <f t="shared" si="8"/>
        <v>57.142857142857139</v>
      </c>
      <c r="EJ4" s="19"/>
      <c r="EK4" s="19"/>
      <c r="EL4" s="19"/>
      <c r="EM4" s="19"/>
      <c r="EN4" s="19"/>
      <c r="EO4" s="19"/>
      <c r="EP4" s="19"/>
      <c r="EQ4" s="19"/>
      <c r="ER4" s="19">
        <v>2</v>
      </c>
      <c r="ES4" s="15"/>
      <c r="ET4" s="15">
        <v>1</v>
      </c>
      <c r="EU4" s="15">
        <v>1</v>
      </c>
      <c r="EV4" s="15">
        <v>2</v>
      </c>
      <c r="EW4" s="15"/>
      <c r="EX4" s="15">
        <v>0</v>
      </c>
      <c r="EY4" s="15" t="s">
        <v>136</v>
      </c>
      <c r="EZ4" s="19">
        <v>0</v>
      </c>
      <c r="FA4" s="19"/>
      <c r="FB4" s="19">
        <v>0</v>
      </c>
      <c r="FC4" s="19"/>
      <c r="FD4" s="19">
        <v>0</v>
      </c>
      <c r="FE4" s="19"/>
      <c r="FF4" s="15">
        <v>0</v>
      </c>
      <c r="FG4">
        <v>0</v>
      </c>
      <c r="FH4">
        <v>10</v>
      </c>
      <c r="FI4">
        <v>18</v>
      </c>
      <c r="FJ4">
        <v>27</v>
      </c>
      <c r="FK4">
        <v>18</v>
      </c>
      <c r="FL4">
        <v>37</v>
      </c>
      <c r="FM4">
        <v>55</v>
      </c>
      <c r="FN4">
        <v>0</v>
      </c>
      <c r="FO4">
        <v>0</v>
      </c>
      <c r="FP4">
        <v>2</v>
      </c>
      <c r="FQ4">
        <v>0</v>
      </c>
      <c r="FR4">
        <v>0</v>
      </c>
      <c r="FS4">
        <v>3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>
        <v>0</v>
      </c>
      <c r="GE4">
        <v>0</v>
      </c>
      <c r="GF4">
        <v>3</v>
      </c>
      <c r="GG4">
        <v>0</v>
      </c>
      <c r="GH4">
        <v>0</v>
      </c>
      <c r="GI4">
        <v>3</v>
      </c>
      <c r="GJ4">
        <v>0</v>
      </c>
      <c r="GK4">
        <v>10</v>
      </c>
      <c r="GL4">
        <v>0</v>
      </c>
      <c r="GM4">
        <v>0</v>
      </c>
      <c r="GN4">
        <v>0</v>
      </c>
      <c r="GO4">
        <v>0</v>
      </c>
      <c r="GP4">
        <v>0</v>
      </c>
      <c r="GQ4">
        <v>4</v>
      </c>
      <c r="GR4">
        <v>0</v>
      </c>
      <c r="GS4">
        <v>17</v>
      </c>
      <c r="GT4">
        <v>0</v>
      </c>
      <c r="GU4">
        <v>0</v>
      </c>
      <c r="GV4">
        <v>0</v>
      </c>
      <c r="GW4">
        <v>0</v>
      </c>
      <c r="GX4">
        <v>0</v>
      </c>
      <c r="GY4">
        <v>0</v>
      </c>
      <c r="GZ4">
        <v>13</v>
      </c>
      <c r="HA4">
        <v>0</v>
      </c>
    </row>
    <row r="5" spans="1:209" s="20" customFormat="1" ht="15" customHeight="1" x14ac:dyDescent="0.35">
      <c r="A5" s="21">
        <v>1050104</v>
      </c>
      <c r="B5" s="21">
        <v>1</v>
      </c>
      <c r="C5" s="21">
        <v>5</v>
      </c>
      <c r="D5" s="21">
        <v>1</v>
      </c>
      <c r="E5" s="21" t="s">
        <v>139</v>
      </c>
      <c r="F5" s="21">
        <v>0</v>
      </c>
      <c r="G5" s="13">
        <v>0</v>
      </c>
      <c r="H5" s="13">
        <v>1</v>
      </c>
      <c r="I5" s="13">
        <v>0</v>
      </c>
      <c r="J5" s="13">
        <v>1</v>
      </c>
      <c r="K5" s="14">
        <v>0</v>
      </c>
      <c r="L5" s="14">
        <v>0</v>
      </c>
      <c r="M5" s="14">
        <v>0</v>
      </c>
      <c r="N5" s="14">
        <v>0</v>
      </c>
      <c r="O5" s="14">
        <v>2</v>
      </c>
      <c r="P5" s="14">
        <v>0</v>
      </c>
      <c r="Q5" s="14">
        <v>0</v>
      </c>
      <c r="R5" s="14">
        <v>3</v>
      </c>
      <c r="S5" s="14">
        <v>0</v>
      </c>
      <c r="T5" s="14">
        <f t="shared" si="0"/>
        <v>5</v>
      </c>
      <c r="U5" s="19">
        <v>2</v>
      </c>
      <c r="V5" s="19">
        <v>6</v>
      </c>
      <c r="W5" s="19">
        <v>4</v>
      </c>
      <c r="X5" s="14">
        <v>0</v>
      </c>
      <c r="Y5" s="14">
        <v>0</v>
      </c>
      <c r="Z5" s="19">
        <v>1</v>
      </c>
      <c r="AA5" s="14">
        <v>0</v>
      </c>
      <c r="AB5" s="14">
        <f t="shared" si="1"/>
        <v>13</v>
      </c>
      <c r="AC5" s="14">
        <v>0</v>
      </c>
      <c r="AD5" s="14">
        <v>0</v>
      </c>
      <c r="AE5" s="14">
        <v>0</v>
      </c>
      <c r="AF5" s="14">
        <v>0</v>
      </c>
      <c r="AG5" s="14">
        <v>0</v>
      </c>
      <c r="AH5" s="14">
        <v>0</v>
      </c>
      <c r="AI5" s="14">
        <v>0</v>
      </c>
      <c r="AJ5" s="14">
        <f t="shared" si="2"/>
        <v>0</v>
      </c>
      <c r="AK5" s="14">
        <v>0</v>
      </c>
      <c r="AL5" s="14">
        <v>0</v>
      </c>
      <c r="AM5" s="14">
        <v>0</v>
      </c>
      <c r="AN5" s="14">
        <v>0</v>
      </c>
      <c r="AO5" s="14">
        <v>0</v>
      </c>
      <c r="AP5" s="14">
        <v>0</v>
      </c>
      <c r="AQ5" s="14">
        <v>0</v>
      </c>
      <c r="AR5" s="14">
        <f t="shared" si="3"/>
        <v>0</v>
      </c>
      <c r="AS5" s="14">
        <f t="shared" si="4"/>
        <v>18</v>
      </c>
      <c r="AT5" s="14">
        <v>0</v>
      </c>
      <c r="AU5" s="14" t="s">
        <v>136</v>
      </c>
      <c r="AV5" s="14">
        <v>0</v>
      </c>
      <c r="AW5" s="14" t="s">
        <v>136</v>
      </c>
      <c r="AX5" s="14" t="s">
        <v>136</v>
      </c>
      <c r="AY5" s="14" t="s">
        <v>136</v>
      </c>
      <c r="AZ5" s="19">
        <v>1</v>
      </c>
      <c r="BA5" s="19">
        <v>2</v>
      </c>
      <c r="BB5" s="19">
        <v>2</v>
      </c>
      <c r="BC5" s="19">
        <v>3</v>
      </c>
      <c r="BD5" s="19">
        <v>0</v>
      </c>
      <c r="BE5" s="19" t="s">
        <v>136</v>
      </c>
      <c r="BF5" s="19" t="s">
        <v>136</v>
      </c>
      <c r="BG5" s="19" t="s">
        <v>136</v>
      </c>
      <c r="BH5" s="19">
        <v>0</v>
      </c>
      <c r="BI5" s="19" t="s">
        <v>136</v>
      </c>
      <c r="BJ5" s="19" t="s">
        <v>136</v>
      </c>
      <c r="BK5" s="19" t="s">
        <v>136</v>
      </c>
      <c r="BL5" s="19">
        <v>0</v>
      </c>
      <c r="BM5" s="19" t="s">
        <v>136</v>
      </c>
      <c r="BN5" s="19" t="s">
        <v>136</v>
      </c>
      <c r="BO5" s="19" t="s">
        <v>136</v>
      </c>
      <c r="BP5" s="19">
        <v>0</v>
      </c>
      <c r="BQ5" s="21">
        <v>0</v>
      </c>
      <c r="BR5" s="19" t="s">
        <v>136</v>
      </c>
      <c r="BS5" s="19" t="s">
        <v>136</v>
      </c>
      <c r="BT5" s="19" t="s">
        <v>136</v>
      </c>
      <c r="BU5" s="19">
        <v>1</v>
      </c>
      <c r="BV5" s="19">
        <v>2</v>
      </c>
      <c r="BW5" s="19">
        <v>4</v>
      </c>
      <c r="BX5" s="19">
        <v>2</v>
      </c>
      <c r="BY5" s="19">
        <v>1</v>
      </c>
      <c r="BZ5" s="19"/>
      <c r="CA5" s="19"/>
      <c r="CB5" s="19"/>
      <c r="CC5" s="19">
        <v>1</v>
      </c>
      <c r="CD5" s="19">
        <v>2</v>
      </c>
      <c r="CE5" s="19">
        <v>2</v>
      </c>
      <c r="CF5" s="19">
        <v>3</v>
      </c>
      <c r="CG5" s="19">
        <v>0</v>
      </c>
      <c r="CH5" s="19" t="s">
        <v>136</v>
      </c>
      <c r="CI5" s="19" t="s">
        <v>136</v>
      </c>
      <c r="CJ5" s="19" t="s">
        <v>136</v>
      </c>
      <c r="CK5" s="19">
        <v>1</v>
      </c>
      <c r="CL5" s="19">
        <v>2</v>
      </c>
      <c r="CM5" s="19">
        <v>2</v>
      </c>
      <c r="CN5" s="19">
        <v>3</v>
      </c>
      <c r="CO5" s="19" t="s">
        <v>136</v>
      </c>
      <c r="CP5" s="19" t="s">
        <v>136</v>
      </c>
      <c r="CQ5" s="19" t="s">
        <v>136</v>
      </c>
      <c r="CR5" s="19" t="s">
        <v>136</v>
      </c>
      <c r="CS5" s="19" t="s">
        <v>136</v>
      </c>
      <c r="CT5" s="19" t="s">
        <v>136</v>
      </c>
      <c r="CU5" s="19" t="s">
        <v>136</v>
      </c>
      <c r="CV5" s="19" t="s">
        <v>136</v>
      </c>
      <c r="CW5" s="19" t="s">
        <v>136</v>
      </c>
      <c r="CX5" s="19" t="s">
        <v>136</v>
      </c>
      <c r="CY5" s="19">
        <v>3</v>
      </c>
      <c r="CZ5" s="19" t="s">
        <v>136</v>
      </c>
      <c r="DA5" s="19" t="s">
        <v>136</v>
      </c>
      <c r="DB5" s="19" t="s">
        <v>136</v>
      </c>
      <c r="DC5" s="19" t="s">
        <v>136</v>
      </c>
      <c r="DD5" s="19" t="s">
        <v>136</v>
      </c>
      <c r="DE5" s="19" t="s">
        <v>136</v>
      </c>
      <c r="DF5" s="19" t="s">
        <v>136</v>
      </c>
      <c r="DG5" s="19" t="s">
        <v>136</v>
      </c>
      <c r="DH5" s="19" t="s">
        <v>136</v>
      </c>
      <c r="DI5" s="19"/>
      <c r="DJ5" s="19"/>
      <c r="DK5" s="19"/>
      <c r="DL5" s="19">
        <v>0</v>
      </c>
      <c r="DM5" s="19">
        <v>1</v>
      </c>
      <c r="DN5" s="19">
        <v>1</v>
      </c>
      <c r="DO5" s="19">
        <v>1</v>
      </c>
      <c r="DP5" s="19">
        <v>1</v>
      </c>
      <c r="DQ5" s="19">
        <v>1</v>
      </c>
      <c r="DR5" s="19">
        <v>1</v>
      </c>
      <c r="DS5" s="19">
        <v>1</v>
      </c>
      <c r="DT5" s="19">
        <v>1</v>
      </c>
      <c r="DU5" s="19">
        <v>1</v>
      </c>
      <c r="DV5" s="19">
        <v>1</v>
      </c>
      <c r="DW5" s="19">
        <v>1</v>
      </c>
      <c r="DX5" s="14">
        <v>2</v>
      </c>
      <c r="DY5" s="14">
        <v>2</v>
      </c>
      <c r="DZ5" s="19">
        <v>4</v>
      </c>
      <c r="EA5" s="19">
        <v>4</v>
      </c>
      <c r="EB5" s="14">
        <v>4000</v>
      </c>
      <c r="EC5" s="14">
        <v>6000</v>
      </c>
      <c r="ED5" s="19">
        <f t="shared" si="5"/>
        <v>2000</v>
      </c>
      <c r="EE5" s="19">
        <f t="shared" si="6"/>
        <v>33.333333333333336</v>
      </c>
      <c r="EF5" s="14">
        <v>2500</v>
      </c>
      <c r="EG5" s="14">
        <v>3500</v>
      </c>
      <c r="EH5" s="19">
        <f t="shared" si="7"/>
        <v>1000</v>
      </c>
      <c r="EI5" s="19">
        <f t="shared" si="8"/>
        <v>28.571428571428569</v>
      </c>
      <c r="EJ5" s="19"/>
      <c r="EK5" s="19"/>
      <c r="EL5" s="19"/>
      <c r="EM5" s="19"/>
      <c r="EN5" s="19"/>
      <c r="EO5" s="19"/>
      <c r="EP5" s="19"/>
      <c r="EQ5" s="19"/>
      <c r="ER5" s="14">
        <v>4</v>
      </c>
      <c r="ES5" s="14"/>
      <c r="ET5" s="14">
        <v>1</v>
      </c>
      <c r="EU5" s="14">
        <v>1</v>
      </c>
      <c r="EV5" s="19">
        <v>1</v>
      </c>
      <c r="EW5" s="19"/>
      <c r="EX5" s="19">
        <v>0</v>
      </c>
      <c r="EY5" s="19" t="s">
        <v>136</v>
      </c>
      <c r="EZ5" s="19">
        <v>0</v>
      </c>
      <c r="FA5" s="19"/>
      <c r="FB5" s="19">
        <v>0</v>
      </c>
      <c r="FC5" s="19"/>
      <c r="FD5" s="19">
        <v>0</v>
      </c>
      <c r="FE5" s="19"/>
      <c r="FF5" s="14">
        <v>3</v>
      </c>
      <c r="FG5" s="20">
        <v>39</v>
      </c>
      <c r="FH5" s="20">
        <v>25</v>
      </c>
      <c r="FI5" s="20">
        <v>34</v>
      </c>
      <c r="FJ5" s="20">
        <v>80</v>
      </c>
      <c r="FK5" s="20">
        <v>73</v>
      </c>
      <c r="FL5" s="20">
        <v>105</v>
      </c>
      <c r="FM5" s="20">
        <v>178</v>
      </c>
      <c r="FN5" s="20">
        <v>3</v>
      </c>
      <c r="FO5" s="20">
        <v>0</v>
      </c>
      <c r="FP5" s="20">
        <v>3</v>
      </c>
      <c r="FQ5" s="20">
        <v>0</v>
      </c>
      <c r="FR5" s="20">
        <v>0</v>
      </c>
      <c r="FS5" s="20">
        <v>4</v>
      </c>
      <c r="FT5" s="20">
        <v>2</v>
      </c>
      <c r="FU5" s="20">
        <v>0</v>
      </c>
      <c r="FV5" s="20">
        <v>0</v>
      </c>
      <c r="FW5" s="20">
        <v>0</v>
      </c>
      <c r="FX5" s="20">
        <v>2</v>
      </c>
      <c r="FY5" s="20">
        <v>0</v>
      </c>
      <c r="FZ5" s="20">
        <v>0</v>
      </c>
      <c r="GA5" s="20">
        <v>0</v>
      </c>
      <c r="GB5" s="20">
        <v>0</v>
      </c>
      <c r="GC5" s="20">
        <v>0</v>
      </c>
      <c r="GD5" s="20">
        <v>5</v>
      </c>
      <c r="GE5" s="20">
        <v>0</v>
      </c>
      <c r="GF5" s="20">
        <v>1</v>
      </c>
      <c r="GG5" s="20">
        <v>0</v>
      </c>
      <c r="GH5" s="20">
        <v>0</v>
      </c>
      <c r="GI5" s="20">
        <v>3</v>
      </c>
      <c r="GJ5" s="20">
        <v>0</v>
      </c>
      <c r="GK5" s="20">
        <v>80</v>
      </c>
      <c r="GL5" s="20">
        <v>12</v>
      </c>
      <c r="GM5" s="20">
        <v>0</v>
      </c>
      <c r="GN5" s="20">
        <v>12</v>
      </c>
      <c r="GO5" s="20">
        <v>0</v>
      </c>
      <c r="GP5" s="20">
        <v>3</v>
      </c>
      <c r="GQ5" s="20">
        <v>2</v>
      </c>
      <c r="GR5" s="20">
        <v>11</v>
      </c>
      <c r="GS5" s="20">
        <v>0</v>
      </c>
      <c r="GT5" s="20">
        <v>11</v>
      </c>
      <c r="GU5" s="20">
        <v>11</v>
      </c>
      <c r="GV5" s="20">
        <v>3</v>
      </c>
      <c r="GW5" s="20">
        <v>0</v>
      </c>
      <c r="GX5" s="20">
        <v>5</v>
      </c>
      <c r="GY5" s="20">
        <v>5</v>
      </c>
      <c r="GZ5" s="20">
        <v>0</v>
      </c>
      <c r="HA5" s="20">
        <v>0</v>
      </c>
    </row>
    <row r="6" spans="1:209" ht="15" customHeight="1" x14ac:dyDescent="0.35">
      <c r="A6" s="18">
        <v>1050105</v>
      </c>
      <c r="B6" s="18">
        <v>1</v>
      </c>
      <c r="C6" s="18">
        <v>5</v>
      </c>
      <c r="D6" s="18">
        <v>1</v>
      </c>
      <c r="E6" s="18" t="s">
        <v>140</v>
      </c>
      <c r="F6" s="18">
        <v>0</v>
      </c>
      <c r="G6" s="13">
        <v>0</v>
      </c>
      <c r="H6" s="13">
        <v>4</v>
      </c>
      <c r="I6" s="13">
        <v>0</v>
      </c>
      <c r="J6" s="13">
        <v>0</v>
      </c>
      <c r="K6" s="14">
        <v>0</v>
      </c>
      <c r="L6" s="14">
        <v>0</v>
      </c>
      <c r="M6" s="14">
        <v>0</v>
      </c>
      <c r="N6" s="14">
        <v>0</v>
      </c>
      <c r="O6" s="14">
        <v>7</v>
      </c>
      <c r="P6" s="15">
        <v>2</v>
      </c>
      <c r="Q6" s="14">
        <v>0</v>
      </c>
      <c r="R6" s="14">
        <v>1</v>
      </c>
      <c r="S6" s="14">
        <v>1</v>
      </c>
      <c r="T6" s="14">
        <f t="shared" si="0"/>
        <v>11</v>
      </c>
      <c r="U6" s="14">
        <v>4</v>
      </c>
      <c r="V6" s="14">
        <v>0</v>
      </c>
      <c r="W6" s="15">
        <v>3</v>
      </c>
      <c r="X6" s="15">
        <v>1</v>
      </c>
      <c r="Y6" s="15"/>
      <c r="Z6" s="15">
        <v>1</v>
      </c>
      <c r="AA6" s="15">
        <v>1</v>
      </c>
      <c r="AB6" s="14">
        <f t="shared" si="1"/>
        <v>10</v>
      </c>
      <c r="AC6" s="14">
        <v>0</v>
      </c>
      <c r="AD6" s="14">
        <v>0</v>
      </c>
      <c r="AE6" s="14">
        <v>0</v>
      </c>
      <c r="AF6" s="14">
        <v>0</v>
      </c>
      <c r="AG6" s="14">
        <v>0</v>
      </c>
      <c r="AH6" s="14">
        <v>0</v>
      </c>
      <c r="AI6" s="14">
        <v>0</v>
      </c>
      <c r="AJ6" s="14">
        <f t="shared" si="2"/>
        <v>0</v>
      </c>
      <c r="AK6" s="14">
        <v>0</v>
      </c>
      <c r="AL6" s="14">
        <v>0</v>
      </c>
      <c r="AM6" s="14">
        <v>0</v>
      </c>
      <c r="AN6" s="14">
        <v>0</v>
      </c>
      <c r="AO6" s="14">
        <v>0</v>
      </c>
      <c r="AP6" s="14">
        <v>0</v>
      </c>
      <c r="AQ6" s="14">
        <v>0</v>
      </c>
      <c r="AR6" s="14">
        <f t="shared" si="3"/>
        <v>0</v>
      </c>
      <c r="AS6" s="14">
        <f t="shared" si="4"/>
        <v>21</v>
      </c>
      <c r="AT6" s="14">
        <v>0</v>
      </c>
      <c r="AU6" s="14" t="s">
        <v>136</v>
      </c>
      <c r="AV6" s="14">
        <v>0</v>
      </c>
      <c r="AW6" s="14" t="s">
        <v>136</v>
      </c>
      <c r="AX6" s="14" t="s">
        <v>136</v>
      </c>
      <c r="AY6" s="14" t="s">
        <v>136</v>
      </c>
      <c r="AZ6" s="14">
        <v>0</v>
      </c>
      <c r="BA6" s="14" t="s">
        <v>136</v>
      </c>
      <c r="BB6" s="14" t="s">
        <v>136</v>
      </c>
      <c r="BC6" s="14" t="s">
        <v>136</v>
      </c>
      <c r="BD6" s="15">
        <v>0</v>
      </c>
      <c r="BE6" s="15" t="s">
        <v>136</v>
      </c>
      <c r="BF6" s="15" t="s">
        <v>136</v>
      </c>
      <c r="BG6" s="15" t="s">
        <v>136</v>
      </c>
      <c r="BH6" s="15">
        <v>0</v>
      </c>
      <c r="BI6" s="15" t="s">
        <v>136</v>
      </c>
      <c r="BJ6" s="15" t="s">
        <v>136</v>
      </c>
      <c r="BK6" s="15" t="s">
        <v>136</v>
      </c>
      <c r="BL6" s="19">
        <v>0</v>
      </c>
      <c r="BM6" s="14" t="s">
        <v>136</v>
      </c>
      <c r="BN6" s="14" t="s">
        <v>136</v>
      </c>
      <c r="BO6" s="14" t="s">
        <v>136</v>
      </c>
      <c r="BP6" s="15">
        <v>0</v>
      </c>
      <c r="BQ6" s="21">
        <v>0</v>
      </c>
      <c r="BR6" s="15" t="s">
        <v>136</v>
      </c>
      <c r="BS6" s="15" t="s">
        <v>136</v>
      </c>
      <c r="BT6" s="15" t="s">
        <v>136</v>
      </c>
      <c r="BU6" s="15">
        <v>0</v>
      </c>
      <c r="BV6" s="15" t="s">
        <v>136</v>
      </c>
      <c r="BW6" s="15" t="s">
        <v>136</v>
      </c>
      <c r="BX6" s="15" t="s">
        <v>136</v>
      </c>
      <c r="BY6" s="15">
        <v>0</v>
      </c>
      <c r="BZ6" s="15" t="s">
        <v>136</v>
      </c>
      <c r="CA6" s="15" t="s">
        <v>136</v>
      </c>
      <c r="CB6" s="15" t="s">
        <v>136</v>
      </c>
      <c r="CC6" s="15">
        <v>1</v>
      </c>
      <c r="CD6" s="15">
        <v>2</v>
      </c>
      <c r="CE6" s="15">
        <v>6</v>
      </c>
      <c r="CF6" s="15">
        <v>2</v>
      </c>
      <c r="CG6" s="15">
        <v>0</v>
      </c>
      <c r="CH6" s="15" t="s">
        <v>136</v>
      </c>
      <c r="CI6" s="15" t="s">
        <v>136</v>
      </c>
      <c r="CJ6" s="15" t="s">
        <v>136</v>
      </c>
      <c r="CK6" s="14">
        <v>0</v>
      </c>
      <c r="CL6" s="15" t="s">
        <v>136</v>
      </c>
      <c r="CM6" s="15" t="s">
        <v>136</v>
      </c>
      <c r="CN6" s="15" t="s">
        <v>136</v>
      </c>
      <c r="CO6" s="15" t="s">
        <v>136</v>
      </c>
      <c r="CP6" s="15" t="s">
        <v>136</v>
      </c>
      <c r="CQ6" s="15" t="s">
        <v>136</v>
      </c>
      <c r="CR6" s="15" t="s">
        <v>136</v>
      </c>
      <c r="CS6" s="15" t="s">
        <v>136</v>
      </c>
      <c r="CT6" s="15" t="s">
        <v>136</v>
      </c>
      <c r="CU6" s="14" t="s">
        <v>136</v>
      </c>
      <c r="CV6" s="14" t="s">
        <v>136</v>
      </c>
      <c r="CW6" s="14" t="s">
        <v>136</v>
      </c>
      <c r="CX6" s="14" t="s">
        <v>136</v>
      </c>
      <c r="CY6" s="14" t="s">
        <v>136</v>
      </c>
      <c r="CZ6" s="14" t="s">
        <v>136</v>
      </c>
      <c r="DA6" s="14" t="s">
        <v>136</v>
      </c>
      <c r="DB6" s="14" t="s">
        <v>136</v>
      </c>
      <c r="DC6" s="15">
        <v>8</v>
      </c>
      <c r="DD6" s="15" t="s">
        <v>136</v>
      </c>
      <c r="DE6" s="15" t="s">
        <v>136</v>
      </c>
      <c r="DF6" s="15" t="s">
        <v>136</v>
      </c>
      <c r="DG6" s="15" t="s">
        <v>136</v>
      </c>
      <c r="DH6" s="15" t="s">
        <v>136</v>
      </c>
      <c r="DI6" s="15"/>
      <c r="DJ6" s="15"/>
      <c r="DK6" s="15"/>
      <c r="DL6" s="15">
        <v>1</v>
      </c>
      <c r="DM6" s="14">
        <v>1</v>
      </c>
      <c r="DN6" s="14">
        <v>1</v>
      </c>
      <c r="DO6" s="14">
        <v>1</v>
      </c>
      <c r="DP6" s="14">
        <v>1</v>
      </c>
      <c r="DQ6" s="14">
        <v>1</v>
      </c>
      <c r="DR6" s="14">
        <v>1</v>
      </c>
      <c r="DS6" s="14">
        <v>1</v>
      </c>
      <c r="DT6" s="14">
        <v>1</v>
      </c>
      <c r="DU6" s="14">
        <v>1</v>
      </c>
      <c r="DV6" s="14">
        <v>1</v>
      </c>
      <c r="DW6" s="15">
        <v>1</v>
      </c>
      <c r="DX6" s="14">
        <v>2</v>
      </c>
      <c r="DY6" s="14">
        <v>2</v>
      </c>
      <c r="DZ6" s="14">
        <v>2</v>
      </c>
      <c r="EA6" s="14">
        <v>2</v>
      </c>
      <c r="EB6" s="14">
        <v>3000</v>
      </c>
      <c r="EC6" s="14">
        <v>6000</v>
      </c>
      <c r="ED6" s="19">
        <f t="shared" si="5"/>
        <v>3000</v>
      </c>
      <c r="EE6" s="19">
        <f t="shared" si="6"/>
        <v>50</v>
      </c>
      <c r="EF6" s="14">
        <v>1500</v>
      </c>
      <c r="EG6" s="14">
        <v>4000</v>
      </c>
      <c r="EH6" s="19">
        <f t="shared" si="7"/>
        <v>2500</v>
      </c>
      <c r="EI6" s="19">
        <f t="shared" si="8"/>
        <v>62.5</v>
      </c>
      <c r="EJ6" s="14">
        <v>3000</v>
      </c>
      <c r="EK6" s="14">
        <v>8000</v>
      </c>
      <c r="EL6" s="19">
        <f t="shared" ref="EL6:EL63" si="9">EK6-EJ6</f>
        <v>5000</v>
      </c>
      <c r="EM6" s="19">
        <f t="shared" ref="EM6:EM63" si="10">(100/EK6)*EL6</f>
        <v>62.5</v>
      </c>
      <c r="EN6" s="14">
        <v>3000</v>
      </c>
      <c r="EO6" s="14">
        <v>7000</v>
      </c>
      <c r="EP6" s="19">
        <f t="shared" ref="EP6:EP61" si="11">EO6-EN6</f>
        <v>4000</v>
      </c>
      <c r="EQ6" s="19">
        <f t="shared" ref="EQ6:EQ61" si="12">(100/EO6)*EP6</f>
        <v>57.142857142857139</v>
      </c>
      <c r="ER6" s="14">
        <v>1</v>
      </c>
      <c r="ES6" s="14"/>
      <c r="ET6" s="15">
        <v>1</v>
      </c>
      <c r="EU6" s="14">
        <v>0</v>
      </c>
      <c r="EV6" s="19">
        <v>0</v>
      </c>
      <c r="EW6" s="19"/>
      <c r="EX6" s="15">
        <v>0</v>
      </c>
      <c r="EY6" s="15" t="s">
        <v>136</v>
      </c>
      <c r="EZ6" s="19">
        <v>0</v>
      </c>
      <c r="FA6" s="19"/>
      <c r="FB6" s="14">
        <v>8</v>
      </c>
      <c r="FC6" s="14"/>
      <c r="FD6" s="19">
        <v>0</v>
      </c>
      <c r="FE6" s="19"/>
      <c r="FF6" s="14">
        <v>2</v>
      </c>
      <c r="FG6">
        <v>71</v>
      </c>
      <c r="FH6">
        <v>4</v>
      </c>
      <c r="FI6">
        <v>103</v>
      </c>
      <c r="FJ6">
        <v>73</v>
      </c>
      <c r="FK6">
        <v>174</v>
      </c>
      <c r="FL6">
        <v>77</v>
      </c>
      <c r="FM6">
        <v>251</v>
      </c>
      <c r="FN6">
        <v>44</v>
      </c>
      <c r="FO6">
        <v>0</v>
      </c>
      <c r="FP6">
        <v>85</v>
      </c>
      <c r="FQ6">
        <v>25</v>
      </c>
      <c r="FR6">
        <v>1</v>
      </c>
      <c r="FS6">
        <v>0</v>
      </c>
      <c r="FT6">
        <v>0</v>
      </c>
      <c r="FU6">
        <v>1</v>
      </c>
      <c r="FV6">
        <v>0</v>
      </c>
      <c r="FW6">
        <v>0</v>
      </c>
      <c r="FX6">
        <v>0</v>
      </c>
      <c r="FY6">
        <v>0</v>
      </c>
      <c r="FZ6">
        <v>6</v>
      </c>
      <c r="GA6">
        <v>0</v>
      </c>
      <c r="GB6">
        <v>0</v>
      </c>
      <c r="GC6">
        <v>6</v>
      </c>
      <c r="GD6">
        <v>6</v>
      </c>
      <c r="GE6">
        <v>2</v>
      </c>
      <c r="GF6">
        <v>0</v>
      </c>
      <c r="GG6">
        <v>0</v>
      </c>
      <c r="GH6">
        <v>2</v>
      </c>
      <c r="GI6">
        <v>2</v>
      </c>
      <c r="GJ6">
        <v>2</v>
      </c>
      <c r="GK6">
        <v>26</v>
      </c>
      <c r="GL6">
        <v>0</v>
      </c>
      <c r="GM6">
        <v>0</v>
      </c>
      <c r="GN6">
        <v>0</v>
      </c>
      <c r="GO6">
        <v>0</v>
      </c>
      <c r="GP6">
        <v>7</v>
      </c>
      <c r="GQ6">
        <v>0</v>
      </c>
      <c r="GR6">
        <v>15</v>
      </c>
      <c r="GS6">
        <v>12</v>
      </c>
      <c r="GT6">
        <v>1</v>
      </c>
      <c r="GU6">
        <v>0</v>
      </c>
      <c r="GV6">
        <v>1</v>
      </c>
      <c r="GW6">
        <v>3</v>
      </c>
      <c r="GX6">
        <v>4</v>
      </c>
      <c r="GY6">
        <v>0</v>
      </c>
      <c r="GZ6">
        <v>0</v>
      </c>
      <c r="HA6">
        <v>0</v>
      </c>
    </row>
    <row r="7" spans="1:209" ht="15" customHeight="1" x14ac:dyDescent="0.35">
      <c r="A7" s="18">
        <v>1050106</v>
      </c>
      <c r="B7" s="18">
        <v>1</v>
      </c>
      <c r="C7" s="18">
        <v>5</v>
      </c>
      <c r="D7" s="18">
        <v>1</v>
      </c>
      <c r="E7" s="18" t="s">
        <v>141</v>
      </c>
      <c r="F7" s="18">
        <v>0</v>
      </c>
      <c r="G7" s="13">
        <v>0</v>
      </c>
      <c r="H7" s="13">
        <v>3</v>
      </c>
      <c r="I7" s="13">
        <v>0</v>
      </c>
      <c r="J7" s="13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>
        <v>7</v>
      </c>
      <c r="Q7" s="14">
        <v>0</v>
      </c>
      <c r="R7" s="14">
        <v>12</v>
      </c>
      <c r="S7" s="14">
        <v>0</v>
      </c>
      <c r="T7" s="14">
        <f t="shared" si="0"/>
        <v>19</v>
      </c>
      <c r="U7" s="14">
        <v>4</v>
      </c>
      <c r="V7" s="14">
        <v>0</v>
      </c>
      <c r="W7" s="15">
        <v>2.5</v>
      </c>
      <c r="X7" s="15">
        <v>5</v>
      </c>
      <c r="Z7" s="15">
        <v>6</v>
      </c>
      <c r="AA7" s="14">
        <v>0</v>
      </c>
      <c r="AB7" s="14">
        <f t="shared" si="1"/>
        <v>17.5</v>
      </c>
      <c r="AC7" s="14">
        <v>0</v>
      </c>
      <c r="AD7" s="14">
        <v>0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f t="shared" si="2"/>
        <v>0</v>
      </c>
      <c r="AK7" s="14">
        <v>0</v>
      </c>
      <c r="AL7" s="14">
        <v>0</v>
      </c>
      <c r="AM7" s="14">
        <v>0</v>
      </c>
      <c r="AN7" s="14">
        <v>0</v>
      </c>
      <c r="AO7" s="14">
        <v>0</v>
      </c>
      <c r="AP7" s="14">
        <v>0</v>
      </c>
      <c r="AQ7" s="14">
        <v>0</v>
      </c>
      <c r="AR7" s="14">
        <f t="shared" si="3"/>
        <v>0</v>
      </c>
      <c r="AS7" s="14">
        <f t="shared" si="4"/>
        <v>36.5</v>
      </c>
      <c r="AT7" s="14">
        <v>1</v>
      </c>
      <c r="AU7">
        <v>2</v>
      </c>
      <c r="AV7" s="14">
        <v>0</v>
      </c>
      <c r="AW7" s="14" t="s">
        <v>136</v>
      </c>
      <c r="AX7" s="14" t="s">
        <v>136</v>
      </c>
      <c r="AY7" s="14" t="s">
        <v>136</v>
      </c>
      <c r="AZ7" s="14">
        <v>0</v>
      </c>
      <c r="BA7" s="14" t="s">
        <v>136</v>
      </c>
      <c r="BB7" s="14" t="s">
        <v>136</v>
      </c>
      <c r="BC7" s="14" t="s">
        <v>136</v>
      </c>
      <c r="BD7" s="15">
        <v>0</v>
      </c>
      <c r="BE7" s="15" t="s">
        <v>136</v>
      </c>
      <c r="BF7" s="15" t="s">
        <v>136</v>
      </c>
      <c r="BG7" s="15" t="s">
        <v>136</v>
      </c>
      <c r="BH7" s="15">
        <v>0</v>
      </c>
      <c r="BI7" s="15" t="s">
        <v>136</v>
      </c>
      <c r="BJ7" s="15" t="s">
        <v>136</v>
      </c>
      <c r="BK7" s="15" t="s">
        <v>136</v>
      </c>
      <c r="BL7" s="19">
        <v>0</v>
      </c>
      <c r="BM7" s="14" t="s">
        <v>136</v>
      </c>
      <c r="BN7" s="14" t="s">
        <v>136</v>
      </c>
      <c r="BO7" s="14" t="s">
        <v>136</v>
      </c>
      <c r="BP7" s="15">
        <v>0</v>
      </c>
      <c r="BQ7" s="21">
        <v>0</v>
      </c>
      <c r="BR7" s="15" t="s">
        <v>136</v>
      </c>
      <c r="BS7" s="15" t="s">
        <v>136</v>
      </c>
      <c r="BT7" s="15" t="s">
        <v>136</v>
      </c>
      <c r="BU7" s="15">
        <v>0</v>
      </c>
      <c r="BV7" s="15" t="s">
        <v>136</v>
      </c>
      <c r="BW7" s="15" t="s">
        <v>136</v>
      </c>
      <c r="BX7" s="15" t="s">
        <v>136</v>
      </c>
      <c r="BY7" s="15">
        <v>0</v>
      </c>
      <c r="BZ7" s="15" t="s">
        <v>136</v>
      </c>
      <c r="CA7" s="15" t="s">
        <v>136</v>
      </c>
      <c r="CB7" s="15" t="s">
        <v>136</v>
      </c>
      <c r="CC7" s="14">
        <v>0</v>
      </c>
      <c r="CD7" s="14" t="s">
        <v>136</v>
      </c>
      <c r="CE7" s="14" t="s">
        <v>136</v>
      </c>
      <c r="CF7" s="14" t="s">
        <v>136</v>
      </c>
      <c r="CG7" s="15">
        <v>0</v>
      </c>
      <c r="CH7" s="15" t="s">
        <v>136</v>
      </c>
      <c r="CI7" s="15" t="s">
        <v>136</v>
      </c>
      <c r="CJ7" s="15" t="s">
        <v>136</v>
      </c>
      <c r="CK7" s="14">
        <v>0</v>
      </c>
      <c r="CL7" s="15" t="s">
        <v>136</v>
      </c>
      <c r="CM7" s="15" t="s">
        <v>136</v>
      </c>
      <c r="CN7" s="15" t="s">
        <v>136</v>
      </c>
      <c r="CO7" s="15" t="s">
        <v>136</v>
      </c>
      <c r="CP7" s="15" t="s">
        <v>136</v>
      </c>
      <c r="CQ7" s="15" t="s">
        <v>136</v>
      </c>
      <c r="CR7" s="15" t="s">
        <v>136</v>
      </c>
      <c r="CS7" s="15" t="s">
        <v>136</v>
      </c>
      <c r="CT7" s="15" t="s">
        <v>136</v>
      </c>
      <c r="CU7" s="15" t="s">
        <v>136</v>
      </c>
      <c r="CV7" s="15" t="s">
        <v>136</v>
      </c>
      <c r="CW7" s="15" t="s">
        <v>136</v>
      </c>
      <c r="CX7" s="15" t="s">
        <v>136</v>
      </c>
      <c r="CY7" s="15" t="s">
        <v>136</v>
      </c>
      <c r="CZ7" s="15" t="s">
        <v>136</v>
      </c>
      <c r="DA7" s="15" t="s">
        <v>136</v>
      </c>
      <c r="DB7" s="15" t="s">
        <v>136</v>
      </c>
      <c r="DC7" s="15" t="s">
        <v>136</v>
      </c>
      <c r="DD7" s="15" t="s">
        <v>136</v>
      </c>
      <c r="DE7" s="15" t="s">
        <v>136</v>
      </c>
      <c r="DF7" s="15" t="s">
        <v>136</v>
      </c>
      <c r="DG7" s="15" t="s">
        <v>136</v>
      </c>
      <c r="DH7" s="15" t="s">
        <v>136</v>
      </c>
      <c r="DI7" s="15"/>
      <c r="DJ7" s="15"/>
      <c r="DK7" s="15"/>
      <c r="DL7" s="15">
        <v>0</v>
      </c>
      <c r="DM7" s="14">
        <v>1</v>
      </c>
      <c r="DN7" s="14">
        <v>1</v>
      </c>
      <c r="DO7" s="14">
        <v>1</v>
      </c>
      <c r="DP7" s="14">
        <v>1</v>
      </c>
      <c r="DQ7" s="14">
        <v>1</v>
      </c>
      <c r="DR7" s="14">
        <v>1</v>
      </c>
      <c r="DS7" s="14">
        <v>1</v>
      </c>
      <c r="DT7" s="14">
        <v>1</v>
      </c>
      <c r="DU7" s="14">
        <v>1</v>
      </c>
      <c r="DV7" s="14">
        <v>1</v>
      </c>
      <c r="DW7" s="14">
        <v>1</v>
      </c>
      <c r="DX7" s="14">
        <v>2</v>
      </c>
      <c r="DY7" s="14">
        <v>2</v>
      </c>
      <c r="DZ7" s="14">
        <v>2</v>
      </c>
      <c r="EA7" s="14">
        <v>4</v>
      </c>
      <c r="EB7" s="14">
        <v>4000</v>
      </c>
      <c r="EC7" s="14">
        <v>6000</v>
      </c>
      <c r="ED7" s="19">
        <f t="shared" si="5"/>
        <v>2000</v>
      </c>
      <c r="EE7" s="19">
        <f t="shared" si="6"/>
        <v>33.333333333333336</v>
      </c>
      <c r="EF7" s="14">
        <v>3000</v>
      </c>
      <c r="EG7" s="14">
        <v>4000</v>
      </c>
      <c r="EH7" s="19">
        <f t="shared" si="7"/>
        <v>1000</v>
      </c>
      <c r="EI7" s="19">
        <f t="shared" si="8"/>
        <v>25</v>
      </c>
      <c r="EJ7" s="14">
        <v>5000</v>
      </c>
      <c r="EK7" s="14">
        <v>7000</v>
      </c>
      <c r="EL7" s="19">
        <f t="shared" si="9"/>
        <v>2000</v>
      </c>
      <c r="EM7" s="19">
        <f t="shared" si="10"/>
        <v>28.571428571428569</v>
      </c>
      <c r="EN7" s="14"/>
      <c r="EO7" s="14"/>
      <c r="EP7" s="19"/>
      <c r="EQ7" s="19"/>
      <c r="ER7" s="14">
        <v>5</v>
      </c>
      <c r="ES7" s="14"/>
      <c r="ET7" s="14">
        <v>1</v>
      </c>
      <c r="EU7">
        <v>0</v>
      </c>
      <c r="EV7" s="19">
        <v>0</v>
      </c>
      <c r="EW7" s="19"/>
      <c r="EX7" s="15">
        <v>0</v>
      </c>
      <c r="EY7" s="15" t="s">
        <v>136</v>
      </c>
      <c r="EZ7" s="19">
        <v>0</v>
      </c>
      <c r="FA7" s="19"/>
      <c r="FB7" s="19">
        <v>0</v>
      </c>
      <c r="FC7" s="19"/>
      <c r="FD7" s="19">
        <v>0</v>
      </c>
      <c r="FE7" s="19"/>
      <c r="FF7" s="14">
        <v>2</v>
      </c>
      <c r="FG7">
        <v>24</v>
      </c>
      <c r="FH7">
        <v>3</v>
      </c>
      <c r="FI7">
        <v>9</v>
      </c>
      <c r="FJ7">
        <v>11</v>
      </c>
      <c r="FK7">
        <v>33</v>
      </c>
      <c r="FL7">
        <v>14</v>
      </c>
      <c r="FM7">
        <v>47</v>
      </c>
      <c r="FN7">
        <v>10</v>
      </c>
      <c r="FO7">
        <v>0</v>
      </c>
      <c r="FP7">
        <v>0</v>
      </c>
      <c r="FQ7">
        <v>0</v>
      </c>
      <c r="FR7">
        <v>0</v>
      </c>
      <c r="FS7">
        <v>0</v>
      </c>
      <c r="FT7">
        <v>0</v>
      </c>
      <c r="FU7">
        <v>0</v>
      </c>
      <c r="FV7">
        <v>0</v>
      </c>
      <c r="FW7">
        <v>0</v>
      </c>
      <c r="FX7">
        <v>0</v>
      </c>
      <c r="FY7">
        <v>0</v>
      </c>
      <c r="FZ7">
        <v>3</v>
      </c>
      <c r="GA7">
        <v>0</v>
      </c>
      <c r="GB7">
        <v>0</v>
      </c>
      <c r="GC7">
        <v>5</v>
      </c>
      <c r="GD7">
        <v>3</v>
      </c>
      <c r="GE7">
        <v>0</v>
      </c>
      <c r="GF7">
        <v>0</v>
      </c>
      <c r="GG7">
        <v>0</v>
      </c>
      <c r="GH7">
        <v>2</v>
      </c>
      <c r="GI7">
        <v>0</v>
      </c>
      <c r="GJ7">
        <v>4</v>
      </c>
      <c r="GK7">
        <v>4</v>
      </c>
      <c r="GL7">
        <v>0</v>
      </c>
      <c r="GM7">
        <v>0</v>
      </c>
      <c r="GN7">
        <v>0</v>
      </c>
      <c r="GO7">
        <v>0</v>
      </c>
      <c r="GP7">
        <v>2</v>
      </c>
      <c r="GQ7">
        <v>3</v>
      </c>
      <c r="GR7">
        <v>5</v>
      </c>
      <c r="GS7">
        <v>2</v>
      </c>
      <c r="GT7">
        <v>0</v>
      </c>
      <c r="GU7">
        <v>0</v>
      </c>
      <c r="GV7">
        <v>0</v>
      </c>
      <c r="GW7">
        <v>0</v>
      </c>
      <c r="GX7">
        <v>4</v>
      </c>
      <c r="GY7">
        <v>0</v>
      </c>
      <c r="GZ7">
        <v>0</v>
      </c>
      <c r="HA7">
        <v>0</v>
      </c>
    </row>
    <row r="8" spans="1:209" ht="15" customHeight="1" x14ac:dyDescent="0.35">
      <c r="A8" s="18">
        <v>1050107</v>
      </c>
      <c r="B8" s="18">
        <v>1</v>
      </c>
      <c r="C8" s="18">
        <v>5</v>
      </c>
      <c r="D8" s="18">
        <v>1</v>
      </c>
      <c r="E8" s="18" t="s">
        <v>142</v>
      </c>
      <c r="F8" s="18">
        <v>0</v>
      </c>
      <c r="G8" s="13">
        <v>0</v>
      </c>
      <c r="H8" s="13">
        <v>2</v>
      </c>
      <c r="I8" s="13">
        <v>0</v>
      </c>
      <c r="J8">
        <v>1</v>
      </c>
      <c r="K8" s="14">
        <v>0</v>
      </c>
      <c r="L8" s="14">
        <v>0</v>
      </c>
      <c r="M8">
        <v>5</v>
      </c>
      <c r="N8" s="14">
        <v>0</v>
      </c>
      <c r="O8" s="14">
        <v>1.5</v>
      </c>
      <c r="P8" s="14">
        <v>0</v>
      </c>
      <c r="Q8" s="14">
        <v>0</v>
      </c>
      <c r="R8" s="14">
        <v>4</v>
      </c>
      <c r="S8" s="14">
        <v>0</v>
      </c>
      <c r="T8" s="14">
        <f t="shared" si="0"/>
        <v>10.5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f t="shared" si="1"/>
        <v>0</v>
      </c>
      <c r="AC8" s="14">
        <v>0</v>
      </c>
      <c r="AD8" s="14">
        <v>0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f t="shared" si="2"/>
        <v>0</v>
      </c>
      <c r="AK8" s="14">
        <v>0</v>
      </c>
      <c r="AL8" s="14">
        <v>0</v>
      </c>
      <c r="AM8" s="14">
        <v>0</v>
      </c>
      <c r="AN8" s="14">
        <v>0</v>
      </c>
      <c r="AO8" s="14">
        <v>0</v>
      </c>
      <c r="AP8" s="14">
        <v>0</v>
      </c>
      <c r="AQ8" s="14">
        <v>0</v>
      </c>
      <c r="AR8" s="14">
        <f t="shared" si="3"/>
        <v>0</v>
      </c>
      <c r="AS8" s="14">
        <f t="shared" si="4"/>
        <v>10.5</v>
      </c>
      <c r="AT8" s="14">
        <v>0</v>
      </c>
      <c r="AU8" s="14" t="s">
        <v>136</v>
      </c>
      <c r="AV8" s="14">
        <v>0</v>
      </c>
      <c r="AW8" s="14" t="s">
        <v>136</v>
      </c>
      <c r="AX8" s="14" t="s">
        <v>136</v>
      </c>
      <c r="AY8" s="14" t="s">
        <v>136</v>
      </c>
      <c r="AZ8" s="14">
        <v>0</v>
      </c>
      <c r="BA8" s="14" t="s">
        <v>136</v>
      </c>
      <c r="BB8" s="14" t="s">
        <v>136</v>
      </c>
      <c r="BC8" s="14" t="s">
        <v>136</v>
      </c>
      <c r="BD8" s="15">
        <v>0</v>
      </c>
      <c r="BE8" s="15" t="s">
        <v>136</v>
      </c>
      <c r="BF8" s="15" t="s">
        <v>136</v>
      </c>
      <c r="BG8" s="15" t="s">
        <v>136</v>
      </c>
      <c r="BH8" s="15">
        <v>0</v>
      </c>
      <c r="BI8" s="15" t="s">
        <v>136</v>
      </c>
      <c r="BJ8" s="15" t="s">
        <v>136</v>
      </c>
      <c r="BK8" s="15" t="s">
        <v>136</v>
      </c>
      <c r="BL8" s="15">
        <v>1</v>
      </c>
      <c r="BM8">
        <v>2</v>
      </c>
      <c r="BN8">
        <v>2</v>
      </c>
      <c r="BO8">
        <v>3</v>
      </c>
      <c r="BP8" s="15">
        <v>0</v>
      </c>
      <c r="BQ8" s="21">
        <v>0</v>
      </c>
      <c r="BR8" s="15" t="s">
        <v>136</v>
      </c>
      <c r="BS8" s="15" t="s">
        <v>136</v>
      </c>
      <c r="BT8" s="15" t="s">
        <v>136</v>
      </c>
      <c r="BU8" s="15">
        <v>0</v>
      </c>
      <c r="BV8" s="15" t="s">
        <v>136</v>
      </c>
      <c r="BW8" s="15" t="s">
        <v>136</v>
      </c>
      <c r="BX8" s="15" t="s">
        <v>136</v>
      </c>
      <c r="BY8" s="15">
        <v>0</v>
      </c>
      <c r="BZ8" s="15" t="s">
        <v>136</v>
      </c>
      <c r="CA8" s="15" t="s">
        <v>136</v>
      </c>
      <c r="CB8" s="15" t="s">
        <v>136</v>
      </c>
      <c r="CC8" s="14">
        <v>0</v>
      </c>
      <c r="CD8" s="14" t="s">
        <v>136</v>
      </c>
      <c r="CE8" s="14" t="s">
        <v>136</v>
      </c>
      <c r="CF8" s="14" t="s">
        <v>136</v>
      </c>
      <c r="CG8" s="15">
        <v>0</v>
      </c>
      <c r="CH8" s="15" t="s">
        <v>136</v>
      </c>
      <c r="CI8" s="15" t="s">
        <v>136</v>
      </c>
      <c r="CJ8" s="15" t="s">
        <v>136</v>
      </c>
      <c r="CK8" s="14">
        <v>0</v>
      </c>
      <c r="CL8" s="15" t="s">
        <v>136</v>
      </c>
      <c r="CM8" s="15" t="s">
        <v>136</v>
      </c>
      <c r="CN8" s="15" t="s">
        <v>136</v>
      </c>
      <c r="CO8" s="15" t="s">
        <v>136</v>
      </c>
      <c r="CP8" s="15" t="s">
        <v>136</v>
      </c>
      <c r="CQ8" s="15" t="s">
        <v>136</v>
      </c>
      <c r="CR8" s="15" t="s">
        <v>136</v>
      </c>
      <c r="CS8" s="15" t="s">
        <v>136</v>
      </c>
      <c r="CT8" s="15" t="s">
        <v>136</v>
      </c>
      <c r="CU8">
        <v>2</v>
      </c>
      <c r="CV8" s="15" t="s">
        <v>136</v>
      </c>
      <c r="CW8" s="15" t="s">
        <v>136</v>
      </c>
      <c r="CX8" s="15" t="s">
        <v>136</v>
      </c>
      <c r="CY8" s="15" t="s">
        <v>136</v>
      </c>
      <c r="CZ8" s="15" t="s">
        <v>136</v>
      </c>
      <c r="DA8" s="15" t="s">
        <v>136</v>
      </c>
      <c r="DB8" s="15" t="s">
        <v>136</v>
      </c>
      <c r="DC8" s="15" t="s">
        <v>136</v>
      </c>
      <c r="DD8" s="15" t="s">
        <v>136</v>
      </c>
      <c r="DE8" s="15" t="s">
        <v>136</v>
      </c>
      <c r="DF8" s="15" t="s">
        <v>136</v>
      </c>
      <c r="DG8" s="15" t="s">
        <v>136</v>
      </c>
      <c r="DH8" s="15" t="s">
        <v>136</v>
      </c>
      <c r="DI8" s="15"/>
      <c r="DJ8" s="15"/>
      <c r="DK8" s="15"/>
      <c r="DL8" s="15">
        <v>0</v>
      </c>
      <c r="DM8" s="14">
        <v>1</v>
      </c>
      <c r="DN8" s="14">
        <v>1</v>
      </c>
      <c r="DO8" s="14">
        <v>1</v>
      </c>
      <c r="DP8" s="14">
        <v>1</v>
      </c>
      <c r="DQ8" s="14">
        <v>1</v>
      </c>
      <c r="DR8" s="14">
        <v>1</v>
      </c>
      <c r="DS8" s="14">
        <v>1</v>
      </c>
      <c r="DT8" s="14">
        <v>1</v>
      </c>
      <c r="DU8" s="14">
        <v>1</v>
      </c>
      <c r="DV8" s="14">
        <v>1</v>
      </c>
      <c r="DW8" s="14">
        <v>1</v>
      </c>
      <c r="DX8" s="14">
        <v>2</v>
      </c>
      <c r="DY8" s="14">
        <v>2</v>
      </c>
      <c r="DZ8" s="14">
        <v>4</v>
      </c>
      <c r="EA8" s="14">
        <v>4</v>
      </c>
      <c r="EB8" s="14">
        <v>4000</v>
      </c>
      <c r="EC8" s="14">
        <v>6000</v>
      </c>
      <c r="ED8" s="19">
        <f t="shared" si="5"/>
        <v>2000</v>
      </c>
      <c r="EE8" s="19">
        <f t="shared" si="6"/>
        <v>33.333333333333336</v>
      </c>
      <c r="EF8" s="14">
        <v>3000</v>
      </c>
      <c r="EG8" s="14">
        <v>4000</v>
      </c>
      <c r="EH8" s="19">
        <f t="shared" si="7"/>
        <v>1000</v>
      </c>
      <c r="EI8" s="19">
        <f t="shared" si="8"/>
        <v>25</v>
      </c>
      <c r="EJ8" s="19"/>
      <c r="EK8" s="19"/>
      <c r="EL8" s="19"/>
      <c r="EM8" s="19"/>
      <c r="EN8" s="19"/>
      <c r="EO8" s="19"/>
      <c r="EP8" s="19"/>
      <c r="EQ8" s="19"/>
      <c r="ER8" s="14">
        <v>6</v>
      </c>
      <c r="ES8" s="14"/>
      <c r="ET8" s="15">
        <v>1</v>
      </c>
      <c r="EU8" s="15">
        <v>1</v>
      </c>
      <c r="EV8">
        <v>3</v>
      </c>
      <c r="EX8" s="15">
        <v>0</v>
      </c>
      <c r="EY8" s="15" t="s">
        <v>136</v>
      </c>
      <c r="EZ8" s="19">
        <v>0</v>
      </c>
      <c r="FA8" s="19"/>
      <c r="FB8" s="19">
        <v>0</v>
      </c>
      <c r="FC8" s="19"/>
      <c r="FD8">
        <v>1</v>
      </c>
      <c r="FF8" s="15">
        <v>0</v>
      </c>
      <c r="FG8">
        <v>8</v>
      </c>
      <c r="FH8">
        <v>5</v>
      </c>
      <c r="FI8">
        <v>68</v>
      </c>
      <c r="FJ8">
        <v>109</v>
      </c>
      <c r="FK8">
        <v>76</v>
      </c>
      <c r="FL8">
        <v>114</v>
      </c>
      <c r="FM8">
        <v>190</v>
      </c>
      <c r="FN8">
        <v>0</v>
      </c>
      <c r="FO8">
        <v>0</v>
      </c>
      <c r="FP8">
        <v>22</v>
      </c>
      <c r="FQ8">
        <v>0</v>
      </c>
      <c r="FR8">
        <v>0</v>
      </c>
      <c r="FS8">
        <v>0</v>
      </c>
      <c r="FT8">
        <v>0</v>
      </c>
      <c r="FU8">
        <v>0</v>
      </c>
      <c r="FV8">
        <v>0</v>
      </c>
      <c r="FW8">
        <v>0</v>
      </c>
      <c r="FX8">
        <v>0</v>
      </c>
      <c r="FY8">
        <v>15</v>
      </c>
      <c r="FZ8">
        <v>1</v>
      </c>
      <c r="GA8">
        <v>1</v>
      </c>
      <c r="GB8">
        <v>0</v>
      </c>
      <c r="GC8">
        <v>45</v>
      </c>
      <c r="GD8">
        <v>4</v>
      </c>
      <c r="GE8">
        <v>0</v>
      </c>
      <c r="GF8">
        <v>0</v>
      </c>
      <c r="GG8">
        <v>1</v>
      </c>
      <c r="GH8">
        <v>0</v>
      </c>
      <c r="GI8">
        <v>3</v>
      </c>
      <c r="GJ8">
        <v>36</v>
      </c>
      <c r="GK8">
        <v>33</v>
      </c>
      <c r="GL8">
        <v>0</v>
      </c>
      <c r="GM8">
        <v>0</v>
      </c>
      <c r="GN8">
        <v>0</v>
      </c>
      <c r="GO8">
        <v>0</v>
      </c>
      <c r="GP8">
        <v>2</v>
      </c>
      <c r="GQ8">
        <v>1</v>
      </c>
      <c r="GR8">
        <v>5</v>
      </c>
      <c r="GS8">
        <v>15</v>
      </c>
      <c r="GT8">
        <v>0</v>
      </c>
      <c r="GU8">
        <v>0</v>
      </c>
      <c r="GV8">
        <v>0</v>
      </c>
      <c r="GW8">
        <v>0</v>
      </c>
      <c r="GX8">
        <v>1</v>
      </c>
      <c r="GY8">
        <v>0</v>
      </c>
      <c r="GZ8">
        <v>5</v>
      </c>
      <c r="HA8">
        <v>0</v>
      </c>
    </row>
    <row r="9" spans="1:209" s="20" customFormat="1" ht="15" customHeight="1" x14ac:dyDescent="0.35">
      <c r="A9" s="21">
        <v>1050108</v>
      </c>
      <c r="B9" s="21">
        <v>1</v>
      </c>
      <c r="C9" s="21">
        <v>5</v>
      </c>
      <c r="D9" s="21">
        <v>1</v>
      </c>
      <c r="E9" s="21" t="s">
        <v>143</v>
      </c>
      <c r="F9" s="21">
        <v>1</v>
      </c>
      <c r="G9" s="21">
        <v>4</v>
      </c>
      <c r="H9" s="13">
        <v>3</v>
      </c>
      <c r="I9" s="13">
        <v>0</v>
      </c>
      <c r="J9" s="13">
        <v>1</v>
      </c>
      <c r="K9" s="14">
        <v>0</v>
      </c>
      <c r="L9" s="14">
        <v>0</v>
      </c>
      <c r="M9" s="14">
        <v>0</v>
      </c>
      <c r="N9" s="20">
        <v>9</v>
      </c>
      <c r="O9" s="14">
        <v>2.5</v>
      </c>
      <c r="P9" s="14">
        <v>7</v>
      </c>
      <c r="Q9" s="14">
        <v>0</v>
      </c>
      <c r="R9" s="14">
        <v>5</v>
      </c>
      <c r="S9" s="14">
        <v>0</v>
      </c>
      <c r="T9" s="14">
        <f t="shared" si="0"/>
        <v>23.5</v>
      </c>
      <c r="U9" s="20">
        <v>7</v>
      </c>
      <c r="V9" s="14">
        <v>0</v>
      </c>
      <c r="W9" s="14">
        <v>0</v>
      </c>
      <c r="X9" s="20">
        <v>7</v>
      </c>
      <c r="Y9" s="20">
        <v>0</v>
      </c>
      <c r="Z9" s="20">
        <v>10</v>
      </c>
      <c r="AA9" s="14">
        <v>0</v>
      </c>
      <c r="AB9" s="14">
        <f t="shared" si="1"/>
        <v>24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f t="shared" si="2"/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f t="shared" si="3"/>
        <v>0</v>
      </c>
      <c r="AS9" s="14">
        <f t="shared" si="4"/>
        <v>47.5</v>
      </c>
      <c r="AT9" s="14">
        <v>1</v>
      </c>
      <c r="AU9" s="20">
        <v>3</v>
      </c>
      <c r="AV9" s="14">
        <v>0</v>
      </c>
      <c r="AW9" s="14" t="s">
        <v>136</v>
      </c>
      <c r="AX9" s="14" t="s">
        <v>136</v>
      </c>
      <c r="AY9" s="14" t="s">
        <v>136</v>
      </c>
      <c r="AZ9" s="14">
        <v>0</v>
      </c>
      <c r="BA9" s="14" t="s">
        <v>136</v>
      </c>
      <c r="BB9" s="14" t="s">
        <v>136</v>
      </c>
      <c r="BC9" s="14" t="s">
        <v>136</v>
      </c>
      <c r="BD9" s="19">
        <v>0</v>
      </c>
      <c r="BE9" s="19" t="s">
        <v>136</v>
      </c>
      <c r="BF9" s="19" t="s">
        <v>136</v>
      </c>
      <c r="BG9" s="19" t="s">
        <v>136</v>
      </c>
      <c r="BH9" s="19">
        <v>0</v>
      </c>
      <c r="BI9" s="19" t="s">
        <v>136</v>
      </c>
      <c r="BJ9" s="19" t="s">
        <v>136</v>
      </c>
      <c r="BK9" s="19" t="s">
        <v>136</v>
      </c>
      <c r="BL9" s="14">
        <v>0</v>
      </c>
      <c r="BM9" s="14" t="s">
        <v>136</v>
      </c>
      <c r="BN9" s="14" t="s">
        <v>136</v>
      </c>
      <c r="BO9" s="14" t="s">
        <v>136</v>
      </c>
      <c r="BP9" s="19">
        <v>0</v>
      </c>
      <c r="BQ9" s="21">
        <v>1</v>
      </c>
      <c r="BR9" s="19" t="s">
        <v>136</v>
      </c>
      <c r="BS9" s="19" t="s">
        <v>136</v>
      </c>
      <c r="BT9" s="19" t="s">
        <v>136</v>
      </c>
      <c r="BU9" s="19">
        <v>0</v>
      </c>
      <c r="BV9" s="19" t="s">
        <v>136</v>
      </c>
      <c r="BW9" s="19" t="s">
        <v>136</v>
      </c>
      <c r="BX9" s="19" t="s">
        <v>136</v>
      </c>
      <c r="BY9" s="19">
        <v>0</v>
      </c>
      <c r="BZ9" s="19" t="s">
        <v>136</v>
      </c>
      <c r="CA9" s="19" t="s">
        <v>136</v>
      </c>
      <c r="CB9" s="19" t="s">
        <v>136</v>
      </c>
      <c r="CC9" s="14">
        <v>0</v>
      </c>
      <c r="CD9" s="14" t="s">
        <v>136</v>
      </c>
      <c r="CE9" s="14" t="s">
        <v>136</v>
      </c>
      <c r="CF9" s="14" t="s">
        <v>136</v>
      </c>
      <c r="CG9" s="19">
        <v>0</v>
      </c>
      <c r="CH9" s="19" t="s">
        <v>136</v>
      </c>
      <c r="CI9" s="19" t="s">
        <v>136</v>
      </c>
      <c r="CJ9" s="19" t="s">
        <v>136</v>
      </c>
      <c r="CK9" s="14">
        <v>0</v>
      </c>
      <c r="CL9" s="19" t="s">
        <v>136</v>
      </c>
      <c r="CM9" s="19" t="s">
        <v>136</v>
      </c>
      <c r="CN9" s="19" t="s">
        <v>136</v>
      </c>
      <c r="CO9" s="19" t="s">
        <v>136</v>
      </c>
      <c r="CP9" s="19" t="s">
        <v>136</v>
      </c>
      <c r="CQ9" s="19" t="s">
        <v>136</v>
      </c>
      <c r="CR9" s="19" t="s">
        <v>136</v>
      </c>
      <c r="CS9" s="19" t="s">
        <v>136</v>
      </c>
      <c r="CT9" s="19" t="s">
        <v>136</v>
      </c>
      <c r="CU9" s="19" t="s">
        <v>136</v>
      </c>
      <c r="CV9" s="19" t="s">
        <v>136</v>
      </c>
      <c r="CW9" s="19" t="s">
        <v>136</v>
      </c>
      <c r="CX9" s="19" t="s">
        <v>136</v>
      </c>
      <c r="CY9" s="19" t="s">
        <v>136</v>
      </c>
      <c r="CZ9" s="19" t="s">
        <v>136</v>
      </c>
      <c r="DA9" s="19" t="s">
        <v>136</v>
      </c>
      <c r="DB9" s="19" t="s">
        <v>136</v>
      </c>
      <c r="DC9" s="19" t="s">
        <v>136</v>
      </c>
      <c r="DD9" s="19" t="s">
        <v>136</v>
      </c>
      <c r="DE9" s="19" t="s">
        <v>136</v>
      </c>
      <c r="DF9" s="19" t="s">
        <v>136</v>
      </c>
      <c r="DG9" s="19" t="s">
        <v>136</v>
      </c>
      <c r="DH9" s="19" t="s">
        <v>136</v>
      </c>
      <c r="DI9" s="19"/>
      <c r="DJ9" s="19"/>
      <c r="DK9" s="19"/>
      <c r="DL9" s="19">
        <v>0</v>
      </c>
      <c r="DM9" s="14">
        <v>1</v>
      </c>
      <c r="DN9" s="14">
        <v>1</v>
      </c>
      <c r="DO9" s="14">
        <v>1</v>
      </c>
      <c r="DP9" s="14">
        <v>1</v>
      </c>
      <c r="DQ9" s="14">
        <v>1</v>
      </c>
      <c r="DR9" s="14">
        <v>1</v>
      </c>
      <c r="DS9" s="14">
        <v>1</v>
      </c>
      <c r="DT9" s="14">
        <v>1</v>
      </c>
      <c r="DU9" s="14">
        <v>1</v>
      </c>
      <c r="DV9" s="14">
        <v>1</v>
      </c>
      <c r="DW9" s="14">
        <v>1</v>
      </c>
      <c r="DX9" s="14">
        <v>2</v>
      </c>
      <c r="DY9" s="14">
        <v>2</v>
      </c>
      <c r="DZ9" s="14">
        <v>2</v>
      </c>
      <c r="EA9" s="14">
        <v>4</v>
      </c>
      <c r="EB9" s="14">
        <v>5000</v>
      </c>
      <c r="EC9" s="14">
        <v>6000</v>
      </c>
      <c r="ED9" s="19">
        <f t="shared" si="5"/>
        <v>1000</v>
      </c>
      <c r="EE9" s="19">
        <f t="shared" si="6"/>
        <v>16.666666666666668</v>
      </c>
      <c r="EF9" s="14">
        <v>3000</v>
      </c>
      <c r="EG9" s="14">
        <v>3500</v>
      </c>
      <c r="EH9" s="19">
        <f t="shared" si="7"/>
        <v>500</v>
      </c>
      <c r="EI9" s="19">
        <f t="shared" si="8"/>
        <v>14.285714285714285</v>
      </c>
      <c r="EJ9" s="14">
        <v>5000</v>
      </c>
      <c r="EK9" s="14">
        <v>6500</v>
      </c>
      <c r="EL9" s="19">
        <f t="shared" si="9"/>
        <v>1500</v>
      </c>
      <c r="EM9" s="19">
        <f t="shared" si="10"/>
        <v>23.076923076923077</v>
      </c>
      <c r="EN9" s="14"/>
      <c r="EO9" s="14"/>
      <c r="EP9" s="19"/>
      <c r="EQ9" s="19"/>
      <c r="ER9" s="19">
        <v>2</v>
      </c>
      <c r="ES9" s="14"/>
      <c r="ET9" s="19">
        <v>1</v>
      </c>
      <c r="EU9" s="14">
        <v>0</v>
      </c>
      <c r="EV9" s="19">
        <v>0</v>
      </c>
      <c r="EW9" s="19"/>
      <c r="EX9" s="19">
        <v>0</v>
      </c>
      <c r="EY9" s="19" t="s">
        <v>136</v>
      </c>
      <c r="EZ9" s="19">
        <v>0</v>
      </c>
      <c r="FA9" s="19"/>
      <c r="FB9" s="19">
        <v>0</v>
      </c>
      <c r="FC9" s="19"/>
      <c r="FD9" s="19">
        <v>0</v>
      </c>
      <c r="FE9" s="19"/>
      <c r="FF9" s="20">
        <v>4</v>
      </c>
      <c r="FG9" s="20">
        <v>21</v>
      </c>
      <c r="FH9" s="20">
        <v>37</v>
      </c>
      <c r="FI9" s="20">
        <v>0</v>
      </c>
      <c r="FJ9" s="20">
        <v>34</v>
      </c>
      <c r="FK9" s="20">
        <v>21</v>
      </c>
      <c r="FL9" s="20">
        <v>71</v>
      </c>
      <c r="FM9" s="20">
        <v>92</v>
      </c>
      <c r="FN9" s="20">
        <v>3</v>
      </c>
      <c r="FO9" s="20">
        <v>4</v>
      </c>
      <c r="FP9" s="20">
        <v>0</v>
      </c>
      <c r="FQ9" s="20">
        <v>12</v>
      </c>
      <c r="FR9" s="20">
        <v>0</v>
      </c>
      <c r="FS9" s="20">
        <v>0</v>
      </c>
      <c r="FT9" s="20">
        <v>0</v>
      </c>
      <c r="FU9" s="20">
        <v>0</v>
      </c>
      <c r="FV9" s="20">
        <v>0</v>
      </c>
      <c r="FW9" s="20">
        <v>0</v>
      </c>
      <c r="FX9" s="20">
        <v>0</v>
      </c>
      <c r="FY9" s="20">
        <v>0</v>
      </c>
      <c r="FZ9" s="20">
        <v>3</v>
      </c>
      <c r="GA9" s="20">
        <v>6</v>
      </c>
      <c r="GB9" s="20">
        <v>0</v>
      </c>
      <c r="GC9" s="20">
        <v>0</v>
      </c>
      <c r="GD9" s="20">
        <v>2</v>
      </c>
      <c r="GE9" s="20">
        <v>1</v>
      </c>
      <c r="GF9" s="20">
        <v>0</v>
      </c>
      <c r="GG9" s="20">
        <v>0</v>
      </c>
      <c r="GH9" s="20">
        <v>0</v>
      </c>
      <c r="GI9" s="20">
        <v>2</v>
      </c>
      <c r="GJ9" s="20">
        <v>0</v>
      </c>
      <c r="GK9" s="20">
        <v>12</v>
      </c>
      <c r="GL9" s="20">
        <v>0</v>
      </c>
      <c r="GM9" s="20">
        <v>0</v>
      </c>
      <c r="GN9" s="20">
        <v>0</v>
      </c>
      <c r="GO9" s="20">
        <v>0</v>
      </c>
      <c r="GP9" s="20">
        <v>10</v>
      </c>
      <c r="GQ9" s="20">
        <v>17</v>
      </c>
      <c r="GR9" s="20">
        <v>0</v>
      </c>
      <c r="GS9" s="20">
        <v>5</v>
      </c>
      <c r="GT9" s="20">
        <v>0</v>
      </c>
      <c r="GU9" s="20">
        <v>1</v>
      </c>
      <c r="GV9" s="20">
        <v>0</v>
      </c>
      <c r="GW9" s="20">
        <v>5</v>
      </c>
      <c r="GX9" s="20">
        <v>3</v>
      </c>
      <c r="GY9" s="20">
        <v>6</v>
      </c>
      <c r="GZ9" s="20">
        <v>0</v>
      </c>
      <c r="HA9" s="20">
        <v>0</v>
      </c>
    </row>
    <row r="10" spans="1:209" s="20" customFormat="1" ht="15" customHeight="1" x14ac:dyDescent="0.35">
      <c r="A10" s="21">
        <v>1050109</v>
      </c>
      <c r="B10" s="21">
        <v>1</v>
      </c>
      <c r="C10" s="21">
        <v>5</v>
      </c>
      <c r="D10" s="21">
        <v>1</v>
      </c>
      <c r="E10" s="21" t="s">
        <v>144</v>
      </c>
      <c r="F10" s="21">
        <v>1</v>
      </c>
      <c r="G10" s="21">
        <v>3</v>
      </c>
      <c r="H10" s="13">
        <v>2</v>
      </c>
      <c r="I10" s="13">
        <v>0</v>
      </c>
      <c r="J10" s="13">
        <v>1</v>
      </c>
      <c r="K10" s="13">
        <v>1</v>
      </c>
      <c r="L10" s="13">
        <v>1</v>
      </c>
      <c r="M10" s="13">
        <v>6</v>
      </c>
      <c r="N10" s="14">
        <v>0</v>
      </c>
      <c r="O10" s="13">
        <v>2</v>
      </c>
      <c r="P10" s="13">
        <v>1</v>
      </c>
      <c r="Q10" s="14">
        <v>0</v>
      </c>
      <c r="R10" s="13">
        <v>1</v>
      </c>
      <c r="S10" s="14">
        <v>0</v>
      </c>
      <c r="T10" s="14">
        <f t="shared" si="0"/>
        <v>10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f t="shared" si="1"/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f t="shared" si="2"/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f t="shared" si="3"/>
        <v>0</v>
      </c>
      <c r="AS10" s="14">
        <f t="shared" si="4"/>
        <v>10</v>
      </c>
      <c r="AT10" s="14">
        <v>1</v>
      </c>
      <c r="AU10" s="20">
        <v>4</v>
      </c>
      <c r="AV10" s="14">
        <v>0</v>
      </c>
      <c r="AW10" s="14" t="s">
        <v>136</v>
      </c>
      <c r="AX10" s="14" t="s">
        <v>136</v>
      </c>
      <c r="AY10" s="14" t="s">
        <v>136</v>
      </c>
      <c r="AZ10" s="14">
        <v>0</v>
      </c>
      <c r="BA10" s="14" t="s">
        <v>136</v>
      </c>
      <c r="BB10" s="14" t="s">
        <v>136</v>
      </c>
      <c r="BC10" s="14" t="s">
        <v>136</v>
      </c>
      <c r="BD10" s="19">
        <v>0</v>
      </c>
      <c r="BE10" s="19" t="s">
        <v>136</v>
      </c>
      <c r="BF10" s="19" t="s">
        <v>136</v>
      </c>
      <c r="BG10" s="19" t="s">
        <v>136</v>
      </c>
      <c r="BH10" s="19">
        <v>0</v>
      </c>
      <c r="BI10" s="19" t="s">
        <v>136</v>
      </c>
      <c r="BJ10" s="19" t="s">
        <v>136</v>
      </c>
      <c r="BK10" s="19" t="s">
        <v>136</v>
      </c>
      <c r="BL10" s="14">
        <v>0</v>
      </c>
      <c r="BM10" s="14" t="s">
        <v>136</v>
      </c>
      <c r="BN10" s="14" t="s">
        <v>136</v>
      </c>
      <c r="BO10" s="14" t="s">
        <v>136</v>
      </c>
      <c r="BP10" s="19">
        <v>0</v>
      </c>
      <c r="BQ10" s="21">
        <v>1</v>
      </c>
      <c r="BR10" s="19" t="s">
        <v>136</v>
      </c>
      <c r="BS10" s="19" t="s">
        <v>136</v>
      </c>
      <c r="BT10" s="19" t="s">
        <v>136</v>
      </c>
      <c r="BU10" s="19">
        <v>0</v>
      </c>
      <c r="BV10" s="19" t="s">
        <v>136</v>
      </c>
      <c r="BW10" s="19" t="s">
        <v>136</v>
      </c>
      <c r="BX10" s="19" t="s">
        <v>136</v>
      </c>
      <c r="BY10" s="19">
        <v>0</v>
      </c>
      <c r="BZ10" s="19" t="s">
        <v>136</v>
      </c>
      <c r="CA10" s="19" t="s">
        <v>136</v>
      </c>
      <c r="CB10" s="19" t="s">
        <v>136</v>
      </c>
      <c r="CC10" s="14">
        <v>0</v>
      </c>
      <c r="CD10" s="14" t="s">
        <v>136</v>
      </c>
      <c r="CE10" s="14" t="s">
        <v>136</v>
      </c>
      <c r="CF10" s="14" t="s">
        <v>136</v>
      </c>
      <c r="CG10" s="19">
        <v>0</v>
      </c>
      <c r="CH10" s="19" t="s">
        <v>136</v>
      </c>
      <c r="CI10" s="19" t="s">
        <v>136</v>
      </c>
      <c r="CJ10" s="19" t="s">
        <v>136</v>
      </c>
      <c r="CK10" s="14">
        <v>0</v>
      </c>
      <c r="CL10" s="19" t="s">
        <v>136</v>
      </c>
      <c r="CM10" s="19" t="s">
        <v>136</v>
      </c>
      <c r="CN10" s="19" t="s">
        <v>136</v>
      </c>
      <c r="CO10" s="19" t="s">
        <v>136</v>
      </c>
      <c r="CP10" s="19" t="s">
        <v>136</v>
      </c>
      <c r="CQ10" s="19" t="s">
        <v>136</v>
      </c>
      <c r="CR10" s="19" t="s">
        <v>136</v>
      </c>
      <c r="CS10" s="19" t="s">
        <v>136</v>
      </c>
      <c r="CT10" s="19" t="s">
        <v>136</v>
      </c>
      <c r="CU10" s="19" t="s">
        <v>136</v>
      </c>
      <c r="CV10" s="19" t="s">
        <v>136</v>
      </c>
      <c r="CW10" s="19" t="s">
        <v>136</v>
      </c>
      <c r="CX10" s="19" t="s">
        <v>136</v>
      </c>
      <c r="CY10" s="19" t="s">
        <v>136</v>
      </c>
      <c r="CZ10" s="19" t="s">
        <v>136</v>
      </c>
      <c r="DA10" s="19" t="s">
        <v>136</v>
      </c>
      <c r="DB10" s="19" t="s">
        <v>136</v>
      </c>
      <c r="DC10" s="19" t="s">
        <v>136</v>
      </c>
      <c r="DD10" s="19" t="s">
        <v>136</v>
      </c>
      <c r="DE10" s="19" t="s">
        <v>136</v>
      </c>
      <c r="DF10" s="19" t="s">
        <v>136</v>
      </c>
      <c r="DG10" s="19" t="s">
        <v>136</v>
      </c>
      <c r="DH10" s="19" t="s">
        <v>136</v>
      </c>
      <c r="DI10" s="19"/>
      <c r="DJ10" s="19"/>
      <c r="DK10" s="19"/>
      <c r="DL10" s="19">
        <v>1</v>
      </c>
      <c r="DM10" s="14">
        <v>1</v>
      </c>
      <c r="DN10" s="14">
        <v>1</v>
      </c>
      <c r="DO10" s="14">
        <v>1</v>
      </c>
      <c r="DP10" s="14">
        <v>1</v>
      </c>
      <c r="DQ10" s="14">
        <v>1</v>
      </c>
      <c r="DR10" s="14">
        <v>1</v>
      </c>
      <c r="DS10" s="14">
        <v>1</v>
      </c>
      <c r="DT10" s="14">
        <v>1</v>
      </c>
      <c r="DU10" s="14">
        <v>1</v>
      </c>
      <c r="DV10" s="14">
        <v>1</v>
      </c>
      <c r="DW10" s="14">
        <v>1</v>
      </c>
      <c r="DX10" s="14">
        <v>2</v>
      </c>
      <c r="DY10" s="14">
        <v>2</v>
      </c>
      <c r="DZ10" s="14">
        <v>2</v>
      </c>
      <c r="EA10" s="14">
        <v>2</v>
      </c>
      <c r="EB10" s="14">
        <v>5500</v>
      </c>
      <c r="EC10" s="14">
        <v>7000</v>
      </c>
      <c r="ED10" s="19">
        <f t="shared" si="5"/>
        <v>1500</v>
      </c>
      <c r="EE10" s="19">
        <f t="shared" si="6"/>
        <v>21.428571428571427</v>
      </c>
      <c r="EF10" s="14">
        <v>2500</v>
      </c>
      <c r="EG10" s="14">
        <v>4000</v>
      </c>
      <c r="EH10" s="19">
        <f t="shared" si="7"/>
        <v>1500</v>
      </c>
      <c r="EI10" s="19">
        <f t="shared" si="8"/>
        <v>37.5</v>
      </c>
      <c r="EJ10" s="14">
        <v>5500</v>
      </c>
      <c r="EK10" s="14">
        <v>7000</v>
      </c>
      <c r="EL10" s="19">
        <f t="shared" si="9"/>
        <v>1500</v>
      </c>
      <c r="EM10" s="19">
        <f t="shared" si="10"/>
        <v>21.428571428571427</v>
      </c>
      <c r="EN10" s="14">
        <v>2500</v>
      </c>
      <c r="EO10" s="14">
        <v>4000</v>
      </c>
      <c r="EP10" s="19">
        <f t="shared" si="11"/>
        <v>1500</v>
      </c>
      <c r="EQ10" s="19">
        <f t="shared" si="12"/>
        <v>37.5</v>
      </c>
      <c r="ER10" s="19">
        <v>2</v>
      </c>
      <c r="ES10" s="14"/>
      <c r="ET10" s="19">
        <v>1</v>
      </c>
      <c r="EU10" s="14">
        <v>0</v>
      </c>
      <c r="EV10" s="19">
        <v>0</v>
      </c>
      <c r="EW10" s="19"/>
      <c r="EX10" s="19">
        <v>0</v>
      </c>
      <c r="EY10" s="19" t="s">
        <v>136</v>
      </c>
      <c r="EZ10" s="19">
        <v>0</v>
      </c>
      <c r="FA10" s="19"/>
      <c r="FB10" s="20">
        <v>1</v>
      </c>
      <c r="FD10" s="19">
        <v>0</v>
      </c>
      <c r="FE10" s="19"/>
      <c r="FF10" s="20">
        <v>2</v>
      </c>
      <c r="FG10" s="20">
        <v>31</v>
      </c>
      <c r="FH10" s="20">
        <v>0</v>
      </c>
      <c r="FI10" s="20">
        <v>19</v>
      </c>
      <c r="FJ10" s="20">
        <v>90</v>
      </c>
      <c r="FK10" s="20">
        <v>50</v>
      </c>
      <c r="FL10" s="20">
        <v>90</v>
      </c>
      <c r="FM10" s="20">
        <v>140</v>
      </c>
      <c r="FN10" s="20">
        <v>20</v>
      </c>
      <c r="FO10" s="20">
        <v>0</v>
      </c>
      <c r="FP10" s="20">
        <v>1</v>
      </c>
      <c r="FQ10" s="20">
        <v>1</v>
      </c>
      <c r="FR10" s="20">
        <v>0</v>
      </c>
      <c r="FS10" s="20">
        <v>0</v>
      </c>
      <c r="FT10" s="20">
        <v>0</v>
      </c>
      <c r="FU10" s="20">
        <v>0</v>
      </c>
      <c r="FV10" s="20">
        <v>0</v>
      </c>
      <c r="FW10" s="20">
        <v>0</v>
      </c>
      <c r="FX10" s="20">
        <v>0</v>
      </c>
      <c r="FY10" s="20">
        <v>0</v>
      </c>
      <c r="FZ10" s="20">
        <v>1</v>
      </c>
      <c r="GA10" s="20">
        <v>0</v>
      </c>
      <c r="GB10" s="20">
        <v>0</v>
      </c>
      <c r="GC10" s="20">
        <v>11</v>
      </c>
      <c r="GD10" s="20">
        <v>2</v>
      </c>
      <c r="GE10" s="20">
        <v>0</v>
      </c>
      <c r="GF10" s="20">
        <v>3</v>
      </c>
      <c r="GG10" s="20">
        <v>2</v>
      </c>
      <c r="GH10" s="20">
        <v>6</v>
      </c>
      <c r="GI10" s="20">
        <v>0</v>
      </c>
      <c r="GJ10" s="20">
        <v>0</v>
      </c>
      <c r="GK10" s="20">
        <v>55</v>
      </c>
      <c r="GL10" s="20">
        <v>0</v>
      </c>
      <c r="GM10" s="20">
        <v>0</v>
      </c>
      <c r="GN10" s="20">
        <v>0</v>
      </c>
      <c r="GO10" s="20">
        <v>0</v>
      </c>
      <c r="GP10" s="20">
        <v>2</v>
      </c>
      <c r="GQ10" s="20">
        <v>0</v>
      </c>
      <c r="GR10" s="20">
        <v>12</v>
      </c>
      <c r="GS10" s="20">
        <v>16</v>
      </c>
      <c r="GT10" s="20">
        <v>0</v>
      </c>
      <c r="GU10" s="20">
        <v>0</v>
      </c>
      <c r="GV10" s="20">
        <v>0</v>
      </c>
      <c r="GW10" s="20">
        <v>5</v>
      </c>
      <c r="GX10" s="20">
        <v>0</v>
      </c>
      <c r="GY10" s="20">
        <v>0</v>
      </c>
      <c r="GZ10" s="20">
        <v>3</v>
      </c>
      <c r="HA10" s="20">
        <v>0</v>
      </c>
    </row>
    <row r="11" spans="1:209" s="20" customFormat="1" ht="15" customHeight="1" x14ac:dyDescent="0.35">
      <c r="A11" s="21">
        <v>1050110</v>
      </c>
      <c r="B11" s="21">
        <v>1</v>
      </c>
      <c r="C11" s="21">
        <v>5</v>
      </c>
      <c r="D11" s="21">
        <v>1</v>
      </c>
      <c r="E11" s="21" t="s">
        <v>145</v>
      </c>
      <c r="F11" s="21">
        <v>1</v>
      </c>
      <c r="G11" s="21">
        <v>2</v>
      </c>
      <c r="H11" s="13">
        <v>2</v>
      </c>
      <c r="I11" s="13">
        <v>0</v>
      </c>
      <c r="J11" s="13">
        <v>1</v>
      </c>
      <c r="K11" s="13">
        <v>0</v>
      </c>
      <c r="L11" s="14">
        <v>0</v>
      </c>
      <c r="M11" s="13">
        <v>5</v>
      </c>
      <c r="N11" s="14">
        <v>0</v>
      </c>
      <c r="O11" s="13">
        <v>5</v>
      </c>
      <c r="P11" s="14">
        <v>2</v>
      </c>
      <c r="Q11" s="14">
        <v>0</v>
      </c>
      <c r="R11" s="14">
        <v>1</v>
      </c>
      <c r="S11" s="14">
        <v>1</v>
      </c>
      <c r="T11" s="14">
        <f t="shared" si="0"/>
        <v>14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f t="shared" si="1"/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f t="shared" si="2"/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f t="shared" si="3"/>
        <v>0</v>
      </c>
      <c r="AS11" s="14">
        <f t="shared" si="4"/>
        <v>14</v>
      </c>
      <c r="AT11" s="20">
        <v>0</v>
      </c>
      <c r="AU11" s="14" t="s">
        <v>136</v>
      </c>
      <c r="AV11" s="14">
        <v>0</v>
      </c>
      <c r="AW11" s="14" t="s">
        <v>136</v>
      </c>
      <c r="AX11" s="14" t="s">
        <v>136</v>
      </c>
      <c r="AY11" s="14" t="s">
        <v>136</v>
      </c>
      <c r="AZ11" s="14">
        <v>0</v>
      </c>
      <c r="BA11" s="14" t="s">
        <v>136</v>
      </c>
      <c r="BB11" s="14" t="s">
        <v>136</v>
      </c>
      <c r="BC11" s="14" t="s">
        <v>136</v>
      </c>
      <c r="BD11" s="19">
        <v>0</v>
      </c>
      <c r="BE11" s="19" t="s">
        <v>136</v>
      </c>
      <c r="BF11" s="19" t="s">
        <v>136</v>
      </c>
      <c r="BG11" s="19" t="s">
        <v>136</v>
      </c>
      <c r="BH11" s="19">
        <v>0</v>
      </c>
      <c r="BI11" s="19" t="s">
        <v>136</v>
      </c>
      <c r="BJ11" s="19" t="s">
        <v>136</v>
      </c>
      <c r="BK11" s="19" t="s">
        <v>136</v>
      </c>
      <c r="BL11" s="14">
        <v>0</v>
      </c>
      <c r="BM11" s="14" t="s">
        <v>136</v>
      </c>
      <c r="BN11" s="14" t="s">
        <v>136</v>
      </c>
      <c r="BO11" s="14" t="s">
        <v>136</v>
      </c>
      <c r="BP11" s="19">
        <v>0</v>
      </c>
      <c r="BQ11" s="21">
        <v>1</v>
      </c>
      <c r="BR11" s="19" t="s">
        <v>136</v>
      </c>
      <c r="BS11" s="19" t="s">
        <v>136</v>
      </c>
      <c r="BT11" s="19" t="s">
        <v>136</v>
      </c>
      <c r="BU11" s="19">
        <v>0</v>
      </c>
      <c r="BV11" s="19" t="s">
        <v>136</v>
      </c>
      <c r="BW11" s="19" t="s">
        <v>136</v>
      </c>
      <c r="BX11" s="19" t="s">
        <v>136</v>
      </c>
      <c r="BY11" s="19">
        <v>0</v>
      </c>
      <c r="BZ11" s="19" t="s">
        <v>136</v>
      </c>
      <c r="CA11" s="19" t="s">
        <v>136</v>
      </c>
      <c r="CB11" s="19" t="s">
        <v>136</v>
      </c>
      <c r="CC11" s="14">
        <v>0</v>
      </c>
      <c r="CD11" s="20">
        <v>2</v>
      </c>
      <c r="CE11" s="15">
        <v>6</v>
      </c>
      <c r="CF11" s="20">
        <v>2</v>
      </c>
      <c r="CG11" s="19">
        <v>0</v>
      </c>
      <c r="CH11" s="19" t="s">
        <v>136</v>
      </c>
      <c r="CI11" s="19" t="s">
        <v>136</v>
      </c>
      <c r="CJ11" s="19" t="s">
        <v>136</v>
      </c>
      <c r="CK11" s="20">
        <v>0</v>
      </c>
      <c r="CL11" s="19" t="s">
        <v>136</v>
      </c>
      <c r="CM11" s="19" t="s">
        <v>136</v>
      </c>
      <c r="CN11" s="19" t="s">
        <v>136</v>
      </c>
      <c r="CO11" s="19" t="s">
        <v>136</v>
      </c>
      <c r="CP11" s="19" t="s">
        <v>136</v>
      </c>
      <c r="CQ11" s="19" t="s">
        <v>136</v>
      </c>
      <c r="CR11" s="19" t="s">
        <v>136</v>
      </c>
      <c r="CS11" s="19" t="s">
        <v>136</v>
      </c>
      <c r="CT11" s="19" t="s">
        <v>136</v>
      </c>
      <c r="CU11" s="20" t="s">
        <v>136</v>
      </c>
      <c r="CV11" s="20" t="s">
        <v>136</v>
      </c>
      <c r="CW11" s="20" t="s">
        <v>136</v>
      </c>
      <c r="CX11" s="20" t="s">
        <v>136</v>
      </c>
      <c r="CY11" s="20" t="s">
        <v>136</v>
      </c>
      <c r="CZ11" s="20" t="s">
        <v>136</v>
      </c>
      <c r="DA11" s="20" t="s">
        <v>136</v>
      </c>
      <c r="DB11" s="20" t="s">
        <v>136</v>
      </c>
      <c r="DC11" s="20">
        <v>2</v>
      </c>
      <c r="DD11" s="19" t="s">
        <v>136</v>
      </c>
      <c r="DE11" s="19" t="s">
        <v>136</v>
      </c>
      <c r="DF11" s="19" t="s">
        <v>136</v>
      </c>
      <c r="DG11" s="19" t="s">
        <v>136</v>
      </c>
      <c r="DH11" s="19" t="s">
        <v>136</v>
      </c>
      <c r="DI11" s="19"/>
      <c r="DJ11" s="19"/>
      <c r="DK11" s="19"/>
      <c r="DL11" s="19">
        <v>1</v>
      </c>
      <c r="DM11" s="20">
        <v>1</v>
      </c>
      <c r="DN11" s="20">
        <v>1</v>
      </c>
      <c r="DO11" s="20">
        <v>1</v>
      </c>
      <c r="DP11" s="20">
        <v>1</v>
      </c>
      <c r="DQ11" s="20">
        <v>1</v>
      </c>
      <c r="DR11" s="20">
        <v>1</v>
      </c>
      <c r="DS11" s="20">
        <v>1</v>
      </c>
      <c r="DT11" s="19">
        <v>1</v>
      </c>
      <c r="DU11" s="20">
        <v>1</v>
      </c>
      <c r="DV11" s="20">
        <v>1</v>
      </c>
      <c r="DW11" s="19">
        <v>1</v>
      </c>
      <c r="DX11" s="20">
        <v>2</v>
      </c>
      <c r="DY11" s="20">
        <v>2</v>
      </c>
      <c r="DZ11" s="20">
        <v>2</v>
      </c>
      <c r="EA11" s="20">
        <v>2</v>
      </c>
      <c r="EB11" s="20">
        <v>5000</v>
      </c>
      <c r="EC11" s="20">
        <v>6000</v>
      </c>
      <c r="ED11" s="19">
        <f t="shared" si="5"/>
        <v>1000</v>
      </c>
      <c r="EE11" s="19">
        <f t="shared" si="6"/>
        <v>16.666666666666668</v>
      </c>
      <c r="EF11" s="20">
        <v>3000</v>
      </c>
      <c r="EG11" s="20">
        <v>3500</v>
      </c>
      <c r="EH11" s="19">
        <f t="shared" si="7"/>
        <v>500</v>
      </c>
      <c r="EI11" s="19">
        <f t="shared" si="8"/>
        <v>14.285714285714285</v>
      </c>
      <c r="EJ11" s="20">
        <v>5000</v>
      </c>
      <c r="EK11" s="20">
        <v>6000</v>
      </c>
      <c r="EL11" s="19">
        <f t="shared" si="9"/>
        <v>1000</v>
      </c>
      <c r="EM11" s="19">
        <f t="shared" si="10"/>
        <v>16.666666666666668</v>
      </c>
      <c r="EN11" s="20">
        <v>3000</v>
      </c>
      <c r="EO11" s="20">
        <v>3500</v>
      </c>
      <c r="EP11" s="19">
        <f t="shared" si="11"/>
        <v>500</v>
      </c>
      <c r="EQ11" s="19">
        <f t="shared" si="12"/>
        <v>14.285714285714285</v>
      </c>
      <c r="ER11" s="19">
        <v>2</v>
      </c>
      <c r="ET11" s="19">
        <v>1</v>
      </c>
      <c r="EU11" s="20">
        <v>0</v>
      </c>
      <c r="EV11" s="19">
        <v>0</v>
      </c>
      <c r="EW11" s="19"/>
      <c r="EX11" s="19">
        <v>0</v>
      </c>
      <c r="EY11" s="19" t="s">
        <v>136</v>
      </c>
      <c r="EZ11" s="19">
        <v>0</v>
      </c>
      <c r="FA11" s="19"/>
      <c r="FB11" s="20">
        <v>1</v>
      </c>
      <c r="FD11" s="19">
        <v>0</v>
      </c>
      <c r="FE11" s="19"/>
      <c r="FF11" s="20">
        <v>2</v>
      </c>
      <c r="FG11" s="20">
        <v>11</v>
      </c>
      <c r="FH11" s="20">
        <v>3</v>
      </c>
      <c r="FI11" s="20">
        <v>9</v>
      </c>
      <c r="FJ11" s="20">
        <v>112</v>
      </c>
      <c r="FK11" s="20">
        <v>20</v>
      </c>
      <c r="FL11" s="20">
        <v>115</v>
      </c>
      <c r="FM11" s="20">
        <v>135</v>
      </c>
      <c r="FN11" s="20">
        <v>4</v>
      </c>
      <c r="FO11" s="20">
        <v>1</v>
      </c>
      <c r="FP11" s="20">
        <v>5</v>
      </c>
      <c r="FQ11" s="20">
        <v>1</v>
      </c>
      <c r="FR11" s="20">
        <v>2</v>
      </c>
      <c r="FS11" s="20">
        <v>0</v>
      </c>
      <c r="FT11" s="20">
        <v>1</v>
      </c>
      <c r="FU11" s="20">
        <v>1</v>
      </c>
      <c r="FV11" s="20">
        <v>0</v>
      </c>
      <c r="FW11" s="20">
        <v>0</v>
      </c>
      <c r="FX11" s="20">
        <v>0</v>
      </c>
      <c r="FY11" s="20">
        <v>0</v>
      </c>
      <c r="FZ11" s="20">
        <v>0</v>
      </c>
      <c r="GA11" s="20">
        <v>0</v>
      </c>
      <c r="GB11" s="20">
        <v>0</v>
      </c>
      <c r="GC11" s="20">
        <v>0</v>
      </c>
      <c r="GD11" s="20">
        <v>2</v>
      </c>
      <c r="GE11" s="20">
        <v>0</v>
      </c>
      <c r="GF11" s="20">
        <v>0</v>
      </c>
      <c r="GG11" s="20">
        <v>1</v>
      </c>
      <c r="GH11" s="20">
        <v>2</v>
      </c>
      <c r="GI11" s="20">
        <v>2</v>
      </c>
      <c r="GJ11" s="20">
        <v>1</v>
      </c>
      <c r="GK11" s="20">
        <v>58</v>
      </c>
      <c r="GL11" s="20">
        <v>0</v>
      </c>
      <c r="GM11" s="20">
        <v>0</v>
      </c>
      <c r="GN11" s="20">
        <v>0</v>
      </c>
      <c r="GO11" s="20">
        <v>0</v>
      </c>
      <c r="GP11" s="20">
        <v>0</v>
      </c>
      <c r="GQ11" s="20">
        <v>0</v>
      </c>
      <c r="GR11" s="20">
        <v>0</v>
      </c>
      <c r="GS11" s="20">
        <v>30</v>
      </c>
      <c r="GT11" s="20">
        <v>0</v>
      </c>
      <c r="GU11" s="20">
        <v>0</v>
      </c>
      <c r="GV11" s="20">
        <v>0</v>
      </c>
      <c r="GW11" s="20">
        <v>21</v>
      </c>
      <c r="GX11" s="20">
        <v>1</v>
      </c>
      <c r="GY11" s="20">
        <v>0</v>
      </c>
      <c r="GZ11" s="20">
        <v>2</v>
      </c>
      <c r="HA11" s="20">
        <v>0</v>
      </c>
    </row>
    <row r="12" spans="1:209" s="20" customFormat="1" ht="15" customHeight="1" x14ac:dyDescent="0.35">
      <c r="A12" s="21">
        <v>1050111</v>
      </c>
      <c r="B12" s="21">
        <v>1</v>
      </c>
      <c r="C12" s="21">
        <v>5</v>
      </c>
      <c r="D12" s="21">
        <v>1</v>
      </c>
      <c r="E12" s="21" t="s">
        <v>146</v>
      </c>
      <c r="F12" s="21">
        <v>1</v>
      </c>
      <c r="G12" s="21">
        <v>2</v>
      </c>
      <c r="H12" s="13">
        <v>1</v>
      </c>
      <c r="I12" s="13">
        <v>0</v>
      </c>
      <c r="J12" s="13">
        <v>1</v>
      </c>
      <c r="K12" s="13">
        <v>0</v>
      </c>
      <c r="L12" s="14">
        <v>0</v>
      </c>
      <c r="M12" s="14">
        <v>0</v>
      </c>
      <c r="N12" s="14">
        <v>0</v>
      </c>
      <c r="O12" s="14">
        <v>2</v>
      </c>
      <c r="P12" s="14">
        <v>0</v>
      </c>
      <c r="Q12" s="14">
        <v>0</v>
      </c>
      <c r="R12" s="14">
        <v>6</v>
      </c>
      <c r="S12" s="14">
        <v>0</v>
      </c>
      <c r="T12" s="14">
        <f t="shared" si="0"/>
        <v>8</v>
      </c>
      <c r="U12" s="20">
        <v>6</v>
      </c>
      <c r="V12" s="14">
        <v>0</v>
      </c>
      <c r="W12" s="20">
        <v>3</v>
      </c>
      <c r="X12" s="14">
        <v>0</v>
      </c>
      <c r="Z12" s="20">
        <v>1</v>
      </c>
      <c r="AA12" s="20">
        <v>2</v>
      </c>
      <c r="AB12" s="14">
        <f t="shared" si="1"/>
        <v>12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f t="shared" si="2"/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f t="shared" si="3"/>
        <v>0</v>
      </c>
      <c r="AS12" s="14">
        <f t="shared" si="4"/>
        <v>20</v>
      </c>
      <c r="AT12" s="14">
        <v>1</v>
      </c>
      <c r="AU12" s="20">
        <v>1</v>
      </c>
      <c r="AV12" s="14">
        <v>0</v>
      </c>
      <c r="AW12" s="14" t="s">
        <v>136</v>
      </c>
      <c r="AX12" s="14" t="s">
        <v>136</v>
      </c>
      <c r="AY12" s="14" t="s">
        <v>136</v>
      </c>
      <c r="AZ12" s="14">
        <v>0</v>
      </c>
      <c r="BA12" s="14" t="s">
        <v>136</v>
      </c>
      <c r="BB12" s="14" t="s">
        <v>136</v>
      </c>
      <c r="BC12" s="14" t="s">
        <v>136</v>
      </c>
      <c r="BD12" s="19">
        <v>0</v>
      </c>
      <c r="BE12" s="19" t="s">
        <v>136</v>
      </c>
      <c r="BF12" s="19" t="s">
        <v>136</v>
      </c>
      <c r="BG12" s="19" t="s">
        <v>136</v>
      </c>
      <c r="BH12" s="19">
        <v>0</v>
      </c>
      <c r="BI12" s="19" t="s">
        <v>136</v>
      </c>
      <c r="BJ12" s="19" t="s">
        <v>136</v>
      </c>
      <c r="BK12" s="19" t="s">
        <v>136</v>
      </c>
      <c r="BL12" s="14">
        <v>0</v>
      </c>
      <c r="BM12" s="14" t="s">
        <v>136</v>
      </c>
      <c r="BN12" s="14" t="s">
        <v>136</v>
      </c>
      <c r="BO12" s="14" t="s">
        <v>136</v>
      </c>
      <c r="BP12" s="14">
        <v>1</v>
      </c>
      <c r="BQ12" s="21">
        <v>1</v>
      </c>
      <c r="BR12" s="20">
        <v>2</v>
      </c>
      <c r="BS12" s="20">
        <v>2</v>
      </c>
      <c r="BT12" s="20">
        <v>3</v>
      </c>
      <c r="BU12" s="19">
        <v>1</v>
      </c>
      <c r="BV12" s="14">
        <v>2</v>
      </c>
      <c r="BW12" s="14">
        <v>2</v>
      </c>
      <c r="BX12" s="14">
        <v>1</v>
      </c>
      <c r="BY12" s="14">
        <v>1</v>
      </c>
      <c r="BZ12" s="14"/>
      <c r="CA12" s="14"/>
      <c r="CB12" s="14"/>
      <c r="CC12" s="14">
        <v>0</v>
      </c>
      <c r="CD12" s="14" t="s">
        <v>136</v>
      </c>
      <c r="CE12" s="14" t="s">
        <v>136</v>
      </c>
      <c r="CF12" s="14" t="s">
        <v>136</v>
      </c>
      <c r="CG12" s="19">
        <v>0</v>
      </c>
      <c r="CH12" s="19" t="s">
        <v>136</v>
      </c>
      <c r="CI12" s="19" t="s">
        <v>136</v>
      </c>
      <c r="CJ12" s="19" t="s">
        <v>136</v>
      </c>
      <c r="CK12" s="19">
        <v>1</v>
      </c>
      <c r="CL12" s="20">
        <v>2</v>
      </c>
      <c r="CM12" s="20">
        <v>2</v>
      </c>
      <c r="CN12" s="20">
        <v>3</v>
      </c>
      <c r="CO12" s="20">
        <v>3</v>
      </c>
      <c r="CP12" s="19" t="s">
        <v>136</v>
      </c>
      <c r="CQ12" s="19" t="s">
        <v>136</v>
      </c>
      <c r="CR12" s="19" t="s">
        <v>136</v>
      </c>
      <c r="CS12" s="19" t="s">
        <v>136</v>
      </c>
      <c r="CT12" s="19" t="s">
        <v>136</v>
      </c>
      <c r="CU12" s="19" t="s">
        <v>136</v>
      </c>
      <c r="CV12" s="19" t="s">
        <v>136</v>
      </c>
      <c r="CW12" s="19" t="s">
        <v>136</v>
      </c>
      <c r="CX12" s="19" t="s">
        <v>136</v>
      </c>
      <c r="CY12" s="20">
        <v>3</v>
      </c>
      <c r="CZ12" s="19" t="s">
        <v>136</v>
      </c>
      <c r="DA12" s="19" t="s">
        <v>136</v>
      </c>
      <c r="DB12" s="19" t="s">
        <v>136</v>
      </c>
      <c r="DC12" s="19" t="s">
        <v>136</v>
      </c>
      <c r="DD12" s="19" t="s">
        <v>136</v>
      </c>
      <c r="DE12" s="19" t="s">
        <v>136</v>
      </c>
      <c r="DF12" s="19" t="s">
        <v>136</v>
      </c>
      <c r="DG12" s="19" t="s">
        <v>136</v>
      </c>
      <c r="DH12" s="19" t="s">
        <v>136</v>
      </c>
      <c r="DI12" s="19"/>
      <c r="DJ12" s="19"/>
      <c r="DK12" s="19"/>
      <c r="DL12" s="19">
        <v>1</v>
      </c>
      <c r="DM12" s="14">
        <v>1</v>
      </c>
      <c r="DN12" s="14">
        <v>1</v>
      </c>
      <c r="DO12" s="14">
        <v>1</v>
      </c>
      <c r="DP12" s="14">
        <v>1</v>
      </c>
      <c r="DQ12" s="14">
        <v>1</v>
      </c>
      <c r="DR12" s="14">
        <v>1</v>
      </c>
      <c r="DS12" s="14">
        <v>1</v>
      </c>
      <c r="DT12" s="14">
        <v>1</v>
      </c>
      <c r="DU12" s="14">
        <v>1</v>
      </c>
      <c r="DV12" s="14">
        <v>1</v>
      </c>
      <c r="DW12" s="19">
        <v>1</v>
      </c>
      <c r="DX12" s="14">
        <v>2</v>
      </c>
      <c r="DY12" s="14">
        <v>2</v>
      </c>
      <c r="DZ12" s="14">
        <v>4</v>
      </c>
      <c r="EA12" s="14">
        <v>4</v>
      </c>
      <c r="EB12" s="14">
        <v>3000</v>
      </c>
      <c r="EC12" s="14">
        <v>6000</v>
      </c>
      <c r="ED12" s="19">
        <f t="shared" si="5"/>
        <v>3000</v>
      </c>
      <c r="EE12" s="19">
        <f t="shared" si="6"/>
        <v>50</v>
      </c>
      <c r="EF12" s="14">
        <v>2500</v>
      </c>
      <c r="EG12" s="14">
        <v>4000</v>
      </c>
      <c r="EH12" s="19">
        <f t="shared" si="7"/>
        <v>1500</v>
      </c>
      <c r="EI12" s="19">
        <f t="shared" si="8"/>
        <v>37.5</v>
      </c>
      <c r="EJ12" s="19"/>
      <c r="EK12" s="19"/>
      <c r="EL12" s="19"/>
      <c r="EM12" s="19"/>
      <c r="EN12" s="19"/>
      <c r="EO12" s="19"/>
      <c r="EP12" s="19"/>
      <c r="EQ12" s="19"/>
      <c r="ER12" s="14">
        <v>7</v>
      </c>
      <c r="ES12" s="14"/>
      <c r="ET12" s="19">
        <v>1</v>
      </c>
      <c r="EU12" s="19">
        <v>1</v>
      </c>
      <c r="EV12" s="14">
        <v>2</v>
      </c>
      <c r="EW12" s="14"/>
      <c r="EX12" s="14">
        <v>1</v>
      </c>
      <c r="EY12" s="14">
        <v>3</v>
      </c>
      <c r="EZ12" s="19">
        <v>0</v>
      </c>
      <c r="FA12" s="19"/>
      <c r="FB12" s="20">
        <v>10</v>
      </c>
      <c r="FD12" s="19">
        <v>0</v>
      </c>
      <c r="FE12" s="19"/>
      <c r="FF12" s="20">
        <v>3</v>
      </c>
      <c r="FG12" s="20">
        <v>0</v>
      </c>
      <c r="FH12" s="20">
        <v>6</v>
      </c>
      <c r="FI12" s="20">
        <v>32.5</v>
      </c>
      <c r="FJ12" s="20">
        <v>26</v>
      </c>
      <c r="FK12" s="20">
        <v>32.5</v>
      </c>
      <c r="FL12" s="20">
        <v>32</v>
      </c>
      <c r="FM12" s="20">
        <v>64.5</v>
      </c>
      <c r="FN12" s="20">
        <v>0</v>
      </c>
      <c r="FO12" s="20">
        <v>0</v>
      </c>
      <c r="FP12" s="20">
        <v>3</v>
      </c>
      <c r="FQ12" s="20">
        <v>0</v>
      </c>
      <c r="FR12" s="20">
        <v>0</v>
      </c>
      <c r="FS12" s="20">
        <v>0</v>
      </c>
      <c r="FT12" s="20">
        <v>4</v>
      </c>
      <c r="FU12" s="20">
        <v>0</v>
      </c>
      <c r="FV12" s="20">
        <v>0</v>
      </c>
      <c r="FW12" s="20">
        <v>0</v>
      </c>
      <c r="FX12" s="20">
        <v>0</v>
      </c>
      <c r="FY12" s="20">
        <v>0</v>
      </c>
      <c r="FZ12" s="20">
        <v>0</v>
      </c>
      <c r="GA12" s="20">
        <v>0</v>
      </c>
      <c r="GB12" s="20">
        <v>0</v>
      </c>
      <c r="GC12" s="20">
        <v>0</v>
      </c>
      <c r="GD12" s="20">
        <v>0</v>
      </c>
      <c r="GE12" s="20">
        <v>3</v>
      </c>
      <c r="GF12" s="20">
        <v>3</v>
      </c>
      <c r="GG12" s="20">
        <v>0</v>
      </c>
      <c r="GH12" s="20">
        <v>0</v>
      </c>
      <c r="GI12" s="20">
        <v>0</v>
      </c>
      <c r="GJ12" s="20">
        <v>0</v>
      </c>
      <c r="GK12" s="20">
        <v>26</v>
      </c>
      <c r="GL12" s="20">
        <v>0</v>
      </c>
      <c r="GM12" s="20">
        <v>0</v>
      </c>
      <c r="GN12" s="20">
        <v>0</v>
      </c>
      <c r="GO12" s="20">
        <v>0</v>
      </c>
      <c r="GP12" s="20">
        <v>0</v>
      </c>
      <c r="GQ12" s="20">
        <v>3</v>
      </c>
      <c r="GR12" s="20">
        <v>19</v>
      </c>
      <c r="GS12" s="20">
        <v>0</v>
      </c>
      <c r="GT12" s="20">
        <v>0</v>
      </c>
      <c r="GU12" s="20">
        <v>0</v>
      </c>
      <c r="GV12" s="20">
        <v>0</v>
      </c>
      <c r="GW12" s="20">
        <v>0</v>
      </c>
      <c r="GX12" s="20">
        <v>0</v>
      </c>
      <c r="GY12" s="20">
        <v>0</v>
      </c>
      <c r="GZ12" s="20">
        <v>4</v>
      </c>
      <c r="HA12" s="20">
        <v>0</v>
      </c>
    </row>
    <row r="13" spans="1:209" s="20" customFormat="1" ht="15" customHeight="1" x14ac:dyDescent="0.35">
      <c r="A13" s="21">
        <v>1050112</v>
      </c>
      <c r="B13" s="21">
        <v>1</v>
      </c>
      <c r="C13" s="21">
        <v>5</v>
      </c>
      <c r="D13" s="21">
        <v>1</v>
      </c>
      <c r="E13" s="21" t="s">
        <v>147</v>
      </c>
      <c r="F13" s="21">
        <v>1</v>
      </c>
      <c r="G13" s="21">
        <v>2</v>
      </c>
      <c r="H13" s="13">
        <v>2</v>
      </c>
      <c r="I13" s="13">
        <v>0</v>
      </c>
      <c r="J13" s="13">
        <v>2</v>
      </c>
      <c r="K13" s="13">
        <v>0</v>
      </c>
      <c r="L13" s="14">
        <v>0</v>
      </c>
      <c r="M13" s="13">
        <v>1</v>
      </c>
      <c r="N13" s="14">
        <v>0</v>
      </c>
      <c r="O13" s="13">
        <v>6</v>
      </c>
      <c r="P13" s="14">
        <v>0</v>
      </c>
      <c r="Q13" s="14">
        <v>0</v>
      </c>
      <c r="R13" s="14">
        <v>2</v>
      </c>
      <c r="S13" s="20">
        <v>1</v>
      </c>
      <c r="T13" s="14">
        <f t="shared" si="0"/>
        <v>10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f t="shared" si="1"/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f t="shared" si="2"/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f t="shared" si="3"/>
        <v>0</v>
      </c>
      <c r="AS13" s="14">
        <f t="shared" si="4"/>
        <v>10</v>
      </c>
      <c r="AT13" s="14">
        <v>0</v>
      </c>
      <c r="AU13" s="14" t="s">
        <v>136</v>
      </c>
      <c r="AV13" s="14">
        <v>0</v>
      </c>
      <c r="AW13" s="14" t="s">
        <v>136</v>
      </c>
      <c r="AX13" s="14" t="s">
        <v>136</v>
      </c>
      <c r="AY13" s="14" t="s">
        <v>136</v>
      </c>
      <c r="AZ13" s="14">
        <v>0</v>
      </c>
      <c r="BA13" s="14" t="s">
        <v>136</v>
      </c>
      <c r="BB13" s="14" t="s">
        <v>136</v>
      </c>
      <c r="BC13" s="14" t="s">
        <v>136</v>
      </c>
      <c r="BD13" s="19">
        <v>0</v>
      </c>
      <c r="BE13" s="19" t="s">
        <v>136</v>
      </c>
      <c r="BF13" s="19" t="s">
        <v>136</v>
      </c>
      <c r="BG13" s="19" t="s">
        <v>136</v>
      </c>
      <c r="BH13" s="19">
        <v>0</v>
      </c>
      <c r="BI13" s="19" t="s">
        <v>136</v>
      </c>
      <c r="BJ13" s="19" t="s">
        <v>136</v>
      </c>
      <c r="BK13" s="19" t="s">
        <v>136</v>
      </c>
      <c r="BL13" s="14">
        <v>0</v>
      </c>
      <c r="BM13" s="14" t="s">
        <v>136</v>
      </c>
      <c r="BN13" s="14" t="s">
        <v>136</v>
      </c>
      <c r="BO13" s="14" t="s">
        <v>136</v>
      </c>
      <c r="BP13" s="19">
        <v>0</v>
      </c>
      <c r="BQ13" s="21">
        <v>1</v>
      </c>
      <c r="BR13" s="19" t="s">
        <v>136</v>
      </c>
      <c r="BS13" s="19" t="s">
        <v>136</v>
      </c>
      <c r="BT13" s="19" t="s">
        <v>136</v>
      </c>
      <c r="BU13" s="19">
        <v>0</v>
      </c>
      <c r="BV13" s="19" t="s">
        <v>136</v>
      </c>
      <c r="BW13" s="19" t="s">
        <v>136</v>
      </c>
      <c r="BX13" s="19" t="s">
        <v>136</v>
      </c>
      <c r="BY13" s="19">
        <v>0</v>
      </c>
      <c r="BZ13" s="19" t="s">
        <v>136</v>
      </c>
      <c r="CA13" s="19" t="s">
        <v>136</v>
      </c>
      <c r="CB13" s="19" t="s">
        <v>136</v>
      </c>
      <c r="CC13" s="14">
        <v>0</v>
      </c>
      <c r="CD13" s="14" t="s">
        <v>136</v>
      </c>
      <c r="CE13" s="14" t="s">
        <v>136</v>
      </c>
      <c r="CF13" s="14" t="s">
        <v>136</v>
      </c>
      <c r="CG13" s="19">
        <v>0</v>
      </c>
      <c r="CH13" s="19" t="s">
        <v>136</v>
      </c>
      <c r="CI13" s="19" t="s">
        <v>136</v>
      </c>
      <c r="CJ13" s="19" t="s">
        <v>136</v>
      </c>
      <c r="CK13" s="14">
        <v>0</v>
      </c>
      <c r="CL13" s="19" t="s">
        <v>136</v>
      </c>
      <c r="CM13" s="19" t="s">
        <v>136</v>
      </c>
      <c r="CN13" s="19" t="s">
        <v>136</v>
      </c>
      <c r="CO13" s="19" t="s">
        <v>136</v>
      </c>
      <c r="CP13" s="19" t="s">
        <v>136</v>
      </c>
      <c r="CQ13" s="19" t="s">
        <v>136</v>
      </c>
      <c r="CR13" s="19" t="s">
        <v>136</v>
      </c>
      <c r="CS13" s="19" t="s">
        <v>136</v>
      </c>
      <c r="CT13" s="19" t="s">
        <v>136</v>
      </c>
      <c r="CU13" s="19" t="s">
        <v>136</v>
      </c>
      <c r="CV13" s="19" t="s">
        <v>136</v>
      </c>
      <c r="CW13" s="19" t="s">
        <v>136</v>
      </c>
      <c r="CX13" s="19" t="s">
        <v>136</v>
      </c>
      <c r="CY13" s="19" t="s">
        <v>136</v>
      </c>
      <c r="CZ13" s="19" t="s">
        <v>136</v>
      </c>
      <c r="DA13" s="19" t="s">
        <v>136</v>
      </c>
      <c r="DB13" s="19" t="s">
        <v>136</v>
      </c>
      <c r="DC13" s="20">
        <v>9</v>
      </c>
      <c r="DD13" s="19" t="s">
        <v>136</v>
      </c>
      <c r="DE13" s="19" t="s">
        <v>136</v>
      </c>
      <c r="DF13" s="19" t="s">
        <v>136</v>
      </c>
      <c r="DG13" s="19" t="s">
        <v>136</v>
      </c>
      <c r="DH13" s="19" t="s">
        <v>136</v>
      </c>
      <c r="DI13" s="19"/>
      <c r="DJ13" s="19"/>
      <c r="DK13" s="19"/>
      <c r="DL13" s="19">
        <v>0</v>
      </c>
      <c r="DM13" s="14">
        <v>1</v>
      </c>
      <c r="DN13" s="14">
        <v>1</v>
      </c>
      <c r="DO13" s="14">
        <v>1</v>
      </c>
      <c r="DP13" s="14">
        <v>1</v>
      </c>
      <c r="DQ13" s="14">
        <v>1</v>
      </c>
      <c r="DR13" s="14">
        <v>1</v>
      </c>
      <c r="DS13" s="14">
        <v>1</v>
      </c>
      <c r="DT13" s="14">
        <v>1</v>
      </c>
      <c r="DU13" s="14">
        <v>1</v>
      </c>
      <c r="DV13" s="14">
        <v>1</v>
      </c>
      <c r="DW13" s="19">
        <v>1</v>
      </c>
      <c r="DX13" s="14">
        <v>2</v>
      </c>
      <c r="DY13" s="14">
        <v>2</v>
      </c>
      <c r="DZ13" s="14">
        <v>4</v>
      </c>
      <c r="EA13" s="14">
        <v>4</v>
      </c>
      <c r="EB13" s="14">
        <v>5000</v>
      </c>
      <c r="EC13" s="14">
        <v>6000</v>
      </c>
      <c r="ED13" s="19">
        <f t="shared" si="5"/>
        <v>1000</v>
      </c>
      <c r="EE13" s="19">
        <f t="shared" si="6"/>
        <v>16.666666666666668</v>
      </c>
      <c r="EF13" s="14">
        <v>3000</v>
      </c>
      <c r="EG13" s="14">
        <v>4000</v>
      </c>
      <c r="EH13" s="19">
        <f t="shared" si="7"/>
        <v>1000</v>
      </c>
      <c r="EI13" s="19">
        <f t="shared" si="8"/>
        <v>25</v>
      </c>
      <c r="EJ13" s="19"/>
      <c r="EK13" s="19"/>
      <c r="EL13" s="19"/>
      <c r="EM13" s="19"/>
      <c r="EN13" s="19"/>
      <c r="EO13" s="19"/>
      <c r="EP13" s="19"/>
      <c r="EQ13" s="19"/>
      <c r="ER13" s="19">
        <v>2</v>
      </c>
      <c r="ES13" s="14"/>
      <c r="ET13" s="19">
        <v>1</v>
      </c>
      <c r="EU13" s="19">
        <v>1</v>
      </c>
      <c r="EV13" s="14">
        <v>4</v>
      </c>
      <c r="EW13" s="14"/>
      <c r="EX13" s="14">
        <v>0</v>
      </c>
      <c r="EY13" s="19" t="s">
        <v>136</v>
      </c>
      <c r="EZ13" s="19">
        <v>0</v>
      </c>
      <c r="FA13" s="19"/>
      <c r="FB13" s="19">
        <v>0</v>
      </c>
      <c r="FC13" s="19"/>
      <c r="FD13" s="19">
        <v>0</v>
      </c>
      <c r="FE13" s="19"/>
      <c r="FF13" s="15">
        <v>0</v>
      </c>
      <c r="FG13" s="20">
        <v>2</v>
      </c>
      <c r="FH13" s="20">
        <v>1</v>
      </c>
      <c r="FI13" s="20">
        <v>17</v>
      </c>
      <c r="FJ13" s="20">
        <v>21</v>
      </c>
      <c r="FK13" s="20">
        <v>19</v>
      </c>
      <c r="FL13" s="20">
        <v>22</v>
      </c>
      <c r="FM13" s="20">
        <v>41</v>
      </c>
      <c r="FN13" s="20">
        <v>1</v>
      </c>
      <c r="FO13" s="20">
        <v>0</v>
      </c>
      <c r="FP13" s="20">
        <v>1</v>
      </c>
      <c r="FQ13" s="20">
        <v>0</v>
      </c>
      <c r="FR13" s="20">
        <v>1</v>
      </c>
      <c r="FS13" s="20">
        <v>0</v>
      </c>
      <c r="FT13" s="20">
        <v>1</v>
      </c>
      <c r="FU13" s="20">
        <v>0</v>
      </c>
      <c r="FV13" s="20">
        <v>0</v>
      </c>
      <c r="FW13" s="20">
        <v>0</v>
      </c>
      <c r="FX13" s="20">
        <v>0</v>
      </c>
      <c r="FY13" s="20">
        <v>0</v>
      </c>
      <c r="FZ13" s="20">
        <v>0</v>
      </c>
      <c r="GA13" s="20">
        <v>0</v>
      </c>
      <c r="GB13" s="20">
        <v>0</v>
      </c>
      <c r="GC13" s="20">
        <v>0</v>
      </c>
      <c r="GD13" s="20">
        <v>0</v>
      </c>
      <c r="GE13" s="20">
        <v>1</v>
      </c>
      <c r="GF13" s="20">
        <v>0</v>
      </c>
      <c r="GG13" s="20">
        <v>1</v>
      </c>
      <c r="GH13" s="20">
        <v>0</v>
      </c>
      <c r="GI13" s="20">
        <v>0</v>
      </c>
      <c r="GJ13" s="20">
        <v>0</v>
      </c>
      <c r="GK13" s="20">
        <v>20</v>
      </c>
      <c r="GL13" s="20">
        <v>0</v>
      </c>
      <c r="GM13" s="20">
        <v>0</v>
      </c>
      <c r="GN13" s="20">
        <v>0</v>
      </c>
      <c r="GO13" s="20">
        <v>0</v>
      </c>
      <c r="GP13" s="20">
        <v>0</v>
      </c>
      <c r="GQ13" s="20">
        <v>0</v>
      </c>
      <c r="GR13" s="20">
        <v>10</v>
      </c>
      <c r="GS13" s="20">
        <v>0</v>
      </c>
      <c r="GT13" s="20">
        <v>0</v>
      </c>
      <c r="GU13" s="20">
        <v>0</v>
      </c>
      <c r="GV13" s="20">
        <v>0</v>
      </c>
      <c r="GW13" s="20">
        <v>0</v>
      </c>
      <c r="GX13" s="20">
        <v>0</v>
      </c>
      <c r="GY13" s="20">
        <v>0</v>
      </c>
      <c r="GZ13" s="20">
        <v>5</v>
      </c>
      <c r="HA13" s="20">
        <v>0</v>
      </c>
    </row>
    <row r="14" spans="1:209" s="20" customFormat="1" ht="15" customHeight="1" x14ac:dyDescent="0.35">
      <c r="A14" s="21">
        <v>1050113</v>
      </c>
      <c r="B14" s="21">
        <v>1</v>
      </c>
      <c r="C14" s="21">
        <v>5</v>
      </c>
      <c r="D14" s="21">
        <v>1</v>
      </c>
      <c r="E14" s="21" t="s">
        <v>148</v>
      </c>
      <c r="F14" s="21">
        <v>1</v>
      </c>
      <c r="G14" s="21">
        <v>3</v>
      </c>
      <c r="H14" s="13">
        <v>1</v>
      </c>
      <c r="I14" s="13">
        <v>0</v>
      </c>
      <c r="J14" s="13">
        <v>2</v>
      </c>
      <c r="K14" s="13">
        <v>0</v>
      </c>
      <c r="L14" s="14">
        <v>0</v>
      </c>
      <c r="M14" s="14">
        <v>0</v>
      </c>
      <c r="N14" s="14">
        <v>0</v>
      </c>
      <c r="O14" s="20">
        <v>4</v>
      </c>
      <c r="P14" s="14">
        <v>0</v>
      </c>
      <c r="Q14" s="14">
        <v>0</v>
      </c>
      <c r="R14" s="20">
        <v>3</v>
      </c>
      <c r="S14" s="20">
        <v>1</v>
      </c>
      <c r="T14" s="14">
        <f t="shared" si="0"/>
        <v>8</v>
      </c>
      <c r="U14" s="14">
        <v>0</v>
      </c>
      <c r="V14" s="20">
        <v>5</v>
      </c>
      <c r="W14" s="20">
        <v>6</v>
      </c>
      <c r="X14" s="14">
        <v>0</v>
      </c>
      <c r="Y14" s="14">
        <v>0</v>
      </c>
      <c r="Z14" s="14">
        <v>0</v>
      </c>
      <c r="AA14" s="20">
        <v>2</v>
      </c>
      <c r="AB14" s="14">
        <f t="shared" si="1"/>
        <v>13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f t="shared" si="2"/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f t="shared" si="3"/>
        <v>0</v>
      </c>
      <c r="AS14" s="14">
        <f t="shared" si="4"/>
        <v>21</v>
      </c>
      <c r="AT14" s="20">
        <v>0</v>
      </c>
      <c r="AU14" s="14" t="s">
        <v>136</v>
      </c>
      <c r="AV14" s="14">
        <v>0</v>
      </c>
      <c r="AW14" s="14" t="s">
        <v>136</v>
      </c>
      <c r="AX14" s="14" t="s">
        <v>136</v>
      </c>
      <c r="AY14" s="14" t="s">
        <v>136</v>
      </c>
      <c r="AZ14" s="20">
        <v>1</v>
      </c>
      <c r="BA14" s="20">
        <v>2</v>
      </c>
      <c r="BB14" s="20">
        <v>2</v>
      </c>
      <c r="BC14" s="20">
        <v>3</v>
      </c>
      <c r="BD14" s="19">
        <v>0</v>
      </c>
      <c r="BE14" s="19" t="s">
        <v>136</v>
      </c>
      <c r="BF14" s="19" t="s">
        <v>136</v>
      </c>
      <c r="BG14" s="19" t="s">
        <v>136</v>
      </c>
      <c r="BH14" s="19">
        <v>0</v>
      </c>
      <c r="BI14" s="19" t="s">
        <v>136</v>
      </c>
      <c r="BJ14" s="19" t="s">
        <v>136</v>
      </c>
      <c r="BK14" s="19" t="s">
        <v>136</v>
      </c>
      <c r="BL14" s="14">
        <v>0</v>
      </c>
      <c r="BM14" s="14" t="s">
        <v>136</v>
      </c>
      <c r="BN14" s="14" t="s">
        <v>136</v>
      </c>
      <c r="BO14" s="14" t="s">
        <v>136</v>
      </c>
      <c r="BP14" s="19">
        <v>0</v>
      </c>
      <c r="BQ14" s="21">
        <v>1</v>
      </c>
      <c r="BR14" s="19" t="s">
        <v>136</v>
      </c>
      <c r="BS14" s="19" t="s">
        <v>136</v>
      </c>
      <c r="BT14" s="19" t="s">
        <v>136</v>
      </c>
      <c r="BU14" s="19">
        <v>0</v>
      </c>
      <c r="BV14" s="19" t="s">
        <v>136</v>
      </c>
      <c r="BW14" s="19" t="s">
        <v>136</v>
      </c>
      <c r="BX14" s="19" t="s">
        <v>136</v>
      </c>
      <c r="BY14" s="19">
        <v>0</v>
      </c>
      <c r="BZ14" s="19" t="s">
        <v>136</v>
      </c>
      <c r="CA14" s="19" t="s">
        <v>136</v>
      </c>
      <c r="CB14" s="19" t="s">
        <v>136</v>
      </c>
      <c r="CC14" s="14">
        <v>0</v>
      </c>
      <c r="CD14" s="14" t="s">
        <v>136</v>
      </c>
      <c r="CE14" s="14" t="s">
        <v>136</v>
      </c>
      <c r="CF14" s="14" t="s">
        <v>136</v>
      </c>
      <c r="CG14" s="19">
        <v>0</v>
      </c>
      <c r="CH14" s="19" t="s">
        <v>136</v>
      </c>
      <c r="CI14" s="19" t="s">
        <v>136</v>
      </c>
      <c r="CJ14" s="19" t="s">
        <v>136</v>
      </c>
      <c r="CK14" s="19">
        <v>1</v>
      </c>
      <c r="CL14" s="20">
        <v>2</v>
      </c>
      <c r="CM14" s="20">
        <v>2</v>
      </c>
      <c r="CN14" s="20">
        <v>3</v>
      </c>
      <c r="CO14" s="20">
        <v>3</v>
      </c>
      <c r="CP14" s="19" t="s">
        <v>136</v>
      </c>
      <c r="CQ14" s="19" t="s">
        <v>136</v>
      </c>
      <c r="CR14" s="19" t="s">
        <v>136</v>
      </c>
      <c r="CS14" s="19" t="s">
        <v>136</v>
      </c>
      <c r="CT14" s="19" t="s">
        <v>136</v>
      </c>
      <c r="CU14" s="20" t="s">
        <v>136</v>
      </c>
      <c r="CV14" s="20" t="s">
        <v>136</v>
      </c>
      <c r="CW14" s="20" t="s">
        <v>136</v>
      </c>
      <c r="CX14" s="20" t="s">
        <v>136</v>
      </c>
      <c r="CY14" s="20" t="s">
        <v>136</v>
      </c>
      <c r="CZ14" s="20" t="s">
        <v>136</v>
      </c>
      <c r="DA14" s="20" t="s">
        <v>136</v>
      </c>
      <c r="DB14" s="20" t="s">
        <v>136</v>
      </c>
      <c r="DD14" s="19" t="s">
        <v>136</v>
      </c>
      <c r="DE14" s="19" t="s">
        <v>136</v>
      </c>
      <c r="DF14" s="19" t="s">
        <v>136</v>
      </c>
      <c r="DG14" s="19" t="s">
        <v>136</v>
      </c>
      <c r="DH14" s="19" t="s">
        <v>136</v>
      </c>
      <c r="DI14" s="19"/>
      <c r="DJ14" s="19"/>
      <c r="DK14" s="19"/>
      <c r="DL14" s="20">
        <v>0</v>
      </c>
      <c r="DM14" s="20">
        <v>1</v>
      </c>
      <c r="DN14" s="20">
        <v>1</v>
      </c>
      <c r="DO14" s="20">
        <v>1</v>
      </c>
      <c r="DP14" s="20">
        <v>1</v>
      </c>
      <c r="DQ14" s="20">
        <v>1</v>
      </c>
      <c r="DR14" s="20">
        <v>1</v>
      </c>
      <c r="DS14" s="20">
        <v>1</v>
      </c>
      <c r="DT14" s="19">
        <v>1</v>
      </c>
      <c r="DU14" s="20">
        <v>1</v>
      </c>
      <c r="DV14" s="20">
        <v>1</v>
      </c>
      <c r="DW14" s="20">
        <v>1</v>
      </c>
      <c r="DX14" s="20">
        <v>2</v>
      </c>
      <c r="DY14" s="20">
        <v>2</v>
      </c>
      <c r="DZ14" s="20">
        <v>4</v>
      </c>
      <c r="EA14" s="20">
        <v>4</v>
      </c>
      <c r="EB14" s="20">
        <v>3000</v>
      </c>
      <c r="EC14" s="20">
        <v>6000</v>
      </c>
      <c r="ED14" s="19">
        <f t="shared" si="5"/>
        <v>3000</v>
      </c>
      <c r="EE14" s="19">
        <f t="shared" si="6"/>
        <v>50</v>
      </c>
      <c r="EF14" s="20">
        <v>2500</v>
      </c>
      <c r="EG14" s="20">
        <v>4000</v>
      </c>
      <c r="EH14" s="19">
        <f t="shared" si="7"/>
        <v>1500</v>
      </c>
      <c r="EI14" s="19">
        <f t="shared" si="8"/>
        <v>37.5</v>
      </c>
      <c r="EJ14" s="19"/>
      <c r="EK14" s="19"/>
      <c r="EL14" s="19"/>
      <c r="EM14" s="19"/>
      <c r="EN14" s="19"/>
      <c r="EO14" s="19"/>
      <c r="EP14" s="19"/>
      <c r="EQ14" s="19"/>
      <c r="ER14" s="20">
        <v>1</v>
      </c>
      <c r="ET14" s="19">
        <v>1</v>
      </c>
      <c r="EU14" s="19">
        <v>1</v>
      </c>
      <c r="EV14" s="20">
        <v>5</v>
      </c>
      <c r="EX14" s="14">
        <v>0</v>
      </c>
      <c r="EY14" s="19" t="s">
        <v>136</v>
      </c>
      <c r="EZ14" s="19">
        <v>0</v>
      </c>
      <c r="FA14" s="19"/>
      <c r="FB14" s="20">
        <v>4</v>
      </c>
      <c r="FD14" s="19">
        <v>0</v>
      </c>
      <c r="FE14" s="19"/>
      <c r="FF14" s="15">
        <v>0</v>
      </c>
      <c r="FG14" s="20">
        <v>2</v>
      </c>
      <c r="FH14" s="20">
        <v>0</v>
      </c>
      <c r="FI14" s="20">
        <v>6</v>
      </c>
      <c r="FJ14" s="20">
        <v>12</v>
      </c>
      <c r="FK14" s="20">
        <v>8</v>
      </c>
      <c r="FL14" s="20">
        <v>12</v>
      </c>
      <c r="FM14" s="20">
        <v>20</v>
      </c>
      <c r="FN14" s="20">
        <v>0</v>
      </c>
      <c r="FO14" s="20">
        <v>0</v>
      </c>
      <c r="FP14" s="20">
        <v>1</v>
      </c>
      <c r="FQ14" s="20">
        <v>0</v>
      </c>
      <c r="FR14" s="20">
        <v>0</v>
      </c>
      <c r="FS14" s="20">
        <v>0</v>
      </c>
      <c r="FT14" s="20">
        <v>1</v>
      </c>
      <c r="FU14" s="20">
        <v>0</v>
      </c>
      <c r="FV14" s="20">
        <v>0</v>
      </c>
      <c r="FW14" s="20">
        <v>0</v>
      </c>
      <c r="FX14" s="20">
        <v>0</v>
      </c>
      <c r="FY14" s="20">
        <v>0</v>
      </c>
      <c r="FZ14" s="20">
        <v>0</v>
      </c>
      <c r="GA14" s="20">
        <v>0</v>
      </c>
      <c r="GB14" s="20">
        <v>0</v>
      </c>
      <c r="GC14" s="20">
        <v>0</v>
      </c>
      <c r="GD14" s="20">
        <v>2</v>
      </c>
      <c r="GE14" s="20">
        <v>0</v>
      </c>
      <c r="GF14" s="20">
        <v>0</v>
      </c>
      <c r="GG14" s="20">
        <v>0</v>
      </c>
      <c r="GH14" s="20">
        <v>0</v>
      </c>
      <c r="GI14" s="20">
        <v>0</v>
      </c>
      <c r="GJ14" s="20">
        <v>0</v>
      </c>
      <c r="GK14" s="20">
        <v>10</v>
      </c>
      <c r="GL14" s="20">
        <v>0</v>
      </c>
      <c r="GM14" s="20">
        <v>0</v>
      </c>
      <c r="GN14" s="20">
        <v>0</v>
      </c>
      <c r="GO14" s="20">
        <v>0</v>
      </c>
      <c r="GP14" s="20">
        <v>0</v>
      </c>
      <c r="GQ14" s="20">
        <v>0</v>
      </c>
      <c r="GR14" s="20">
        <v>4</v>
      </c>
      <c r="GS14" s="20">
        <v>2</v>
      </c>
      <c r="GT14" s="20">
        <v>0</v>
      </c>
      <c r="GU14" s="20">
        <v>0</v>
      </c>
      <c r="GV14" s="20">
        <v>0</v>
      </c>
      <c r="GW14" s="20">
        <v>0</v>
      </c>
      <c r="GX14" s="20">
        <v>0</v>
      </c>
      <c r="GY14" s="20">
        <v>0</v>
      </c>
      <c r="GZ14" s="20">
        <v>0</v>
      </c>
      <c r="HA14" s="20">
        <v>0</v>
      </c>
    </row>
    <row r="15" spans="1:209" s="20" customFormat="1" ht="15" customHeight="1" x14ac:dyDescent="0.35">
      <c r="A15" s="21">
        <v>1050114</v>
      </c>
      <c r="B15" s="21">
        <v>1</v>
      </c>
      <c r="C15" s="21">
        <v>5</v>
      </c>
      <c r="D15" s="21">
        <v>1</v>
      </c>
      <c r="E15" s="21" t="s">
        <v>149</v>
      </c>
      <c r="F15" s="21">
        <v>1</v>
      </c>
      <c r="G15" s="21">
        <v>1</v>
      </c>
      <c r="H15" s="13">
        <v>1</v>
      </c>
      <c r="I15" s="13">
        <v>0</v>
      </c>
      <c r="J15" s="13">
        <v>5</v>
      </c>
      <c r="K15" s="13">
        <v>0</v>
      </c>
      <c r="L15" s="14">
        <v>0</v>
      </c>
      <c r="M15" s="14">
        <v>0</v>
      </c>
      <c r="N15" s="14">
        <v>0</v>
      </c>
      <c r="O15" s="20">
        <v>3</v>
      </c>
      <c r="P15" s="14">
        <v>0</v>
      </c>
      <c r="Q15" s="14">
        <v>0</v>
      </c>
      <c r="R15" s="20">
        <v>13</v>
      </c>
      <c r="S15" s="14">
        <v>0</v>
      </c>
      <c r="T15" s="14">
        <f t="shared" si="0"/>
        <v>16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f t="shared" si="1"/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f t="shared" si="2"/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f t="shared" si="3"/>
        <v>0</v>
      </c>
      <c r="AS15" s="14">
        <f t="shared" si="4"/>
        <v>16</v>
      </c>
      <c r="AT15" s="20">
        <v>0</v>
      </c>
      <c r="AU15" s="14" t="s">
        <v>136</v>
      </c>
      <c r="AV15" s="14">
        <v>0</v>
      </c>
      <c r="AW15" s="14" t="s">
        <v>136</v>
      </c>
      <c r="AX15" s="14" t="s">
        <v>136</v>
      </c>
      <c r="AY15" s="14" t="s">
        <v>136</v>
      </c>
      <c r="AZ15" s="20">
        <v>0</v>
      </c>
      <c r="BA15" s="14" t="s">
        <v>136</v>
      </c>
      <c r="BB15" s="14" t="s">
        <v>136</v>
      </c>
      <c r="BC15" s="14" t="s">
        <v>136</v>
      </c>
      <c r="BD15" s="19">
        <v>0</v>
      </c>
      <c r="BE15" s="19" t="s">
        <v>136</v>
      </c>
      <c r="BF15" s="19" t="s">
        <v>136</v>
      </c>
      <c r="BG15" s="19" t="s">
        <v>136</v>
      </c>
      <c r="BH15" s="19">
        <v>0</v>
      </c>
      <c r="BI15" s="19" t="s">
        <v>136</v>
      </c>
      <c r="BJ15" s="19" t="s">
        <v>136</v>
      </c>
      <c r="BK15" s="19" t="s">
        <v>136</v>
      </c>
      <c r="BL15" s="14">
        <v>0</v>
      </c>
      <c r="BM15" s="14" t="s">
        <v>136</v>
      </c>
      <c r="BN15" s="14" t="s">
        <v>136</v>
      </c>
      <c r="BO15" s="14" t="s">
        <v>136</v>
      </c>
      <c r="BP15" s="19">
        <v>0</v>
      </c>
      <c r="BQ15" s="21">
        <v>1</v>
      </c>
      <c r="BR15" s="19" t="s">
        <v>136</v>
      </c>
      <c r="BS15" s="19" t="s">
        <v>136</v>
      </c>
      <c r="BT15" s="19" t="s">
        <v>136</v>
      </c>
      <c r="BU15" s="19">
        <v>0</v>
      </c>
      <c r="BV15" s="19" t="s">
        <v>136</v>
      </c>
      <c r="BW15" s="19" t="s">
        <v>136</v>
      </c>
      <c r="BX15" s="19" t="s">
        <v>136</v>
      </c>
      <c r="BY15" s="19">
        <v>0</v>
      </c>
      <c r="BZ15" s="19" t="s">
        <v>136</v>
      </c>
      <c r="CA15" s="19" t="s">
        <v>136</v>
      </c>
      <c r="CB15" s="19" t="s">
        <v>136</v>
      </c>
      <c r="CC15" s="14">
        <v>0</v>
      </c>
      <c r="CD15" s="14" t="s">
        <v>136</v>
      </c>
      <c r="CE15" s="14" t="s">
        <v>136</v>
      </c>
      <c r="CF15" s="14" t="s">
        <v>136</v>
      </c>
      <c r="CG15" s="19">
        <v>0</v>
      </c>
      <c r="CH15" s="19" t="s">
        <v>136</v>
      </c>
      <c r="CI15" s="19" t="s">
        <v>136</v>
      </c>
      <c r="CJ15" s="19" t="s">
        <v>136</v>
      </c>
      <c r="CK15" s="20">
        <v>0</v>
      </c>
      <c r="CL15" s="19" t="s">
        <v>136</v>
      </c>
      <c r="CM15" s="19" t="s">
        <v>136</v>
      </c>
      <c r="CN15" s="19" t="s">
        <v>136</v>
      </c>
      <c r="CO15" s="19" t="s">
        <v>136</v>
      </c>
      <c r="CP15" s="19" t="s">
        <v>136</v>
      </c>
      <c r="CQ15" s="19" t="s">
        <v>136</v>
      </c>
      <c r="CR15" s="19" t="s">
        <v>136</v>
      </c>
      <c r="CS15" s="19" t="s">
        <v>136</v>
      </c>
      <c r="CT15" s="19" t="s">
        <v>136</v>
      </c>
      <c r="CU15" s="19" t="s">
        <v>136</v>
      </c>
      <c r="CV15" s="19" t="s">
        <v>136</v>
      </c>
      <c r="CW15" s="19" t="s">
        <v>136</v>
      </c>
      <c r="CX15" s="19" t="s">
        <v>136</v>
      </c>
      <c r="CY15" s="19" t="s">
        <v>136</v>
      </c>
      <c r="CZ15" s="19" t="s">
        <v>136</v>
      </c>
      <c r="DA15" s="19" t="s">
        <v>136</v>
      </c>
      <c r="DB15" s="19" t="s">
        <v>136</v>
      </c>
      <c r="DD15" s="19" t="s">
        <v>136</v>
      </c>
      <c r="DE15" s="19" t="s">
        <v>136</v>
      </c>
      <c r="DF15" s="19" t="s">
        <v>136</v>
      </c>
      <c r="DG15" s="19" t="s">
        <v>136</v>
      </c>
      <c r="DH15" s="19" t="s">
        <v>136</v>
      </c>
      <c r="DI15" s="19"/>
      <c r="DJ15" s="19"/>
      <c r="DK15" s="19"/>
      <c r="DL15" s="20">
        <v>0</v>
      </c>
      <c r="DM15" s="20">
        <v>1</v>
      </c>
      <c r="DN15" s="20">
        <v>1</v>
      </c>
      <c r="DO15" s="20">
        <v>1</v>
      </c>
      <c r="DP15" s="20">
        <v>1</v>
      </c>
      <c r="DQ15" s="20">
        <v>1</v>
      </c>
      <c r="DR15" s="20">
        <v>1</v>
      </c>
      <c r="DS15" s="20">
        <v>1</v>
      </c>
      <c r="DT15" s="20">
        <v>1</v>
      </c>
      <c r="DU15" s="20">
        <v>1</v>
      </c>
      <c r="DV15" s="20">
        <v>1</v>
      </c>
      <c r="DW15" s="20">
        <v>1</v>
      </c>
      <c r="DX15" s="20">
        <v>2</v>
      </c>
      <c r="DY15" s="20">
        <v>2</v>
      </c>
      <c r="DZ15" s="20">
        <v>2</v>
      </c>
      <c r="EA15" s="20">
        <v>4</v>
      </c>
      <c r="EB15" s="20">
        <v>3000</v>
      </c>
      <c r="EC15" s="20">
        <v>6000</v>
      </c>
      <c r="ED15" s="19">
        <f t="shared" si="5"/>
        <v>3000</v>
      </c>
      <c r="EE15" s="19">
        <f t="shared" si="6"/>
        <v>50</v>
      </c>
      <c r="EF15" s="20">
        <v>3000</v>
      </c>
      <c r="EG15" s="20">
        <v>6000</v>
      </c>
      <c r="EH15" s="19">
        <f t="shared" si="7"/>
        <v>3000</v>
      </c>
      <c r="EI15" s="19">
        <f t="shared" si="8"/>
        <v>50</v>
      </c>
      <c r="EJ15" s="20">
        <v>3000</v>
      </c>
      <c r="EK15" s="20">
        <v>8000</v>
      </c>
      <c r="EL15" s="19">
        <f t="shared" si="9"/>
        <v>5000</v>
      </c>
      <c r="EM15" s="19">
        <f t="shared" si="10"/>
        <v>62.5</v>
      </c>
      <c r="EN15" s="14"/>
      <c r="EO15" s="14"/>
      <c r="EP15" s="19"/>
      <c r="EQ15" s="19"/>
      <c r="ER15" s="19">
        <v>2</v>
      </c>
      <c r="ET15" s="20">
        <v>1</v>
      </c>
      <c r="EU15" s="20">
        <v>0</v>
      </c>
      <c r="EV15" s="19">
        <v>0</v>
      </c>
      <c r="EW15" s="19"/>
      <c r="EX15" s="14">
        <v>0</v>
      </c>
      <c r="EY15" s="19" t="s">
        <v>136</v>
      </c>
      <c r="EZ15" s="19">
        <v>0</v>
      </c>
      <c r="FA15" s="19"/>
      <c r="FB15" s="19">
        <v>0</v>
      </c>
      <c r="FC15" s="19"/>
      <c r="FD15" s="19">
        <v>0</v>
      </c>
      <c r="FE15" s="19"/>
      <c r="FF15" s="20">
        <v>3</v>
      </c>
      <c r="FG15" s="20">
        <v>30</v>
      </c>
      <c r="FH15" s="20">
        <v>0</v>
      </c>
      <c r="FI15" s="20">
        <v>1</v>
      </c>
      <c r="FJ15" s="20">
        <v>0</v>
      </c>
      <c r="FK15" s="20">
        <v>31</v>
      </c>
      <c r="FL15" s="20">
        <v>0</v>
      </c>
      <c r="FM15" s="20">
        <v>31</v>
      </c>
      <c r="FN15" s="20">
        <v>12</v>
      </c>
      <c r="FO15" s="20">
        <v>0</v>
      </c>
      <c r="FP15" s="20">
        <v>0</v>
      </c>
      <c r="FQ15" s="20">
        <v>0</v>
      </c>
      <c r="FR15" s="20">
        <v>0</v>
      </c>
      <c r="FS15" s="20">
        <v>0</v>
      </c>
      <c r="FT15" s="20">
        <v>0</v>
      </c>
      <c r="FU15" s="20">
        <v>0</v>
      </c>
      <c r="FV15" s="20">
        <v>9</v>
      </c>
      <c r="FW15" s="20">
        <v>0</v>
      </c>
      <c r="FX15" s="20">
        <v>0</v>
      </c>
      <c r="FY15" s="20">
        <v>0</v>
      </c>
      <c r="FZ15" s="20">
        <v>0</v>
      </c>
      <c r="GA15" s="20">
        <v>0</v>
      </c>
      <c r="GB15" s="20">
        <v>0</v>
      </c>
      <c r="GC15" s="20">
        <v>0</v>
      </c>
      <c r="GD15" s="20">
        <v>0</v>
      </c>
      <c r="GE15" s="20">
        <v>0</v>
      </c>
      <c r="GF15" s="20">
        <v>0</v>
      </c>
      <c r="GG15" s="20">
        <v>0</v>
      </c>
      <c r="GH15" s="20">
        <v>0</v>
      </c>
      <c r="GI15" s="20">
        <v>0</v>
      </c>
      <c r="GJ15" s="20">
        <v>0</v>
      </c>
      <c r="GK15" s="20">
        <v>0</v>
      </c>
      <c r="GL15" s="20">
        <v>0</v>
      </c>
      <c r="GM15" s="20">
        <v>0</v>
      </c>
      <c r="GN15" s="20">
        <v>0</v>
      </c>
      <c r="GO15" s="20">
        <v>0</v>
      </c>
      <c r="GP15" s="20">
        <v>7</v>
      </c>
      <c r="GQ15" s="20">
        <v>0</v>
      </c>
      <c r="GR15" s="20">
        <v>0</v>
      </c>
      <c r="GS15" s="20">
        <v>0</v>
      </c>
      <c r="GT15" s="20">
        <v>0</v>
      </c>
      <c r="GU15" s="20">
        <v>0</v>
      </c>
      <c r="GV15" s="20">
        <v>0</v>
      </c>
      <c r="GW15" s="20">
        <v>0</v>
      </c>
      <c r="GX15" s="20">
        <v>2</v>
      </c>
      <c r="GY15" s="20">
        <v>0</v>
      </c>
      <c r="GZ15" s="20">
        <v>1</v>
      </c>
      <c r="HA15" s="20">
        <v>0</v>
      </c>
    </row>
    <row r="16" spans="1:209" s="20" customFormat="1" ht="15" customHeight="1" x14ac:dyDescent="0.35">
      <c r="A16" s="26">
        <v>1050115</v>
      </c>
      <c r="B16" s="26">
        <v>1</v>
      </c>
      <c r="C16" s="26">
        <v>5</v>
      </c>
      <c r="D16" s="26">
        <v>1</v>
      </c>
      <c r="E16" s="26" t="s">
        <v>150</v>
      </c>
      <c r="F16" s="26">
        <v>1</v>
      </c>
      <c r="G16" s="26">
        <v>2</v>
      </c>
      <c r="H16" s="13">
        <v>1</v>
      </c>
      <c r="I16" s="13">
        <v>0</v>
      </c>
      <c r="J16" s="13">
        <v>1</v>
      </c>
      <c r="K16" s="13">
        <v>0</v>
      </c>
      <c r="L16" s="14">
        <v>0</v>
      </c>
      <c r="M16" s="14">
        <v>0</v>
      </c>
      <c r="N16" s="14">
        <v>0</v>
      </c>
      <c r="O16" s="14">
        <v>0</v>
      </c>
      <c r="P16" s="13">
        <v>0</v>
      </c>
      <c r="Q16" s="13">
        <v>0</v>
      </c>
      <c r="R16" s="13">
        <v>0</v>
      </c>
      <c r="S16" s="14">
        <v>0</v>
      </c>
      <c r="T16" s="14">
        <f t="shared" si="0"/>
        <v>0</v>
      </c>
      <c r="U16" s="14">
        <v>0</v>
      </c>
      <c r="V16" s="27">
        <v>8</v>
      </c>
      <c r="W16" s="27">
        <v>3</v>
      </c>
      <c r="X16" s="14">
        <v>0</v>
      </c>
      <c r="Y16" s="14">
        <v>0</v>
      </c>
      <c r="Z16" s="27">
        <v>5</v>
      </c>
      <c r="AA16" s="14">
        <v>0</v>
      </c>
      <c r="AB16" s="14">
        <f t="shared" si="1"/>
        <v>16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f t="shared" si="2"/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f t="shared" si="3"/>
        <v>0</v>
      </c>
      <c r="AS16" s="14">
        <f t="shared" si="4"/>
        <v>16</v>
      </c>
      <c r="AT16" s="27">
        <v>0</v>
      </c>
      <c r="AU16" s="14" t="s">
        <v>136</v>
      </c>
      <c r="AV16" s="14">
        <v>0</v>
      </c>
      <c r="AW16" s="14" t="s">
        <v>136</v>
      </c>
      <c r="AX16" s="14" t="s">
        <v>136</v>
      </c>
      <c r="AY16" s="14" t="s">
        <v>136</v>
      </c>
      <c r="AZ16" s="27">
        <v>0</v>
      </c>
      <c r="BA16" s="14" t="s">
        <v>136</v>
      </c>
      <c r="BB16" s="14" t="s">
        <v>136</v>
      </c>
      <c r="BC16" s="14" t="s">
        <v>136</v>
      </c>
      <c r="BD16" s="14">
        <v>0</v>
      </c>
      <c r="BE16" s="14" t="s">
        <v>136</v>
      </c>
      <c r="BF16" s="14" t="s">
        <v>136</v>
      </c>
      <c r="BG16" s="14" t="s">
        <v>136</v>
      </c>
      <c r="BH16" s="14">
        <v>0</v>
      </c>
      <c r="BI16" s="14" t="s">
        <v>136</v>
      </c>
      <c r="BJ16" s="14" t="s">
        <v>136</v>
      </c>
      <c r="BK16" s="14" t="s">
        <v>136</v>
      </c>
      <c r="BL16" s="14">
        <v>0</v>
      </c>
      <c r="BM16" s="14" t="s">
        <v>136</v>
      </c>
      <c r="BN16" s="14" t="s">
        <v>136</v>
      </c>
      <c r="BO16" s="14" t="s">
        <v>136</v>
      </c>
      <c r="BP16" s="14">
        <v>0</v>
      </c>
      <c r="BQ16" s="21">
        <v>1</v>
      </c>
      <c r="BR16" s="14" t="s">
        <v>136</v>
      </c>
      <c r="BS16" s="14" t="s">
        <v>136</v>
      </c>
      <c r="BT16" s="14" t="s">
        <v>136</v>
      </c>
      <c r="BU16" s="14">
        <v>0</v>
      </c>
      <c r="BV16" s="14" t="s">
        <v>136</v>
      </c>
      <c r="BW16" s="14" t="s">
        <v>136</v>
      </c>
      <c r="BX16" s="14" t="s">
        <v>136</v>
      </c>
      <c r="BY16" s="14">
        <v>0</v>
      </c>
      <c r="BZ16" s="14" t="s">
        <v>136</v>
      </c>
      <c r="CA16" s="14" t="s">
        <v>136</v>
      </c>
      <c r="CB16" s="14" t="s">
        <v>136</v>
      </c>
      <c r="CC16" s="14">
        <v>1</v>
      </c>
      <c r="CD16" s="27">
        <v>2</v>
      </c>
      <c r="CE16" s="27">
        <v>2</v>
      </c>
      <c r="CF16" s="27">
        <v>3</v>
      </c>
      <c r="CG16" s="14">
        <v>0</v>
      </c>
      <c r="CH16" s="14" t="s">
        <v>136</v>
      </c>
      <c r="CI16" s="14" t="s">
        <v>136</v>
      </c>
      <c r="CJ16" s="14" t="s">
        <v>136</v>
      </c>
      <c r="CK16" s="27">
        <v>0</v>
      </c>
      <c r="CL16" s="14" t="s">
        <v>136</v>
      </c>
      <c r="CM16" s="14" t="s">
        <v>136</v>
      </c>
      <c r="CN16" s="14" t="s">
        <v>136</v>
      </c>
      <c r="CO16" s="14" t="s">
        <v>136</v>
      </c>
      <c r="CP16" s="14" t="s">
        <v>136</v>
      </c>
      <c r="CQ16" s="14" t="s">
        <v>136</v>
      </c>
      <c r="CR16" s="14" t="s">
        <v>136</v>
      </c>
      <c r="CS16" s="14" t="s">
        <v>136</v>
      </c>
      <c r="CT16" s="14" t="s">
        <v>136</v>
      </c>
      <c r="CU16" s="14" t="s">
        <v>136</v>
      </c>
      <c r="CV16" s="14" t="s">
        <v>136</v>
      </c>
      <c r="CW16" s="14" t="s">
        <v>136</v>
      </c>
      <c r="CX16" s="14" t="s">
        <v>136</v>
      </c>
      <c r="CY16" s="14" t="s">
        <v>136</v>
      </c>
      <c r="CZ16" s="14" t="s">
        <v>136</v>
      </c>
      <c r="DA16" s="14" t="s">
        <v>136</v>
      </c>
      <c r="DB16" s="14" t="s">
        <v>136</v>
      </c>
      <c r="DC16" s="27">
        <v>10</v>
      </c>
      <c r="DD16" s="14" t="s">
        <v>136</v>
      </c>
      <c r="DE16" s="14" t="s">
        <v>136</v>
      </c>
      <c r="DF16" s="14" t="s">
        <v>136</v>
      </c>
      <c r="DG16" s="14" t="s">
        <v>136</v>
      </c>
      <c r="DH16" s="14" t="s">
        <v>136</v>
      </c>
      <c r="DI16" s="14"/>
      <c r="DJ16" s="14"/>
      <c r="DK16" s="14"/>
      <c r="DL16" s="14">
        <v>1</v>
      </c>
      <c r="DM16" s="14">
        <v>1</v>
      </c>
      <c r="DN16" s="27">
        <v>1</v>
      </c>
      <c r="DO16" s="27">
        <v>1</v>
      </c>
      <c r="DP16" s="27">
        <v>1</v>
      </c>
      <c r="DQ16" s="27">
        <v>1</v>
      </c>
      <c r="DR16" s="27">
        <v>1</v>
      </c>
      <c r="DS16" s="27">
        <v>1</v>
      </c>
      <c r="DT16" s="27">
        <v>1</v>
      </c>
      <c r="DU16" s="27">
        <v>1</v>
      </c>
      <c r="DV16" s="27">
        <v>1</v>
      </c>
      <c r="DW16" s="27">
        <v>1</v>
      </c>
      <c r="DX16" s="27">
        <v>4</v>
      </c>
      <c r="DY16" s="27">
        <v>4</v>
      </c>
      <c r="DZ16" s="27">
        <v>4</v>
      </c>
      <c r="EA16" s="27">
        <v>4</v>
      </c>
      <c r="EB16" s="14"/>
      <c r="EC16" s="14"/>
      <c r="ED16" s="19"/>
      <c r="EE16" s="19"/>
      <c r="EF16" s="27"/>
      <c r="EG16" s="27"/>
      <c r="EH16" s="19"/>
      <c r="EI16" s="19"/>
      <c r="EJ16" s="19"/>
      <c r="EK16" s="14"/>
      <c r="EL16" s="19"/>
      <c r="EM16" s="19"/>
      <c r="EN16" s="14"/>
      <c r="EO16" s="14"/>
      <c r="EP16" s="19"/>
      <c r="EQ16" s="19"/>
      <c r="ER16" s="27">
        <v>0</v>
      </c>
      <c r="ES16" s="27"/>
      <c r="ET16" s="14">
        <v>1</v>
      </c>
      <c r="EU16" s="27">
        <v>0</v>
      </c>
      <c r="EV16" s="19">
        <v>0</v>
      </c>
      <c r="EW16" s="19"/>
      <c r="EX16" s="14">
        <v>0</v>
      </c>
      <c r="EY16" s="14" t="s">
        <v>136</v>
      </c>
      <c r="EZ16" s="19">
        <v>0</v>
      </c>
      <c r="FA16" s="19"/>
      <c r="FB16" s="27">
        <v>10</v>
      </c>
      <c r="FC16" s="27"/>
      <c r="FD16" s="19">
        <v>0</v>
      </c>
      <c r="FE16" s="19"/>
      <c r="FF16" s="15">
        <v>0</v>
      </c>
      <c r="FG16" s="20">
        <v>31</v>
      </c>
      <c r="FH16" s="20">
        <v>2</v>
      </c>
      <c r="FI16" s="20">
        <v>5</v>
      </c>
      <c r="FJ16" s="20">
        <v>14</v>
      </c>
      <c r="FK16" s="20">
        <v>36</v>
      </c>
      <c r="FL16" s="20">
        <v>16</v>
      </c>
      <c r="FM16" s="20">
        <v>52</v>
      </c>
      <c r="FN16" s="20">
        <v>15</v>
      </c>
      <c r="FO16" s="20">
        <v>0</v>
      </c>
      <c r="FP16" s="20">
        <v>0</v>
      </c>
      <c r="FQ16" s="20">
        <v>0</v>
      </c>
      <c r="FR16" s="20">
        <v>0</v>
      </c>
      <c r="FS16" s="20">
        <v>0</v>
      </c>
      <c r="FT16" s="20">
        <v>0</v>
      </c>
      <c r="FU16" s="20">
        <v>0</v>
      </c>
      <c r="FV16" s="20">
        <v>0</v>
      </c>
      <c r="FW16" s="20">
        <v>0</v>
      </c>
      <c r="FX16" s="20">
        <v>0</v>
      </c>
      <c r="FY16" s="20">
        <v>0</v>
      </c>
      <c r="FZ16" s="20">
        <v>3</v>
      </c>
      <c r="GA16" s="20">
        <v>0</v>
      </c>
      <c r="GB16" s="20">
        <v>0</v>
      </c>
      <c r="GC16" s="20">
        <v>4</v>
      </c>
      <c r="GD16" s="20">
        <v>7</v>
      </c>
      <c r="GE16" s="20">
        <v>0</v>
      </c>
      <c r="GF16" s="20">
        <v>0</v>
      </c>
      <c r="GG16" s="20">
        <v>0</v>
      </c>
      <c r="GH16" s="20">
        <v>0</v>
      </c>
      <c r="GI16" s="20">
        <v>0</v>
      </c>
      <c r="GJ16" s="20">
        <v>0</v>
      </c>
      <c r="GK16" s="20">
        <v>0</v>
      </c>
      <c r="GL16" s="20">
        <v>0</v>
      </c>
      <c r="GM16" s="20">
        <v>0</v>
      </c>
      <c r="GN16" s="20">
        <v>0</v>
      </c>
      <c r="GO16" s="20">
        <v>0</v>
      </c>
      <c r="GP16" s="20">
        <v>3</v>
      </c>
      <c r="GQ16" s="20">
        <v>2</v>
      </c>
      <c r="GR16" s="20">
        <v>5</v>
      </c>
      <c r="GS16" s="20">
        <v>10</v>
      </c>
      <c r="GT16" s="20">
        <v>0</v>
      </c>
      <c r="GU16" s="20">
        <v>0</v>
      </c>
      <c r="GV16" s="20">
        <v>0</v>
      </c>
      <c r="GW16" s="20">
        <v>0</v>
      </c>
      <c r="GX16" s="20">
        <v>3</v>
      </c>
      <c r="GY16" s="20">
        <v>0</v>
      </c>
      <c r="GZ16" s="20">
        <v>0</v>
      </c>
      <c r="HA16" s="20">
        <v>0</v>
      </c>
    </row>
    <row r="17" spans="1:209" s="20" customFormat="1" ht="15" customHeight="1" x14ac:dyDescent="0.35">
      <c r="A17" s="21">
        <v>1050116</v>
      </c>
      <c r="B17" s="21">
        <v>1</v>
      </c>
      <c r="C17" s="21">
        <v>5</v>
      </c>
      <c r="D17" s="21">
        <v>1</v>
      </c>
      <c r="E17" s="21" t="s">
        <v>151</v>
      </c>
      <c r="F17" s="21">
        <v>1</v>
      </c>
      <c r="G17" s="21">
        <v>1</v>
      </c>
      <c r="H17" s="13">
        <v>1</v>
      </c>
      <c r="I17" s="13">
        <v>0</v>
      </c>
      <c r="J17" s="13">
        <v>0</v>
      </c>
      <c r="K17" s="13">
        <v>0</v>
      </c>
      <c r="L17" s="14">
        <v>0</v>
      </c>
      <c r="M17" s="20">
        <v>9</v>
      </c>
      <c r="N17" s="14">
        <v>0</v>
      </c>
      <c r="O17" s="20">
        <v>2</v>
      </c>
      <c r="P17" s="14">
        <v>0</v>
      </c>
      <c r="Q17" s="14">
        <v>0</v>
      </c>
      <c r="R17" s="20">
        <v>4</v>
      </c>
      <c r="S17" s="14">
        <v>0</v>
      </c>
      <c r="T17" s="14">
        <f t="shared" si="0"/>
        <v>15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f t="shared" si="1"/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f t="shared" si="2"/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f t="shared" si="3"/>
        <v>0</v>
      </c>
      <c r="AS17" s="14">
        <f t="shared" si="4"/>
        <v>15</v>
      </c>
      <c r="AT17" s="20">
        <v>0</v>
      </c>
      <c r="AU17" s="20" t="s">
        <v>136</v>
      </c>
      <c r="AV17" s="14">
        <v>0</v>
      </c>
      <c r="AW17" s="14" t="s">
        <v>136</v>
      </c>
      <c r="AX17" s="14" t="s">
        <v>136</v>
      </c>
      <c r="AY17" s="14" t="s">
        <v>136</v>
      </c>
      <c r="AZ17" s="20">
        <v>0</v>
      </c>
      <c r="BA17" s="14" t="s">
        <v>136</v>
      </c>
      <c r="BB17" s="14" t="s">
        <v>136</v>
      </c>
      <c r="BC17" s="14" t="s">
        <v>136</v>
      </c>
      <c r="BD17" s="19">
        <v>0</v>
      </c>
      <c r="BE17" s="19" t="s">
        <v>136</v>
      </c>
      <c r="BF17" s="19" t="s">
        <v>136</v>
      </c>
      <c r="BG17" s="19" t="s">
        <v>136</v>
      </c>
      <c r="BH17" s="19">
        <v>0</v>
      </c>
      <c r="BI17" s="19" t="s">
        <v>136</v>
      </c>
      <c r="BJ17" s="19" t="s">
        <v>136</v>
      </c>
      <c r="BK17" s="19" t="s">
        <v>136</v>
      </c>
      <c r="BL17" s="14">
        <v>0</v>
      </c>
      <c r="BM17" s="14" t="s">
        <v>136</v>
      </c>
      <c r="BN17" s="14" t="s">
        <v>136</v>
      </c>
      <c r="BO17" s="14" t="s">
        <v>136</v>
      </c>
      <c r="BP17" s="19">
        <v>0</v>
      </c>
      <c r="BQ17" s="21">
        <v>1</v>
      </c>
      <c r="BR17" s="19" t="s">
        <v>136</v>
      </c>
      <c r="BS17" s="19" t="s">
        <v>136</v>
      </c>
      <c r="BT17" s="19" t="s">
        <v>136</v>
      </c>
      <c r="BU17" s="19">
        <v>0</v>
      </c>
      <c r="BV17" s="19" t="s">
        <v>136</v>
      </c>
      <c r="BW17" s="19" t="s">
        <v>136</v>
      </c>
      <c r="BX17" s="19" t="s">
        <v>136</v>
      </c>
      <c r="BY17" s="19">
        <v>0</v>
      </c>
      <c r="BZ17" s="19" t="s">
        <v>136</v>
      </c>
      <c r="CA17" s="19" t="s">
        <v>136</v>
      </c>
      <c r="CB17" s="19" t="s">
        <v>136</v>
      </c>
      <c r="CC17" s="19">
        <v>1</v>
      </c>
      <c r="CD17" s="20">
        <v>2</v>
      </c>
      <c r="CE17" s="15">
        <v>6</v>
      </c>
      <c r="CF17" s="20">
        <v>2</v>
      </c>
      <c r="CG17" s="19">
        <v>0</v>
      </c>
      <c r="CH17" s="19" t="s">
        <v>136</v>
      </c>
      <c r="CI17" s="19" t="s">
        <v>136</v>
      </c>
      <c r="CJ17" s="19" t="s">
        <v>136</v>
      </c>
      <c r="CK17" s="20">
        <v>0</v>
      </c>
      <c r="CL17" s="19" t="s">
        <v>136</v>
      </c>
      <c r="CM17" s="19" t="s">
        <v>136</v>
      </c>
      <c r="CN17" s="19" t="s">
        <v>136</v>
      </c>
      <c r="CO17" s="19" t="s">
        <v>136</v>
      </c>
      <c r="CP17" s="19" t="s">
        <v>136</v>
      </c>
      <c r="CQ17" s="19" t="s">
        <v>136</v>
      </c>
      <c r="CR17" s="19" t="s">
        <v>136</v>
      </c>
      <c r="CS17" s="19" t="s">
        <v>136</v>
      </c>
      <c r="CT17" s="19" t="s">
        <v>136</v>
      </c>
      <c r="CU17" s="19" t="s">
        <v>136</v>
      </c>
      <c r="CV17" s="19" t="s">
        <v>136</v>
      </c>
      <c r="CW17" s="19" t="s">
        <v>136</v>
      </c>
      <c r="CX17" s="19" t="s">
        <v>136</v>
      </c>
      <c r="CY17" s="19" t="s">
        <v>136</v>
      </c>
      <c r="CZ17" s="19" t="s">
        <v>136</v>
      </c>
      <c r="DA17" s="19" t="s">
        <v>136</v>
      </c>
      <c r="DB17" s="19" t="s">
        <v>136</v>
      </c>
      <c r="DC17" s="20">
        <v>5</v>
      </c>
      <c r="DD17" s="19" t="s">
        <v>136</v>
      </c>
      <c r="DE17" s="19" t="s">
        <v>136</v>
      </c>
      <c r="DF17" s="19" t="s">
        <v>136</v>
      </c>
      <c r="DG17" s="19" t="s">
        <v>136</v>
      </c>
      <c r="DH17" s="19" t="s">
        <v>136</v>
      </c>
      <c r="DI17" s="19"/>
      <c r="DJ17" s="19"/>
      <c r="DK17" s="19"/>
      <c r="DL17" s="19">
        <v>1</v>
      </c>
      <c r="DM17" s="20">
        <v>1</v>
      </c>
      <c r="DN17" s="20">
        <v>1</v>
      </c>
      <c r="DO17" s="20">
        <v>1</v>
      </c>
      <c r="DP17" s="20">
        <v>1</v>
      </c>
      <c r="DQ17" s="20">
        <v>1</v>
      </c>
      <c r="DR17" s="20">
        <v>1</v>
      </c>
      <c r="DS17" s="20">
        <v>1</v>
      </c>
      <c r="DT17" s="20">
        <v>1</v>
      </c>
      <c r="DU17" s="20">
        <v>1</v>
      </c>
      <c r="DV17" s="20">
        <v>1</v>
      </c>
      <c r="DW17" s="19">
        <v>1</v>
      </c>
      <c r="DX17" s="20">
        <v>2</v>
      </c>
      <c r="DY17" s="20">
        <v>2</v>
      </c>
      <c r="DZ17" s="20">
        <v>4</v>
      </c>
      <c r="EA17" s="20">
        <v>4</v>
      </c>
      <c r="EB17" s="20">
        <v>2000</v>
      </c>
      <c r="EC17" s="20">
        <v>5000</v>
      </c>
      <c r="ED17" s="19">
        <f t="shared" si="5"/>
        <v>3000</v>
      </c>
      <c r="EE17" s="19">
        <f t="shared" si="6"/>
        <v>60</v>
      </c>
      <c r="EF17" s="20">
        <v>1500</v>
      </c>
      <c r="EG17" s="20">
        <v>4000</v>
      </c>
      <c r="EH17" s="19">
        <f t="shared" si="7"/>
        <v>2500</v>
      </c>
      <c r="EI17" s="19">
        <f t="shared" si="8"/>
        <v>62.5</v>
      </c>
      <c r="EJ17" s="19"/>
      <c r="EK17" s="19"/>
      <c r="EL17" s="19"/>
      <c r="EM17" s="19"/>
      <c r="EN17" s="19"/>
      <c r="EO17" s="19"/>
      <c r="EP17" s="19"/>
      <c r="EQ17" s="19"/>
      <c r="ER17" s="19">
        <v>2</v>
      </c>
      <c r="ET17" s="19">
        <v>1</v>
      </c>
      <c r="EU17" s="19">
        <v>1</v>
      </c>
      <c r="EV17" s="20">
        <v>6</v>
      </c>
      <c r="EX17" s="14">
        <v>0</v>
      </c>
      <c r="EY17" s="19" t="s">
        <v>136</v>
      </c>
      <c r="EZ17" s="19">
        <v>0</v>
      </c>
      <c r="FA17" s="19"/>
      <c r="FB17" s="19">
        <v>0</v>
      </c>
      <c r="FC17" s="19"/>
      <c r="FD17" s="19">
        <v>0</v>
      </c>
      <c r="FE17" s="19"/>
      <c r="FF17" s="15">
        <v>0</v>
      </c>
      <c r="FG17" s="20">
        <v>0</v>
      </c>
      <c r="FH17" s="20">
        <v>16</v>
      </c>
      <c r="FI17" s="20">
        <v>3</v>
      </c>
      <c r="FJ17" s="20">
        <v>63</v>
      </c>
      <c r="FK17" s="20">
        <v>3</v>
      </c>
      <c r="FL17" s="20">
        <v>79</v>
      </c>
      <c r="FM17" s="20">
        <v>82</v>
      </c>
      <c r="FN17" s="20">
        <v>0</v>
      </c>
      <c r="FO17" s="20">
        <v>0</v>
      </c>
      <c r="FP17" s="20">
        <v>1</v>
      </c>
      <c r="FQ17" s="20">
        <v>0</v>
      </c>
      <c r="FR17" s="20">
        <v>0</v>
      </c>
      <c r="FS17" s="20">
        <v>1</v>
      </c>
      <c r="FT17" s="20">
        <v>2</v>
      </c>
      <c r="FU17" s="20">
        <v>0</v>
      </c>
      <c r="FV17" s="20">
        <v>0</v>
      </c>
      <c r="FW17" s="20">
        <v>0</v>
      </c>
      <c r="FX17" s="20">
        <v>0</v>
      </c>
      <c r="FY17" s="20">
        <v>0</v>
      </c>
      <c r="FZ17" s="20">
        <v>0</v>
      </c>
      <c r="GA17" s="20">
        <v>0</v>
      </c>
      <c r="GB17" s="20">
        <v>0</v>
      </c>
      <c r="GC17" s="20">
        <v>0</v>
      </c>
      <c r="GD17" s="20">
        <v>0</v>
      </c>
      <c r="GE17" s="20">
        <v>1</v>
      </c>
      <c r="GF17" s="20">
        <v>0</v>
      </c>
      <c r="GG17" s="20">
        <v>0</v>
      </c>
      <c r="GH17" s="20">
        <v>0</v>
      </c>
      <c r="GI17" s="20">
        <v>5</v>
      </c>
      <c r="GJ17" s="20">
        <v>0</v>
      </c>
      <c r="GK17" s="20">
        <v>30</v>
      </c>
      <c r="GL17" s="20">
        <v>0</v>
      </c>
      <c r="GM17" s="20">
        <v>0</v>
      </c>
      <c r="GN17" s="20">
        <v>0</v>
      </c>
      <c r="GO17" s="20">
        <v>0</v>
      </c>
      <c r="GP17" s="20">
        <v>0</v>
      </c>
      <c r="GQ17" s="20">
        <v>3</v>
      </c>
      <c r="GR17" s="20">
        <v>0</v>
      </c>
      <c r="GS17" s="20">
        <v>15</v>
      </c>
      <c r="GT17" s="20">
        <v>0</v>
      </c>
      <c r="GU17" s="20">
        <v>3</v>
      </c>
      <c r="GV17" s="20">
        <v>0</v>
      </c>
      <c r="GW17" s="20">
        <v>9</v>
      </c>
      <c r="GX17" s="20">
        <v>0</v>
      </c>
      <c r="GY17" s="20">
        <v>3</v>
      </c>
      <c r="GZ17" s="20">
        <v>0</v>
      </c>
      <c r="HA17" s="20">
        <v>9</v>
      </c>
    </row>
    <row r="18" spans="1:209" s="20" customFormat="1" ht="15" customHeight="1" x14ac:dyDescent="0.35">
      <c r="A18" s="21">
        <v>1050117</v>
      </c>
      <c r="B18" s="21">
        <v>1</v>
      </c>
      <c r="C18" s="21">
        <v>5</v>
      </c>
      <c r="D18" s="21">
        <v>1</v>
      </c>
      <c r="E18" s="21" t="s">
        <v>152</v>
      </c>
      <c r="F18" s="21">
        <v>1</v>
      </c>
      <c r="G18" s="21">
        <v>3</v>
      </c>
      <c r="H18" s="13">
        <v>3</v>
      </c>
      <c r="I18" s="13">
        <v>0</v>
      </c>
      <c r="J18" s="13">
        <v>2</v>
      </c>
      <c r="K18" s="13">
        <v>0</v>
      </c>
      <c r="L18" s="14">
        <v>0</v>
      </c>
      <c r="M18" s="14">
        <v>0</v>
      </c>
      <c r="N18" s="14">
        <v>0</v>
      </c>
      <c r="O18" s="14">
        <v>0</v>
      </c>
      <c r="P18" s="13">
        <v>0</v>
      </c>
      <c r="Q18" s="13">
        <v>0</v>
      </c>
      <c r="R18" s="13">
        <v>0</v>
      </c>
      <c r="S18" s="14">
        <v>0</v>
      </c>
      <c r="T18" s="14">
        <f t="shared" si="0"/>
        <v>0</v>
      </c>
      <c r="U18" s="20">
        <v>8</v>
      </c>
      <c r="V18" s="14">
        <v>0</v>
      </c>
      <c r="W18" s="20">
        <v>2</v>
      </c>
      <c r="X18" s="14">
        <v>0</v>
      </c>
      <c r="Y18" s="14">
        <v>0</v>
      </c>
      <c r="Z18" s="20">
        <v>1</v>
      </c>
      <c r="AA18" s="20">
        <v>1</v>
      </c>
      <c r="AB18" s="14">
        <f t="shared" si="1"/>
        <v>12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f t="shared" si="2"/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f t="shared" si="3"/>
        <v>0</v>
      </c>
      <c r="AS18" s="14">
        <f t="shared" si="4"/>
        <v>12</v>
      </c>
      <c r="AT18" s="20">
        <v>1</v>
      </c>
      <c r="AU18" s="20">
        <v>5</v>
      </c>
      <c r="AV18" s="20">
        <v>1</v>
      </c>
      <c r="AW18" s="20">
        <v>2</v>
      </c>
      <c r="AX18" s="20">
        <v>2</v>
      </c>
      <c r="AY18" s="20">
        <v>2</v>
      </c>
      <c r="AZ18" s="20">
        <v>0</v>
      </c>
      <c r="BA18" s="14" t="s">
        <v>136</v>
      </c>
      <c r="BB18" s="14" t="s">
        <v>136</v>
      </c>
      <c r="BC18" s="14" t="s">
        <v>136</v>
      </c>
      <c r="BD18" s="19">
        <v>0</v>
      </c>
      <c r="BE18" s="19" t="s">
        <v>136</v>
      </c>
      <c r="BF18" s="19" t="s">
        <v>136</v>
      </c>
      <c r="BG18" s="19" t="s">
        <v>136</v>
      </c>
      <c r="BH18" s="19">
        <v>0</v>
      </c>
      <c r="BI18" s="19" t="s">
        <v>136</v>
      </c>
      <c r="BJ18" s="19" t="s">
        <v>136</v>
      </c>
      <c r="BK18" s="19" t="s">
        <v>136</v>
      </c>
      <c r="BL18" s="19">
        <v>1</v>
      </c>
      <c r="BM18" s="20">
        <v>2</v>
      </c>
      <c r="BN18" s="20">
        <v>6</v>
      </c>
      <c r="BO18" s="20">
        <v>2</v>
      </c>
      <c r="BP18" s="19">
        <v>0</v>
      </c>
      <c r="BQ18" s="21">
        <v>1</v>
      </c>
      <c r="BR18" s="19" t="s">
        <v>136</v>
      </c>
      <c r="BS18" s="19" t="s">
        <v>136</v>
      </c>
      <c r="BT18" s="19" t="s">
        <v>136</v>
      </c>
      <c r="BU18" s="19">
        <v>0</v>
      </c>
      <c r="BV18" s="19" t="s">
        <v>136</v>
      </c>
      <c r="BW18" s="19" t="s">
        <v>136</v>
      </c>
      <c r="BX18" s="19" t="s">
        <v>136</v>
      </c>
      <c r="BY18" s="19">
        <v>0</v>
      </c>
      <c r="BZ18" s="19" t="s">
        <v>136</v>
      </c>
      <c r="CA18" s="19" t="s">
        <v>136</v>
      </c>
      <c r="CB18" s="19" t="s">
        <v>136</v>
      </c>
      <c r="CC18" s="19">
        <v>1</v>
      </c>
      <c r="CD18" s="20">
        <v>2</v>
      </c>
      <c r="CE18" s="15">
        <v>6</v>
      </c>
      <c r="CF18" s="20">
        <v>2</v>
      </c>
      <c r="CG18" s="19">
        <v>0</v>
      </c>
      <c r="CH18" s="19" t="s">
        <v>136</v>
      </c>
      <c r="CI18" s="19" t="s">
        <v>136</v>
      </c>
      <c r="CJ18" s="19" t="s">
        <v>136</v>
      </c>
      <c r="CK18" s="20">
        <v>0</v>
      </c>
      <c r="CL18" s="19" t="s">
        <v>136</v>
      </c>
      <c r="CM18" s="19" t="s">
        <v>136</v>
      </c>
      <c r="CN18" s="19" t="s">
        <v>136</v>
      </c>
      <c r="CO18" s="19" t="s">
        <v>136</v>
      </c>
      <c r="CP18" s="19" t="s">
        <v>136</v>
      </c>
      <c r="CQ18" s="19" t="s">
        <v>136</v>
      </c>
      <c r="CR18" s="19" t="s">
        <v>136</v>
      </c>
      <c r="CS18" s="19" t="s">
        <v>136</v>
      </c>
      <c r="CT18" s="19" t="s">
        <v>136</v>
      </c>
      <c r="CU18" s="20">
        <v>11</v>
      </c>
      <c r="CV18" s="19" t="s">
        <v>136</v>
      </c>
      <c r="CW18" s="19" t="s">
        <v>136</v>
      </c>
      <c r="CX18" s="19" t="s">
        <v>136</v>
      </c>
      <c r="CY18" s="19" t="s">
        <v>136</v>
      </c>
      <c r="CZ18" s="19" t="s">
        <v>136</v>
      </c>
      <c r="DA18" s="19" t="s">
        <v>136</v>
      </c>
      <c r="DB18" s="19" t="s">
        <v>136</v>
      </c>
      <c r="DC18" s="20">
        <v>2</v>
      </c>
      <c r="DD18" s="19" t="s">
        <v>136</v>
      </c>
      <c r="DE18" s="19" t="s">
        <v>136</v>
      </c>
      <c r="DF18" s="19" t="s">
        <v>136</v>
      </c>
      <c r="DG18" s="19" t="s">
        <v>136</v>
      </c>
      <c r="DH18" s="19" t="s">
        <v>136</v>
      </c>
      <c r="DI18" s="19"/>
      <c r="DJ18" s="19"/>
      <c r="DK18" s="19"/>
      <c r="DL18" s="19">
        <v>1</v>
      </c>
      <c r="DM18" s="14">
        <v>1</v>
      </c>
      <c r="DN18" s="20">
        <v>1</v>
      </c>
      <c r="DO18" s="20">
        <v>1</v>
      </c>
      <c r="DP18" s="20">
        <v>1</v>
      </c>
      <c r="DQ18" s="20">
        <v>1</v>
      </c>
      <c r="DR18" s="20">
        <v>1</v>
      </c>
      <c r="DS18" s="20">
        <v>1</v>
      </c>
      <c r="DT18" s="20">
        <v>1</v>
      </c>
      <c r="DU18" s="19">
        <v>1</v>
      </c>
      <c r="DV18" s="20">
        <v>1</v>
      </c>
      <c r="DW18" s="20">
        <v>1</v>
      </c>
      <c r="DX18" s="20">
        <v>2</v>
      </c>
      <c r="DY18" s="20">
        <v>2</v>
      </c>
      <c r="DZ18" s="20">
        <v>2</v>
      </c>
      <c r="EA18" s="20">
        <v>2</v>
      </c>
      <c r="EB18" s="20">
        <v>5000</v>
      </c>
      <c r="EC18" s="20">
        <v>7000</v>
      </c>
      <c r="ED18" s="19">
        <f t="shared" si="5"/>
        <v>2000</v>
      </c>
      <c r="EE18" s="19">
        <f t="shared" si="6"/>
        <v>28.571428571428569</v>
      </c>
      <c r="EF18" s="20">
        <v>2500</v>
      </c>
      <c r="EG18" s="20">
        <v>4000</v>
      </c>
      <c r="EH18" s="19">
        <f t="shared" si="7"/>
        <v>1500</v>
      </c>
      <c r="EI18" s="19">
        <f t="shared" si="8"/>
        <v>37.5</v>
      </c>
      <c r="EJ18" s="20">
        <v>5000</v>
      </c>
      <c r="EK18" s="20">
        <v>7000</v>
      </c>
      <c r="EL18" s="19">
        <f t="shared" si="9"/>
        <v>2000</v>
      </c>
      <c r="EM18" s="19">
        <f t="shared" si="10"/>
        <v>28.571428571428569</v>
      </c>
      <c r="EN18" s="20">
        <v>2500</v>
      </c>
      <c r="EO18" s="20">
        <v>4000</v>
      </c>
      <c r="EP18" s="19">
        <f t="shared" si="11"/>
        <v>1500</v>
      </c>
      <c r="EQ18" s="19">
        <f t="shared" si="12"/>
        <v>37.5</v>
      </c>
      <c r="ER18" s="19">
        <v>2</v>
      </c>
      <c r="ET18" s="19">
        <v>1</v>
      </c>
      <c r="EU18" s="19">
        <v>1</v>
      </c>
      <c r="EV18" s="20">
        <v>3</v>
      </c>
      <c r="EX18" s="14">
        <v>0</v>
      </c>
      <c r="EY18" s="19" t="s">
        <v>136</v>
      </c>
      <c r="EZ18" s="19">
        <v>0</v>
      </c>
      <c r="FA18" s="19"/>
      <c r="FB18" s="20">
        <v>4</v>
      </c>
      <c r="FD18" s="19">
        <v>0</v>
      </c>
      <c r="FE18" s="19"/>
      <c r="FF18" s="20">
        <v>4</v>
      </c>
      <c r="FG18" s="20">
        <v>3</v>
      </c>
      <c r="FH18" s="20">
        <v>14</v>
      </c>
      <c r="FI18" s="20">
        <v>20</v>
      </c>
      <c r="FJ18" s="20">
        <v>75</v>
      </c>
      <c r="FK18" s="20">
        <v>23</v>
      </c>
      <c r="FL18" s="20">
        <v>89</v>
      </c>
      <c r="FM18" s="20">
        <v>112</v>
      </c>
      <c r="FN18" s="20">
        <v>3</v>
      </c>
      <c r="FO18" s="20">
        <v>0</v>
      </c>
      <c r="FP18" s="20">
        <v>8</v>
      </c>
      <c r="FQ18" s="20">
        <v>0</v>
      </c>
      <c r="FR18" s="20">
        <v>0</v>
      </c>
      <c r="FS18" s="20">
        <v>0</v>
      </c>
      <c r="FT18" s="20">
        <v>0</v>
      </c>
      <c r="FU18" s="20">
        <v>0</v>
      </c>
      <c r="FV18" s="20">
        <v>0</v>
      </c>
      <c r="FW18" s="20">
        <v>0</v>
      </c>
      <c r="FX18" s="20">
        <v>0</v>
      </c>
      <c r="FY18" s="20">
        <v>0</v>
      </c>
      <c r="FZ18" s="20">
        <v>0</v>
      </c>
      <c r="GA18" s="20">
        <v>0</v>
      </c>
      <c r="GB18" s="20">
        <v>3</v>
      </c>
      <c r="GC18" s="20">
        <v>14</v>
      </c>
      <c r="GD18" s="20">
        <v>0</v>
      </c>
      <c r="GE18" s="20">
        <v>6</v>
      </c>
      <c r="GF18" s="20">
        <v>2</v>
      </c>
      <c r="GG18" s="20">
        <v>0</v>
      </c>
      <c r="GH18" s="20">
        <v>0</v>
      </c>
      <c r="GI18" s="20">
        <v>0</v>
      </c>
      <c r="GJ18" s="20">
        <v>0</v>
      </c>
      <c r="GK18" s="20">
        <v>45</v>
      </c>
      <c r="GL18" s="20">
        <v>0</v>
      </c>
      <c r="GM18" s="20">
        <v>0</v>
      </c>
      <c r="GN18" s="20">
        <v>0</v>
      </c>
      <c r="GO18" s="20">
        <v>0</v>
      </c>
      <c r="GP18" s="20">
        <v>0</v>
      </c>
      <c r="GQ18" s="20">
        <v>4</v>
      </c>
      <c r="GR18" s="20">
        <v>3</v>
      </c>
      <c r="GS18" s="20">
        <v>9</v>
      </c>
      <c r="GT18" s="20">
        <v>0</v>
      </c>
      <c r="GU18" s="20">
        <v>0</v>
      </c>
      <c r="GV18" s="20">
        <v>0</v>
      </c>
      <c r="GW18" s="20">
        <v>0</v>
      </c>
      <c r="GX18" s="20">
        <v>0</v>
      </c>
      <c r="GY18" s="20">
        <v>4</v>
      </c>
      <c r="GZ18" s="20">
        <v>4</v>
      </c>
      <c r="HA18" s="20">
        <v>7</v>
      </c>
    </row>
    <row r="19" spans="1:209" s="20" customFormat="1" ht="15" customHeight="1" x14ac:dyDescent="0.35">
      <c r="A19" s="21">
        <v>1050118</v>
      </c>
      <c r="B19" s="21">
        <v>1</v>
      </c>
      <c r="C19" s="21">
        <v>5</v>
      </c>
      <c r="D19" s="21">
        <v>1</v>
      </c>
      <c r="E19" s="21" t="s">
        <v>153</v>
      </c>
      <c r="F19" s="21">
        <v>1</v>
      </c>
      <c r="G19" s="21">
        <v>3</v>
      </c>
      <c r="H19" s="13">
        <v>2</v>
      </c>
      <c r="I19" s="13">
        <v>0</v>
      </c>
      <c r="J19" s="13">
        <v>1</v>
      </c>
      <c r="K19" s="13">
        <v>0</v>
      </c>
      <c r="L19" s="14">
        <v>0</v>
      </c>
      <c r="M19" s="13">
        <v>5</v>
      </c>
      <c r="N19" s="13">
        <v>5</v>
      </c>
      <c r="O19" s="13">
        <v>4</v>
      </c>
      <c r="P19" s="13">
        <v>1</v>
      </c>
      <c r="Q19" s="14">
        <v>0</v>
      </c>
      <c r="R19" s="13">
        <v>0</v>
      </c>
      <c r="S19" s="13">
        <v>1</v>
      </c>
      <c r="T19" s="14">
        <f t="shared" si="0"/>
        <v>16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f t="shared" si="1"/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f t="shared" si="2"/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f t="shared" si="3"/>
        <v>0</v>
      </c>
      <c r="AS19" s="14">
        <f t="shared" si="4"/>
        <v>16</v>
      </c>
      <c r="AT19" s="20">
        <v>0</v>
      </c>
      <c r="AU19" s="14" t="s">
        <v>136</v>
      </c>
      <c r="AV19" s="20">
        <v>1</v>
      </c>
      <c r="AW19" s="20">
        <v>2</v>
      </c>
      <c r="AX19" s="20">
        <v>2</v>
      </c>
      <c r="AY19" s="20">
        <v>2</v>
      </c>
      <c r="AZ19" s="20">
        <v>1</v>
      </c>
      <c r="BA19" s="20">
        <v>2</v>
      </c>
      <c r="BB19" s="20">
        <v>6</v>
      </c>
      <c r="BC19" s="20">
        <v>2</v>
      </c>
      <c r="BD19" s="19">
        <v>0</v>
      </c>
      <c r="BE19" s="19" t="s">
        <v>136</v>
      </c>
      <c r="BF19" s="19" t="s">
        <v>136</v>
      </c>
      <c r="BG19" s="19" t="s">
        <v>136</v>
      </c>
      <c r="BH19" s="19">
        <v>0</v>
      </c>
      <c r="BI19" s="19" t="s">
        <v>136</v>
      </c>
      <c r="BJ19" s="19" t="s">
        <v>136</v>
      </c>
      <c r="BK19" s="19" t="s">
        <v>136</v>
      </c>
      <c r="BL19" s="20">
        <v>0</v>
      </c>
      <c r="BM19" s="14" t="s">
        <v>136</v>
      </c>
      <c r="BN19" s="14" t="s">
        <v>136</v>
      </c>
      <c r="BO19" s="14" t="s">
        <v>136</v>
      </c>
      <c r="BP19" s="19">
        <v>0</v>
      </c>
      <c r="BQ19" s="21">
        <v>1</v>
      </c>
      <c r="BR19" s="19" t="s">
        <v>136</v>
      </c>
      <c r="BS19" s="19" t="s">
        <v>136</v>
      </c>
      <c r="BT19" s="19" t="s">
        <v>136</v>
      </c>
      <c r="BU19" s="19">
        <v>0</v>
      </c>
      <c r="BV19" s="19" t="s">
        <v>136</v>
      </c>
      <c r="BW19" s="19" t="s">
        <v>136</v>
      </c>
      <c r="BX19" s="19" t="s">
        <v>136</v>
      </c>
      <c r="BY19" s="19">
        <v>0</v>
      </c>
      <c r="BZ19" s="19" t="s">
        <v>136</v>
      </c>
      <c r="CA19" s="19" t="s">
        <v>136</v>
      </c>
      <c r="CB19" s="19" t="s">
        <v>136</v>
      </c>
      <c r="CC19" s="20">
        <v>0</v>
      </c>
      <c r="CD19" s="14" t="s">
        <v>136</v>
      </c>
      <c r="CE19" s="14" t="s">
        <v>136</v>
      </c>
      <c r="CF19" s="14" t="s">
        <v>136</v>
      </c>
      <c r="CG19" s="19">
        <v>0</v>
      </c>
      <c r="CH19" s="19" t="s">
        <v>136</v>
      </c>
      <c r="CI19" s="19" t="s">
        <v>136</v>
      </c>
      <c r="CJ19" s="19" t="s">
        <v>136</v>
      </c>
      <c r="CK19" s="20">
        <v>0</v>
      </c>
      <c r="CL19" s="19" t="s">
        <v>136</v>
      </c>
      <c r="CM19" s="19" t="s">
        <v>136</v>
      </c>
      <c r="CN19" s="19" t="s">
        <v>136</v>
      </c>
      <c r="CO19" s="19" t="s">
        <v>136</v>
      </c>
      <c r="CP19" s="20">
        <v>6</v>
      </c>
      <c r="CQ19" s="19" t="s">
        <v>136</v>
      </c>
      <c r="CR19" s="19" t="s">
        <v>136</v>
      </c>
      <c r="CS19" s="19" t="s">
        <v>136</v>
      </c>
      <c r="CT19" s="19" t="s">
        <v>136</v>
      </c>
      <c r="CU19" s="19" t="s">
        <v>136</v>
      </c>
      <c r="CV19" s="19" t="s">
        <v>136</v>
      </c>
      <c r="CW19" s="19" t="s">
        <v>136</v>
      </c>
      <c r="CX19" s="19" t="s">
        <v>136</v>
      </c>
      <c r="CY19" s="19" t="s">
        <v>136</v>
      </c>
      <c r="CZ19" s="19" t="s">
        <v>136</v>
      </c>
      <c r="DA19" s="19" t="s">
        <v>136</v>
      </c>
      <c r="DB19" s="19" t="s">
        <v>136</v>
      </c>
      <c r="DD19" s="19" t="s">
        <v>136</v>
      </c>
      <c r="DE19" s="19" t="s">
        <v>136</v>
      </c>
      <c r="DF19" s="19" t="s">
        <v>136</v>
      </c>
      <c r="DG19" s="19" t="s">
        <v>136</v>
      </c>
      <c r="DH19" s="19" t="s">
        <v>136</v>
      </c>
      <c r="DI19" s="19"/>
      <c r="DJ19" s="19"/>
      <c r="DK19" s="19"/>
      <c r="DL19" s="20">
        <v>0</v>
      </c>
      <c r="DM19" s="20">
        <v>1</v>
      </c>
      <c r="DN19" s="20">
        <v>1</v>
      </c>
      <c r="DO19" s="20">
        <v>1</v>
      </c>
      <c r="DP19" s="20">
        <v>1</v>
      </c>
      <c r="DQ19" s="20">
        <v>1</v>
      </c>
      <c r="DR19" s="20">
        <v>1</v>
      </c>
      <c r="DS19" s="20">
        <v>1</v>
      </c>
      <c r="DT19" s="19">
        <v>1</v>
      </c>
      <c r="DU19" s="20">
        <v>1</v>
      </c>
      <c r="DV19" s="20">
        <v>1</v>
      </c>
      <c r="DW19" s="20">
        <v>1</v>
      </c>
      <c r="DX19" s="20">
        <v>2</v>
      </c>
      <c r="DY19" s="20">
        <v>2</v>
      </c>
      <c r="DZ19" s="20">
        <v>4</v>
      </c>
      <c r="EA19" s="20">
        <v>4</v>
      </c>
      <c r="EB19" s="20">
        <v>3000</v>
      </c>
      <c r="EC19" s="20">
        <v>3500</v>
      </c>
      <c r="ED19" s="19">
        <f t="shared" si="5"/>
        <v>500</v>
      </c>
      <c r="EE19" s="19">
        <f t="shared" si="6"/>
        <v>14.285714285714285</v>
      </c>
      <c r="EF19" s="20">
        <v>3000</v>
      </c>
      <c r="EG19" s="20">
        <v>3500</v>
      </c>
      <c r="EH19" s="19">
        <f t="shared" si="7"/>
        <v>500</v>
      </c>
      <c r="EI19" s="19">
        <f t="shared" si="8"/>
        <v>14.285714285714285</v>
      </c>
      <c r="EJ19" s="19"/>
      <c r="EK19" s="19"/>
      <c r="EL19" s="19"/>
      <c r="EM19" s="19"/>
      <c r="EN19" s="19"/>
      <c r="EO19" s="19"/>
      <c r="EP19" s="19"/>
      <c r="EQ19" s="19"/>
      <c r="ER19" s="20">
        <v>1</v>
      </c>
      <c r="ET19" s="19">
        <v>1</v>
      </c>
      <c r="EU19" s="20">
        <v>0</v>
      </c>
      <c r="EV19" s="19">
        <v>0</v>
      </c>
      <c r="EW19" s="19"/>
      <c r="EX19" s="14">
        <v>0</v>
      </c>
      <c r="EY19" s="19" t="s">
        <v>136</v>
      </c>
      <c r="EZ19" s="19">
        <v>0</v>
      </c>
      <c r="FA19" s="19"/>
      <c r="FB19" s="20">
        <v>1</v>
      </c>
      <c r="FD19" s="19">
        <v>0</v>
      </c>
      <c r="FE19" s="19"/>
      <c r="FF19" s="15">
        <v>0</v>
      </c>
      <c r="FG19" s="20">
        <v>25</v>
      </c>
      <c r="FH19" s="20">
        <v>10</v>
      </c>
      <c r="FI19" s="20">
        <v>15</v>
      </c>
      <c r="FJ19" s="20">
        <v>35</v>
      </c>
      <c r="FK19" s="20">
        <v>40</v>
      </c>
      <c r="FL19" s="20">
        <v>45</v>
      </c>
      <c r="FM19" s="20">
        <v>85</v>
      </c>
      <c r="FN19" s="20">
        <v>4</v>
      </c>
      <c r="FO19" s="20">
        <v>0</v>
      </c>
      <c r="FP19" s="20">
        <v>9</v>
      </c>
      <c r="FQ19" s="20">
        <v>0</v>
      </c>
      <c r="FR19" s="20">
        <v>3</v>
      </c>
      <c r="FS19" s="20">
        <v>0</v>
      </c>
      <c r="FT19" s="20">
        <v>3</v>
      </c>
      <c r="FU19" s="20">
        <v>0</v>
      </c>
      <c r="FV19" s="20">
        <v>0</v>
      </c>
      <c r="FW19" s="20">
        <v>0</v>
      </c>
      <c r="FX19" s="20">
        <v>0</v>
      </c>
      <c r="FY19" s="20">
        <v>0</v>
      </c>
      <c r="FZ19" s="20">
        <v>0</v>
      </c>
      <c r="GA19" s="20">
        <v>0</v>
      </c>
      <c r="GB19" s="20">
        <v>0</v>
      </c>
      <c r="GC19" s="20">
        <v>10</v>
      </c>
      <c r="GD19" s="20">
        <v>3</v>
      </c>
      <c r="GE19" s="20">
        <v>0</v>
      </c>
      <c r="GF19" s="20">
        <v>1</v>
      </c>
      <c r="GG19" s="20">
        <v>2</v>
      </c>
      <c r="GH19" s="20">
        <v>5</v>
      </c>
      <c r="GI19" s="20">
        <v>4</v>
      </c>
      <c r="GJ19" s="20">
        <v>1</v>
      </c>
      <c r="GK19" s="20">
        <v>10</v>
      </c>
      <c r="GL19" s="20">
        <v>0</v>
      </c>
      <c r="GM19" s="20">
        <v>0</v>
      </c>
      <c r="GN19" s="20">
        <v>0</v>
      </c>
      <c r="GO19" s="20">
        <v>0</v>
      </c>
      <c r="GP19" s="20">
        <v>7</v>
      </c>
      <c r="GQ19" s="20">
        <v>4</v>
      </c>
      <c r="GR19" s="20">
        <v>0</v>
      </c>
      <c r="GS19" s="20">
        <v>6</v>
      </c>
      <c r="GT19" s="20">
        <v>0</v>
      </c>
      <c r="GU19" s="20">
        <v>0</v>
      </c>
      <c r="GV19" s="20">
        <v>0</v>
      </c>
      <c r="GW19" s="20">
        <v>1</v>
      </c>
      <c r="GX19" s="20">
        <v>3</v>
      </c>
      <c r="GY19" s="20">
        <v>2</v>
      </c>
      <c r="GZ19" s="20">
        <v>1</v>
      </c>
      <c r="HA19" s="20">
        <v>6</v>
      </c>
    </row>
    <row r="20" spans="1:209" s="20" customFormat="1" ht="15" customHeight="1" x14ac:dyDescent="0.35">
      <c r="A20" s="21">
        <v>1050119</v>
      </c>
      <c r="B20" s="21">
        <v>1</v>
      </c>
      <c r="C20" s="21">
        <v>5</v>
      </c>
      <c r="D20" s="21">
        <v>1</v>
      </c>
      <c r="E20" s="21" t="s">
        <v>154</v>
      </c>
      <c r="F20" s="21">
        <v>1</v>
      </c>
      <c r="G20" s="21">
        <v>4</v>
      </c>
      <c r="H20" s="13">
        <v>3</v>
      </c>
      <c r="I20" s="13">
        <v>0</v>
      </c>
      <c r="J20" s="13">
        <v>1</v>
      </c>
      <c r="K20" s="13">
        <v>0</v>
      </c>
      <c r="L20" s="14">
        <v>0</v>
      </c>
      <c r="M20" s="14">
        <v>0</v>
      </c>
      <c r="N20" s="14">
        <v>0</v>
      </c>
      <c r="O20" s="14">
        <v>0</v>
      </c>
      <c r="P20" s="13">
        <v>0</v>
      </c>
      <c r="Q20" s="13">
        <v>0</v>
      </c>
      <c r="R20" s="13">
        <v>0</v>
      </c>
      <c r="S20" s="14">
        <v>0</v>
      </c>
      <c r="T20" s="14">
        <f t="shared" si="0"/>
        <v>0</v>
      </c>
      <c r="U20" s="20">
        <v>4</v>
      </c>
      <c r="V20" s="14">
        <v>0</v>
      </c>
      <c r="W20" s="20">
        <v>2</v>
      </c>
      <c r="X20" s="14">
        <v>0</v>
      </c>
      <c r="Y20" s="14">
        <v>0</v>
      </c>
      <c r="Z20" s="20">
        <v>1</v>
      </c>
      <c r="AA20" s="20">
        <v>1</v>
      </c>
      <c r="AB20" s="14">
        <f t="shared" si="1"/>
        <v>8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f t="shared" si="2"/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f t="shared" si="3"/>
        <v>0</v>
      </c>
      <c r="AS20" s="14">
        <f t="shared" si="4"/>
        <v>8</v>
      </c>
      <c r="AT20" s="20">
        <v>0</v>
      </c>
      <c r="AU20" s="14" t="s">
        <v>136</v>
      </c>
      <c r="AV20" s="20">
        <v>0</v>
      </c>
      <c r="AW20" s="14" t="s">
        <v>136</v>
      </c>
      <c r="AX20" s="14" t="s">
        <v>136</v>
      </c>
      <c r="AY20" s="14" t="s">
        <v>136</v>
      </c>
      <c r="AZ20" s="20">
        <v>0</v>
      </c>
      <c r="BA20" s="14" t="s">
        <v>136</v>
      </c>
      <c r="BB20" s="14" t="s">
        <v>136</v>
      </c>
      <c r="BC20" s="14" t="s">
        <v>136</v>
      </c>
      <c r="BD20" s="19">
        <v>0</v>
      </c>
      <c r="BE20" s="19" t="s">
        <v>136</v>
      </c>
      <c r="BF20" s="19" t="s">
        <v>136</v>
      </c>
      <c r="BG20" s="19" t="s">
        <v>136</v>
      </c>
      <c r="BH20" s="19">
        <v>0</v>
      </c>
      <c r="BI20" s="19" t="s">
        <v>136</v>
      </c>
      <c r="BJ20" s="19" t="s">
        <v>136</v>
      </c>
      <c r="BK20" s="19" t="s">
        <v>136</v>
      </c>
      <c r="BL20" s="20">
        <v>0</v>
      </c>
      <c r="BM20" s="14" t="s">
        <v>136</v>
      </c>
      <c r="BN20" s="14" t="s">
        <v>136</v>
      </c>
      <c r="BO20" s="14" t="s">
        <v>136</v>
      </c>
      <c r="BP20" s="19">
        <v>0</v>
      </c>
      <c r="BQ20" s="21">
        <v>1</v>
      </c>
      <c r="BR20" s="19" t="s">
        <v>136</v>
      </c>
      <c r="BS20" s="19" t="s">
        <v>136</v>
      </c>
      <c r="BT20" s="19" t="s">
        <v>136</v>
      </c>
      <c r="BU20" s="19">
        <v>0</v>
      </c>
      <c r="BV20" s="19" t="s">
        <v>136</v>
      </c>
      <c r="BW20" s="19" t="s">
        <v>136</v>
      </c>
      <c r="BX20" s="19" t="s">
        <v>136</v>
      </c>
      <c r="BY20" s="19">
        <v>0</v>
      </c>
      <c r="BZ20" s="19" t="s">
        <v>136</v>
      </c>
      <c r="CA20" s="19" t="s">
        <v>136</v>
      </c>
      <c r="CB20" s="19" t="s">
        <v>136</v>
      </c>
      <c r="CC20" s="19">
        <v>1</v>
      </c>
      <c r="CD20" s="20">
        <v>2</v>
      </c>
      <c r="CE20" s="15">
        <v>6</v>
      </c>
      <c r="CF20" s="20">
        <v>2</v>
      </c>
      <c r="CG20" s="19">
        <v>0</v>
      </c>
      <c r="CH20" s="19" t="s">
        <v>136</v>
      </c>
      <c r="CI20" s="19" t="s">
        <v>136</v>
      </c>
      <c r="CJ20" s="19" t="s">
        <v>136</v>
      </c>
      <c r="CK20" s="20">
        <v>0</v>
      </c>
      <c r="CL20" s="19" t="s">
        <v>136</v>
      </c>
      <c r="CM20" s="19" t="s">
        <v>136</v>
      </c>
      <c r="CN20" s="19" t="s">
        <v>136</v>
      </c>
      <c r="CO20" s="19" t="s">
        <v>136</v>
      </c>
      <c r="CP20" s="19" t="s">
        <v>136</v>
      </c>
      <c r="CQ20" s="19" t="s">
        <v>136</v>
      </c>
      <c r="CR20" s="19" t="s">
        <v>136</v>
      </c>
      <c r="CS20" s="19" t="s">
        <v>136</v>
      </c>
      <c r="CT20" s="19" t="s">
        <v>136</v>
      </c>
      <c r="CU20" s="19" t="s">
        <v>136</v>
      </c>
      <c r="CV20" s="19" t="s">
        <v>136</v>
      </c>
      <c r="CW20" s="19" t="s">
        <v>136</v>
      </c>
      <c r="CX20" s="19" t="s">
        <v>136</v>
      </c>
      <c r="CY20" s="19" t="s">
        <v>136</v>
      </c>
      <c r="CZ20" s="19" t="s">
        <v>136</v>
      </c>
      <c r="DA20" s="19" t="s">
        <v>136</v>
      </c>
      <c r="DB20" s="19" t="s">
        <v>136</v>
      </c>
      <c r="DC20" s="20">
        <v>2</v>
      </c>
      <c r="DD20" s="19" t="s">
        <v>136</v>
      </c>
      <c r="DE20" s="19" t="s">
        <v>136</v>
      </c>
      <c r="DF20" s="19" t="s">
        <v>136</v>
      </c>
      <c r="DG20" s="19" t="s">
        <v>136</v>
      </c>
      <c r="DH20" s="19" t="s">
        <v>136</v>
      </c>
      <c r="DI20" s="19"/>
      <c r="DJ20" s="19"/>
      <c r="DK20" s="19"/>
      <c r="DL20" s="20">
        <v>0</v>
      </c>
      <c r="DM20" s="20">
        <v>1</v>
      </c>
      <c r="DN20" s="20">
        <v>1</v>
      </c>
      <c r="DO20" s="20">
        <v>1</v>
      </c>
      <c r="DP20" s="20">
        <v>1</v>
      </c>
      <c r="DQ20" s="20">
        <v>1</v>
      </c>
      <c r="DR20" s="20">
        <v>1</v>
      </c>
      <c r="DS20" s="20">
        <v>1</v>
      </c>
      <c r="DT20" s="20">
        <v>1</v>
      </c>
      <c r="DU20" s="19">
        <v>1</v>
      </c>
      <c r="DV20" s="20">
        <v>1</v>
      </c>
      <c r="DW20" s="20">
        <v>1</v>
      </c>
      <c r="DX20" s="20">
        <v>2</v>
      </c>
      <c r="DY20" s="20">
        <v>2</v>
      </c>
      <c r="DZ20" s="20">
        <v>2</v>
      </c>
      <c r="EA20" s="20">
        <v>2</v>
      </c>
      <c r="EB20" s="20">
        <v>2500</v>
      </c>
      <c r="EC20" s="20">
        <v>6000</v>
      </c>
      <c r="ED20" s="19">
        <f t="shared" si="5"/>
        <v>3500</v>
      </c>
      <c r="EE20" s="19">
        <f t="shared" si="6"/>
        <v>58.333333333333336</v>
      </c>
      <c r="EF20" s="20">
        <v>2000</v>
      </c>
      <c r="EG20" s="20">
        <v>3500</v>
      </c>
      <c r="EH20" s="19">
        <f t="shared" si="7"/>
        <v>1500</v>
      </c>
      <c r="EI20" s="19">
        <f t="shared" si="8"/>
        <v>42.857142857142854</v>
      </c>
      <c r="EJ20" s="20">
        <v>3000</v>
      </c>
      <c r="EK20" s="20">
        <v>7000</v>
      </c>
      <c r="EL20" s="19">
        <f t="shared" si="9"/>
        <v>4000</v>
      </c>
      <c r="EM20" s="19">
        <f t="shared" si="10"/>
        <v>57.142857142857139</v>
      </c>
      <c r="EN20" s="20">
        <v>2500</v>
      </c>
      <c r="EO20" s="20">
        <v>4000</v>
      </c>
      <c r="EP20" s="19">
        <f t="shared" si="11"/>
        <v>1500</v>
      </c>
      <c r="EQ20" s="19">
        <f t="shared" si="12"/>
        <v>37.5</v>
      </c>
      <c r="ER20" s="19">
        <v>2</v>
      </c>
      <c r="ET20" s="19">
        <v>1</v>
      </c>
      <c r="EU20" s="20">
        <v>0</v>
      </c>
      <c r="EV20" s="19">
        <v>0</v>
      </c>
      <c r="EW20" s="19"/>
      <c r="EX20" s="14">
        <v>0</v>
      </c>
      <c r="EY20" s="19" t="s">
        <v>136</v>
      </c>
      <c r="EZ20" s="20">
        <v>1</v>
      </c>
      <c r="FB20" s="19">
        <v>0</v>
      </c>
      <c r="FC20" s="19"/>
      <c r="FD20" s="19">
        <v>0</v>
      </c>
      <c r="FE20" s="19"/>
      <c r="FF20" s="15">
        <v>0</v>
      </c>
      <c r="FG20" s="20">
        <v>0</v>
      </c>
      <c r="FH20" s="20">
        <v>3</v>
      </c>
      <c r="FI20" s="20">
        <v>35</v>
      </c>
      <c r="FJ20" s="20">
        <v>55</v>
      </c>
      <c r="FK20" s="20">
        <v>35</v>
      </c>
      <c r="FL20" s="20">
        <v>58</v>
      </c>
      <c r="FM20" s="20">
        <v>93</v>
      </c>
      <c r="FN20" s="20">
        <v>0</v>
      </c>
      <c r="FO20" s="20">
        <v>0</v>
      </c>
      <c r="FP20" s="20">
        <v>14</v>
      </c>
      <c r="FQ20" s="20">
        <v>0</v>
      </c>
      <c r="FR20" s="20">
        <v>0</v>
      </c>
      <c r="FS20" s="20">
        <v>0</v>
      </c>
      <c r="FT20" s="20">
        <v>0</v>
      </c>
      <c r="FU20" s="20">
        <v>0</v>
      </c>
      <c r="FV20" s="20">
        <v>0</v>
      </c>
      <c r="FW20" s="20">
        <v>0</v>
      </c>
      <c r="FX20" s="20">
        <v>0</v>
      </c>
      <c r="FY20" s="20">
        <v>0</v>
      </c>
      <c r="FZ20" s="20">
        <v>0</v>
      </c>
      <c r="GA20" s="20">
        <v>3</v>
      </c>
      <c r="GB20" s="20">
        <v>10</v>
      </c>
      <c r="GC20" s="20">
        <v>3</v>
      </c>
      <c r="GD20" s="20">
        <v>0</v>
      </c>
      <c r="GE20" s="20">
        <v>0</v>
      </c>
      <c r="GF20" s="20">
        <v>4</v>
      </c>
      <c r="GG20" s="20">
        <v>0</v>
      </c>
      <c r="GH20" s="20">
        <v>0</v>
      </c>
      <c r="GI20" s="20">
        <v>0</v>
      </c>
      <c r="GJ20" s="20">
        <v>0</v>
      </c>
      <c r="GK20" s="20">
        <v>29</v>
      </c>
      <c r="GL20" s="20">
        <v>0</v>
      </c>
      <c r="GM20" s="20">
        <v>0</v>
      </c>
      <c r="GN20" s="20">
        <v>0</v>
      </c>
      <c r="GO20" s="20">
        <v>0</v>
      </c>
      <c r="GP20" s="20">
        <v>0</v>
      </c>
      <c r="GQ20" s="20">
        <v>0</v>
      </c>
      <c r="GR20" s="20">
        <v>2</v>
      </c>
      <c r="GS20" s="20">
        <v>14</v>
      </c>
      <c r="GT20" s="20">
        <v>0</v>
      </c>
      <c r="GU20" s="20">
        <v>0</v>
      </c>
      <c r="GV20" s="20">
        <v>0</v>
      </c>
      <c r="GW20" s="20">
        <v>9</v>
      </c>
      <c r="GX20" s="20">
        <v>0</v>
      </c>
      <c r="GY20" s="20">
        <v>0</v>
      </c>
      <c r="GZ20" s="20">
        <v>5</v>
      </c>
      <c r="HA20" s="20">
        <v>0</v>
      </c>
    </row>
    <row r="21" spans="1:209" s="20" customFormat="1" ht="15" customHeight="1" x14ac:dyDescent="0.35">
      <c r="A21" s="21">
        <v>1050120</v>
      </c>
      <c r="B21" s="21">
        <v>1</v>
      </c>
      <c r="C21" s="21">
        <v>5</v>
      </c>
      <c r="D21" s="21">
        <v>1</v>
      </c>
      <c r="E21" s="21" t="s">
        <v>155</v>
      </c>
      <c r="F21" s="21">
        <v>1</v>
      </c>
      <c r="G21" s="21">
        <v>4</v>
      </c>
      <c r="H21" s="13">
        <v>3</v>
      </c>
      <c r="I21" s="13">
        <v>0</v>
      </c>
      <c r="J21" s="13">
        <v>1</v>
      </c>
      <c r="K21" s="13">
        <v>0</v>
      </c>
      <c r="L21" s="14">
        <v>0</v>
      </c>
      <c r="M21" s="13">
        <v>2</v>
      </c>
      <c r="N21" s="14">
        <v>0</v>
      </c>
      <c r="O21" s="13">
        <v>2</v>
      </c>
      <c r="P21" s="14">
        <v>0</v>
      </c>
      <c r="Q21" s="14">
        <v>0</v>
      </c>
      <c r="R21" s="20">
        <v>1</v>
      </c>
      <c r="S21" s="20">
        <v>1</v>
      </c>
      <c r="T21" s="14">
        <f t="shared" si="0"/>
        <v>6</v>
      </c>
      <c r="U21" s="20">
        <v>4</v>
      </c>
      <c r="V21" s="14">
        <v>0</v>
      </c>
      <c r="W21" s="20">
        <v>3</v>
      </c>
      <c r="X21" s="14">
        <v>0</v>
      </c>
      <c r="Y21" s="14">
        <v>0</v>
      </c>
      <c r="Z21" s="20">
        <v>1</v>
      </c>
      <c r="AA21" s="20">
        <v>1</v>
      </c>
      <c r="AB21" s="14">
        <f t="shared" si="1"/>
        <v>9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f t="shared" si="2"/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f t="shared" si="3"/>
        <v>0</v>
      </c>
      <c r="AS21" s="14">
        <f t="shared" si="4"/>
        <v>15</v>
      </c>
      <c r="AT21" s="20">
        <v>0</v>
      </c>
      <c r="AU21" s="14" t="s">
        <v>136</v>
      </c>
      <c r="AV21" s="20">
        <v>0</v>
      </c>
      <c r="AW21" s="14" t="s">
        <v>136</v>
      </c>
      <c r="AX21" s="14" t="s">
        <v>136</v>
      </c>
      <c r="AY21" s="14" t="s">
        <v>136</v>
      </c>
      <c r="AZ21" s="20">
        <v>0</v>
      </c>
      <c r="BA21" s="14" t="s">
        <v>136</v>
      </c>
      <c r="BB21" s="14" t="s">
        <v>136</v>
      </c>
      <c r="BC21" s="14" t="s">
        <v>136</v>
      </c>
      <c r="BD21" s="19">
        <v>0</v>
      </c>
      <c r="BE21" s="19" t="s">
        <v>136</v>
      </c>
      <c r="BF21" s="19" t="s">
        <v>136</v>
      </c>
      <c r="BG21" s="19" t="s">
        <v>136</v>
      </c>
      <c r="BH21" s="19">
        <v>0</v>
      </c>
      <c r="BI21" s="19" t="s">
        <v>136</v>
      </c>
      <c r="BJ21" s="19" t="s">
        <v>136</v>
      </c>
      <c r="BK21" s="19" t="s">
        <v>136</v>
      </c>
      <c r="BL21" s="19">
        <v>1</v>
      </c>
      <c r="BM21" s="20">
        <v>2</v>
      </c>
      <c r="BN21" s="20">
        <v>6</v>
      </c>
      <c r="BO21" s="20">
        <v>2</v>
      </c>
      <c r="BP21" s="19">
        <v>0</v>
      </c>
      <c r="BQ21" s="21">
        <v>1</v>
      </c>
      <c r="BR21" s="19" t="s">
        <v>136</v>
      </c>
      <c r="BS21" s="19" t="s">
        <v>136</v>
      </c>
      <c r="BT21" s="19" t="s">
        <v>136</v>
      </c>
      <c r="BU21" s="19">
        <v>0</v>
      </c>
      <c r="BV21" s="19" t="s">
        <v>136</v>
      </c>
      <c r="BW21" s="19" t="s">
        <v>136</v>
      </c>
      <c r="BX21" s="19" t="s">
        <v>136</v>
      </c>
      <c r="BY21" s="19">
        <v>0</v>
      </c>
      <c r="BZ21" s="19" t="s">
        <v>136</v>
      </c>
      <c r="CA21" s="19" t="s">
        <v>136</v>
      </c>
      <c r="CB21" s="19" t="s">
        <v>136</v>
      </c>
      <c r="CC21" s="19">
        <v>1</v>
      </c>
      <c r="CD21" s="20">
        <v>2</v>
      </c>
      <c r="CE21" s="15">
        <v>6</v>
      </c>
      <c r="CF21" s="20">
        <v>2</v>
      </c>
      <c r="CG21" s="19">
        <v>0</v>
      </c>
      <c r="CH21" s="19" t="s">
        <v>136</v>
      </c>
      <c r="CI21" s="19" t="s">
        <v>136</v>
      </c>
      <c r="CJ21" s="19" t="s">
        <v>136</v>
      </c>
      <c r="CK21" s="20">
        <v>0</v>
      </c>
      <c r="CL21" s="19" t="s">
        <v>136</v>
      </c>
      <c r="CM21" s="19" t="s">
        <v>136</v>
      </c>
      <c r="CN21" s="19" t="s">
        <v>136</v>
      </c>
      <c r="CO21" s="19" t="s">
        <v>136</v>
      </c>
      <c r="CP21" s="19" t="s">
        <v>136</v>
      </c>
      <c r="CQ21" s="19" t="s">
        <v>136</v>
      </c>
      <c r="CR21" s="19" t="s">
        <v>136</v>
      </c>
      <c r="CS21" s="19" t="s">
        <v>136</v>
      </c>
      <c r="CT21" s="19" t="s">
        <v>136</v>
      </c>
      <c r="CU21" s="20">
        <v>8</v>
      </c>
      <c r="CV21" s="19" t="s">
        <v>136</v>
      </c>
      <c r="CW21" s="19" t="s">
        <v>136</v>
      </c>
      <c r="CX21" s="19" t="s">
        <v>136</v>
      </c>
      <c r="CY21" s="19" t="s">
        <v>136</v>
      </c>
      <c r="CZ21" s="19" t="s">
        <v>136</v>
      </c>
      <c r="DA21" s="19" t="s">
        <v>136</v>
      </c>
      <c r="DB21" s="19" t="s">
        <v>136</v>
      </c>
      <c r="DC21" s="20">
        <v>8</v>
      </c>
      <c r="DD21" s="19" t="s">
        <v>136</v>
      </c>
      <c r="DE21" s="19" t="s">
        <v>136</v>
      </c>
      <c r="DF21" s="19" t="s">
        <v>136</v>
      </c>
      <c r="DG21" s="19" t="s">
        <v>136</v>
      </c>
      <c r="DH21" s="19" t="s">
        <v>136</v>
      </c>
      <c r="DI21" s="19"/>
      <c r="DJ21" s="19"/>
      <c r="DK21" s="19"/>
      <c r="DL21" s="20">
        <v>0</v>
      </c>
      <c r="DM21" s="14">
        <v>1</v>
      </c>
      <c r="DN21" s="20">
        <v>1</v>
      </c>
      <c r="DO21" s="20">
        <v>1</v>
      </c>
      <c r="DP21" s="20">
        <v>1</v>
      </c>
      <c r="DQ21" s="20">
        <v>1</v>
      </c>
      <c r="DR21" s="20">
        <v>1</v>
      </c>
      <c r="DS21" s="20">
        <v>1</v>
      </c>
      <c r="DT21" s="20">
        <v>1</v>
      </c>
      <c r="DU21" s="20">
        <v>1</v>
      </c>
      <c r="DV21" s="20">
        <v>1</v>
      </c>
      <c r="DW21" s="20">
        <v>1</v>
      </c>
      <c r="DX21" s="20">
        <v>2</v>
      </c>
      <c r="DY21" s="20">
        <v>2</v>
      </c>
      <c r="DZ21" s="20">
        <v>2</v>
      </c>
      <c r="EA21" s="20">
        <v>2</v>
      </c>
      <c r="EB21" s="20">
        <v>3000</v>
      </c>
      <c r="EC21" s="20">
        <v>7000</v>
      </c>
      <c r="ED21" s="19">
        <f t="shared" si="5"/>
        <v>4000</v>
      </c>
      <c r="EE21" s="19">
        <f t="shared" si="6"/>
        <v>57.142857142857139</v>
      </c>
      <c r="EF21" s="20">
        <v>2000</v>
      </c>
      <c r="EG21" s="20">
        <v>3500</v>
      </c>
      <c r="EH21" s="19">
        <f t="shared" si="7"/>
        <v>1500</v>
      </c>
      <c r="EI21" s="19">
        <f t="shared" si="8"/>
        <v>42.857142857142854</v>
      </c>
      <c r="EJ21" s="20">
        <v>3000</v>
      </c>
      <c r="EK21" s="20">
        <v>8000</v>
      </c>
      <c r="EL21" s="19">
        <f t="shared" si="9"/>
        <v>5000</v>
      </c>
      <c r="EM21" s="19">
        <f t="shared" si="10"/>
        <v>62.5</v>
      </c>
      <c r="EN21" s="20">
        <v>2000</v>
      </c>
      <c r="EO21" s="20">
        <v>4000</v>
      </c>
      <c r="EP21" s="19">
        <f t="shared" si="11"/>
        <v>2000</v>
      </c>
      <c r="EQ21" s="19">
        <f t="shared" si="12"/>
        <v>50</v>
      </c>
      <c r="ER21" s="20">
        <v>8</v>
      </c>
      <c r="ET21" s="19">
        <v>1</v>
      </c>
      <c r="EU21" s="20">
        <v>1</v>
      </c>
      <c r="EV21" s="20">
        <v>1</v>
      </c>
      <c r="EX21" s="14">
        <v>0</v>
      </c>
      <c r="EY21" s="19" t="s">
        <v>136</v>
      </c>
      <c r="EZ21" s="19">
        <v>0</v>
      </c>
      <c r="FA21" s="19"/>
      <c r="FB21" s="20">
        <v>12</v>
      </c>
      <c r="FD21" s="19">
        <v>0</v>
      </c>
      <c r="FE21" s="19"/>
      <c r="FF21" s="20">
        <v>2</v>
      </c>
      <c r="FG21" s="20">
        <v>60</v>
      </c>
      <c r="FH21" s="20">
        <v>57</v>
      </c>
      <c r="FI21" s="20">
        <v>4</v>
      </c>
      <c r="FJ21" s="20">
        <v>16</v>
      </c>
      <c r="FK21" s="20">
        <v>64</v>
      </c>
      <c r="FL21" s="20">
        <v>73</v>
      </c>
      <c r="FM21" s="20">
        <v>137</v>
      </c>
      <c r="FN21" s="20">
        <v>4</v>
      </c>
      <c r="FO21" s="20">
        <v>0</v>
      </c>
      <c r="FP21" s="20">
        <v>0</v>
      </c>
      <c r="FQ21" s="20">
        <v>0</v>
      </c>
      <c r="FR21" s="20">
        <v>0</v>
      </c>
      <c r="FS21" s="20">
        <v>0</v>
      </c>
      <c r="FT21" s="20">
        <v>0</v>
      </c>
      <c r="FU21" s="20">
        <v>0</v>
      </c>
      <c r="FV21" s="20">
        <v>0</v>
      </c>
      <c r="FW21" s="20">
        <v>0</v>
      </c>
      <c r="FX21" s="20">
        <v>0</v>
      </c>
      <c r="FY21" s="20">
        <v>0</v>
      </c>
      <c r="FZ21" s="20">
        <v>4</v>
      </c>
      <c r="GA21" s="20">
        <v>3</v>
      </c>
      <c r="GB21" s="20">
        <v>3</v>
      </c>
      <c r="GC21" s="20">
        <v>10</v>
      </c>
      <c r="GD21" s="20">
        <v>4</v>
      </c>
      <c r="GE21" s="20">
        <v>0</v>
      </c>
      <c r="GF21" s="20">
        <v>0</v>
      </c>
      <c r="GG21" s="20">
        <v>0</v>
      </c>
      <c r="GH21" s="20">
        <v>0</v>
      </c>
      <c r="GI21" s="20">
        <v>6</v>
      </c>
      <c r="GJ21" s="20">
        <v>0</v>
      </c>
      <c r="GK21" s="20">
        <v>4</v>
      </c>
      <c r="GL21" s="20">
        <v>0</v>
      </c>
      <c r="GM21" s="20">
        <v>0</v>
      </c>
      <c r="GN21" s="20">
        <v>0</v>
      </c>
      <c r="GO21" s="20">
        <v>0</v>
      </c>
      <c r="GP21" s="20">
        <v>24</v>
      </c>
      <c r="GQ21" s="20">
        <v>46</v>
      </c>
      <c r="GR21" s="20">
        <v>1</v>
      </c>
      <c r="GS21" s="20">
        <v>2</v>
      </c>
      <c r="GT21" s="20">
        <v>1</v>
      </c>
      <c r="GU21" s="20">
        <v>2</v>
      </c>
      <c r="GV21" s="20">
        <v>0</v>
      </c>
      <c r="GW21" s="20">
        <v>0</v>
      </c>
      <c r="GX21" s="20">
        <v>23</v>
      </c>
      <c r="GY21" s="20">
        <v>0</v>
      </c>
      <c r="GZ21" s="20">
        <v>0</v>
      </c>
      <c r="HA21" s="20">
        <v>0</v>
      </c>
    </row>
    <row r="22" spans="1:209" s="20" customFormat="1" ht="15" customHeight="1" x14ac:dyDescent="0.35">
      <c r="A22" s="21">
        <v>1050121</v>
      </c>
      <c r="B22" s="21">
        <v>1</v>
      </c>
      <c r="C22" s="21">
        <v>5</v>
      </c>
      <c r="D22" s="21">
        <v>1</v>
      </c>
      <c r="E22" s="21" t="s">
        <v>156</v>
      </c>
      <c r="F22" s="21">
        <v>1</v>
      </c>
      <c r="G22" s="21">
        <v>5</v>
      </c>
      <c r="H22" s="13">
        <v>2</v>
      </c>
      <c r="I22" s="13">
        <v>0</v>
      </c>
      <c r="J22" s="13">
        <v>3</v>
      </c>
      <c r="K22" s="13">
        <v>0</v>
      </c>
      <c r="L22" s="14">
        <v>0</v>
      </c>
      <c r="M22" s="14">
        <v>0</v>
      </c>
      <c r="N22" s="14">
        <v>0</v>
      </c>
      <c r="P22" s="14">
        <v>0</v>
      </c>
      <c r="Q22" s="14">
        <v>0</v>
      </c>
      <c r="R22" s="13">
        <v>0</v>
      </c>
      <c r="S22" s="14">
        <v>0</v>
      </c>
      <c r="T22" s="14">
        <f t="shared" si="0"/>
        <v>0</v>
      </c>
      <c r="U22" s="20">
        <v>4</v>
      </c>
      <c r="V22" s="14">
        <v>0</v>
      </c>
      <c r="W22" s="20">
        <v>2</v>
      </c>
      <c r="X22" s="14">
        <v>0</v>
      </c>
      <c r="Y22" s="14">
        <v>0</v>
      </c>
      <c r="Z22" s="20">
        <v>4</v>
      </c>
      <c r="AA22" s="20">
        <v>1</v>
      </c>
      <c r="AB22" s="14">
        <f t="shared" si="1"/>
        <v>11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f t="shared" si="2"/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f t="shared" si="3"/>
        <v>0</v>
      </c>
      <c r="AS22" s="14">
        <f t="shared" si="4"/>
        <v>11</v>
      </c>
      <c r="AT22" s="20">
        <v>0</v>
      </c>
      <c r="AU22" s="14" t="s">
        <v>136</v>
      </c>
      <c r="AV22" s="20">
        <v>0</v>
      </c>
      <c r="AW22" s="14" t="s">
        <v>136</v>
      </c>
      <c r="AX22" s="14" t="s">
        <v>136</v>
      </c>
      <c r="AY22" s="14" t="s">
        <v>136</v>
      </c>
      <c r="AZ22" s="20">
        <v>0</v>
      </c>
      <c r="BA22" s="14" t="s">
        <v>136</v>
      </c>
      <c r="BB22" s="14" t="s">
        <v>136</v>
      </c>
      <c r="BC22" s="14" t="s">
        <v>136</v>
      </c>
      <c r="BD22" s="19">
        <v>0</v>
      </c>
      <c r="BE22" s="19" t="s">
        <v>136</v>
      </c>
      <c r="BF22" s="19" t="s">
        <v>136</v>
      </c>
      <c r="BG22" s="19" t="s">
        <v>136</v>
      </c>
      <c r="BH22" s="19">
        <v>0</v>
      </c>
      <c r="BI22" s="19" t="s">
        <v>136</v>
      </c>
      <c r="BJ22" s="19" t="s">
        <v>136</v>
      </c>
      <c r="BK22" s="19" t="s">
        <v>136</v>
      </c>
      <c r="BL22" s="19">
        <v>1</v>
      </c>
      <c r="BM22" s="20">
        <v>2</v>
      </c>
      <c r="BN22" s="20">
        <v>6</v>
      </c>
      <c r="BO22" s="20">
        <v>2</v>
      </c>
      <c r="BP22" s="19">
        <v>0</v>
      </c>
      <c r="BQ22" s="21">
        <v>1</v>
      </c>
      <c r="BR22" s="19" t="s">
        <v>136</v>
      </c>
      <c r="BS22" s="19" t="s">
        <v>136</v>
      </c>
      <c r="BT22" s="19" t="s">
        <v>136</v>
      </c>
      <c r="BU22" s="19">
        <v>0</v>
      </c>
      <c r="BV22" s="19" t="s">
        <v>136</v>
      </c>
      <c r="BW22" s="19" t="s">
        <v>136</v>
      </c>
      <c r="BX22" s="19" t="s">
        <v>136</v>
      </c>
      <c r="BY22" s="19">
        <v>0</v>
      </c>
      <c r="BZ22" s="19" t="s">
        <v>136</v>
      </c>
      <c r="CA22" s="19" t="s">
        <v>136</v>
      </c>
      <c r="CB22" s="19" t="s">
        <v>136</v>
      </c>
      <c r="CC22" s="19">
        <v>1</v>
      </c>
      <c r="CD22" s="20">
        <v>2</v>
      </c>
      <c r="CE22" s="20">
        <v>2</v>
      </c>
      <c r="CF22" s="20">
        <v>3</v>
      </c>
      <c r="CG22" s="19">
        <v>0</v>
      </c>
      <c r="CH22" s="19" t="s">
        <v>136</v>
      </c>
      <c r="CI22" s="19" t="s">
        <v>136</v>
      </c>
      <c r="CJ22" s="19" t="s">
        <v>136</v>
      </c>
      <c r="CK22" s="20">
        <v>0</v>
      </c>
      <c r="CL22" s="19" t="s">
        <v>136</v>
      </c>
      <c r="CM22" s="19" t="s">
        <v>136</v>
      </c>
      <c r="CN22" s="19" t="s">
        <v>136</v>
      </c>
      <c r="CO22" s="19" t="s">
        <v>136</v>
      </c>
      <c r="CP22" s="19" t="s">
        <v>136</v>
      </c>
      <c r="CQ22" s="19" t="s">
        <v>136</v>
      </c>
      <c r="CR22" s="19" t="s">
        <v>136</v>
      </c>
      <c r="CS22" s="19" t="s">
        <v>136</v>
      </c>
      <c r="CT22" s="19" t="s">
        <v>136</v>
      </c>
      <c r="CU22" s="20">
        <v>3</v>
      </c>
      <c r="CV22" s="20" t="s">
        <v>136</v>
      </c>
      <c r="CW22" s="20" t="s">
        <v>136</v>
      </c>
      <c r="CX22" s="20" t="s">
        <v>136</v>
      </c>
      <c r="CY22" s="20" t="s">
        <v>136</v>
      </c>
      <c r="CZ22" s="20" t="s">
        <v>136</v>
      </c>
      <c r="DA22" s="20" t="s">
        <v>136</v>
      </c>
      <c r="DB22" s="20" t="s">
        <v>136</v>
      </c>
      <c r="DD22" s="19" t="s">
        <v>136</v>
      </c>
      <c r="DE22" s="19" t="s">
        <v>136</v>
      </c>
      <c r="DF22" s="19" t="s">
        <v>136</v>
      </c>
      <c r="DG22" s="19" t="s">
        <v>136</v>
      </c>
      <c r="DH22" s="19" t="s">
        <v>136</v>
      </c>
      <c r="DI22" s="19"/>
      <c r="DJ22" s="19"/>
      <c r="DK22" s="19"/>
      <c r="DL22" s="15">
        <v>1</v>
      </c>
      <c r="DM22" s="20">
        <v>1</v>
      </c>
      <c r="DN22" s="20">
        <v>1</v>
      </c>
      <c r="DO22" s="20">
        <v>1</v>
      </c>
      <c r="DP22" s="20">
        <v>1</v>
      </c>
      <c r="DQ22" s="20">
        <v>1</v>
      </c>
      <c r="DR22" s="20">
        <v>1</v>
      </c>
      <c r="DS22" s="20">
        <v>1</v>
      </c>
      <c r="DT22" s="15">
        <v>1</v>
      </c>
      <c r="DU22" s="20">
        <v>1</v>
      </c>
      <c r="DV22" s="20">
        <v>1</v>
      </c>
      <c r="DW22" s="20">
        <v>1</v>
      </c>
      <c r="DX22" s="20">
        <v>2</v>
      </c>
      <c r="DY22" s="20">
        <v>2</v>
      </c>
      <c r="DZ22" s="20">
        <v>2</v>
      </c>
      <c r="EA22" s="20">
        <v>2</v>
      </c>
      <c r="EB22" s="20">
        <v>3000</v>
      </c>
      <c r="EC22" s="20">
        <v>6000</v>
      </c>
      <c r="ED22" s="19">
        <f t="shared" si="5"/>
        <v>3000</v>
      </c>
      <c r="EE22" s="19">
        <f t="shared" si="6"/>
        <v>50</v>
      </c>
      <c r="EF22" s="20">
        <v>1500</v>
      </c>
      <c r="EG22" s="20">
        <v>3500</v>
      </c>
      <c r="EH22" s="19">
        <f t="shared" si="7"/>
        <v>2000</v>
      </c>
      <c r="EI22" s="19">
        <f t="shared" si="8"/>
        <v>57.142857142857139</v>
      </c>
      <c r="EJ22" s="20">
        <v>3500</v>
      </c>
      <c r="EK22" s="20">
        <v>8000</v>
      </c>
      <c r="EL22" s="19">
        <f t="shared" si="9"/>
        <v>4500</v>
      </c>
      <c r="EM22" s="19">
        <f t="shared" si="10"/>
        <v>56.25</v>
      </c>
      <c r="EN22" s="20">
        <v>2000</v>
      </c>
      <c r="EO22" s="20">
        <v>4000</v>
      </c>
      <c r="EP22" s="19">
        <f t="shared" si="11"/>
        <v>2000</v>
      </c>
      <c r="EQ22" s="19">
        <f t="shared" si="12"/>
        <v>50</v>
      </c>
      <c r="ER22" s="20">
        <v>1</v>
      </c>
      <c r="ET22" s="19">
        <v>1</v>
      </c>
      <c r="EU22" s="20">
        <v>1</v>
      </c>
      <c r="EV22" s="20">
        <v>1</v>
      </c>
      <c r="EX22" s="14">
        <v>0</v>
      </c>
      <c r="EY22" s="20">
        <v>1</v>
      </c>
      <c r="EZ22" s="19">
        <v>0</v>
      </c>
      <c r="FA22" s="19"/>
      <c r="FB22" s="20">
        <v>10</v>
      </c>
      <c r="FD22" s="19">
        <v>0</v>
      </c>
      <c r="FE22" s="19"/>
      <c r="FF22" s="20">
        <v>2</v>
      </c>
      <c r="FG22" s="20">
        <v>10</v>
      </c>
      <c r="FH22" s="20">
        <v>0</v>
      </c>
      <c r="FI22" s="20">
        <v>20</v>
      </c>
      <c r="FJ22" s="20">
        <v>58</v>
      </c>
      <c r="FK22" s="20">
        <v>30</v>
      </c>
      <c r="FL22" s="20">
        <v>58</v>
      </c>
      <c r="FM22" s="20">
        <v>88</v>
      </c>
      <c r="FN22" s="20">
        <v>0</v>
      </c>
      <c r="FO22" s="20">
        <v>0</v>
      </c>
      <c r="FP22" s="20">
        <v>2</v>
      </c>
      <c r="FQ22" s="20">
        <v>0</v>
      </c>
      <c r="FR22" s="20">
        <v>0</v>
      </c>
      <c r="FS22" s="20">
        <v>0</v>
      </c>
      <c r="FT22" s="20">
        <v>0</v>
      </c>
      <c r="FU22" s="20">
        <v>0</v>
      </c>
      <c r="FV22" s="20">
        <v>0</v>
      </c>
      <c r="FW22" s="20">
        <v>0</v>
      </c>
      <c r="FX22" s="20">
        <v>0</v>
      </c>
      <c r="FY22" s="20">
        <v>0</v>
      </c>
      <c r="FZ22" s="20">
        <v>2</v>
      </c>
      <c r="GA22" s="20">
        <v>0</v>
      </c>
      <c r="GB22" s="20">
        <v>4</v>
      </c>
      <c r="GC22" s="20">
        <v>0</v>
      </c>
      <c r="GD22" s="20">
        <v>0</v>
      </c>
      <c r="GE22" s="20">
        <v>0</v>
      </c>
      <c r="GF22" s="20">
        <v>4</v>
      </c>
      <c r="GG22" s="20">
        <v>0</v>
      </c>
      <c r="GH22" s="20">
        <v>8</v>
      </c>
      <c r="GI22" s="20">
        <v>0</v>
      </c>
      <c r="GJ22" s="20">
        <v>8</v>
      </c>
      <c r="GK22" s="20">
        <v>36</v>
      </c>
      <c r="GL22" s="20">
        <v>0</v>
      </c>
      <c r="GM22" s="20">
        <v>0</v>
      </c>
      <c r="GN22" s="20">
        <v>0</v>
      </c>
      <c r="GO22" s="20">
        <v>0</v>
      </c>
      <c r="GP22" s="20">
        <v>0</v>
      </c>
      <c r="GQ22" s="20">
        <v>0</v>
      </c>
      <c r="GR22" s="20">
        <v>0</v>
      </c>
      <c r="GS22" s="20">
        <v>16</v>
      </c>
      <c r="GT22" s="20">
        <v>0</v>
      </c>
      <c r="GU22" s="20">
        <v>0</v>
      </c>
      <c r="GV22" s="20">
        <v>0</v>
      </c>
      <c r="GW22" s="20">
        <v>6</v>
      </c>
      <c r="GX22" s="20">
        <v>0</v>
      </c>
      <c r="GY22" s="20">
        <v>0</v>
      </c>
      <c r="GZ22" s="20">
        <v>2</v>
      </c>
      <c r="HA22" s="20">
        <v>0</v>
      </c>
    </row>
    <row r="23" spans="1:209" ht="15" customHeight="1" x14ac:dyDescent="0.35">
      <c r="A23" s="18">
        <v>1050122</v>
      </c>
      <c r="B23" s="18">
        <v>1</v>
      </c>
      <c r="C23" s="18">
        <v>5</v>
      </c>
      <c r="D23" s="18">
        <v>1</v>
      </c>
      <c r="E23" s="18" t="s">
        <v>157</v>
      </c>
      <c r="F23" s="18">
        <v>1</v>
      </c>
      <c r="G23" s="21">
        <v>3</v>
      </c>
      <c r="H23" s="13">
        <v>2</v>
      </c>
      <c r="I23" s="13">
        <v>0</v>
      </c>
      <c r="J23" s="13">
        <v>1</v>
      </c>
      <c r="K23" s="13">
        <v>0</v>
      </c>
      <c r="L23" s="14">
        <v>0</v>
      </c>
      <c r="M23" s="13">
        <v>4</v>
      </c>
      <c r="N23" s="14">
        <v>0</v>
      </c>
      <c r="O23" s="13">
        <v>3</v>
      </c>
      <c r="P23" s="14">
        <v>0</v>
      </c>
      <c r="Q23" s="14">
        <v>0</v>
      </c>
      <c r="R23">
        <v>1</v>
      </c>
      <c r="S23">
        <v>1</v>
      </c>
      <c r="T23" s="14">
        <f t="shared" si="0"/>
        <v>9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f t="shared" si="1"/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f t="shared" si="2"/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f t="shared" si="3"/>
        <v>0</v>
      </c>
      <c r="AS23" s="14">
        <f t="shared" si="4"/>
        <v>9</v>
      </c>
      <c r="AT23" s="20">
        <v>0</v>
      </c>
      <c r="AU23" s="14" t="s">
        <v>136</v>
      </c>
      <c r="AV23" s="20">
        <v>0</v>
      </c>
      <c r="AW23" s="14" t="s">
        <v>136</v>
      </c>
      <c r="AX23" s="14" t="s">
        <v>136</v>
      </c>
      <c r="AY23" s="14" t="s">
        <v>136</v>
      </c>
      <c r="AZ23" s="20">
        <v>0</v>
      </c>
      <c r="BA23" s="14" t="s">
        <v>136</v>
      </c>
      <c r="BB23" s="14" t="s">
        <v>136</v>
      </c>
      <c r="BC23" s="14" t="s">
        <v>136</v>
      </c>
      <c r="BD23" s="15">
        <v>0</v>
      </c>
      <c r="BE23" s="15" t="s">
        <v>136</v>
      </c>
      <c r="BF23" s="15" t="s">
        <v>136</v>
      </c>
      <c r="BG23" s="15" t="s">
        <v>136</v>
      </c>
      <c r="BH23" s="15">
        <v>0</v>
      </c>
      <c r="BI23" s="15" t="s">
        <v>136</v>
      </c>
      <c r="BJ23" s="15" t="s">
        <v>136</v>
      </c>
      <c r="BK23" s="15" t="s">
        <v>136</v>
      </c>
      <c r="BL23" s="20">
        <v>0</v>
      </c>
      <c r="BM23" s="14" t="s">
        <v>136</v>
      </c>
      <c r="BN23" s="14" t="s">
        <v>136</v>
      </c>
      <c r="BO23" s="14" t="s">
        <v>136</v>
      </c>
      <c r="BP23" s="15">
        <v>0</v>
      </c>
      <c r="BQ23" s="21">
        <v>1</v>
      </c>
      <c r="BR23" s="15" t="s">
        <v>136</v>
      </c>
      <c r="BS23" s="15" t="s">
        <v>136</v>
      </c>
      <c r="BT23" s="15" t="s">
        <v>136</v>
      </c>
      <c r="BU23" s="15">
        <v>0</v>
      </c>
      <c r="BV23" s="15" t="s">
        <v>136</v>
      </c>
      <c r="BW23" s="15" t="s">
        <v>136</v>
      </c>
      <c r="BX23" s="15" t="s">
        <v>136</v>
      </c>
      <c r="BY23" s="15">
        <v>0</v>
      </c>
      <c r="BZ23" s="15" t="s">
        <v>136</v>
      </c>
      <c r="CA23" s="15" t="s">
        <v>136</v>
      </c>
      <c r="CB23" s="15" t="s">
        <v>136</v>
      </c>
      <c r="CC23" s="15">
        <v>1</v>
      </c>
      <c r="CD23">
        <v>2</v>
      </c>
      <c r="CE23" s="15">
        <v>6</v>
      </c>
      <c r="CF23">
        <v>2</v>
      </c>
      <c r="CG23" s="15">
        <v>0</v>
      </c>
      <c r="CH23" s="15" t="s">
        <v>136</v>
      </c>
      <c r="CI23" s="15" t="s">
        <v>136</v>
      </c>
      <c r="CJ23" s="15" t="s">
        <v>136</v>
      </c>
      <c r="CK23" s="20">
        <v>0</v>
      </c>
      <c r="CL23" s="15" t="s">
        <v>136</v>
      </c>
      <c r="CM23" s="15" t="s">
        <v>136</v>
      </c>
      <c r="CN23" s="15" t="s">
        <v>136</v>
      </c>
      <c r="CO23" s="15" t="s">
        <v>136</v>
      </c>
      <c r="CP23" s="15" t="s">
        <v>136</v>
      </c>
      <c r="CQ23" s="15" t="s">
        <v>136</v>
      </c>
      <c r="CR23" s="15" t="s">
        <v>136</v>
      </c>
      <c r="CS23" s="15" t="s">
        <v>136</v>
      </c>
      <c r="CT23" s="15" t="s">
        <v>136</v>
      </c>
      <c r="CU23" s="19" t="s">
        <v>136</v>
      </c>
      <c r="CV23" s="19" t="s">
        <v>136</v>
      </c>
      <c r="CW23" s="19" t="s">
        <v>136</v>
      </c>
      <c r="CX23" s="19" t="s">
        <v>136</v>
      </c>
      <c r="CY23" s="19" t="s">
        <v>136</v>
      </c>
      <c r="CZ23" s="19" t="s">
        <v>136</v>
      </c>
      <c r="DA23" s="19" t="s">
        <v>136</v>
      </c>
      <c r="DB23" s="19" t="s">
        <v>136</v>
      </c>
      <c r="DC23">
        <v>2</v>
      </c>
      <c r="DD23" s="15" t="s">
        <v>136</v>
      </c>
      <c r="DE23" s="15" t="s">
        <v>136</v>
      </c>
      <c r="DF23" s="15" t="s">
        <v>136</v>
      </c>
      <c r="DG23" s="15" t="s">
        <v>136</v>
      </c>
      <c r="DH23" s="15" t="s">
        <v>136</v>
      </c>
      <c r="DI23" s="15"/>
      <c r="DJ23" s="15"/>
      <c r="DK23" s="15"/>
      <c r="DL23" s="20">
        <v>0</v>
      </c>
      <c r="DM23" s="20">
        <v>1</v>
      </c>
      <c r="DN23" s="20">
        <v>1</v>
      </c>
      <c r="DO23" s="20">
        <v>1</v>
      </c>
      <c r="DP23" s="20">
        <v>1</v>
      </c>
      <c r="DQ23" s="20">
        <v>1</v>
      </c>
      <c r="DR23" s="20">
        <v>1</v>
      </c>
      <c r="DS23" s="20">
        <v>1</v>
      </c>
      <c r="DT23" s="20">
        <v>1</v>
      </c>
      <c r="DU23" s="20">
        <v>1</v>
      </c>
      <c r="DV23" s="20">
        <v>1</v>
      </c>
      <c r="DW23" s="20">
        <v>1</v>
      </c>
      <c r="DX23" s="20">
        <v>2</v>
      </c>
      <c r="DY23" s="20">
        <v>2</v>
      </c>
      <c r="DZ23" s="20">
        <v>2</v>
      </c>
      <c r="EA23" s="20">
        <v>2</v>
      </c>
      <c r="EB23" s="20">
        <v>4000</v>
      </c>
      <c r="EC23" s="20">
        <v>7000</v>
      </c>
      <c r="ED23" s="19">
        <f t="shared" si="5"/>
        <v>3000</v>
      </c>
      <c r="EE23" s="19">
        <f t="shared" si="6"/>
        <v>42.857142857142854</v>
      </c>
      <c r="EF23" s="20">
        <v>2000</v>
      </c>
      <c r="EG23" s="20">
        <v>3500</v>
      </c>
      <c r="EH23" s="19">
        <f t="shared" si="7"/>
        <v>1500</v>
      </c>
      <c r="EI23" s="19">
        <f t="shared" si="8"/>
        <v>42.857142857142854</v>
      </c>
      <c r="EJ23" s="20">
        <v>4000</v>
      </c>
      <c r="EK23" s="20">
        <v>7000</v>
      </c>
      <c r="EL23" s="19">
        <f t="shared" si="9"/>
        <v>3000</v>
      </c>
      <c r="EM23" s="19">
        <f t="shared" si="10"/>
        <v>42.857142857142854</v>
      </c>
      <c r="EN23" s="20">
        <v>2000</v>
      </c>
      <c r="EO23" s="20">
        <v>3500</v>
      </c>
      <c r="EP23" s="19">
        <f t="shared" si="11"/>
        <v>1500</v>
      </c>
      <c r="EQ23" s="19">
        <f t="shared" si="12"/>
        <v>42.857142857142854</v>
      </c>
      <c r="ER23" s="19">
        <v>2</v>
      </c>
      <c r="ES23" s="20"/>
      <c r="ET23" s="15">
        <v>1</v>
      </c>
      <c r="EU23" s="20">
        <v>1</v>
      </c>
      <c r="EV23" s="20">
        <v>1</v>
      </c>
      <c r="EW23" s="20"/>
      <c r="EX23" s="14">
        <v>0</v>
      </c>
      <c r="EY23" s="15" t="s">
        <v>136</v>
      </c>
      <c r="EZ23" s="19">
        <v>0</v>
      </c>
      <c r="FA23" s="19"/>
      <c r="FB23" s="19">
        <v>0</v>
      </c>
      <c r="FC23" s="19"/>
      <c r="FD23" s="19">
        <v>0</v>
      </c>
      <c r="FE23" s="19"/>
      <c r="FF23">
        <v>2</v>
      </c>
      <c r="FG23">
        <v>27</v>
      </c>
      <c r="FH23">
        <v>11.5</v>
      </c>
      <c r="FI23">
        <v>33</v>
      </c>
      <c r="FJ23">
        <v>13</v>
      </c>
      <c r="FK23">
        <v>60</v>
      </c>
      <c r="FL23">
        <v>24.5</v>
      </c>
      <c r="FM23">
        <v>84.5</v>
      </c>
      <c r="FN23">
        <v>5</v>
      </c>
      <c r="FO23">
        <v>0</v>
      </c>
      <c r="FP23">
        <v>25</v>
      </c>
      <c r="FQ23">
        <v>0</v>
      </c>
      <c r="FR23">
        <v>0</v>
      </c>
      <c r="FS23">
        <v>0</v>
      </c>
      <c r="FT23">
        <v>0</v>
      </c>
      <c r="FU23">
        <v>0</v>
      </c>
      <c r="FV23">
        <v>0</v>
      </c>
      <c r="FW23">
        <v>0</v>
      </c>
      <c r="FX23">
        <v>0</v>
      </c>
      <c r="FY23">
        <v>0</v>
      </c>
      <c r="FZ23">
        <v>8</v>
      </c>
      <c r="GA23">
        <v>8</v>
      </c>
      <c r="GB23">
        <v>0</v>
      </c>
      <c r="GC23">
        <v>0</v>
      </c>
      <c r="GD23">
        <v>4</v>
      </c>
      <c r="GE23">
        <v>0</v>
      </c>
      <c r="GF23">
        <v>0</v>
      </c>
      <c r="GG23">
        <v>0</v>
      </c>
      <c r="GH23">
        <v>0</v>
      </c>
      <c r="GI23">
        <v>0</v>
      </c>
      <c r="GJ23">
        <v>0</v>
      </c>
      <c r="GK23">
        <v>0</v>
      </c>
      <c r="GL23">
        <v>0</v>
      </c>
      <c r="GM23">
        <v>0</v>
      </c>
      <c r="GN23">
        <v>0</v>
      </c>
      <c r="GO23">
        <v>0</v>
      </c>
      <c r="GP23">
        <v>3</v>
      </c>
      <c r="GQ23">
        <v>0</v>
      </c>
      <c r="GR23">
        <v>6</v>
      </c>
      <c r="GS23">
        <v>13</v>
      </c>
      <c r="GT23">
        <v>4</v>
      </c>
      <c r="GU23">
        <v>4</v>
      </c>
      <c r="GV23">
        <v>0</v>
      </c>
      <c r="GW23">
        <v>0</v>
      </c>
      <c r="GX23">
        <v>4</v>
      </c>
      <c r="GY23">
        <v>0</v>
      </c>
      <c r="GZ23">
        <v>2</v>
      </c>
      <c r="HA23">
        <v>0</v>
      </c>
    </row>
    <row r="24" spans="1:209" ht="15" customHeight="1" x14ac:dyDescent="0.35">
      <c r="A24" s="18">
        <v>1050123</v>
      </c>
      <c r="B24" s="18">
        <v>1</v>
      </c>
      <c r="C24" s="18">
        <v>5</v>
      </c>
      <c r="D24" s="18">
        <v>1</v>
      </c>
      <c r="E24" s="18" t="s">
        <v>158</v>
      </c>
      <c r="F24" s="18">
        <v>1</v>
      </c>
      <c r="G24" s="21">
        <v>4</v>
      </c>
      <c r="H24" s="13">
        <v>3</v>
      </c>
      <c r="I24" s="13">
        <v>0</v>
      </c>
      <c r="J24" s="13">
        <v>1</v>
      </c>
      <c r="K24" s="13">
        <v>0</v>
      </c>
      <c r="L24" s="14">
        <v>0</v>
      </c>
      <c r="M24" s="13">
        <v>8</v>
      </c>
      <c r="N24" s="14">
        <v>0</v>
      </c>
      <c r="O24" s="13">
        <v>3</v>
      </c>
      <c r="P24" s="14">
        <v>0</v>
      </c>
      <c r="Q24" s="14">
        <v>0</v>
      </c>
      <c r="R24">
        <v>3</v>
      </c>
      <c r="S24" s="14">
        <v>0</v>
      </c>
      <c r="T24" s="14">
        <f t="shared" si="0"/>
        <v>14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f t="shared" si="1"/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f t="shared" si="2"/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f t="shared" si="3"/>
        <v>0</v>
      </c>
      <c r="AS24" s="14">
        <f t="shared" si="4"/>
        <v>14</v>
      </c>
      <c r="AT24" s="20">
        <v>1</v>
      </c>
      <c r="AU24">
        <v>5</v>
      </c>
      <c r="AV24" s="20">
        <v>0</v>
      </c>
      <c r="AW24" s="14" t="s">
        <v>136</v>
      </c>
      <c r="AX24" s="14" t="s">
        <v>136</v>
      </c>
      <c r="AY24" s="14" t="s">
        <v>136</v>
      </c>
      <c r="AZ24" s="20">
        <v>0</v>
      </c>
      <c r="BA24" s="14" t="s">
        <v>136</v>
      </c>
      <c r="BB24" s="14" t="s">
        <v>136</v>
      </c>
      <c r="BC24" s="14" t="s">
        <v>136</v>
      </c>
      <c r="BD24" s="15">
        <v>0</v>
      </c>
      <c r="BE24" s="15" t="s">
        <v>136</v>
      </c>
      <c r="BF24" s="15" t="s">
        <v>136</v>
      </c>
      <c r="BG24" s="15" t="s">
        <v>136</v>
      </c>
      <c r="BH24" s="15">
        <v>0</v>
      </c>
      <c r="BI24" s="15" t="s">
        <v>136</v>
      </c>
      <c r="BJ24" s="15" t="s">
        <v>136</v>
      </c>
      <c r="BK24" s="15" t="s">
        <v>136</v>
      </c>
      <c r="BL24" s="20">
        <v>0</v>
      </c>
      <c r="BM24" s="14" t="s">
        <v>136</v>
      </c>
      <c r="BN24" s="14" t="s">
        <v>136</v>
      </c>
      <c r="BO24" s="14" t="s">
        <v>136</v>
      </c>
      <c r="BP24" s="15">
        <v>0</v>
      </c>
      <c r="BQ24" s="21">
        <v>1</v>
      </c>
      <c r="BR24" s="15" t="s">
        <v>136</v>
      </c>
      <c r="BS24" s="15" t="s">
        <v>136</v>
      </c>
      <c r="BT24" s="15" t="s">
        <v>136</v>
      </c>
      <c r="BU24" s="15">
        <v>0</v>
      </c>
      <c r="BV24" s="15" t="s">
        <v>136</v>
      </c>
      <c r="BW24" s="15" t="s">
        <v>136</v>
      </c>
      <c r="BX24" s="15" t="s">
        <v>136</v>
      </c>
      <c r="BY24" s="15">
        <v>0</v>
      </c>
      <c r="BZ24" s="15" t="s">
        <v>136</v>
      </c>
      <c r="CA24" s="15" t="s">
        <v>136</v>
      </c>
      <c r="CB24" s="15" t="s">
        <v>136</v>
      </c>
      <c r="CC24" s="20">
        <v>0</v>
      </c>
      <c r="CD24" s="14" t="s">
        <v>136</v>
      </c>
      <c r="CE24" s="14" t="s">
        <v>136</v>
      </c>
      <c r="CF24" s="14" t="s">
        <v>136</v>
      </c>
      <c r="CG24" s="15">
        <v>0</v>
      </c>
      <c r="CH24" s="15" t="s">
        <v>136</v>
      </c>
      <c r="CI24" s="15" t="s">
        <v>136</v>
      </c>
      <c r="CJ24" s="15" t="s">
        <v>136</v>
      </c>
      <c r="CK24" s="20">
        <v>0</v>
      </c>
      <c r="CL24" s="15" t="s">
        <v>136</v>
      </c>
      <c r="CM24" s="15" t="s">
        <v>136</v>
      </c>
      <c r="CN24" s="15" t="s">
        <v>136</v>
      </c>
      <c r="CO24" s="15" t="s">
        <v>136</v>
      </c>
      <c r="CP24" s="15" t="s">
        <v>136</v>
      </c>
      <c r="CQ24" s="15" t="s">
        <v>136</v>
      </c>
      <c r="CR24" s="15" t="s">
        <v>136</v>
      </c>
      <c r="CS24" s="15" t="s">
        <v>136</v>
      </c>
      <c r="CT24" s="15" t="s">
        <v>136</v>
      </c>
      <c r="CU24" s="19" t="s">
        <v>136</v>
      </c>
      <c r="CV24" s="19" t="s">
        <v>136</v>
      </c>
      <c r="CW24" s="19" t="s">
        <v>136</v>
      </c>
      <c r="CX24" s="19" t="s">
        <v>136</v>
      </c>
      <c r="CY24" s="19" t="s">
        <v>136</v>
      </c>
      <c r="CZ24" s="19" t="s">
        <v>136</v>
      </c>
      <c r="DA24" s="19" t="s">
        <v>136</v>
      </c>
      <c r="DB24" s="19" t="s">
        <v>136</v>
      </c>
      <c r="DD24" s="15" t="s">
        <v>136</v>
      </c>
      <c r="DE24" s="15" t="s">
        <v>136</v>
      </c>
      <c r="DF24" s="15" t="s">
        <v>136</v>
      </c>
      <c r="DG24" s="15" t="s">
        <v>136</v>
      </c>
      <c r="DH24" s="15" t="s">
        <v>136</v>
      </c>
      <c r="DI24" s="15"/>
      <c r="DJ24" s="15"/>
      <c r="DK24" s="15"/>
      <c r="DL24" s="20">
        <v>0</v>
      </c>
      <c r="DM24" s="20">
        <v>1</v>
      </c>
      <c r="DN24" s="20">
        <v>1</v>
      </c>
      <c r="DO24" s="20">
        <v>1</v>
      </c>
      <c r="DP24" s="20">
        <v>1</v>
      </c>
      <c r="DQ24" s="20">
        <v>1</v>
      </c>
      <c r="DR24" s="20">
        <v>1</v>
      </c>
      <c r="DS24" s="20">
        <v>1</v>
      </c>
      <c r="DT24" s="20">
        <v>1</v>
      </c>
      <c r="DU24" s="20">
        <v>1</v>
      </c>
      <c r="DV24" s="20">
        <v>1</v>
      </c>
      <c r="DW24" s="20">
        <v>1</v>
      </c>
      <c r="DX24" s="20">
        <v>2</v>
      </c>
      <c r="DY24" s="20">
        <v>2</v>
      </c>
      <c r="DZ24" s="20">
        <v>4</v>
      </c>
      <c r="EA24" s="20">
        <v>4</v>
      </c>
      <c r="EB24" s="20">
        <v>4000</v>
      </c>
      <c r="EC24" s="20">
        <v>7000</v>
      </c>
      <c r="ED24" s="19">
        <f t="shared" si="5"/>
        <v>3000</v>
      </c>
      <c r="EE24" s="19">
        <f t="shared" si="6"/>
        <v>42.857142857142854</v>
      </c>
      <c r="EF24" s="20">
        <v>3000</v>
      </c>
      <c r="EG24" s="20">
        <v>4000</v>
      </c>
      <c r="EH24" s="19">
        <f t="shared" si="7"/>
        <v>1000</v>
      </c>
      <c r="EI24" s="19">
        <f t="shared" si="8"/>
        <v>25</v>
      </c>
      <c r="EJ24" s="19"/>
      <c r="EK24" s="19"/>
      <c r="EL24" s="19"/>
      <c r="EM24" s="19"/>
      <c r="EN24" s="19"/>
      <c r="EO24" s="19"/>
      <c r="EP24" s="19"/>
      <c r="EQ24" s="19"/>
      <c r="ER24" s="19">
        <v>2</v>
      </c>
      <c r="ES24" s="20"/>
      <c r="ET24" s="20">
        <v>1</v>
      </c>
      <c r="EU24" s="14">
        <v>0</v>
      </c>
      <c r="EV24" s="19">
        <v>0</v>
      </c>
      <c r="EW24" s="19"/>
      <c r="EX24" s="14">
        <v>0</v>
      </c>
      <c r="EY24" s="15" t="s">
        <v>136</v>
      </c>
      <c r="EZ24" s="19">
        <v>0</v>
      </c>
      <c r="FA24" s="19"/>
      <c r="FB24" s="19">
        <v>0</v>
      </c>
      <c r="FC24" s="19"/>
      <c r="FD24" s="19">
        <v>0</v>
      </c>
      <c r="FE24" s="19"/>
      <c r="FF24" s="15">
        <v>0</v>
      </c>
      <c r="FG24">
        <v>212</v>
      </c>
      <c r="FH24">
        <v>165</v>
      </c>
      <c r="FI24">
        <v>6</v>
      </c>
      <c r="FJ24">
        <v>249</v>
      </c>
      <c r="FK24">
        <v>218</v>
      </c>
      <c r="FL24">
        <v>414</v>
      </c>
      <c r="FM24">
        <v>632</v>
      </c>
      <c r="FN24">
        <v>38</v>
      </c>
      <c r="FO24">
        <v>62</v>
      </c>
      <c r="FP24">
        <v>0</v>
      </c>
      <c r="FQ24">
        <v>0</v>
      </c>
      <c r="FR24">
        <v>6</v>
      </c>
      <c r="FS24">
        <v>12</v>
      </c>
      <c r="FT24">
        <v>0</v>
      </c>
      <c r="FU24">
        <v>0</v>
      </c>
      <c r="FV24">
        <v>1</v>
      </c>
      <c r="FW24">
        <v>2</v>
      </c>
      <c r="FX24">
        <v>0</v>
      </c>
      <c r="FY24">
        <v>0</v>
      </c>
      <c r="FZ24">
        <v>6</v>
      </c>
      <c r="GA24">
        <v>12</v>
      </c>
      <c r="GB24">
        <v>0</v>
      </c>
      <c r="GC24">
        <v>0</v>
      </c>
      <c r="GD24">
        <v>3</v>
      </c>
      <c r="GE24">
        <v>1</v>
      </c>
      <c r="GF24">
        <v>0</v>
      </c>
      <c r="GG24">
        <v>0</v>
      </c>
      <c r="GH24">
        <v>30</v>
      </c>
      <c r="GI24">
        <v>60</v>
      </c>
      <c r="GJ24">
        <v>0</v>
      </c>
      <c r="GK24">
        <v>60</v>
      </c>
      <c r="GL24">
        <v>0</v>
      </c>
      <c r="GM24">
        <v>0</v>
      </c>
      <c r="GN24">
        <v>0</v>
      </c>
      <c r="GO24">
        <v>0</v>
      </c>
      <c r="GP24">
        <v>124</v>
      </c>
      <c r="GQ24">
        <v>14</v>
      </c>
      <c r="GR24">
        <v>6</v>
      </c>
      <c r="GS24">
        <v>189</v>
      </c>
      <c r="GT24">
        <v>0</v>
      </c>
      <c r="GU24">
        <v>0</v>
      </c>
      <c r="GV24">
        <v>0</v>
      </c>
      <c r="GW24">
        <v>0</v>
      </c>
      <c r="GX24">
        <v>4</v>
      </c>
      <c r="GY24">
        <v>2</v>
      </c>
      <c r="GZ24">
        <v>0</v>
      </c>
      <c r="HA24">
        <v>0</v>
      </c>
    </row>
    <row r="25" spans="1:209" ht="15" customHeight="1" x14ac:dyDescent="0.35">
      <c r="A25" s="18">
        <v>1050124</v>
      </c>
      <c r="B25" s="18">
        <v>1</v>
      </c>
      <c r="C25" s="18">
        <v>5</v>
      </c>
      <c r="D25" s="18">
        <v>1</v>
      </c>
      <c r="E25" s="18" t="s">
        <v>159</v>
      </c>
      <c r="F25" s="18">
        <v>1</v>
      </c>
      <c r="G25" s="21">
        <v>4</v>
      </c>
      <c r="H25" s="13">
        <v>3</v>
      </c>
      <c r="I25" s="13">
        <v>0</v>
      </c>
      <c r="J25" s="13">
        <v>1</v>
      </c>
      <c r="K25" s="13">
        <v>0</v>
      </c>
      <c r="L25" s="14">
        <v>0</v>
      </c>
      <c r="M25" s="13">
        <v>2.5</v>
      </c>
      <c r="N25" s="14">
        <v>0</v>
      </c>
      <c r="O25" s="13">
        <v>4</v>
      </c>
      <c r="P25" s="14">
        <v>0</v>
      </c>
      <c r="Q25" s="14">
        <v>0</v>
      </c>
      <c r="R25">
        <v>1</v>
      </c>
      <c r="S25" s="14">
        <v>0</v>
      </c>
      <c r="T25" s="14">
        <f t="shared" si="0"/>
        <v>7.5</v>
      </c>
      <c r="U25" s="14">
        <v>0</v>
      </c>
      <c r="V25" s="14">
        <v>0</v>
      </c>
      <c r="W25">
        <v>4</v>
      </c>
      <c r="X25">
        <v>3</v>
      </c>
      <c r="Y25" s="14">
        <v>0</v>
      </c>
      <c r="Z25">
        <v>2</v>
      </c>
      <c r="AA25" s="14">
        <v>0</v>
      </c>
      <c r="AB25" s="14">
        <f t="shared" si="1"/>
        <v>9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f t="shared" si="2"/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f t="shared" si="3"/>
        <v>0</v>
      </c>
      <c r="AS25" s="14">
        <f t="shared" si="4"/>
        <v>16.5</v>
      </c>
      <c r="AT25" s="20">
        <v>0</v>
      </c>
      <c r="AU25" s="14" t="s">
        <v>136</v>
      </c>
      <c r="AV25" s="20">
        <v>0</v>
      </c>
      <c r="AW25" s="14" t="s">
        <v>136</v>
      </c>
      <c r="AX25" s="14" t="s">
        <v>136</v>
      </c>
      <c r="AY25" s="14" t="s">
        <v>136</v>
      </c>
      <c r="AZ25" s="20">
        <v>0</v>
      </c>
      <c r="BA25" s="14" t="s">
        <v>136</v>
      </c>
      <c r="BB25" s="14" t="s">
        <v>136</v>
      </c>
      <c r="BC25" s="14" t="s">
        <v>136</v>
      </c>
      <c r="BD25" s="15">
        <v>0</v>
      </c>
      <c r="BE25" s="15" t="s">
        <v>136</v>
      </c>
      <c r="BF25" s="15" t="s">
        <v>136</v>
      </c>
      <c r="BG25" s="15" t="s">
        <v>136</v>
      </c>
      <c r="BH25" s="15">
        <v>0</v>
      </c>
      <c r="BI25" s="15" t="s">
        <v>136</v>
      </c>
      <c r="BJ25" s="15" t="s">
        <v>136</v>
      </c>
      <c r="BK25" s="15" t="s">
        <v>136</v>
      </c>
      <c r="BL25" s="20">
        <v>0</v>
      </c>
      <c r="BM25" s="14" t="s">
        <v>136</v>
      </c>
      <c r="BN25" s="14" t="s">
        <v>136</v>
      </c>
      <c r="BO25" s="14" t="s">
        <v>136</v>
      </c>
      <c r="BP25" s="15">
        <v>0</v>
      </c>
      <c r="BQ25" s="21">
        <v>1</v>
      </c>
      <c r="BR25" s="15" t="s">
        <v>136</v>
      </c>
      <c r="BS25" s="15" t="s">
        <v>136</v>
      </c>
      <c r="BT25" s="15" t="s">
        <v>136</v>
      </c>
      <c r="BU25" s="15">
        <v>0</v>
      </c>
      <c r="BV25" s="15" t="s">
        <v>136</v>
      </c>
      <c r="BW25" s="15" t="s">
        <v>136</v>
      </c>
      <c r="BX25" s="15" t="s">
        <v>136</v>
      </c>
      <c r="BY25" s="15">
        <v>0</v>
      </c>
      <c r="BZ25" s="15" t="s">
        <v>136</v>
      </c>
      <c r="CA25" s="15" t="s">
        <v>136</v>
      </c>
      <c r="CB25" s="15" t="s">
        <v>136</v>
      </c>
      <c r="CC25" s="20">
        <v>0</v>
      </c>
      <c r="CD25" s="14" t="s">
        <v>136</v>
      </c>
      <c r="CE25" s="14" t="s">
        <v>136</v>
      </c>
      <c r="CF25" s="14" t="s">
        <v>136</v>
      </c>
      <c r="CG25" s="15">
        <v>0</v>
      </c>
      <c r="CH25" s="15" t="s">
        <v>136</v>
      </c>
      <c r="CI25" s="15" t="s">
        <v>136</v>
      </c>
      <c r="CJ25" s="15" t="s">
        <v>136</v>
      </c>
      <c r="CK25" s="20">
        <v>0</v>
      </c>
      <c r="CL25" s="15" t="s">
        <v>136</v>
      </c>
      <c r="CM25" s="15" t="s">
        <v>136</v>
      </c>
      <c r="CN25" s="15" t="s">
        <v>136</v>
      </c>
      <c r="CO25" s="15" t="s">
        <v>136</v>
      </c>
      <c r="CP25" s="15" t="s">
        <v>136</v>
      </c>
      <c r="CQ25" s="15" t="s">
        <v>136</v>
      </c>
      <c r="CR25" s="15" t="s">
        <v>136</v>
      </c>
      <c r="CS25" s="15" t="s">
        <v>136</v>
      </c>
      <c r="CT25" s="15" t="s">
        <v>136</v>
      </c>
      <c r="CU25" s="19" t="s">
        <v>136</v>
      </c>
      <c r="CV25" s="19" t="s">
        <v>136</v>
      </c>
      <c r="CW25" s="19" t="s">
        <v>136</v>
      </c>
      <c r="CX25" s="19" t="s">
        <v>136</v>
      </c>
      <c r="CY25" s="19" t="s">
        <v>136</v>
      </c>
      <c r="CZ25" s="19" t="s">
        <v>136</v>
      </c>
      <c r="DA25" s="19" t="s">
        <v>136</v>
      </c>
      <c r="DB25" s="19" t="s">
        <v>136</v>
      </c>
      <c r="DD25" s="15" t="s">
        <v>136</v>
      </c>
      <c r="DE25" s="15" t="s">
        <v>136</v>
      </c>
      <c r="DF25" s="15" t="s">
        <v>136</v>
      </c>
      <c r="DG25" s="15" t="s">
        <v>136</v>
      </c>
      <c r="DH25" s="15" t="s">
        <v>136</v>
      </c>
      <c r="DI25" s="15"/>
      <c r="DJ25" s="15"/>
      <c r="DK25" s="15"/>
      <c r="DL25" s="20">
        <v>0</v>
      </c>
      <c r="DM25" s="20">
        <v>1</v>
      </c>
      <c r="DN25" s="20">
        <v>1</v>
      </c>
      <c r="DO25" s="20">
        <v>1</v>
      </c>
      <c r="DP25" s="20">
        <v>1</v>
      </c>
      <c r="DQ25" s="20">
        <v>1</v>
      </c>
      <c r="DR25" s="20">
        <v>1</v>
      </c>
      <c r="DS25" s="20">
        <v>1</v>
      </c>
      <c r="DT25" s="20">
        <v>1</v>
      </c>
      <c r="DU25" s="20">
        <v>1</v>
      </c>
      <c r="DV25" s="20">
        <v>1</v>
      </c>
      <c r="DW25" s="20">
        <v>1</v>
      </c>
      <c r="DX25" s="20">
        <v>2</v>
      </c>
      <c r="DY25" s="20">
        <v>2</v>
      </c>
      <c r="DZ25" s="20">
        <v>4</v>
      </c>
      <c r="EA25" s="20">
        <v>4</v>
      </c>
      <c r="EB25" s="20">
        <v>3000</v>
      </c>
      <c r="EC25" s="20">
        <v>6000</v>
      </c>
      <c r="ED25" s="19">
        <f t="shared" si="5"/>
        <v>3000</v>
      </c>
      <c r="EE25" s="19">
        <f t="shared" si="6"/>
        <v>50</v>
      </c>
      <c r="EF25" s="20">
        <v>2000</v>
      </c>
      <c r="EG25" s="20">
        <v>4000</v>
      </c>
      <c r="EH25" s="19">
        <f t="shared" si="7"/>
        <v>2000</v>
      </c>
      <c r="EI25" s="19">
        <f t="shared" si="8"/>
        <v>50</v>
      </c>
      <c r="EJ25" s="19"/>
      <c r="EK25" s="19"/>
      <c r="EL25" s="19"/>
      <c r="EM25" s="19"/>
      <c r="EN25" s="19"/>
      <c r="EO25" s="19"/>
      <c r="EP25" s="19"/>
      <c r="EQ25" s="19"/>
      <c r="ER25" s="19">
        <v>2</v>
      </c>
      <c r="ES25" s="20"/>
      <c r="ET25" s="20">
        <v>1</v>
      </c>
      <c r="EU25" s="14">
        <v>0</v>
      </c>
      <c r="EV25" s="19">
        <v>0</v>
      </c>
      <c r="EW25" s="19"/>
      <c r="EX25" s="14">
        <v>0</v>
      </c>
      <c r="EY25" s="15" t="s">
        <v>136</v>
      </c>
      <c r="EZ25" s="19">
        <v>0</v>
      </c>
      <c r="FA25" s="19"/>
      <c r="FB25" s="19">
        <v>0</v>
      </c>
      <c r="FC25" s="19"/>
      <c r="FD25">
        <v>2</v>
      </c>
      <c r="FF25">
        <v>2</v>
      </c>
      <c r="FG25">
        <v>18</v>
      </c>
      <c r="FH25">
        <v>312</v>
      </c>
      <c r="FI25">
        <v>4</v>
      </c>
      <c r="FJ25">
        <v>219</v>
      </c>
      <c r="FK25">
        <v>22</v>
      </c>
      <c r="FL25">
        <v>531</v>
      </c>
      <c r="FM25">
        <v>553</v>
      </c>
      <c r="FN25">
        <v>10</v>
      </c>
      <c r="FO25">
        <v>0</v>
      </c>
      <c r="FP25">
        <v>0</v>
      </c>
      <c r="FQ25">
        <v>1</v>
      </c>
      <c r="FR25">
        <v>0</v>
      </c>
      <c r="FS25">
        <v>16</v>
      </c>
      <c r="FT25">
        <v>0</v>
      </c>
      <c r="FU25">
        <v>4</v>
      </c>
      <c r="FV25">
        <v>0</v>
      </c>
      <c r="FW25">
        <v>0</v>
      </c>
      <c r="FX25">
        <v>0</v>
      </c>
      <c r="FY25">
        <v>0</v>
      </c>
      <c r="FZ25">
        <v>0</v>
      </c>
      <c r="GA25">
        <v>6</v>
      </c>
      <c r="GB25">
        <v>0</v>
      </c>
      <c r="GC25">
        <v>3</v>
      </c>
      <c r="GD25">
        <v>4</v>
      </c>
      <c r="GE25">
        <v>1</v>
      </c>
      <c r="GF25">
        <v>0</v>
      </c>
      <c r="GG25">
        <v>1</v>
      </c>
      <c r="GH25">
        <v>0</v>
      </c>
      <c r="GI25">
        <v>207</v>
      </c>
      <c r="GJ25">
        <v>0</v>
      </c>
      <c r="GK25">
        <v>124</v>
      </c>
      <c r="GL25">
        <v>0</v>
      </c>
      <c r="GM25">
        <v>0</v>
      </c>
      <c r="GN25">
        <v>0</v>
      </c>
      <c r="GO25">
        <v>0</v>
      </c>
      <c r="GP25">
        <v>0</v>
      </c>
      <c r="GQ25">
        <v>82</v>
      </c>
      <c r="GR25">
        <v>0</v>
      </c>
      <c r="GS25">
        <v>86</v>
      </c>
      <c r="GT25">
        <v>0</v>
      </c>
      <c r="GU25">
        <v>0</v>
      </c>
      <c r="GV25">
        <v>0</v>
      </c>
      <c r="GW25">
        <v>0</v>
      </c>
      <c r="GX25">
        <v>4</v>
      </c>
      <c r="GY25">
        <v>0</v>
      </c>
      <c r="GZ25">
        <v>4</v>
      </c>
      <c r="HA25">
        <v>0</v>
      </c>
    </row>
    <row r="26" spans="1:209" s="20" customFormat="1" ht="15" customHeight="1" x14ac:dyDescent="0.35">
      <c r="A26" s="21">
        <v>1050125</v>
      </c>
      <c r="B26" s="21">
        <v>1</v>
      </c>
      <c r="C26" s="21">
        <v>5</v>
      </c>
      <c r="D26" s="21">
        <v>1</v>
      </c>
      <c r="E26" s="21" t="s">
        <v>160</v>
      </c>
      <c r="F26" s="21">
        <v>1</v>
      </c>
      <c r="G26" s="21">
        <v>7</v>
      </c>
      <c r="H26" s="13">
        <v>4</v>
      </c>
      <c r="I26" s="13">
        <v>0</v>
      </c>
      <c r="J26" s="13">
        <v>5</v>
      </c>
      <c r="K26" s="13">
        <v>1</v>
      </c>
      <c r="L26" s="13">
        <v>1</v>
      </c>
      <c r="M26" s="14">
        <v>0</v>
      </c>
      <c r="N26" s="13">
        <v>14</v>
      </c>
      <c r="O26" s="14">
        <v>0</v>
      </c>
      <c r="P26" s="13">
        <v>0</v>
      </c>
      <c r="Q26" s="13">
        <v>0</v>
      </c>
      <c r="R26" s="20">
        <v>1</v>
      </c>
      <c r="S26" s="14">
        <v>0</v>
      </c>
      <c r="T26" s="14">
        <f t="shared" si="0"/>
        <v>15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f t="shared" si="1"/>
        <v>0</v>
      </c>
      <c r="AC26" s="20">
        <v>4</v>
      </c>
      <c r="AD26" s="14">
        <v>0</v>
      </c>
      <c r="AE26" s="20">
        <v>2</v>
      </c>
      <c r="AF26" s="14">
        <v>0</v>
      </c>
      <c r="AG26" s="14">
        <v>0</v>
      </c>
      <c r="AH26" s="14">
        <v>0</v>
      </c>
      <c r="AI26" s="14">
        <v>0</v>
      </c>
      <c r="AJ26" s="14">
        <f t="shared" si="2"/>
        <v>6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f t="shared" si="3"/>
        <v>0</v>
      </c>
      <c r="AS26" s="14">
        <f t="shared" si="4"/>
        <v>21</v>
      </c>
      <c r="AT26" s="20">
        <v>1</v>
      </c>
      <c r="AU26" s="20">
        <v>6</v>
      </c>
      <c r="AV26" s="20">
        <v>0</v>
      </c>
      <c r="AW26" s="14" t="s">
        <v>136</v>
      </c>
      <c r="AX26" s="14" t="s">
        <v>136</v>
      </c>
      <c r="AY26" s="14" t="s">
        <v>136</v>
      </c>
      <c r="AZ26" s="20">
        <v>0</v>
      </c>
      <c r="BA26" s="14" t="s">
        <v>136</v>
      </c>
      <c r="BB26" s="14" t="s">
        <v>136</v>
      </c>
      <c r="BC26" s="14" t="s">
        <v>136</v>
      </c>
      <c r="BD26" s="19">
        <v>0</v>
      </c>
      <c r="BE26" s="19" t="s">
        <v>136</v>
      </c>
      <c r="BF26" s="19" t="s">
        <v>136</v>
      </c>
      <c r="BG26" s="19" t="s">
        <v>136</v>
      </c>
      <c r="BH26" s="19">
        <v>0</v>
      </c>
      <c r="BI26" s="19" t="s">
        <v>136</v>
      </c>
      <c r="BJ26" s="19" t="s">
        <v>136</v>
      </c>
      <c r="BK26" s="19" t="s">
        <v>136</v>
      </c>
      <c r="BL26" s="20">
        <v>0</v>
      </c>
      <c r="BM26" s="14" t="s">
        <v>136</v>
      </c>
      <c r="BN26" s="14" t="s">
        <v>136</v>
      </c>
      <c r="BO26" s="14" t="s">
        <v>136</v>
      </c>
      <c r="BP26" s="19">
        <v>0</v>
      </c>
      <c r="BQ26" s="21">
        <v>1</v>
      </c>
      <c r="BR26" s="19" t="s">
        <v>136</v>
      </c>
      <c r="BS26" s="19" t="s">
        <v>136</v>
      </c>
      <c r="BT26" s="19" t="s">
        <v>136</v>
      </c>
      <c r="BU26" s="19">
        <v>0</v>
      </c>
      <c r="BV26" s="19" t="s">
        <v>136</v>
      </c>
      <c r="BW26" s="19" t="s">
        <v>136</v>
      </c>
      <c r="BX26" s="19" t="s">
        <v>136</v>
      </c>
      <c r="BY26" s="19">
        <v>0</v>
      </c>
      <c r="BZ26" s="19" t="s">
        <v>136</v>
      </c>
      <c r="CA26" s="19" t="s">
        <v>136</v>
      </c>
      <c r="CB26" s="19" t="s">
        <v>136</v>
      </c>
      <c r="CC26" s="19">
        <v>1</v>
      </c>
      <c r="CD26" s="20">
        <v>2</v>
      </c>
      <c r="CE26" s="15">
        <v>6</v>
      </c>
      <c r="CF26" s="20">
        <v>2</v>
      </c>
      <c r="CG26" s="19">
        <v>0</v>
      </c>
      <c r="CH26" s="19" t="s">
        <v>136</v>
      </c>
      <c r="CI26" s="19" t="s">
        <v>136</v>
      </c>
      <c r="CJ26" s="19" t="s">
        <v>136</v>
      </c>
      <c r="CK26" s="20">
        <v>0</v>
      </c>
      <c r="CL26" s="19" t="s">
        <v>136</v>
      </c>
      <c r="CM26" s="19" t="s">
        <v>136</v>
      </c>
      <c r="CN26" s="19" t="s">
        <v>136</v>
      </c>
      <c r="CO26" s="19" t="s">
        <v>136</v>
      </c>
      <c r="CP26" s="19" t="s">
        <v>136</v>
      </c>
      <c r="CQ26" s="19" t="s">
        <v>136</v>
      </c>
      <c r="CR26" s="19" t="s">
        <v>136</v>
      </c>
      <c r="CS26" s="19" t="s">
        <v>136</v>
      </c>
      <c r="CT26" s="19" t="s">
        <v>136</v>
      </c>
      <c r="CU26" s="19" t="s">
        <v>136</v>
      </c>
      <c r="CV26" s="19" t="s">
        <v>136</v>
      </c>
      <c r="CW26" s="19" t="s">
        <v>136</v>
      </c>
      <c r="CX26" s="19" t="s">
        <v>136</v>
      </c>
      <c r="CY26" s="19" t="s">
        <v>136</v>
      </c>
      <c r="CZ26" s="19" t="s">
        <v>136</v>
      </c>
      <c r="DA26" s="19" t="s">
        <v>136</v>
      </c>
      <c r="DB26" s="19" t="s">
        <v>136</v>
      </c>
      <c r="DC26" s="20">
        <v>9</v>
      </c>
      <c r="DD26" s="19" t="s">
        <v>136</v>
      </c>
      <c r="DE26" s="19" t="s">
        <v>136</v>
      </c>
      <c r="DF26" s="19" t="s">
        <v>136</v>
      </c>
      <c r="DG26" s="19" t="s">
        <v>136</v>
      </c>
      <c r="DH26" s="19" t="s">
        <v>136</v>
      </c>
      <c r="DI26" s="19"/>
      <c r="DJ26" s="19"/>
      <c r="DK26" s="19"/>
      <c r="DL26" s="19">
        <v>1</v>
      </c>
      <c r="DM26" s="20">
        <v>1</v>
      </c>
      <c r="DN26" s="20">
        <v>1</v>
      </c>
      <c r="DO26" s="20">
        <v>1</v>
      </c>
      <c r="DP26" s="20">
        <v>1</v>
      </c>
      <c r="DQ26" s="20">
        <v>1</v>
      </c>
      <c r="DR26" s="20">
        <v>1</v>
      </c>
      <c r="DS26" s="20">
        <v>1</v>
      </c>
      <c r="DT26" s="20">
        <v>1</v>
      </c>
      <c r="DU26" s="20">
        <v>1</v>
      </c>
      <c r="DV26" s="20">
        <v>1</v>
      </c>
      <c r="DW26" s="19">
        <v>1</v>
      </c>
      <c r="DX26" s="20">
        <v>2</v>
      </c>
      <c r="DY26" s="20">
        <v>2</v>
      </c>
      <c r="DZ26" s="20">
        <v>2</v>
      </c>
      <c r="EA26" s="20">
        <v>2</v>
      </c>
      <c r="EB26" s="20">
        <v>4000</v>
      </c>
      <c r="EC26" s="20">
        <v>6000</v>
      </c>
      <c r="ED26" s="19">
        <f t="shared" si="5"/>
        <v>2000</v>
      </c>
      <c r="EE26" s="19">
        <f t="shared" si="6"/>
        <v>33.333333333333336</v>
      </c>
      <c r="EF26" s="20">
        <v>3000</v>
      </c>
      <c r="EG26" s="20">
        <v>4000</v>
      </c>
      <c r="EH26" s="19">
        <f t="shared" si="7"/>
        <v>1000</v>
      </c>
      <c r="EI26" s="19">
        <f t="shared" si="8"/>
        <v>25</v>
      </c>
      <c r="EJ26" s="20">
        <v>3000</v>
      </c>
      <c r="EK26" s="20">
        <v>7000</v>
      </c>
      <c r="EL26" s="19">
        <f t="shared" si="9"/>
        <v>4000</v>
      </c>
      <c r="EM26" s="19">
        <f t="shared" si="10"/>
        <v>57.142857142857139</v>
      </c>
      <c r="EN26" s="20">
        <v>3000</v>
      </c>
      <c r="EO26" s="20">
        <v>7000</v>
      </c>
      <c r="EP26" s="19">
        <f t="shared" si="11"/>
        <v>4000</v>
      </c>
      <c r="EQ26" s="19">
        <f t="shared" si="12"/>
        <v>57.142857142857139</v>
      </c>
      <c r="ER26" s="19">
        <v>2</v>
      </c>
      <c r="ET26" s="20">
        <v>1</v>
      </c>
      <c r="EU26" s="14">
        <v>0</v>
      </c>
      <c r="EV26" s="19">
        <v>0</v>
      </c>
      <c r="EW26" s="19"/>
      <c r="EX26" s="14">
        <v>0</v>
      </c>
      <c r="EY26" s="19" t="s">
        <v>136</v>
      </c>
      <c r="EZ26" s="20">
        <v>1</v>
      </c>
      <c r="FB26" s="20">
        <v>7</v>
      </c>
      <c r="FD26" s="20">
        <v>2</v>
      </c>
      <c r="FF26" s="20">
        <v>3</v>
      </c>
      <c r="FG26" s="20">
        <v>79</v>
      </c>
      <c r="FH26" s="20">
        <v>12</v>
      </c>
      <c r="FI26" s="20">
        <v>1</v>
      </c>
      <c r="FJ26" s="20">
        <v>28</v>
      </c>
      <c r="FK26" s="20">
        <v>80</v>
      </c>
      <c r="FL26" s="20">
        <v>40</v>
      </c>
      <c r="FM26" s="20">
        <v>120</v>
      </c>
      <c r="FN26" s="20">
        <v>64</v>
      </c>
      <c r="FO26" s="20">
        <v>0</v>
      </c>
      <c r="FP26" s="20">
        <v>0</v>
      </c>
      <c r="FQ26" s="20">
        <v>0</v>
      </c>
      <c r="FR26" s="20">
        <v>0</v>
      </c>
      <c r="FS26" s="20">
        <v>0</v>
      </c>
      <c r="FT26" s="20">
        <v>0</v>
      </c>
      <c r="FU26" s="20">
        <v>0</v>
      </c>
      <c r="FV26" s="20">
        <v>0</v>
      </c>
      <c r="FW26" s="20">
        <v>0</v>
      </c>
      <c r="FX26" s="20">
        <v>0</v>
      </c>
      <c r="FY26" s="20">
        <v>0</v>
      </c>
      <c r="FZ26" s="20">
        <v>3</v>
      </c>
      <c r="GA26" s="20">
        <v>2</v>
      </c>
      <c r="GB26" s="20">
        <v>1</v>
      </c>
      <c r="GC26" s="20">
        <v>2</v>
      </c>
      <c r="GD26" s="20">
        <v>4</v>
      </c>
      <c r="GE26" s="20">
        <v>4</v>
      </c>
      <c r="GF26" s="20">
        <v>0</v>
      </c>
      <c r="GG26" s="20">
        <v>8</v>
      </c>
      <c r="GH26" s="20">
        <v>3</v>
      </c>
      <c r="GI26" s="20">
        <v>3</v>
      </c>
      <c r="GJ26" s="20">
        <v>0</v>
      </c>
      <c r="GK26" s="20">
        <v>6</v>
      </c>
      <c r="GL26" s="20">
        <v>0</v>
      </c>
      <c r="GM26" s="20">
        <v>0</v>
      </c>
      <c r="GN26" s="20">
        <v>0</v>
      </c>
      <c r="GO26" s="20">
        <v>0</v>
      </c>
      <c r="GP26" s="20">
        <v>3</v>
      </c>
      <c r="GQ26" s="20">
        <v>3</v>
      </c>
      <c r="GR26" s="20">
        <v>0</v>
      </c>
      <c r="GS26" s="20">
        <v>9</v>
      </c>
      <c r="GT26" s="20">
        <v>0</v>
      </c>
      <c r="GU26" s="20">
        <v>0</v>
      </c>
      <c r="GV26" s="20">
        <v>0</v>
      </c>
      <c r="GW26" s="20">
        <v>0</v>
      </c>
      <c r="GX26" s="20">
        <v>2</v>
      </c>
      <c r="GY26" s="20">
        <v>0</v>
      </c>
      <c r="GZ26" s="20">
        <v>0</v>
      </c>
      <c r="HA26" s="20">
        <v>3</v>
      </c>
    </row>
    <row r="27" spans="1:209" ht="15" customHeight="1" x14ac:dyDescent="0.35">
      <c r="A27" s="18">
        <v>1050126</v>
      </c>
      <c r="B27" s="18">
        <v>1</v>
      </c>
      <c r="C27" s="18">
        <v>5</v>
      </c>
      <c r="D27" s="18">
        <v>1</v>
      </c>
      <c r="E27" s="18" t="s">
        <v>161</v>
      </c>
      <c r="F27" s="18">
        <v>1</v>
      </c>
      <c r="G27" s="21">
        <v>5</v>
      </c>
      <c r="H27" s="13">
        <v>3</v>
      </c>
      <c r="I27" s="13">
        <v>0</v>
      </c>
      <c r="J27" s="13">
        <v>2</v>
      </c>
      <c r="K27" s="13">
        <v>0</v>
      </c>
      <c r="L27" s="14">
        <v>0</v>
      </c>
      <c r="M27" s="13">
        <v>3</v>
      </c>
      <c r="N27" s="14">
        <v>0</v>
      </c>
      <c r="O27" s="13">
        <v>1</v>
      </c>
      <c r="P27" s="14">
        <v>0</v>
      </c>
      <c r="Q27" s="14">
        <v>0</v>
      </c>
      <c r="R27">
        <v>5</v>
      </c>
      <c r="S27" s="14">
        <v>0</v>
      </c>
      <c r="T27" s="14">
        <f t="shared" si="0"/>
        <v>9</v>
      </c>
      <c r="U27" s="14">
        <v>0</v>
      </c>
      <c r="V27">
        <v>3</v>
      </c>
      <c r="W27">
        <v>1</v>
      </c>
      <c r="X27" s="14">
        <v>0</v>
      </c>
      <c r="Y27" s="14">
        <v>0</v>
      </c>
      <c r="Z27" s="14">
        <v>0</v>
      </c>
      <c r="AA27" s="14">
        <v>0</v>
      </c>
      <c r="AB27" s="14">
        <f t="shared" si="1"/>
        <v>4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f t="shared" si="2"/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f t="shared" si="3"/>
        <v>0</v>
      </c>
      <c r="AS27" s="14">
        <f t="shared" si="4"/>
        <v>13</v>
      </c>
      <c r="AT27" s="20">
        <v>0</v>
      </c>
      <c r="AU27" s="14" t="s">
        <v>136</v>
      </c>
      <c r="AV27" s="20">
        <v>0</v>
      </c>
      <c r="AW27" s="14" t="s">
        <v>136</v>
      </c>
      <c r="AX27" s="14" t="s">
        <v>136</v>
      </c>
      <c r="AY27" s="14" t="s">
        <v>136</v>
      </c>
      <c r="AZ27" s="20">
        <v>0</v>
      </c>
      <c r="BA27" s="14" t="s">
        <v>136</v>
      </c>
      <c r="BB27" s="14" t="s">
        <v>136</v>
      </c>
      <c r="BC27" s="14" t="s">
        <v>136</v>
      </c>
      <c r="BD27" s="15">
        <v>0</v>
      </c>
      <c r="BE27" s="15" t="s">
        <v>136</v>
      </c>
      <c r="BF27" s="15" t="s">
        <v>136</v>
      </c>
      <c r="BG27" s="15" t="s">
        <v>136</v>
      </c>
      <c r="BH27" s="15">
        <v>0</v>
      </c>
      <c r="BI27" s="15" t="s">
        <v>136</v>
      </c>
      <c r="BJ27" s="15" t="s">
        <v>136</v>
      </c>
      <c r="BK27" s="15" t="s">
        <v>136</v>
      </c>
      <c r="BL27" s="20">
        <v>0</v>
      </c>
      <c r="BM27" s="14" t="s">
        <v>136</v>
      </c>
      <c r="BN27" s="14" t="s">
        <v>136</v>
      </c>
      <c r="BO27" s="14" t="s">
        <v>136</v>
      </c>
      <c r="BP27" s="15">
        <v>0</v>
      </c>
      <c r="BQ27" s="21">
        <v>1</v>
      </c>
      <c r="BR27" s="15" t="s">
        <v>136</v>
      </c>
      <c r="BS27" s="15" t="s">
        <v>136</v>
      </c>
      <c r="BT27" s="15" t="s">
        <v>136</v>
      </c>
      <c r="BU27" s="15">
        <v>1</v>
      </c>
      <c r="BV27">
        <v>2</v>
      </c>
      <c r="BW27">
        <v>6</v>
      </c>
      <c r="BX27">
        <v>2</v>
      </c>
      <c r="BY27" s="20">
        <v>1</v>
      </c>
      <c r="CC27" s="15">
        <v>1</v>
      </c>
      <c r="CD27" s="20">
        <v>2</v>
      </c>
      <c r="CE27" s="15">
        <v>6</v>
      </c>
      <c r="CF27" s="20">
        <v>2</v>
      </c>
      <c r="CG27" s="15">
        <v>0</v>
      </c>
      <c r="CH27" s="15" t="s">
        <v>136</v>
      </c>
      <c r="CI27" s="15" t="s">
        <v>136</v>
      </c>
      <c r="CJ27" s="15" t="s">
        <v>136</v>
      </c>
      <c r="CK27" s="20">
        <v>0</v>
      </c>
      <c r="CL27" s="15" t="s">
        <v>136</v>
      </c>
      <c r="CM27" s="15" t="s">
        <v>136</v>
      </c>
      <c r="CN27" s="15" t="s">
        <v>136</v>
      </c>
      <c r="CO27" s="15" t="s">
        <v>136</v>
      </c>
      <c r="CP27" s="15" t="s">
        <v>136</v>
      </c>
      <c r="CQ27" s="15" t="s">
        <v>136</v>
      </c>
      <c r="CR27" s="15" t="s">
        <v>136</v>
      </c>
      <c r="CS27" s="15" t="s">
        <v>136</v>
      </c>
      <c r="CT27" s="15" t="s">
        <v>136</v>
      </c>
      <c r="CU27" s="19" t="s">
        <v>136</v>
      </c>
      <c r="CV27" s="19" t="s">
        <v>136</v>
      </c>
      <c r="CW27" s="19" t="s">
        <v>136</v>
      </c>
      <c r="CX27" s="19" t="s">
        <v>136</v>
      </c>
      <c r="CY27">
        <v>2</v>
      </c>
      <c r="CZ27" s="19" t="s">
        <v>136</v>
      </c>
      <c r="DA27" s="19" t="s">
        <v>136</v>
      </c>
      <c r="DB27" s="19" t="s">
        <v>136</v>
      </c>
      <c r="DC27">
        <v>2</v>
      </c>
      <c r="DD27" s="15" t="s">
        <v>136</v>
      </c>
      <c r="DE27" s="15" t="s">
        <v>136</v>
      </c>
      <c r="DF27" s="15" t="s">
        <v>136</v>
      </c>
      <c r="DG27" s="15" t="s">
        <v>136</v>
      </c>
      <c r="DH27" s="15" t="s">
        <v>136</v>
      </c>
      <c r="DI27" s="15"/>
      <c r="DJ27" s="15"/>
      <c r="DK27" s="15"/>
      <c r="DL27" s="15">
        <v>1</v>
      </c>
      <c r="DM27" s="20">
        <v>1</v>
      </c>
      <c r="DN27" s="20">
        <v>1</v>
      </c>
      <c r="DO27" s="20">
        <v>1</v>
      </c>
      <c r="DP27" s="20">
        <v>1</v>
      </c>
      <c r="DQ27" s="20">
        <v>1</v>
      </c>
      <c r="DR27" s="20">
        <v>1</v>
      </c>
      <c r="DS27" s="20">
        <v>1</v>
      </c>
      <c r="DT27" s="15">
        <v>1</v>
      </c>
      <c r="DU27" s="20">
        <v>1</v>
      </c>
      <c r="DV27" s="20">
        <v>1</v>
      </c>
      <c r="DW27" s="20">
        <v>1</v>
      </c>
      <c r="DX27" s="20">
        <v>2</v>
      </c>
      <c r="DY27" s="20">
        <v>2</v>
      </c>
      <c r="DZ27" s="20">
        <v>4</v>
      </c>
      <c r="EA27" s="20">
        <v>4</v>
      </c>
      <c r="EB27" s="20">
        <v>2000</v>
      </c>
      <c r="EC27" s="20">
        <v>6000</v>
      </c>
      <c r="ED27" s="19">
        <f t="shared" si="5"/>
        <v>4000</v>
      </c>
      <c r="EE27" s="19">
        <f t="shared" si="6"/>
        <v>66.666666666666671</v>
      </c>
      <c r="EF27" s="20">
        <v>1500</v>
      </c>
      <c r="EG27" s="20">
        <v>4000</v>
      </c>
      <c r="EH27" s="19">
        <f t="shared" si="7"/>
        <v>2500</v>
      </c>
      <c r="EI27" s="19">
        <f t="shared" si="8"/>
        <v>62.5</v>
      </c>
      <c r="EJ27" s="19"/>
      <c r="EK27" s="19"/>
      <c r="EL27" s="19"/>
      <c r="EM27" s="19"/>
      <c r="EN27" s="19"/>
      <c r="EO27" s="19"/>
      <c r="EP27" s="19"/>
      <c r="EQ27" s="19"/>
      <c r="ER27" s="19">
        <v>2</v>
      </c>
      <c r="ES27" s="20"/>
      <c r="ET27" s="15">
        <v>1</v>
      </c>
      <c r="EU27" s="15">
        <v>1</v>
      </c>
      <c r="EV27" s="20">
        <v>3</v>
      </c>
      <c r="EW27" s="20"/>
      <c r="EX27" s="14">
        <v>0</v>
      </c>
      <c r="EY27" s="15" t="s">
        <v>136</v>
      </c>
      <c r="EZ27" s="19">
        <v>0</v>
      </c>
      <c r="FA27" s="19"/>
      <c r="FB27">
        <v>10</v>
      </c>
      <c r="FD27">
        <v>2</v>
      </c>
      <c r="FF27">
        <v>3</v>
      </c>
      <c r="FG27">
        <v>92</v>
      </c>
      <c r="FH27">
        <v>63</v>
      </c>
      <c r="FI27">
        <v>4</v>
      </c>
      <c r="FJ27">
        <v>159</v>
      </c>
      <c r="FK27">
        <v>96</v>
      </c>
      <c r="FL27">
        <v>222</v>
      </c>
      <c r="FM27">
        <v>318</v>
      </c>
      <c r="FN27">
        <v>35</v>
      </c>
      <c r="FO27">
        <v>28</v>
      </c>
      <c r="FP27">
        <v>0</v>
      </c>
      <c r="FQ27">
        <v>0</v>
      </c>
      <c r="FR27">
        <v>4</v>
      </c>
      <c r="FS27">
        <v>6</v>
      </c>
      <c r="FT27">
        <v>0</v>
      </c>
      <c r="FU27">
        <v>1</v>
      </c>
      <c r="FV27">
        <v>5</v>
      </c>
      <c r="FW27">
        <v>0</v>
      </c>
      <c r="FX27">
        <v>0</v>
      </c>
      <c r="FY27">
        <v>50</v>
      </c>
      <c r="FZ27">
        <v>1</v>
      </c>
      <c r="GA27">
        <v>0</v>
      </c>
      <c r="GB27">
        <v>0</v>
      </c>
      <c r="GC27">
        <v>10</v>
      </c>
      <c r="GD27">
        <v>5</v>
      </c>
      <c r="GE27">
        <v>0</v>
      </c>
      <c r="GF27">
        <v>0</v>
      </c>
      <c r="GG27">
        <v>1</v>
      </c>
      <c r="GH27">
        <v>29</v>
      </c>
      <c r="GI27">
        <v>2</v>
      </c>
      <c r="GJ27">
        <v>0</v>
      </c>
      <c r="GK27">
        <v>63</v>
      </c>
      <c r="GL27">
        <v>0</v>
      </c>
      <c r="GM27">
        <v>0</v>
      </c>
      <c r="GN27">
        <v>0</v>
      </c>
      <c r="GO27">
        <v>0</v>
      </c>
      <c r="GP27">
        <v>3</v>
      </c>
      <c r="GQ27">
        <v>20</v>
      </c>
      <c r="GR27">
        <v>4</v>
      </c>
      <c r="GS27">
        <v>33</v>
      </c>
      <c r="GT27">
        <v>0</v>
      </c>
      <c r="GU27">
        <v>0</v>
      </c>
      <c r="GV27">
        <v>0</v>
      </c>
      <c r="GW27">
        <v>0</v>
      </c>
      <c r="GX27">
        <v>10</v>
      </c>
      <c r="GY27">
        <v>7</v>
      </c>
      <c r="GZ27">
        <v>0</v>
      </c>
      <c r="HA27">
        <v>1</v>
      </c>
    </row>
    <row r="28" spans="1:209" ht="15" customHeight="1" x14ac:dyDescent="0.35">
      <c r="A28" s="18">
        <v>1050127</v>
      </c>
      <c r="B28" s="18">
        <v>1</v>
      </c>
      <c r="C28" s="18">
        <v>5</v>
      </c>
      <c r="D28" s="18">
        <v>1</v>
      </c>
      <c r="E28" s="18" t="s">
        <v>162</v>
      </c>
      <c r="F28" s="18">
        <v>1</v>
      </c>
      <c r="G28" s="21">
        <v>2</v>
      </c>
      <c r="H28" s="13">
        <v>1</v>
      </c>
      <c r="I28" s="13">
        <v>0</v>
      </c>
      <c r="J28" s="13">
        <v>1</v>
      </c>
      <c r="K28" s="13">
        <v>0</v>
      </c>
      <c r="L28" s="14">
        <v>0</v>
      </c>
      <c r="M28" s="14">
        <v>0</v>
      </c>
      <c r="N28" s="14">
        <v>0</v>
      </c>
      <c r="O28" s="13">
        <v>4</v>
      </c>
      <c r="P28">
        <v>5</v>
      </c>
      <c r="Q28" s="14">
        <v>0</v>
      </c>
      <c r="R28">
        <v>5</v>
      </c>
      <c r="S28" s="14">
        <v>0</v>
      </c>
      <c r="T28" s="14">
        <f t="shared" si="0"/>
        <v>14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f t="shared" si="1"/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f t="shared" si="2"/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f t="shared" si="3"/>
        <v>0</v>
      </c>
      <c r="AS28" s="14">
        <f t="shared" si="4"/>
        <v>14</v>
      </c>
      <c r="AT28" s="20">
        <v>0</v>
      </c>
      <c r="AU28" s="14" t="s">
        <v>136</v>
      </c>
      <c r="AV28" s="20">
        <v>0</v>
      </c>
      <c r="AW28" s="14" t="s">
        <v>136</v>
      </c>
      <c r="AX28" s="14" t="s">
        <v>136</v>
      </c>
      <c r="AY28" s="14" t="s">
        <v>136</v>
      </c>
      <c r="AZ28" s="20">
        <v>0</v>
      </c>
      <c r="BA28" s="14" t="s">
        <v>136</v>
      </c>
      <c r="BB28" s="14" t="s">
        <v>136</v>
      </c>
      <c r="BC28" s="14" t="s">
        <v>136</v>
      </c>
      <c r="BD28" s="15">
        <v>0</v>
      </c>
      <c r="BE28" s="15" t="s">
        <v>136</v>
      </c>
      <c r="BF28" s="15" t="s">
        <v>136</v>
      </c>
      <c r="BG28" s="15" t="s">
        <v>136</v>
      </c>
      <c r="BH28" s="15">
        <v>0</v>
      </c>
      <c r="BI28" s="15" t="s">
        <v>136</v>
      </c>
      <c r="BJ28" s="15" t="s">
        <v>136</v>
      </c>
      <c r="BK28" s="15" t="s">
        <v>136</v>
      </c>
      <c r="BL28" s="20">
        <v>0</v>
      </c>
      <c r="BM28" s="14" t="s">
        <v>136</v>
      </c>
      <c r="BN28" s="14" t="s">
        <v>136</v>
      </c>
      <c r="BO28" s="14" t="s">
        <v>136</v>
      </c>
      <c r="BP28" s="15">
        <v>0</v>
      </c>
      <c r="BQ28" s="21">
        <v>1</v>
      </c>
      <c r="BR28" s="15" t="s">
        <v>136</v>
      </c>
      <c r="BS28" s="15" t="s">
        <v>136</v>
      </c>
      <c r="BT28" s="15" t="s">
        <v>136</v>
      </c>
      <c r="BU28" s="15">
        <v>0</v>
      </c>
      <c r="BV28" s="15" t="s">
        <v>136</v>
      </c>
      <c r="BW28" s="15" t="s">
        <v>136</v>
      </c>
      <c r="BX28" s="15" t="s">
        <v>136</v>
      </c>
      <c r="BY28" s="15">
        <v>0</v>
      </c>
      <c r="BZ28" s="15" t="s">
        <v>136</v>
      </c>
      <c r="CA28" s="15" t="s">
        <v>136</v>
      </c>
      <c r="CB28" s="15" t="s">
        <v>136</v>
      </c>
      <c r="CC28" s="15">
        <v>1</v>
      </c>
      <c r="CD28" s="20">
        <v>2</v>
      </c>
      <c r="CE28" s="15">
        <v>6</v>
      </c>
      <c r="CF28" s="20">
        <v>2</v>
      </c>
      <c r="CG28" s="15">
        <v>0</v>
      </c>
      <c r="CH28" s="15" t="s">
        <v>136</v>
      </c>
      <c r="CI28" s="15" t="s">
        <v>136</v>
      </c>
      <c r="CJ28" s="15" t="s">
        <v>136</v>
      </c>
      <c r="CK28" s="20">
        <v>0</v>
      </c>
      <c r="CL28" s="15" t="s">
        <v>136</v>
      </c>
      <c r="CM28" s="15" t="s">
        <v>136</v>
      </c>
      <c r="CN28" s="15" t="s">
        <v>136</v>
      </c>
      <c r="CO28" s="15" t="s">
        <v>136</v>
      </c>
      <c r="CP28" s="15" t="s">
        <v>136</v>
      </c>
      <c r="CQ28" s="15" t="s">
        <v>136</v>
      </c>
      <c r="CR28" s="15" t="s">
        <v>136</v>
      </c>
      <c r="CS28" s="15" t="s">
        <v>136</v>
      </c>
      <c r="CT28" s="15" t="s">
        <v>136</v>
      </c>
      <c r="CU28" s="19" t="s">
        <v>136</v>
      </c>
      <c r="CV28" s="19" t="s">
        <v>136</v>
      </c>
      <c r="CW28" s="19" t="s">
        <v>136</v>
      </c>
      <c r="CX28" s="19" t="s">
        <v>136</v>
      </c>
      <c r="CY28" s="19" t="s">
        <v>136</v>
      </c>
      <c r="CZ28" s="19" t="s">
        <v>136</v>
      </c>
      <c r="DA28" s="19" t="s">
        <v>136</v>
      </c>
      <c r="DB28" s="19" t="s">
        <v>136</v>
      </c>
      <c r="DC28">
        <v>10</v>
      </c>
      <c r="DD28" s="15" t="s">
        <v>136</v>
      </c>
      <c r="DE28" s="15" t="s">
        <v>136</v>
      </c>
      <c r="DF28" s="15" t="s">
        <v>136</v>
      </c>
      <c r="DG28" s="15" t="s">
        <v>136</v>
      </c>
      <c r="DH28" s="15" t="s">
        <v>136</v>
      </c>
      <c r="DI28" s="15"/>
      <c r="DJ28" s="15"/>
      <c r="DK28" s="15"/>
      <c r="DL28" s="20">
        <v>1</v>
      </c>
      <c r="DM28" s="20">
        <v>1</v>
      </c>
      <c r="DN28" s="20">
        <v>1</v>
      </c>
      <c r="DO28" s="20">
        <v>1</v>
      </c>
      <c r="DP28" s="20">
        <v>1</v>
      </c>
      <c r="DQ28" s="20">
        <v>1</v>
      </c>
      <c r="DR28" s="20">
        <v>1</v>
      </c>
      <c r="DS28" s="20">
        <v>1</v>
      </c>
      <c r="DT28" s="20">
        <v>1</v>
      </c>
      <c r="DU28" s="20">
        <v>1</v>
      </c>
      <c r="DV28" s="20">
        <v>1</v>
      </c>
      <c r="DW28" s="20">
        <v>1</v>
      </c>
      <c r="DX28" s="20">
        <v>2</v>
      </c>
      <c r="DY28" s="20">
        <v>2</v>
      </c>
      <c r="DZ28" s="20">
        <v>2</v>
      </c>
      <c r="EA28" s="20">
        <v>2</v>
      </c>
      <c r="EB28" s="20">
        <v>4000</v>
      </c>
      <c r="EC28" s="20">
        <v>6000</v>
      </c>
      <c r="ED28" s="19">
        <f t="shared" si="5"/>
        <v>2000</v>
      </c>
      <c r="EE28" s="19">
        <f t="shared" si="6"/>
        <v>33.333333333333336</v>
      </c>
      <c r="EF28" s="20">
        <v>1500</v>
      </c>
      <c r="EG28" s="20">
        <v>3500</v>
      </c>
      <c r="EH28" s="19">
        <f t="shared" si="7"/>
        <v>2000</v>
      </c>
      <c r="EI28" s="19">
        <f t="shared" si="8"/>
        <v>57.142857142857139</v>
      </c>
      <c r="EJ28" s="20">
        <v>3000</v>
      </c>
      <c r="EK28" s="20">
        <v>5000</v>
      </c>
      <c r="EL28" s="19">
        <f t="shared" si="9"/>
        <v>2000</v>
      </c>
      <c r="EM28" s="19">
        <f t="shared" si="10"/>
        <v>40</v>
      </c>
      <c r="EN28" s="20">
        <v>3000</v>
      </c>
      <c r="EO28" s="20">
        <v>5000</v>
      </c>
      <c r="EP28" s="19">
        <f t="shared" si="11"/>
        <v>2000</v>
      </c>
      <c r="EQ28" s="19">
        <f t="shared" si="12"/>
        <v>40</v>
      </c>
      <c r="ER28" s="20">
        <v>1</v>
      </c>
      <c r="ES28" s="20"/>
      <c r="ET28" s="15">
        <v>1</v>
      </c>
      <c r="EU28" s="14">
        <v>0</v>
      </c>
      <c r="EV28" s="19">
        <v>0</v>
      </c>
      <c r="EW28" s="19"/>
      <c r="EX28" s="14">
        <v>0</v>
      </c>
      <c r="EY28" s="15" t="s">
        <v>136</v>
      </c>
      <c r="EZ28" s="19">
        <v>0</v>
      </c>
      <c r="FA28" s="19"/>
      <c r="FB28" s="19">
        <v>0</v>
      </c>
      <c r="FC28" s="19"/>
      <c r="FD28" s="19">
        <v>0</v>
      </c>
      <c r="FE28" s="19"/>
      <c r="FF28" s="15">
        <v>0</v>
      </c>
      <c r="FG28">
        <v>15</v>
      </c>
      <c r="FH28">
        <v>0</v>
      </c>
      <c r="FI28">
        <v>3</v>
      </c>
      <c r="FJ28">
        <v>39</v>
      </c>
      <c r="FK28">
        <v>18</v>
      </c>
      <c r="FL28">
        <v>39</v>
      </c>
      <c r="FM28">
        <v>57</v>
      </c>
      <c r="FN28">
        <v>2</v>
      </c>
      <c r="FO28">
        <v>0</v>
      </c>
      <c r="FP28">
        <v>2</v>
      </c>
      <c r="FQ28">
        <v>0</v>
      </c>
      <c r="FR28">
        <v>2</v>
      </c>
      <c r="FS28">
        <v>0</v>
      </c>
      <c r="FT28">
        <v>0</v>
      </c>
      <c r="FU28">
        <v>2</v>
      </c>
      <c r="FV28">
        <v>0</v>
      </c>
      <c r="FW28">
        <v>0</v>
      </c>
      <c r="FX28">
        <v>0</v>
      </c>
      <c r="FY28">
        <v>0</v>
      </c>
      <c r="FZ28">
        <v>0</v>
      </c>
      <c r="GA28">
        <v>0</v>
      </c>
      <c r="GB28">
        <v>0</v>
      </c>
      <c r="GC28">
        <v>0</v>
      </c>
      <c r="GD28">
        <v>2</v>
      </c>
      <c r="GE28">
        <v>0</v>
      </c>
      <c r="GF28">
        <v>1</v>
      </c>
      <c r="GG28">
        <v>0</v>
      </c>
      <c r="GH28">
        <v>0</v>
      </c>
      <c r="GI28">
        <v>0</v>
      </c>
      <c r="GJ28">
        <v>0</v>
      </c>
      <c r="GK28">
        <v>10</v>
      </c>
      <c r="GL28">
        <v>0</v>
      </c>
      <c r="GM28">
        <v>0</v>
      </c>
      <c r="GN28">
        <v>0</v>
      </c>
      <c r="GO28">
        <v>0</v>
      </c>
      <c r="GP28">
        <v>4</v>
      </c>
      <c r="GQ28">
        <v>0</v>
      </c>
      <c r="GR28">
        <v>0</v>
      </c>
      <c r="GS28">
        <v>27</v>
      </c>
      <c r="GT28">
        <v>0</v>
      </c>
      <c r="GU28">
        <v>0</v>
      </c>
      <c r="GV28">
        <v>0</v>
      </c>
      <c r="GW28">
        <v>0</v>
      </c>
      <c r="GX28">
        <v>5</v>
      </c>
      <c r="GY28">
        <v>0</v>
      </c>
      <c r="GZ28">
        <v>0</v>
      </c>
      <c r="HA28">
        <v>0</v>
      </c>
    </row>
    <row r="29" spans="1:209" ht="15" customHeight="1" x14ac:dyDescent="0.35">
      <c r="A29" s="18">
        <v>1060201</v>
      </c>
      <c r="B29" s="18">
        <v>1</v>
      </c>
      <c r="C29" s="18">
        <v>6</v>
      </c>
      <c r="D29" s="18">
        <v>2</v>
      </c>
      <c r="E29" s="18" t="s">
        <v>163</v>
      </c>
      <c r="F29" s="18">
        <v>0</v>
      </c>
      <c r="G29" s="21">
        <v>0</v>
      </c>
      <c r="H29" s="13">
        <v>2</v>
      </c>
      <c r="I29" s="13">
        <v>0</v>
      </c>
      <c r="J29" s="13">
        <v>1</v>
      </c>
      <c r="K29" s="13">
        <v>0</v>
      </c>
      <c r="L29" s="14">
        <v>0</v>
      </c>
      <c r="M29" s="13">
        <v>9</v>
      </c>
      <c r="N29" s="14">
        <v>0</v>
      </c>
      <c r="O29" s="13">
        <v>3.5</v>
      </c>
      <c r="P29" s="14">
        <v>0</v>
      </c>
      <c r="Q29" s="14">
        <v>0</v>
      </c>
      <c r="R29">
        <v>5</v>
      </c>
      <c r="S29" s="14">
        <v>0</v>
      </c>
      <c r="T29" s="14">
        <f t="shared" si="0"/>
        <v>17.5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f t="shared" si="1"/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f t="shared" si="2"/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f t="shared" si="3"/>
        <v>0</v>
      </c>
      <c r="AS29" s="14">
        <f t="shared" si="4"/>
        <v>17.5</v>
      </c>
      <c r="AT29" s="20">
        <v>0</v>
      </c>
      <c r="AU29" s="14" t="s">
        <v>136</v>
      </c>
      <c r="AV29" s="20">
        <v>0</v>
      </c>
      <c r="AW29" s="14" t="s">
        <v>136</v>
      </c>
      <c r="AX29" s="14" t="s">
        <v>136</v>
      </c>
      <c r="AY29" s="14" t="s">
        <v>136</v>
      </c>
      <c r="AZ29" s="20">
        <v>0</v>
      </c>
      <c r="BA29" s="14" t="s">
        <v>136</v>
      </c>
      <c r="BB29" s="14" t="s">
        <v>136</v>
      </c>
      <c r="BC29" s="14" t="s">
        <v>136</v>
      </c>
      <c r="BD29" s="15">
        <v>0</v>
      </c>
      <c r="BE29" s="15" t="s">
        <v>136</v>
      </c>
      <c r="BF29" s="15" t="s">
        <v>136</v>
      </c>
      <c r="BG29" s="15" t="s">
        <v>136</v>
      </c>
      <c r="BH29" s="15">
        <v>0</v>
      </c>
      <c r="BI29" s="15" t="s">
        <v>136</v>
      </c>
      <c r="BJ29" s="15" t="s">
        <v>136</v>
      </c>
      <c r="BK29" s="15" t="s">
        <v>136</v>
      </c>
      <c r="BL29" s="15">
        <v>1</v>
      </c>
      <c r="BM29">
        <v>2</v>
      </c>
      <c r="BN29">
        <v>2</v>
      </c>
      <c r="BO29">
        <v>3</v>
      </c>
      <c r="BP29" s="15">
        <v>0</v>
      </c>
      <c r="BQ29" s="21">
        <v>0</v>
      </c>
      <c r="BR29" s="15" t="s">
        <v>136</v>
      </c>
      <c r="BS29" s="15" t="s">
        <v>136</v>
      </c>
      <c r="BT29" s="15" t="s">
        <v>136</v>
      </c>
      <c r="BU29" s="15">
        <v>0</v>
      </c>
      <c r="BV29" s="15" t="s">
        <v>136</v>
      </c>
      <c r="BW29" s="15" t="s">
        <v>136</v>
      </c>
      <c r="BX29" s="15" t="s">
        <v>136</v>
      </c>
      <c r="BY29" s="15">
        <v>0</v>
      </c>
      <c r="BZ29" s="15" t="s">
        <v>136</v>
      </c>
      <c r="CA29" s="15" t="s">
        <v>136</v>
      </c>
      <c r="CB29" s="15" t="s">
        <v>136</v>
      </c>
      <c r="CC29" s="15">
        <v>1</v>
      </c>
      <c r="CD29" s="20">
        <v>2</v>
      </c>
      <c r="CE29" s="20">
        <v>2</v>
      </c>
      <c r="CF29" s="20">
        <v>3</v>
      </c>
      <c r="CG29" s="15">
        <v>0</v>
      </c>
      <c r="CH29" s="15" t="s">
        <v>136</v>
      </c>
      <c r="CI29" s="15" t="s">
        <v>136</v>
      </c>
      <c r="CJ29" s="15" t="s">
        <v>136</v>
      </c>
      <c r="CK29" s="20">
        <v>0</v>
      </c>
      <c r="CL29" s="15" t="s">
        <v>136</v>
      </c>
      <c r="CM29" s="15" t="s">
        <v>136</v>
      </c>
      <c r="CN29" s="15" t="s">
        <v>136</v>
      </c>
      <c r="CO29" s="15" t="s">
        <v>136</v>
      </c>
      <c r="CP29" s="15" t="s">
        <v>136</v>
      </c>
      <c r="CQ29" s="15" t="s">
        <v>136</v>
      </c>
      <c r="CR29" s="15" t="s">
        <v>136</v>
      </c>
      <c r="CS29" s="15" t="s">
        <v>136</v>
      </c>
      <c r="CT29" s="15" t="s">
        <v>136</v>
      </c>
      <c r="CU29">
        <v>2</v>
      </c>
      <c r="CV29" s="19" t="s">
        <v>136</v>
      </c>
      <c r="CW29" s="19" t="s">
        <v>136</v>
      </c>
      <c r="CX29" s="19" t="s">
        <v>136</v>
      </c>
      <c r="CY29" s="19" t="s">
        <v>136</v>
      </c>
      <c r="CZ29" s="19" t="s">
        <v>136</v>
      </c>
      <c r="DA29" s="19" t="s">
        <v>136</v>
      </c>
      <c r="DB29" s="19" t="s">
        <v>136</v>
      </c>
      <c r="DC29">
        <v>2</v>
      </c>
      <c r="DD29" s="15" t="s">
        <v>136</v>
      </c>
      <c r="DE29" s="15" t="s">
        <v>136</v>
      </c>
      <c r="DF29" s="15" t="s">
        <v>136</v>
      </c>
      <c r="DG29" s="15" t="s">
        <v>136</v>
      </c>
      <c r="DH29" s="15" t="s">
        <v>136</v>
      </c>
      <c r="DI29" s="15"/>
      <c r="DJ29" s="15"/>
      <c r="DK29" s="15"/>
      <c r="DL29" s="20">
        <v>1</v>
      </c>
      <c r="DM29" s="14">
        <v>1</v>
      </c>
      <c r="DN29" s="20">
        <v>1</v>
      </c>
      <c r="DO29" s="20">
        <v>1</v>
      </c>
      <c r="DP29" s="20">
        <v>1</v>
      </c>
      <c r="DQ29" s="20">
        <v>1</v>
      </c>
      <c r="DR29" s="14">
        <v>1</v>
      </c>
      <c r="DS29" s="14">
        <v>1</v>
      </c>
      <c r="DT29" s="20">
        <v>1</v>
      </c>
      <c r="DU29" s="20">
        <v>1</v>
      </c>
      <c r="DV29" s="20">
        <v>1</v>
      </c>
      <c r="DW29" s="20">
        <v>1</v>
      </c>
      <c r="DX29" s="20">
        <v>4</v>
      </c>
      <c r="DY29" s="20">
        <v>4</v>
      </c>
      <c r="DZ29" s="20">
        <v>4</v>
      </c>
      <c r="EA29" s="20">
        <v>4</v>
      </c>
      <c r="EB29" s="15"/>
      <c r="EC29" s="15"/>
      <c r="ED29" s="19"/>
      <c r="EE29" s="19"/>
      <c r="EF29" s="20"/>
      <c r="EG29" s="20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20">
        <v>5</v>
      </c>
      <c r="ES29" s="20"/>
      <c r="ET29" s="15">
        <v>1</v>
      </c>
      <c r="EU29" s="20">
        <v>1</v>
      </c>
      <c r="EV29" s="20">
        <v>7</v>
      </c>
      <c r="EW29" s="20"/>
      <c r="EX29" s="14">
        <v>0</v>
      </c>
      <c r="EY29" s="15" t="s">
        <v>136</v>
      </c>
      <c r="EZ29" s="19">
        <v>0</v>
      </c>
      <c r="FA29" s="19"/>
      <c r="FB29">
        <v>8</v>
      </c>
      <c r="FD29" s="19">
        <v>0</v>
      </c>
      <c r="FE29" s="19"/>
      <c r="FF29">
        <v>0</v>
      </c>
      <c r="FG29">
        <v>482</v>
      </c>
      <c r="FH29">
        <v>81</v>
      </c>
      <c r="FI29">
        <v>9</v>
      </c>
      <c r="FJ29">
        <v>322</v>
      </c>
      <c r="FK29">
        <v>491</v>
      </c>
      <c r="FL29">
        <v>403</v>
      </c>
      <c r="FM29">
        <v>894</v>
      </c>
      <c r="FN29">
        <v>3</v>
      </c>
      <c r="FO29">
        <v>0</v>
      </c>
      <c r="FP29">
        <v>0</v>
      </c>
      <c r="FQ29">
        <v>0</v>
      </c>
      <c r="FR29">
        <v>0</v>
      </c>
      <c r="FS29">
        <v>0</v>
      </c>
      <c r="FT29">
        <v>0</v>
      </c>
      <c r="FU29">
        <v>0</v>
      </c>
      <c r="FV29">
        <v>0</v>
      </c>
      <c r="FW29">
        <v>0</v>
      </c>
      <c r="FX29">
        <v>0</v>
      </c>
      <c r="FY29">
        <v>0</v>
      </c>
      <c r="FZ29">
        <v>3</v>
      </c>
      <c r="GA29">
        <v>3</v>
      </c>
      <c r="GB29">
        <v>9</v>
      </c>
      <c r="GC29">
        <v>4</v>
      </c>
      <c r="GD29">
        <v>312</v>
      </c>
      <c r="GE29">
        <v>0</v>
      </c>
      <c r="GF29">
        <v>0</v>
      </c>
      <c r="GG29">
        <v>0</v>
      </c>
      <c r="GH29">
        <v>0</v>
      </c>
      <c r="GI29">
        <v>0</v>
      </c>
      <c r="GJ29">
        <v>0</v>
      </c>
      <c r="GK29">
        <v>0</v>
      </c>
      <c r="GL29">
        <v>54</v>
      </c>
      <c r="GM29">
        <v>0</v>
      </c>
      <c r="GN29">
        <v>0</v>
      </c>
      <c r="GO29">
        <v>0</v>
      </c>
      <c r="GP29">
        <v>78</v>
      </c>
      <c r="GQ29">
        <v>78</v>
      </c>
      <c r="GR29">
        <v>0</v>
      </c>
      <c r="GS29">
        <v>318</v>
      </c>
      <c r="GT29">
        <v>0</v>
      </c>
      <c r="GU29">
        <v>0</v>
      </c>
      <c r="GV29">
        <v>0</v>
      </c>
      <c r="GW29">
        <v>0</v>
      </c>
      <c r="GX29">
        <v>32</v>
      </c>
      <c r="GY29">
        <v>0</v>
      </c>
      <c r="GZ29">
        <v>0</v>
      </c>
      <c r="HA29">
        <v>0</v>
      </c>
    </row>
    <row r="30" spans="1:209" s="20" customFormat="1" ht="15" customHeight="1" x14ac:dyDescent="0.35">
      <c r="A30" s="21">
        <v>1060202</v>
      </c>
      <c r="B30" s="21">
        <v>1</v>
      </c>
      <c r="C30" s="21">
        <v>6</v>
      </c>
      <c r="D30" s="21">
        <v>2</v>
      </c>
      <c r="E30" s="21" t="s">
        <v>164</v>
      </c>
      <c r="F30" s="21">
        <v>0</v>
      </c>
      <c r="G30" s="21">
        <v>0</v>
      </c>
      <c r="H30" s="13">
        <v>2</v>
      </c>
      <c r="I30" s="13">
        <v>0</v>
      </c>
      <c r="J30" s="13">
        <v>2</v>
      </c>
      <c r="K30" s="13">
        <v>0</v>
      </c>
      <c r="L30" s="14">
        <v>0</v>
      </c>
      <c r="M30" s="13">
        <v>8.5</v>
      </c>
      <c r="N30" s="14">
        <v>0</v>
      </c>
      <c r="O30" s="13">
        <v>5</v>
      </c>
      <c r="P30" s="14">
        <v>0</v>
      </c>
      <c r="Q30" s="14">
        <v>0</v>
      </c>
      <c r="R30" s="20">
        <v>4</v>
      </c>
      <c r="S30" s="20">
        <v>1</v>
      </c>
      <c r="T30" s="14">
        <f t="shared" si="0"/>
        <v>18.5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f t="shared" si="1"/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f t="shared" si="2"/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f t="shared" si="3"/>
        <v>0</v>
      </c>
      <c r="AS30" s="14">
        <f t="shared" si="4"/>
        <v>18.5</v>
      </c>
      <c r="AT30" s="20">
        <v>1</v>
      </c>
      <c r="AU30" s="20">
        <v>7</v>
      </c>
      <c r="AV30" s="20">
        <v>0</v>
      </c>
      <c r="AW30" s="14" t="s">
        <v>136</v>
      </c>
      <c r="AX30" s="14" t="s">
        <v>136</v>
      </c>
      <c r="AY30" s="14" t="s">
        <v>136</v>
      </c>
      <c r="AZ30" s="20">
        <v>0</v>
      </c>
      <c r="BA30" s="14" t="s">
        <v>136</v>
      </c>
      <c r="BB30" s="14" t="s">
        <v>136</v>
      </c>
      <c r="BC30" s="14" t="s">
        <v>136</v>
      </c>
      <c r="BD30" s="19">
        <v>0</v>
      </c>
      <c r="BE30" s="19" t="s">
        <v>136</v>
      </c>
      <c r="BF30" s="19" t="s">
        <v>136</v>
      </c>
      <c r="BG30" s="19" t="s">
        <v>136</v>
      </c>
      <c r="BH30" s="19">
        <v>0</v>
      </c>
      <c r="BI30" s="19" t="s">
        <v>136</v>
      </c>
      <c r="BJ30" s="19" t="s">
        <v>136</v>
      </c>
      <c r="BK30" s="19" t="s">
        <v>136</v>
      </c>
      <c r="BL30" s="19">
        <v>1</v>
      </c>
      <c r="BM30" s="20">
        <v>2</v>
      </c>
      <c r="BN30" s="20">
        <v>6</v>
      </c>
      <c r="BO30" s="20">
        <v>2</v>
      </c>
      <c r="BP30" s="19">
        <v>0</v>
      </c>
      <c r="BQ30" s="21">
        <v>0</v>
      </c>
      <c r="BR30" s="19" t="s">
        <v>136</v>
      </c>
      <c r="BS30" s="19" t="s">
        <v>136</v>
      </c>
      <c r="BT30" s="19" t="s">
        <v>136</v>
      </c>
      <c r="BU30" s="19">
        <v>0</v>
      </c>
      <c r="BV30" s="19" t="s">
        <v>136</v>
      </c>
      <c r="BW30" s="19" t="s">
        <v>136</v>
      </c>
      <c r="BX30" s="19" t="s">
        <v>136</v>
      </c>
      <c r="BY30" s="19">
        <v>0</v>
      </c>
      <c r="BZ30" s="19" t="s">
        <v>136</v>
      </c>
      <c r="CA30" s="19" t="s">
        <v>136</v>
      </c>
      <c r="CB30" s="19" t="s">
        <v>136</v>
      </c>
      <c r="CC30" s="19">
        <v>1</v>
      </c>
      <c r="CD30" s="20">
        <v>2</v>
      </c>
      <c r="CE30" s="15">
        <v>6</v>
      </c>
      <c r="CF30" s="20">
        <v>2</v>
      </c>
      <c r="CG30" s="19">
        <v>0</v>
      </c>
      <c r="CH30" s="19" t="s">
        <v>136</v>
      </c>
      <c r="CI30" s="19" t="s">
        <v>136</v>
      </c>
      <c r="CJ30" s="19" t="s">
        <v>136</v>
      </c>
      <c r="CK30" s="20">
        <v>0</v>
      </c>
      <c r="CL30" s="19" t="s">
        <v>136</v>
      </c>
      <c r="CM30" s="19" t="s">
        <v>136</v>
      </c>
      <c r="CN30" s="19" t="s">
        <v>136</v>
      </c>
      <c r="CO30" s="19" t="s">
        <v>136</v>
      </c>
      <c r="CP30" s="19" t="s">
        <v>136</v>
      </c>
      <c r="CQ30" s="19" t="s">
        <v>136</v>
      </c>
      <c r="CR30" s="19" t="s">
        <v>136</v>
      </c>
      <c r="CS30" s="19" t="s">
        <v>136</v>
      </c>
      <c r="CT30" s="19" t="s">
        <v>136</v>
      </c>
      <c r="CU30" s="20">
        <v>12</v>
      </c>
      <c r="CV30" s="19" t="s">
        <v>136</v>
      </c>
      <c r="CW30" s="19" t="s">
        <v>136</v>
      </c>
      <c r="CX30" s="19" t="s">
        <v>136</v>
      </c>
      <c r="CY30" s="19" t="s">
        <v>136</v>
      </c>
      <c r="CZ30" s="19" t="s">
        <v>136</v>
      </c>
      <c r="DA30" s="19" t="s">
        <v>136</v>
      </c>
      <c r="DB30" s="19" t="s">
        <v>136</v>
      </c>
      <c r="DC30" s="20">
        <v>12</v>
      </c>
      <c r="DD30" s="19" t="s">
        <v>136</v>
      </c>
      <c r="DE30" s="19" t="s">
        <v>136</v>
      </c>
      <c r="DF30" s="19" t="s">
        <v>136</v>
      </c>
      <c r="DG30" s="19" t="s">
        <v>136</v>
      </c>
      <c r="DH30" s="19" t="s">
        <v>136</v>
      </c>
      <c r="DI30" s="19"/>
      <c r="DJ30" s="19"/>
      <c r="DK30" s="19"/>
      <c r="DL30" s="19">
        <v>1</v>
      </c>
      <c r="DM30" s="14">
        <v>1</v>
      </c>
      <c r="DN30" s="20">
        <v>1</v>
      </c>
      <c r="DO30" s="20">
        <v>1</v>
      </c>
      <c r="DP30" s="20">
        <v>1</v>
      </c>
      <c r="DQ30" s="20">
        <v>1</v>
      </c>
      <c r="DR30" s="14">
        <v>1</v>
      </c>
      <c r="DS30" s="14">
        <v>1</v>
      </c>
      <c r="DT30" s="19">
        <v>1</v>
      </c>
      <c r="DU30" s="19">
        <v>1</v>
      </c>
      <c r="DV30" s="20">
        <v>1</v>
      </c>
      <c r="DW30" s="19">
        <v>1</v>
      </c>
      <c r="DX30" s="20">
        <v>2</v>
      </c>
      <c r="DY30" s="20">
        <v>4</v>
      </c>
      <c r="DZ30" s="20">
        <v>2</v>
      </c>
      <c r="EA30" s="20">
        <v>4</v>
      </c>
      <c r="EB30" s="20">
        <v>3500</v>
      </c>
      <c r="EC30" s="20">
        <v>4000</v>
      </c>
      <c r="ED30" s="19">
        <f t="shared" si="5"/>
        <v>500</v>
      </c>
      <c r="EE30" s="19">
        <f t="shared" si="6"/>
        <v>12.5</v>
      </c>
      <c r="EH30" s="19"/>
      <c r="EI30" s="19"/>
      <c r="EJ30" s="20">
        <v>5000</v>
      </c>
      <c r="EK30" s="20">
        <v>7000</v>
      </c>
      <c r="EL30" s="19">
        <f t="shared" si="9"/>
        <v>2000</v>
      </c>
      <c r="EM30" s="19">
        <f t="shared" si="10"/>
        <v>28.571428571428569</v>
      </c>
      <c r="EN30" s="14"/>
      <c r="EO30" s="14"/>
      <c r="EP30" s="19"/>
      <c r="EQ30" s="19"/>
      <c r="ER30" s="20">
        <v>1</v>
      </c>
      <c r="ET30" s="20">
        <v>1</v>
      </c>
      <c r="EU30" s="14">
        <v>0</v>
      </c>
      <c r="EV30" s="19">
        <v>0</v>
      </c>
      <c r="EW30" s="19"/>
      <c r="EX30" s="14">
        <v>0</v>
      </c>
      <c r="EY30" s="19" t="s">
        <v>136</v>
      </c>
      <c r="EZ30" s="19">
        <v>0</v>
      </c>
      <c r="FA30" s="19"/>
      <c r="FB30" s="20">
        <v>1</v>
      </c>
      <c r="FD30" s="19">
        <v>0</v>
      </c>
      <c r="FE30" s="19"/>
      <c r="FF30" s="20">
        <v>2</v>
      </c>
      <c r="FG30" s="20">
        <v>348</v>
      </c>
      <c r="FH30" s="20">
        <v>161</v>
      </c>
      <c r="FI30" s="20">
        <v>350</v>
      </c>
      <c r="FJ30" s="20">
        <v>380</v>
      </c>
      <c r="FK30" s="20">
        <v>698</v>
      </c>
      <c r="FL30" s="20">
        <v>541</v>
      </c>
      <c r="FM30" s="20">
        <v>1239</v>
      </c>
      <c r="FN30" s="20">
        <v>20</v>
      </c>
      <c r="FO30" s="20">
        <v>0</v>
      </c>
      <c r="FP30" s="20">
        <v>0</v>
      </c>
      <c r="FQ30" s="20">
        <v>0</v>
      </c>
      <c r="FR30" s="20">
        <v>0</v>
      </c>
      <c r="FS30" s="20">
        <v>0</v>
      </c>
      <c r="FT30" s="20">
        <v>0</v>
      </c>
      <c r="FU30" s="20">
        <v>0</v>
      </c>
      <c r="FV30" s="20">
        <v>0</v>
      </c>
      <c r="FW30" s="20">
        <v>0</v>
      </c>
      <c r="FX30" s="20">
        <v>0</v>
      </c>
      <c r="FY30" s="20">
        <v>0</v>
      </c>
      <c r="FZ30" s="20">
        <v>4</v>
      </c>
      <c r="GA30" s="20">
        <v>4</v>
      </c>
      <c r="GB30" s="20">
        <v>8</v>
      </c>
      <c r="GC30" s="20">
        <v>6</v>
      </c>
      <c r="GD30" s="20">
        <v>87</v>
      </c>
      <c r="GE30" s="20">
        <v>0</v>
      </c>
      <c r="GF30" s="20">
        <v>0</v>
      </c>
      <c r="GG30" s="20">
        <v>0</v>
      </c>
      <c r="GH30" s="20">
        <v>0</v>
      </c>
      <c r="GI30" s="20">
        <v>0</v>
      </c>
      <c r="GJ30" s="20">
        <v>0</v>
      </c>
      <c r="GK30" s="20">
        <v>0</v>
      </c>
      <c r="GL30" s="20">
        <v>36</v>
      </c>
      <c r="GM30" s="20">
        <v>0</v>
      </c>
      <c r="GN30" s="20">
        <v>0</v>
      </c>
      <c r="GO30" s="20">
        <v>0</v>
      </c>
      <c r="GP30" s="20">
        <v>157</v>
      </c>
      <c r="GQ30" s="20">
        <v>157</v>
      </c>
      <c r="GR30" s="20">
        <v>342</v>
      </c>
      <c r="GS30" s="20">
        <v>374</v>
      </c>
      <c r="GT30" s="20">
        <v>0</v>
      </c>
      <c r="GU30" s="20">
        <v>0</v>
      </c>
      <c r="GV30" s="20">
        <v>0</v>
      </c>
      <c r="GW30" s="20">
        <v>0</v>
      </c>
      <c r="GX30" s="20">
        <v>44</v>
      </c>
      <c r="GY30" s="20">
        <v>0</v>
      </c>
      <c r="GZ30" s="20">
        <v>0</v>
      </c>
      <c r="HA30" s="20">
        <v>0</v>
      </c>
    </row>
    <row r="31" spans="1:209" ht="15" customHeight="1" x14ac:dyDescent="0.35">
      <c r="A31" s="18">
        <v>1060203</v>
      </c>
      <c r="B31" s="18">
        <v>1</v>
      </c>
      <c r="C31" s="18">
        <v>6</v>
      </c>
      <c r="D31" s="18">
        <v>2</v>
      </c>
      <c r="E31" s="18" t="s">
        <v>165</v>
      </c>
      <c r="F31" s="18">
        <v>0</v>
      </c>
      <c r="G31" s="21">
        <v>0</v>
      </c>
      <c r="H31" s="13">
        <v>2</v>
      </c>
      <c r="I31" s="13">
        <v>0</v>
      </c>
      <c r="J31" s="13">
        <v>0</v>
      </c>
      <c r="K31" s="13">
        <v>0</v>
      </c>
      <c r="L31" s="14">
        <v>0</v>
      </c>
      <c r="M31" s="13">
        <v>5.5</v>
      </c>
      <c r="N31" s="14">
        <v>0</v>
      </c>
      <c r="O31" s="13">
        <v>3</v>
      </c>
      <c r="P31" s="14">
        <v>0</v>
      </c>
      <c r="Q31" s="14">
        <v>0</v>
      </c>
      <c r="R31">
        <v>5</v>
      </c>
      <c r="S31" s="14">
        <v>0</v>
      </c>
      <c r="T31" s="14">
        <f t="shared" si="0"/>
        <v>13.5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f t="shared" si="1"/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f t="shared" si="2"/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f t="shared" si="3"/>
        <v>0</v>
      </c>
      <c r="AS31" s="14">
        <f t="shared" si="4"/>
        <v>13.5</v>
      </c>
      <c r="AT31" s="20">
        <v>0</v>
      </c>
      <c r="AU31" s="14" t="s">
        <v>136</v>
      </c>
      <c r="AV31" s="20">
        <v>0</v>
      </c>
      <c r="AW31" s="14" t="s">
        <v>136</v>
      </c>
      <c r="AX31" s="14" t="s">
        <v>136</v>
      </c>
      <c r="AY31" s="14" t="s">
        <v>136</v>
      </c>
      <c r="AZ31" s="20">
        <v>0</v>
      </c>
      <c r="BA31" s="14" t="s">
        <v>136</v>
      </c>
      <c r="BB31" s="14" t="s">
        <v>136</v>
      </c>
      <c r="BC31" s="14" t="s">
        <v>136</v>
      </c>
      <c r="BD31" s="15">
        <v>0</v>
      </c>
      <c r="BE31" s="15" t="s">
        <v>136</v>
      </c>
      <c r="BF31" s="15" t="s">
        <v>136</v>
      </c>
      <c r="BG31" s="15" t="s">
        <v>136</v>
      </c>
      <c r="BH31" s="15">
        <v>0</v>
      </c>
      <c r="BI31" s="15" t="s">
        <v>136</v>
      </c>
      <c r="BJ31" s="15" t="s">
        <v>136</v>
      </c>
      <c r="BK31" s="15" t="s">
        <v>136</v>
      </c>
      <c r="BL31" s="20">
        <v>1</v>
      </c>
      <c r="BM31" s="14" t="s">
        <v>136</v>
      </c>
      <c r="BN31" s="14" t="s">
        <v>136</v>
      </c>
      <c r="BO31" s="14" t="s">
        <v>136</v>
      </c>
      <c r="BP31" s="15">
        <v>0</v>
      </c>
      <c r="BQ31" s="21">
        <v>0</v>
      </c>
      <c r="BR31" s="15" t="s">
        <v>136</v>
      </c>
      <c r="BS31" s="15" t="s">
        <v>136</v>
      </c>
      <c r="BT31" s="15" t="s">
        <v>136</v>
      </c>
      <c r="BU31" s="15">
        <v>0</v>
      </c>
      <c r="BV31" s="15" t="s">
        <v>136</v>
      </c>
      <c r="BW31" s="15" t="s">
        <v>136</v>
      </c>
      <c r="BX31" s="15" t="s">
        <v>136</v>
      </c>
      <c r="BY31" s="15">
        <v>0</v>
      </c>
      <c r="BZ31" s="15" t="s">
        <v>136</v>
      </c>
      <c r="CA31" s="15" t="s">
        <v>136</v>
      </c>
      <c r="CB31" s="15" t="s">
        <v>136</v>
      </c>
      <c r="CC31" s="20">
        <v>0</v>
      </c>
      <c r="CD31" s="14" t="s">
        <v>136</v>
      </c>
      <c r="CE31" s="14" t="s">
        <v>136</v>
      </c>
      <c r="CF31" s="14" t="s">
        <v>136</v>
      </c>
      <c r="CG31" s="15">
        <v>0</v>
      </c>
      <c r="CH31" s="15" t="s">
        <v>136</v>
      </c>
      <c r="CI31" s="15" t="s">
        <v>136</v>
      </c>
      <c r="CJ31" s="15" t="s">
        <v>136</v>
      </c>
      <c r="CK31" s="20">
        <v>0</v>
      </c>
      <c r="CL31" s="15" t="s">
        <v>136</v>
      </c>
      <c r="CM31" s="15" t="s">
        <v>136</v>
      </c>
      <c r="CN31" s="15" t="s">
        <v>136</v>
      </c>
      <c r="CO31" s="15" t="s">
        <v>136</v>
      </c>
      <c r="CP31" s="15" t="s">
        <v>136</v>
      </c>
      <c r="CQ31" s="15" t="s">
        <v>136</v>
      </c>
      <c r="CR31" s="15" t="s">
        <v>136</v>
      </c>
      <c r="CS31" s="15" t="s">
        <v>136</v>
      </c>
      <c r="CT31" s="15" t="s">
        <v>136</v>
      </c>
      <c r="CU31" s="19" t="s">
        <v>136</v>
      </c>
      <c r="CV31" s="19" t="s">
        <v>136</v>
      </c>
      <c r="CW31" s="19" t="s">
        <v>136</v>
      </c>
      <c r="CX31" s="19" t="s">
        <v>136</v>
      </c>
      <c r="CY31" s="19" t="s">
        <v>136</v>
      </c>
      <c r="CZ31" s="19" t="s">
        <v>136</v>
      </c>
      <c r="DA31" s="19" t="s">
        <v>136</v>
      </c>
      <c r="DB31" s="19" t="s">
        <v>136</v>
      </c>
      <c r="DC31" s="19" t="s">
        <v>136</v>
      </c>
      <c r="DD31" s="15" t="s">
        <v>136</v>
      </c>
      <c r="DE31" s="15" t="s">
        <v>136</v>
      </c>
      <c r="DF31" s="15" t="s">
        <v>136</v>
      </c>
      <c r="DG31" s="15" t="s">
        <v>136</v>
      </c>
      <c r="DH31" s="15" t="s">
        <v>136</v>
      </c>
      <c r="DI31" s="15"/>
      <c r="DJ31" s="15"/>
      <c r="DK31" s="15"/>
      <c r="DL31" s="20">
        <v>1</v>
      </c>
      <c r="DM31" s="20">
        <v>1</v>
      </c>
      <c r="DN31" s="20">
        <v>1</v>
      </c>
      <c r="DO31" s="20">
        <v>1</v>
      </c>
      <c r="DP31" s="20">
        <v>1</v>
      </c>
      <c r="DQ31" s="20">
        <v>1</v>
      </c>
      <c r="DR31" s="20">
        <v>1</v>
      </c>
      <c r="DS31" s="20">
        <v>1</v>
      </c>
      <c r="DT31" s="20">
        <v>1</v>
      </c>
      <c r="DU31" s="20">
        <v>1</v>
      </c>
      <c r="DV31" s="20">
        <v>1</v>
      </c>
      <c r="DW31" s="20">
        <v>1</v>
      </c>
      <c r="DX31" s="20">
        <v>2</v>
      </c>
      <c r="DY31" s="20">
        <v>2</v>
      </c>
      <c r="DZ31" s="20">
        <v>2</v>
      </c>
      <c r="EA31" s="20">
        <v>2</v>
      </c>
      <c r="EB31" s="20">
        <v>3500</v>
      </c>
      <c r="EC31" s="20">
        <v>4000</v>
      </c>
      <c r="ED31" s="19">
        <f t="shared" si="5"/>
        <v>500</v>
      </c>
      <c r="EE31" s="19">
        <f t="shared" si="6"/>
        <v>12.5</v>
      </c>
      <c r="EF31" s="20">
        <v>2000</v>
      </c>
      <c r="EG31" s="20">
        <v>2500</v>
      </c>
      <c r="EH31" s="19">
        <f t="shared" si="7"/>
        <v>500</v>
      </c>
      <c r="EI31" s="19">
        <f t="shared" si="8"/>
        <v>20</v>
      </c>
      <c r="EJ31" s="20">
        <v>5500</v>
      </c>
      <c r="EK31" s="20">
        <v>6500</v>
      </c>
      <c r="EL31" s="19">
        <f t="shared" si="9"/>
        <v>1000</v>
      </c>
      <c r="EM31" s="19">
        <f t="shared" si="10"/>
        <v>15.384615384615385</v>
      </c>
      <c r="EN31" s="20">
        <v>5000</v>
      </c>
      <c r="EO31" s="20">
        <v>6000</v>
      </c>
      <c r="EP31" s="19">
        <f t="shared" si="11"/>
        <v>1000</v>
      </c>
      <c r="EQ31" s="19">
        <f t="shared" si="12"/>
        <v>16.666666666666668</v>
      </c>
      <c r="ER31" s="20">
        <v>1</v>
      </c>
      <c r="ES31" s="20"/>
      <c r="ET31" s="15">
        <v>1</v>
      </c>
      <c r="EU31" s="20">
        <v>1</v>
      </c>
      <c r="EV31" s="20">
        <v>2</v>
      </c>
      <c r="EW31" s="20"/>
      <c r="EX31" s="14">
        <v>0</v>
      </c>
      <c r="EY31" s="15" t="s">
        <v>136</v>
      </c>
      <c r="EZ31" s="19">
        <v>0</v>
      </c>
      <c r="FA31" s="19"/>
      <c r="FB31">
        <v>3</v>
      </c>
      <c r="FD31" s="19">
        <v>0</v>
      </c>
      <c r="FE31" s="19"/>
      <c r="FF31">
        <v>2</v>
      </c>
      <c r="FG31">
        <v>1</v>
      </c>
      <c r="FH31">
        <v>0</v>
      </c>
      <c r="FI31">
        <v>146</v>
      </c>
      <c r="FJ31">
        <v>435</v>
      </c>
      <c r="FK31">
        <v>147</v>
      </c>
      <c r="FL31">
        <v>435</v>
      </c>
      <c r="FM31">
        <v>582</v>
      </c>
      <c r="FN31">
        <v>0</v>
      </c>
      <c r="FO31">
        <v>0</v>
      </c>
      <c r="FP31">
        <v>16</v>
      </c>
      <c r="FQ31">
        <v>0</v>
      </c>
      <c r="FR31">
        <v>0</v>
      </c>
      <c r="FS31">
        <v>0</v>
      </c>
      <c r="FT31">
        <v>0</v>
      </c>
      <c r="FU31">
        <v>0</v>
      </c>
      <c r="FV31">
        <v>0</v>
      </c>
      <c r="FW31">
        <v>0</v>
      </c>
      <c r="FX31">
        <v>0</v>
      </c>
      <c r="FY31">
        <v>0</v>
      </c>
      <c r="FZ31">
        <v>0</v>
      </c>
      <c r="GA31">
        <v>0</v>
      </c>
      <c r="GB31">
        <v>10</v>
      </c>
      <c r="GC31">
        <v>15</v>
      </c>
      <c r="GD31">
        <v>0</v>
      </c>
      <c r="GE31">
        <v>0</v>
      </c>
      <c r="GF31">
        <v>93</v>
      </c>
      <c r="GG31">
        <v>0</v>
      </c>
      <c r="GH31">
        <v>0</v>
      </c>
      <c r="GI31">
        <v>0</v>
      </c>
      <c r="GJ31">
        <v>5</v>
      </c>
      <c r="GK31">
        <v>60</v>
      </c>
      <c r="GL31">
        <v>0</v>
      </c>
      <c r="GM31">
        <v>0</v>
      </c>
      <c r="GN31">
        <v>22</v>
      </c>
      <c r="GO31">
        <v>0</v>
      </c>
      <c r="GP31">
        <v>0</v>
      </c>
      <c r="GQ31">
        <v>0</v>
      </c>
      <c r="GR31">
        <v>0</v>
      </c>
      <c r="GS31">
        <v>360</v>
      </c>
      <c r="GT31">
        <v>0</v>
      </c>
      <c r="GU31">
        <v>0</v>
      </c>
      <c r="GV31">
        <v>0</v>
      </c>
      <c r="GW31">
        <v>0</v>
      </c>
      <c r="GX31">
        <v>1</v>
      </c>
      <c r="GY31">
        <v>0</v>
      </c>
      <c r="GZ31">
        <v>0</v>
      </c>
      <c r="HA31">
        <v>0</v>
      </c>
    </row>
    <row r="32" spans="1:209" ht="15" customHeight="1" x14ac:dyDescent="0.35">
      <c r="A32" s="18">
        <v>1060204</v>
      </c>
      <c r="B32" s="18">
        <v>1</v>
      </c>
      <c r="C32" s="18">
        <v>6</v>
      </c>
      <c r="D32" s="18">
        <v>2</v>
      </c>
      <c r="E32" s="18" t="s">
        <v>166</v>
      </c>
      <c r="F32" s="18">
        <v>0</v>
      </c>
      <c r="G32" s="21">
        <v>0</v>
      </c>
      <c r="H32" s="13">
        <v>2</v>
      </c>
      <c r="I32" s="13">
        <v>0</v>
      </c>
      <c r="J32" s="13">
        <v>0</v>
      </c>
      <c r="K32" s="13">
        <v>0</v>
      </c>
      <c r="L32" s="14">
        <v>0</v>
      </c>
      <c r="M32" s="13">
        <v>6</v>
      </c>
      <c r="N32" s="14">
        <v>0</v>
      </c>
      <c r="O32" s="13">
        <v>2</v>
      </c>
      <c r="P32" s="14">
        <v>0</v>
      </c>
      <c r="Q32" s="14">
        <v>0</v>
      </c>
      <c r="R32">
        <v>1</v>
      </c>
      <c r="S32">
        <v>2</v>
      </c>
      <c r="T32" s="14">
        <f t="shared" si="0"/>
        <v>11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f t="shared" si="1"/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f t="shared" si="2"/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f t="shared" si="3"/>
        <v>0</v>
      </c>
      <c r="AS32" s="14">
        <f t="shared" si="4"/>
        <v>11</v>
      </c>
      <c r="AT32" s="20">
        <v>0</v>
      </c>
      <c r="AU32" s="14" t="s">
        <v>136</v>
      </c>
      <c r="AV32" s="20">
        <v>1</v>
      </c>
      <c r="AW32">
        <v>2</v>
      </c>
      <c r="AX32">
        <v>2</v>
      </c>
      <c r="AY32">
        <v>3</v>
      </c>
      <c r="AZ32" s="20">
        <v>0</v>
      </c>
      <c r="BA32" s="14" t="s">
        <v>136</v>
      </c>
      <c r="BB32" s="14" t="s">
        <v>136</v>
      </c>
      <c r="BC32" s="14" t="s">
        <v>136</v>
      </c>
      <c r="BD32" s="15">
        <v>0</v>
      </c>
      <c r="BE32" s="15" t="s">
        <v>136</v>
      </c>
      <c r="BF32" s="15" t="s">
        <v>136</v>
      </c>
      <c r="BG32" s="15" t="s">
        <v>136</v>
      </c>
      <c r="BH32" s="15">
        <v>0</v>
      </c>
      <c r="BI32" s="15" t="s">
        <v>136</v>
      </c>
      <c r="BJ32" s="15" t="s">
        <v>136</v>
      </c>
      <c r="BK32" s="15" t="s">
        <v>136</v>
      </c>
      <c r="BL32" s="15">
        <v>1</v>
      </c>
      <c r="BM32">
        <v>2</v>
      </c>
      <c r="BN32" s="20">
        <v>6</v>
      </c>
      <c r="BO32">
        <v>2</v>
      </c>
      <c r="BP32" s="15">
        <v>0</v>
      </c>
      <c r="BQ32" s="21">
        <v>0</v>
      </c>
      <c r="BR32" s="15" t="s">
        <v>136</v>
      </c>
      <c r="BS32" s="15" t="s">
        <v>136</v>
      </c>
      <c r="BT32" s="15" t="s">
        <v>136</v>
      </c>
      <c r="BU32" s="15">
        <v>1</v>
      </c>
      <c r="BV32">
        <v>2</v>
      </c>
      <c r="BW32" s="19">
        <v>4</v>
      </c>
      <c r="BX32">
        <v>2</v>
      </c>
      <c r="BY32" s="20">
        <v>1</v>
      </c>
      <c r="CC32" s="20">
        <v>0</v>
      </c>
      <c r="CD32" s="14" t="s">
        <v>136</v>
      </c>
      <c r="CE32" s="14" t="s">
        <v>136</v>
      </c>
      <c r="CF32" s="14" t="s">
        <v>136</v>
      </c>
      <c r="CG32" s="15">
        <v>0</v>
      </c>
      <c r="CH32" s="15" t="s">
        <v>136</v>
      </c>
      <c r="CI32" s="15" t="s">
        <v>136</v>
      </c>
      <c r="CJ32" s="15" t="s">
        <v>136</v>
      </c>
      <c r="CK32" s="19">
        <v>1</v>
      </c>
      <c r="CL32">
        <v>2</v>
      </c>
      <c r="CM32">
        <v>2</v>
      </c>
      <c r="CN32">
        <v>3</v>
      </c>
      <c r="CO32" s="15" t="s">
        <v>136</v>
      </c>
      <c r="CP32" s="15" t="s">
        <v>136</v>
      </c>
      <c r="CQ32" s="15" t="s">
        <v>136</v>
      </c>
      <c r="CR32" s="15" t="s">
        <v>136</v>
      </c>
      <c r="CS32" s="15" t="s">
        <v>136</v>
      </c>
      <c r="CT32" s="15" t="s">
        <v>136</v>
      </c>
      <c r="CU32">
        <v>4</v>
      </c>
      <c r="CV32">
        <v>3</v>
      </c>
      <c r="CW32" s="19" t="s">
        <v>136</v>
      </c>
      <c r="CX32" s="19" t="s">
        <v>136</v>
      </c>
      <c r="CY32">
        <v>4</v>
      </c>
      <c r="CZ32">
        <v>3</v>
      </c>
      <c r="DA32" s="19" t="s">
        <v>136</v>
      </c>
      <c r="DB32" s="19" t="s">
        <v>136</v>
      </c>
      <c r="DC32">
        <v>4</v>
      </c>
      <c r="DD32">
        <v>3</v>
      </c>
      <c r="DE32" s="15" t="s">
        <v>136</v>
      </c>
      <c r="DF32" s="15" t="s">
        <v>136</v>
      </c>
      <c r="DG32">
        <v>4</v>
      </c>
      <c r="DH32">
        <v>3</v>
      </c>
      <c r="DL32" s="20">
        <v>1</v>
      </c>
      <c r="DM32" s="20">
        <v>1</v>
      </c>
      <c r="DN32" s="20">
        <v>1</v>
      </c>
      <c r="DO32" s="20">
        <v>1</v>
      </c>
      <c r="DP32" s="20">
        <v>1</v>
      </c>
      <c r="DQ32" s="20">
        <v>1</v>
      </c>
      <c r="DR32" s="14">
        <v>1</v>
      </c>
      <c r="DS32" s="14">
        <v>1</v>
      </c>
      <c r="DT32" s="20">
        <v>1</v>
      </c>
      <c r="DU32" s="20">
        <v>1</v>
      </c>
      <c r="DV32" s="20">
        <v>1</v>
      </c>
      <c r="DW32" s="20">
        <v>1</v>
      </c>
      <c r="DX32" s="20">
        <v>2</v>
      </c>
      <c r="DY32" s="20">
        <v>2</v>
      </c>
      <c r="DZ32" s="20">
        <v>4</v>
      </c>
      <c r="EA32" s="20">
        <v>4</v>
      </c>
      <c r="EB32" s="20">
        <v>3500</v>
      </c>
      <c r="EC32" s="20">
        <v>5000</v>
      </c>
      <c r="ED32" s="19">
        <f t="shared" si="5"/>
        <v>1500</v>
      </c>
      <c r="EE32" s="19">
        <f t="shared" si="6"/>
        <v>30</v>
      </c>
      <c r="EF32" s="20">
        <v>2500</v>
      </c>
      <c r="EG32" s="20">
        <v>4000</v>
      </c>
      <c r="EH32" s="19">
        <f t="shared" si="7"/>
        <v>1500</v>
      </c>
      <c r="EI32" s="19">
        <f t="shared" si="8"/>
        <v>37.5</v>
      </c>
      <c r="EJ32" s="19"/>
      <c r="EK32" s="19"/>
      <c r="EL32" s="19"/>
      <c r="EM32" s="19"/>
      <c r="EN32" s="19"/>
      <c r="EO32" s="19"/>
      <c r="EP32" s="19"/>
      <c r="EQ32" s="19"/>
      <c r="ER32" s="19">
        <v>2</v>
      </c>
      <c r="ES32" s="20"/>
      <c r="ET32" s="20">
        <v>1</v>
      </c>
      <c r="EU32" s="14">
        <v>0</v>
      </c>
      <c r="EV32" s="19">
        <v>0</v>
      </c>
      <c r="EW32" s="19"/>
      <c r="EX32" s="14">
        <v>0</v>
      </c>
      <c r="EY32" s="15" t="s">
        <v>136</v>
      </c>
      <c r="EZ32" s="19">
        <v>0</v>
      </c>
      <c r="FA32" s="19"/>
      <c r="FB32">
        <v>13</v>
      </c>
      <c r="FD32" s="19">
        <v>0</v>
      </c>
      <c r="FE32" s="19"/>
      <c r="FF32">
        <v>3</v>
      </c>
      <c r="FG32">
        <v>34</v>
      </c>
      <c r="FH32">
        <v>23</v>
      </c>
      <c r="FI32">
        <v>85</v>
      </c>
      <c r="FJ32">
        <v>66</v>
      </c>
      <c r="FK32">
        <v>119</v>
      </c>
      <c r="FL32">
        <v>89</v>
      </c>
      <c r="FM32">
        <v>208</v>
      </c>
      <c r="FN32">
        <v>5</v>
      </c>
      <c r="FO32">
        <v>2</v>
      </c>
      <c r="FP32">
        <v>3</v>
      </c>
      <c r="FQ32">
        <v>0</v>
      </c>
      <c r="FR32">
        <v>1</v>
      </c>
      <c r="FS32">
        <v>0</v>
      </c>
      <c r="FT32">
        <v>1</v>
      </c>
      <c r="FU32">
        <v>0</v>
      </c>
      <c r="FV32">
        <v>3</v>
      </c>
      <c r="FW32">
        <v>3</v>
      </c>
      <c r="FX32">
        <v>0</v>
      </c>
      <c r="FY32">
        <v>0</v>
      </c>
      <c r="FZ32">
        <v>3</v>
      </c>
      <c r="GA32">
        <v>3</v>
      </c>
      <c r="GB32">
        <v>12</v>
      </c>
      <c r="GC32">
        <v>12</v>
      </c>
      <c r="GD32">
        <v>7</v>
      </c>
      <c r="GE32">
        <v>3</v>
      </c>
      <c r="GF32">
        <v>0</v>
      </c>
      <c r="GG32">
        <v>0</v>
      </c>
      <c r="GH32">
        <v>5</v>
      </c>
      <c r="GI32">
        <v>7</v>
      </c>
      <c r="GJ32">
        <v>10</v>
      </c>
      <c r="GK32">
        <v>39</v>
      </c>
      <c r="GL32">
        <v>3</v>
      </c>
      <c r="GM32">
        <v>0</v>
      </c>
      <c r="GN32">
        <v>0</v>
      </c>
      <c r="GO32">
        <v>0</v>
      </c>
      <c r="GP32">
        <v>7</v>
      </c>
      <c r="GQ32">
        <v>5</v>
      </c>
      <c r="GR32">
        <v>40</v>
      </c>
      <c r="GS32">
        <v>15</v>
      </c>
      <c r="GT32">
        <v>0</v>
      </c>
      <c r="GU32">
        <v>0</v>
      </c>
      <c r="GV32">
        <v>0</v>
      </c>
      <c r="GW32">
        <v>0</v>
      </c>
      <c r="GX32">
        <v>0</v>
      </c>
      <c r="GY32">
        <v>0</v>
      </c>
      <c r="GZ32">
        <v>19</v>
      </c>
      <c r="HA32">
        <v>0</v>
      </c>
    </row>
    <row r="33" spans="1:209" ht="15" customHeight="1" x14ac:dyDescent="0.35">
      <c r="A33" s="18">
        <v>1060205</v>
      </c>
      <c r="B33" s="18">
        <v>1</v>
      </c>
      <c r="C33" s="18">
        <v>6</v>
      </c>
      <c r="D33" s="18">
        <v>2</v>
      </c>
      <c r="E33" s="18" t="s">
        <v>167</v>
      </c>
      <c r="F33" s="18">
        <v>0</v>
      </c>
      <c r="G33" s="21">
        <v>0</v>
      </c>
      <c r="H33" s="13">
        <v>2</v>
      </c>
      <c r="I33" s="13">
        <v>0</v>
      </c>
      <c r="J33" s="13">
        <v>1</v>
      </c>
      <c r="K33" s="13">
        <v>0</v>
      </c>
      <c r="L33" s="14">
        <v>0</v>
      </c>
      <c r="M33" s="14">
        <v>0</v>
      </c>
      <c r="N33">
        <v>3</v>
      </c>
      <c r="O33" s="13">
        <v>3</v>
      </c>
      <c r="P33">
        <v>2</v>
      </c>
      <c r="Q33" s="14">
        <v>0</v>
      </c>
      <c r="R33">
        <v>1</v>
      </c>
      <c r="S33" s="14">
        <v>0</v>
      </c>
      <c r="T33" s="14">
        <f t="shared" si="0"/>
        <v>9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f t="shared" si="1"/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f t="shared" si="2"/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f t="shared" si="3"/>
        <v>0</v>
      </c>
      <c r="AS33" s="14">
        <f t="shared" si="4"/>
        <v>9</v>
      </c>
      <c r="AT33" s="20">
        <v>0</v>
      </c>
      <c r="AU33" s="14" t="s">
        <v>136</v>
      </c>
      <c r="AV33" s="20">
        <v>1</v>
      </c>
      <c r="AW33">
        <v>2</v>
      </c>
      <c r="AX33">
        <v>2</v>
      </c>
      <c r="AY33">
        <v>2</v>
      </c>
      <c r="AZ33" s="20">
        <v>0</v>
      </c>
      <c r="BA33" s="14" t="s">
        <v>136</v>
      </c>
      <c r="BB33" s="14" t="s">
        <v>136</v>
      </c>
      <c r="BC33" s="14" t="s">
        <v>136</v>
      </c>
      <c r="BD33" s="15">
        <v>0</v>
      </c>
      <c r="BE33" s="15" t="s">
        <v>136</v>
      </c>
      <c r="BF33" s="15" t="s">
        <v>136</v>
      </c>
      <c r="BG33" s="15" t="s">
        <v>136</v>
      </c>
      <c r="BH33" s="15">
        <v>0</v>
      </c>
      <c r="BI33" s="15" t="s">
        <v>136</v>
      </c>
      <c r="BJ33" s="15" t="s">
        <v>136</v>
      </c>
      <c r="BK33" s="15" t="s">
        <v>136</v>
      </c>
      <c r="BL33" s="15">
        <v>1</v>
      </c>
      <c r="BM33">
        <v>2</v>
      </c>
      <c r="BN33" s="20">
        <v>6</v>
      </c>
      <c r="BO33">
        <v>2</v>
      </c>
      <c r="BP33" s="15">
        <v>0</v>
      </c>
      <c r="BQ33" s="21">
        <v>0</v>
      </c>
      <c r="BR33" s="15" t="s">
        <v>136</v>
      </c>
      <c r="BS33" s="15" t="s">
        <v>136</v>
      </c>
      <c r="BT33" s="15" t="s">
        <v>136</v>
      </c>
      <c r="BU33" s="15">
        <v>0</v>
      </c>
      <c r="BV33" s="15" t="s">
        <v>136</v>
      </c>
      <c r="BW33" s="15" t="s">
        <v>136</v>
      </c>
      <c r="BX33" s="15" t="s">
        <v>136</v>
      </c>
      <c r="BY33" s="15">
        <v>0</v>
      </c>
      <c r="BZ33" s="15" t="s">
        <v>136</v>
      </c>
      <c r="CA33" s="15" t="s">
        <v>136</v>
      </c>
      <c r="CB33" s="15" t="s">
        <v>136</v>
      </c>
      <c r="CC33" s="15">
        <v>1</v>
      </c>
      <c r="CD33">
        <v>2</v>
      </c>
      <c r="CE33" s="15">
        <v>6</v>
      </c>
      <c r="CF33">
        <v>2</v>
      </c>
      <c r="CG33" s="15">
        <v>0</v>
      </c>
      <c r="CH33" s="15" t="s">
        <v>136</v>
      </c>
      <c r="CI33" s="15" t="s">
        <v>136</v>
      </c>
      <c r="CJ33" s="15" t="s">
        <v>136</v>
      </c>
      <c r="CK33" s="20">
        <v>0</v>
      </c>
      <c r="CL33" s="15" t="s">
        <v>136</v>
      </c>
      <c r="CM33" s="15" t="s">
        <v>136</v>
      </c>
      <c r="CN33" s="15" t="s">
        <v>136</v>
      </c>
      <c r="CO33" s="15" t="s">
        <v>136</v>
      </c>
      <c r="CP33" s="15" t="s">
        <v>136</v>
      </c>
      <c r="CQ33" s="15" t="s">
        <v>136</v>
      </c>
      <c r="CR33" s="15" t="s">
        <v>136</v>
      </c>
      <c r="CS33" s="15" t="s">
        <v>136</v>
      </c>
      <c r="CT33" s="15" t="s">
        <v>136</v>
      </c>
      <c r="CU33">
        <v>3</v>
      </c>
      <c r="CV33">
        <v>2</v>
      </c>
      <c r="CW33" s="19" t="s">
        <v>136</v>
      </c>
      <c r="CX33" s="19" t="s">
        <v>136</v>
      </c>
      <c r="CY33" s="19" t="s">
        <v>136</v>
      </c>
      <c r="CZ33" s="19" t="s">
        <v>136</v>
      </c>
      <c r="DA33" s="19" t="s">
        <v>136</v>
      </c>
      <c r="DB33" s="19" t="s">
        <v>136</v>
      </c>
      <c r="DC33">
        <v>3</v>
      </c>
      <c r="DD33">
        <v>2</v>
      </c>
      <c r="DE33" s="15" t="s">
        <v>136</v>
      </c>
      <c r="DF33" s="15" t="s">
        <v>136</v>
      </c>
      <c r="DG33" s="15" t="s">
        <v>136</v>
      </c>
      <c r="DH33" s="15" t="s">
        <v>136</v>
      </c>
      <c r="DI33" s="15"/>
      <c r="DJ33" s="15"/>
      <c r="DK33" s="15"/>
      <c r="DL33" s="20">
        <v>1</v>
      </c>
      <c r="DM33" s="20">
        <v>1</v>
      </c>
      <c r="DN33" s="20">
        <v>1</v>
      </c>
      <c r="DO33" s="20">
        <v>1</v>
      </c>
      <c r="DP33" s="20">
        <v>1</v>
      </c>
      <c r="DQ33" s="20">
        <v>1</v>
      </c>
      <c r="DR33" s="14">
        <v>1</v>
      </c>
      <c r="DS33" s="20">
        <v>1</v>
      </c>
      <c r="DT33" s="20">
        <v>1</v>
      </c>
      <c r="DU33" s="20">
        <v>1</v>
      </c>
      <c r="DV33" s="20">
        <v>1</v>
      </c>
      <c r="DW33" s="20">
        <v>1</v>
      </c>
      <c r="DX33" s="20">
        <v>2</v>
      </c>
      <c r="DY33" s="20">
        <v>2</v>
      </c>
      <c r="DZ33" s="20">
        <v>2</v>
      </c>
      <c r="EA33" s="20">
        <v>2</v>
      </c>
      <c r="EB33" s="20">
        <v>3000</v>
      </c>
      <c r="EC33" s="20">
        <v>4000</v>
      </c>
      <c r="ED33" s="19">
        <f t="shared" si="5"/>
        <v>1000</v>
      </c>
      <c r="EE33" s="19">
        <f t="shared" si="6"/>
        <v>25</v>
      </c>
      <c r="EF33" s="20">
        <v>1500</v>
      </c>
      <c r="EG33" s="20">
        <v>2500</v>
      </c>
      <c r="EH33" s="19">
        <f t="shared" si="7"/>
        <v>1000</v>
      </c>
      <c r="EI33" s="19">
        <f t="shared" si="8"/>
        <v>40</v>
      </c>
      <c r="EJ33" s="20">
        <v>3000</v>
      </c>
      <c r="EK33" s="20">
        <v>4000</v>
      </c>
      <c r="EL33" s="19">
        <f t="shared" si="9"/>
        <v>1000</v>
      </c>
      <c r="EM33" s="19">
        <f t="shared" si="10"/>
        <v>25</v>
      </c>
      <c r="EN33" s="20">
        <v>1500</v>
      </c>
      <c r="EO33" s="20">
        <v>2500</v>
      </c>
      <c r="EP33" s="19">
        <f t="shared" si="11"/>
        <v>1000</v>
      </c>
      <c r="EQ33" s="19">
        <f t="shared" si="12"/>
        <v>40</v>
      </c>
      <c r="ER33" s="20">
        <v>1</v>
      </c>
      <c r="ES33" s="20"/>
      <c r="ET33" s="15">
        <v>1</v>
      </c>
      <c r="EU33" s="15">
        <v>1</v>
      </c>
      <c r="EV33" s="20">
        <v>8</v>
      </c>
      <c r="EW33" s="20"/>
      <c r="EX33" s="14">
        <v>0</v>
      </c>
      <c r="EY33" s="15" t="s">
        <v>136</v>
      </c>
      <c r="EZ33" s="19">
        <v>0</v>
      </c>
      <c r="FA33" s="19"/>
      <c r="FB33" s="19">
        <v>0</v>
      </c>
      <c r="FC33" s="19"/>
      <c r="FD33" s="19">
        <v>0</v>
      </c>
      <c r="FE33" s="19"/>
      <c r="FF33">
        <v>2</v>
      </c>
      <c r="FG33">
        <v>0</v>
      </c>
      <c r="FH33">
        <v>0</v>
      </c>
      <c r="FI33">
        <v>86</v>
      </c>
      <c r="FJ33">
        <v>129</v>
      </c>
      <c r="FK33">
        <v>86</v>
      </c>
      <c r="FL33">
        <v>129</v>
      </c>
      <c r="FM33">
        <v>215</v>
      </c>
      <c r="FN33">
        <v>0</v>
      </c>
      <c r="FO33">
        <v>0</v>
      </c>
      <c r="FP33">
        <v>8</v>
      </c>
      <c r="FQ33">
        <v>0</v>
      </c>
      <c r="FR33">
        <v>0</v>
      </c>
      <c r="FS33">
        <v>0</v>
      </c>
      <c r="FT33">
        <v>0</v>
      </c>
      <c r="FU33">
        <v>0</v>
      </c>
      <c r="FV33">
        <v>0</v>
      </c>
      <c r="FW33">
        <v>0</v>
      </c>
      <c r="FX33">
        <v>0</v>
      </c>
      <c r="FY33">
        <v>0</v>
      </c>
      <c r="FZ33">
        <v>0</v>
      </c>
      <c r="GA33">
        <v>0</v>
      </c>
      <c r="GB33">
        <v>30</v>
      </c>
      <c r="GC33">
        <v>9</v>
      </c>
      <c r="GD33">
        <v>0</v>
      </c>
      <c r="GE33">
        <v>0</v>
      </c>
      <c r="GF33">
        <v>12</v>
      </c>
      <c r="GG33">
        <v>0</v>
      </c>
      <c r="GH33">
        <v>0</v>
      </c>
      <c r="GI33">
        <v>0</v>
      </c>
      <c r="GJ33">
        <v>2</v>
      </c>
      <c r="GK33">
        <v>0</v>
      </c>
      <c r="GL33">
        <v>0</v>
      </c>
      <c r="GM33">
        <v>0</v>
      </c>
      <c r="GN33">
        <v>11</v>
      </c>
      <c r="GO33">
        <v>0</v>
      </c>
      <c r="GP33">
        <v>0</v>
      </c>
      <c r="GQ33">
        <v>0</v>
      </c>
      <c r="GR33">
        <v>9</v>
      </c>
      <c r="GS33">
        <v>90</v>
      </c>
      <c r="GT33">
        <v>0</v>
      </c>
      <c r="GU33">
        <v>0</v>
      </c>
      <c r="GV33">
        <v>0</v>
      </c>
      <c r="GW33">
        <v>0</v>
      </c>
      <c r="GX33">
        <v>0</v>
      </c>
      <c r="GY33">
        <v>0</v>
      </c>
      <c r="GZ33">
        <v>14</v>
      </c>
      <c r="HA33">
        <v>30</v>
      </c>
    </row>
    <row r="34" spans="1:209" ht="15" customHeight="1" x14ac:dyDescent="0.35">
      <c r="A34" s="18">
        <v>1060206</v>
      </c>
      <c r="B34" s="18">
        <v>1</v>
      </c>
      <c r="C34" s="18">
        <v>6</v>
      </c>
      <c r="D34" s="18">
        <v>2</v>
      </c>
      <c r="E34" s="18" t="s">
        <v>168</v>
      </c>
      <c r="F34" s="18">
        <v>0</v>
      </c>
      <c r="G34" s="21">
        <v>0</v>
      </c>
      <c r="H34" s="13">
        <v>5</v>
      </c>
      <c r="I34" s="13">
        <v>0</v>
      </c>
      <c r="J34" s="13">
        <v>0</v>
      </c>
      <c r="K34" s="13">
        <v>0</v>
      </c>
      <c r="L34" s="14">
        <v>0</v>
      </c>
      <c r="M34" s="13">
        <v>6</v>
      </c>
      <c r="N34" s="14">
        <v>0</v>
      </c>
      <c r="O34" s="13">
        <v>3</v>
      </c>
      <c r="P34" s="14">
        <v>0</v>
      </c>
      <c r="Q34" s="14">
        <v>0</v>
      </c>
      <c r="R34">
        <v>1</v>
      </c>
      <c r="S34">
        <v>1</v>
      </c>
      <c r="T34" s="14">
        <f t="shared" si="0"/>
        <v>11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f t="shared" si="1"/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f t="shared" si="2"/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f t="shared" si="3"/>
        <v>0</v>
      </c>
      <c r="AS34" s="14">
        <f t="shared" si="4"/>
        <v>11</v>
      </c>
      <c r="AT34" s="20">
        <v>1</v>
      </c>
      <c r="AU34">
        <v>5</v>
      </c>
      <c r="AV34" s="20">
        <v>1</v>
      </c>
      <c r="AW34" s="20">
        <v>2</v>
      </c>
      <c r="AX34" s="20">
        <v>2</v>
      </c>
      <c r="AY34" s="20">
        <v>2</v>
      </c>
      <c r="AZ34" s="20">
        <v>0</v>
      </c>
      <c r="BA34" s="14" t="s">
        <v>136</v>
      </c>
      <c r="BB34" s="14" t="s">
        <v>136</v>
      </c>
      <c r="BC34" s="14" t="s">
        <v>136</v>
      </c>
      <c r="BD34" s="15">
        <v>0</v>
      </c>
      <c r="BE34" s="15" t="s">
        <v>136</v>
      </c>
      <c r="BF34" s="15" t="s">
        <v>136</v>
      </c>
      <c r="BG34" s="15" t="s">
        <v>136</v>
      </c>
      <c r="BH34" s="15">
        <v>0</v>
      </c>
      <c r="BI34" s="15" t="s">
        <v>136</v>
      </c>
      <c r="BJ34" s="15" t="s">
        <v>136</v>
      </c>
      <c r="BK34" s="15" t="s">
        <v>136</v>
      </c>
      <c r="BL34" s="15">
        <v>1</v>
      </c>
      <c r="BM34">
        <v>2</v>
      </c>
      <c r="BN34" s="20">
        <v>6</v>
      </c>
      <c r="BO34">
        <v>2</v>
      </c>
      <c r="BP34" s="15">
        <v>0</v>
      </c>
      <c r="BQ34" s="21">
        <v>0</v>
      </c>
      <c r="BR34" s="15" t="s">
        <v>136</v>
      </c>
      <c r="BS34" s="15" t="s">
        <v>136</v>
      </c>
      <c r="BT34" s="15" t="s">
        <v>136</v>
      </c>
      <c r="BU34" s="15">
        <v>0</v>
      </c>
      <c r="BV34" s="15" t="s">
        <v>136</v>
      </c>
      <c r="BW34" s="15" t="s">
        <v>136</v>
      </c>
      <c r="BX34" s="15" t="s">
        <v>136</v>
      </c>
      <c r="BY34" s="15">
        <v>0</v>
      </c>
      <c r="BZ34" s="15" t="s">
        <v>136</v>
      </c>
      <c r="CA34" s="15" t="s">
        <v>136</v>
      </c>
      <c r="CB34" s="15" t="s">
        <v>136</v>
      </c>
      <c r="CC34" s="15">
        <v>1</v>
      </c>
      <c r="CD34">
        <v>2</v>
      </c>
      <c r="CE34" s="15">
        <v>6</v>
      </c>
      <c r="CF34">
        <v>2</v>
      </c>
      <c r="CG34" s="15">
        <v>0</v>
      </c>
      <c r="CH34" s="15" t="s">
        <v>136</v>
      </c>
      <c r="CI34" s="15" t="s">
        <v>136</v>
      </c>
      <c r="CJ34" s="15" t="s">
        <v>136</v>
      </c>
      <c r="CK34" s="20">
        <v>0</v>
      </c>
      <c r="CL34" s="15" t="s">
        <v>136</v>
      </c>
      <c r="CM34" s="15" t="s">
        <v>136</v>
      </c>
      <c r="CN34" s="15" t="s">
        <v>136</v>
      </c>
      <c r="CO34" s="15" t="s">
        <v>136</v>
      </c>
      <c r="CP34" s="15" t="s">
        <v>136</v>
      </c>
      <c r="CQ34" s="15" t="s">
        <v>136</v>
      </c>
      <c r="CR34" s="15" t="s">
        <v>136</v>
      </c>
      <c r="CS34" s="15" t="s">
        <v>136</v>
      </c>
      <c r="CT34" s="15" t="s">
        <v>136</v>
      </c>
      <c r="CU34">
        <v>1</v>
      </c>
      <c r="CV34">
        <v>3</v>
      </c>
      <c r="CW34" s="19" t="s">
        <v>136</v>
      </c>
      <c r="CX34" s="19" t="s">
        <v>136</v>
      </c>
      <c r="CY34" s="19" t="s">
        <v>136</v>
      </c>
      <c r="CZ34" s="19" t="s">
        <v>136</v>
      </c>
      <c r="DA34" s="19" t="s">
        <v>136</v>
      </c>
      <c r="DB34" s="19" t="s">
        <v>136</v>
      </c>
      <c r="DC34">
        <v>1</v>
      </c>
      <c r="DD34">
        <v>3</v>
      </c>
      <c r="DE34" s="15" t="s">
        <v>136</v>
      </c>
      <c r="DF34" s="15" t="s">
        <v>136</v>
      </c>
      <c r="DG34" s="15" t="s">
        <v>136</v>
      </c>
      <c r="DH34" s="15" t="s">
        <v>136</v>
      </c>
      <c r="DI34" s="15"/>
      <c r="DJ34" s="15"/>
      <c r="DK34" s="15"/>
      <c r="DL34" s="20">
        <v>1</v>
      </c>
      <c r="DM34" s="20">
        <v>1</v>
      </c>
      <c r="DN34" s="20">
        <v>1</v>
      </c>
      <c r="DO34" s="20">
        <v>1</v>
      </c>
      <c r="DP34" s="20">
        <v>1</v>
      </c>
      <c r="DQ34" s="20">
        <v>1</v>
      </c>
      <c r="DR34" s="20">
        <v>1</v>
      </c>
      <c r="DS34" s="20">
        <v>1</v>
      </c>
      <c r="DT34" s="15">
        <v>1</v>
      </c>
      <c r="DU34" s="15">
        <v>1</v>
      </c>
      <c r="DV34" s="20">
        <v>1</v>
      </c>
      <c r="DW34" s="20">
        <v>1</v>
      </c>
      <c r="DX34" s="20">
        <v>2</v>
      </c>
      <c r="DY34" s="20">
        <v>2</v>
      </c>
      <c r="DZ34" s="20">
        <v>4</v>
      </c>
      <c r="EA34" s="20">
        <v>4</v>
      </c>
      <c r="EB34" s="20">
        <v>4000</v>
      </c>
      <c r="EC34" s="20">
        <v>5000</v>
      </c>
      <c r="ED34" s="19">
        <f t="shared" si="5"/>
        <v>1000</v>
      </c>
      <c r="EE34" s="19">
        <f t="shared" si="6"/>
        <v>20</v>
      </c>
      <c r="EF34" s="20">
        <v>2500</v>
      </c>
      <c r="EG34" s="20">
        <v>3500</v>
      </c>
      <c r="EH34" s="19">
        <f t="shared" si="7"/>
        <v>1000</v>
      </c>
      <c r="EI34" s="19">
        <f t="shared" si="8"/>
        <v>28.571428571428569</v>
      </c>
      <c r="EJ34" s="19"/>
      <c r="EK34" s="19"/>
      <c r="EL34" s="19"/>
      <c r="EM34" s="19"/>
      <c r="EN34" s="19"/>
      <c r="EO34" s="19"/>
      <c r="EP34" s="19"/>
      <c r="EQ34" s="19"/>
      <c r="ER34" s="19">
        <v>2</v>
      </c>
      <c r="ES34" s="20"/>
      <c r="ET34" s="15">
        <v>1</v>
      </c>
      <c r="EU34" s="14">
        <v>0</v>
      </c>
      <c r="EV34" s="19">
        <v>0</v>
      </c>
      <c r="EW34" s="19"/>
      <c r="EX34" s="14">
        <v>0</v>
      </c>
      <c r="EY34" s="15" t="s">
        <v>136</v>
      </c>
      <c r="EZ34" s="19">
        <v>0</v>
      </c>
      <c r="FA34" s="19"/>
      <c r="FB34" s="19">
        <v>0</v>
      </c>
      <c r="FC34" s="19"/>
      <c r="FD34" s="19">
        <v>0</v>
      </c>
      <c r="FE34" s="19"/>
      <c r="FF34">
        <v>2</v>
      </c>
      <c r="FG34">
        <v>38</v>
      </c>
      <c r="FH34">
        <v>4</v>
      </c>
      <c r="FI34">
        <v>25</v>
      </c>
      <c r="FJ34">
        <v>21</v>
      </c>
      <c r="FK34">
        <v>63</v>
      </c>
      <c r="FL34">
        <v>25</v>
      </c>
      <c r="FM34">
        <v>88</v>
      </c>
      <c r="FN34">
        <v>0</v>
      </c>
      <c r="FO34">
        <v>0</v>
      </c>
      <c r="FP34">
        <v>12</v>
      </c>
      <c r="FQ34">
        <v>0</v>
      </c>
      <c r="FR34">
        <v>1</v>
      </c>
      <c r="FS34">
        <v>0</v>
      </c>
      <c r="FT34">
        <v>0</v>
      </c>
      <c r="FU34">
        <v>0</v>
      </c>
      <c r="FV34">
        <v>0</v>
      </c>
      <c r="FW34">
        <v>0</v>
      </c>
      <c r="FX34">
        <v>4</v>
      </c>
      <c r="FY34">
        <v>0</v>
      </c>
      <c r="FZ34">
        <v>6</v>
      </c>
      <c r="GA34">
        <v>4</v>
      </c>
      <c r="GB34">
        <v>0</v>
      </c>
      <c r="GC34">
        <v>15</v>
      </c>
      <c r="GD34">
        <v>7</v>
      </c>
      <c r="GE34">
        <v>0</v>
      </c>
      <c r="GF34">
        <v>0</v>
      </c>
      <c r="GG34">
        <v>0</v>
      </c>
      <c r="GH34">
        <v>3</v>
      </c>
      <c r="GI34">
        <v>0</v>
      </c>
      <c r="GJ34">
        <v>0</v>
      </c>
      <c r="GK34">
        <v>0</v>
      </c>
      <c r="GL34">
        <v>2</v>
      </c>
      <c r="GM34">
        <v>0</v>
      </c>
      <c r="GN34">
        <v>0</v>
      </c>
      <c r="GO34">
        <v>0</v>
      </c>
      <c r="GP34">
        <v>9</v>
      </c>
      <c r="GQ34">
        <v>0</v>
      </c>
      <c r="GR34">
        <v>4</v>
      </c>
      <c r="GS34">
        <v>2</v>
      </c>
      <c r="GT34">
        <v>1</v>
      </c>
      <c r="GU34">
        <v>0</v>
      </c>
      <c r="GV34">
        <v>1</v>
      </c>
      <c r="GW34">
        <v>2</v>
      </c>
      <c r="GX34">
        <v>9</v>
      </c>
      <c r="GY34">
        <v>0</v>
      </c>
      <c r="GZ34">
        <v>4</v>
      </c>
      <c r="HA34">
        <v>2</v>
      </c>
    </row>
    <row r="35" spans="1:209" ht="15" customHeight="1" x14ac:dyDescent="0.35">
      <c r="A35" s="18">
        <v>1060207</v>
      </c>
      <c r="B35" s="18">
        <v>1</v>
      </c>
      <c r="C35" s="18">
        <v>6</v>
      </c>
      <c r="D35" s="18">
        <v>2</v>
      </c>
      <c r="E35" s="18" t="s">
        <v>169</v>
      </c>
      <c r="F35" s="18">
        <v>0</v>
      </c>
      <c r="G35" s="21">
        <v>0</v>
      </c>
      <c r="H35" s="13">
        <v>3</v>
      </c>
      <c r="I35" s="13">
        <v>0</v>
      </c>
      <c r="J35" s="13">
        <v>0</v>
      </c>
      <c r="K35" s="13">
        <v>0</v>
      </c>
      <c r="L35" s="14">
        <v>0</v>
      </c>
      <c r="M35" s="14">
        <v>0</v>
      </c>
      <c r="N35" s="14">
        <v>0</v>
      </c>
      <c r="O35" s="13">
        <v>5</v>
      </c>
      <c r="P35">
        <v>5</v>
      </c>
      <c r="Q35" s="14">
        <v>0</v>
      </c>
      <c r="R35">
        <v>1</v>
      </c>
      <c r="S35">
        <v>1</v>
      </c>
      <c r="T35" s="14">
        <f t="shared" si="0"/>
        <v>12</v>
      </c>
      <c r="U35">
        <v>8</v>
      </c>
      <c r="V35" s="14">
        <v>0</v>
      </c>
      <c r="W35">
        <v>2</v>
      </c>
      <c r="X35" s="14">
        <v>0</v>
      </c>
      <c r="Y35" s="14">
        <v>0</v>
      </c>
      <c r="Z35" s="14">
        <v>0</v>
      </c>
      <c r="AA35">
        <v>1</v>
      </c>
      <c r="AB35" s="14">
        <f t="shared" si="1"/>
        <v>11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f t="shared" si="2"/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f t="shared" si="3"/>
        <v>0</v>
      </c>
      <c r="AS35" s="14">
        <f t="shared" si="4"/>
        <v>23</v>
      </c>
      <c r="AT35" s="20">
        <v>0</v>
      </c>
      <c r="AU35" s="14" t="s">
        <v>136</v>
      </c>
      <c r="AV35" s="20">
        <v>0</v>
      </c>
      <c r="AW35" s="14" t="s">
        <v>136</v>
      </c>
      <c r="AX35" s="14" t="s">
        <v>136</v>
      </c>
      <c r="AY35" s="14" t="s">
        <v>136</v>
      </c>
      <c r="AZ35" s="20">
        <v>0</v>
      </c>
      <c r="BA35" s="14" t="s">
        <v>136</v>
      </c>
      <c r="BB35" s="14" t="s">
        <v>136</v>
      </c>
      <c r="BC35" s="14" t="s">
        <v>136</v>
      </c>
      <c r="BD35" s="15">
        <v>0</v>
      </c>
      <c r="BE35" s="15" t="s">
        <v>136</v>
      </c>
      <c r="BF35" s="15" t="s">
        <v>136</v>
      </c>
      <c r="BG35" s="15" t="s">
        <v>136</v>
      </c>
      <c r="BH35" s="15">
        <v>0</v>
      </c>
      <c r="BI35" s="15" t="s">
        <v>136</v>
      </c>
      <c r="BJ35" s="15" t="s">
        <v>136</v>
      </c>
      <c r="BK35" s="15" t="s">
        <v>136</v>
      </c>
      <c r="BL35" s="20">
        <v>0</v>
      </c>
      <c r="BM35" s="14" t="s">
        <v>136</v>
      </c>
      <c r="BN35" s="14" t="s">
        <v>136</v>
      </c>
      <c r="BO35" s="14" t="s">
        <v>136</v>
      </c>
      <c r="BP35" s="15">
        <v>0</v>
      </c>
      <c r="BQ35" s="21">
        <v>0</v>
      </c>
      <c r="BR35" s="15" t="s">
        <v>136</v>
      </c>
      <c r="BS35" s="15" t="s">
        <v>136</v>
      </c>
      <c r="BT35" s="15" t="s">
        <v>136</v>
      </c>
      <c r="BU35" s="15">
        <v>0</v>
      </c>
      <c r="BV35" s="15" t="s">
        <v>136</v>
      </c>
      <c r="BW35" s="15" t="s">
        <v>136</v>
      </c>
      <c r="BX35" s="15" t="s">
        <v>136</v>
      </c>
      <c r="BY35" s="15">
        <v>0</v>
      </c>
      <c r="BZ35" s="15" t="s">
        <v>136</v>
      </c>
      <c r="CA35" s="15" t="s">
        <v>136</v>
      </c>
      <c r="CB35" s="15" t="s">
        <v>136</v>
      </c>
      <c r="CC35" s="15">
        <v>1</v>
      </c>
      <c r="CD35">
        <v>2</v>
      </c>
      <c r="CE35">
        <v>4</v>
      </c>
      <c r="CF35">
        <v>2</v>
      </c>
      <c r="CG35" s="15">
        <v>0</v>
      </c>
      <c r="CH35" s="15" t="s">
        <v>136</v>
      </c>
      <c r="CI35" s="15" t="s">
        <v>136</v>
      </c>
      <c r="CJ35" s="15" t="s">
        <v>136</v>
      </c>
      <c r="CK35" s="20">
        <v>0</v>
      </c>
      <c r="CL35" s="15" t="s">
        <v>136</v>
      </c>
      <c r="CM35" s="15" t="s">
        <v>136</v>
      </c>
      <c r="CN35" s="15" t="s">
        <v>136</v>
      </c>
      <c r="CO35" s="15" t="s">
        <v>136</v>
      </c>
      <c r="CP35" s="15" t="s">
        <v>136</v>
      </c>
      <c r="CQ35" s="15" t="s">
        <v>136</v>
      </c>
      <c r="CR35" s="15" t="s">
        <v>136</v>
      </c>
      <c r="CS35" s="15" t="s">
        <v>136</v>
      </c>
      <c r="CT35" s="15" t="s">
        <v>136</v>
      </c>
      <c r="CU35" s="19" t="s">
        <v>136</v>
      </c>
      <c r="CV35" s="19" t="s">
        <v>136</v>
      </c>
      <c r="CW35" s="19" t="s">
        <v>136</v>
      </c>
      <c r="CX35" s="19" t="s">
        <v>136</v>
      </c>
      <c r="CY35" s="19" t="s">
        <v>136</v>
      </c>
      <c r="CZ35" s="19" t="s">
        <v>136</v>
      </c>
      <c r="DA35" s="19" t="s">
        <v>136</v>
      </c>
      <c r="DB35" s="19" t="s">
        <v>136</v>
      </c>
      <c r="DC35">
        <v>13</v>
      </c>
      <c r="DD35" t="s">
        <v>136</v>
      </c>
      <c r="DE35" s="15" t="s">
        <v>136</v>
      </c>
      <c r="DF35" s="15" t="s">
        <v>136</v>
      </c>
      <c r="DG35" s="15" t="s">
        <v>136</v>
      </c>
      <c r="DH35" s="15" t="s">
        <v>136</v>
      </c>
      <c r="DI35" s="15"/>
      <c r="DJ35" s="15"/>
      <c r="DK35" s="15"/>
      <c r="DL35" s="20">
        <v>1</v>
      </c>
      <c r="DM35" s="20">
        <v>1</v>
      </c>
      <c r="DN35" s="20">
        <v>1</v>
      </c>
      <c r="DO35" s="20">
        <v>1</v>
      </c>
      <c r="DP35" s="20">
        <v>1</v>
      </c>
      <c r="DQ35" s="20">
        <v>1</v>
      </c>
      <c r="DR35" s="20">
        <v>1</v>
      </c>
      <c r="DS35" s="20">
        <v>1</v>
      </c>
      <c r="DT35" s="15">
        <v>1</v>
      </c>
      <c r="DU35" s="15">
        <v>1</v>
      </c>
      <c r="DV35" s="20">
        <v>1</v>
      </c>
      <c r="DW35" s="20">
        <v>1</v>
      </c>
      <c r="DX35" s="20">
        <v>2</v>
      </c>
      <c r="DY35" s="20">
        <v>2</v>
      </c>
      <c r="DZ35" s="20">
        <v>2</v>
      </c>
      <c r="EA35" s="20">
        <v>2</v>
      </c>
      <c r="EB35" s="20">
        <v>1500</v>
      </c>
      <c r="EC35" s="20">
        <v>5000</v>
      </c>
      <c r="ED35" s="19">
        <f t="shared" si="5"/>
        <v>3500</v>
      </c>
      <c r="EE35" s="19">
        <f t="shared" si="6"/>
        <v>70</v>
      </c>
      <c r="EF35" s="20">
        <v>1000</v>
      </c>
      <c r="EG35" s="20">
        <v>3000</v>
      </c>
      <c r="EH35" s="19">
        <f t="shared" si="7"/>
        <v>2000</v>
      </c>
      <c r="EI35" s="19">
        <f t="shared" si="8"/>
        <v>66.666666666666671</v>
      </c>
      <c r="EJ35" s="20">
        <v>4500</v>
      </c>
      <c r="EK35" s="20">
        <v>7000</v>
      </c>
      <c r="EL35" s="19">
        <f t="shared" si="9"/>
        <v>2500</v>
      </c>
      <c r="EM35" s="19">
        <f t="shared" si="10"/>
        <v>35.714285714285715</v>
      </c>
      <c r="EN35" s="20">
        <v>3000</v>
      </c>
      <c r="EO35" s="20">
        <v>5000</v>
      </c>
      <c r="EP35" s="19">
        <f t="shared" si="11"/>
        <v>2000</v>
      </c>
      <c r="EQ35" s="19">
        <f t="shared" si="12"/>
        <v>40</v>
      </c>
      <c r="ER35" s="19">
        <v>2</v>
      </c>
      <c r="ES35" s="20"/>
      <c r="ET35" s="15">
        <v>1</v>
      </c>
      <c r="EU35" s="14">
        <v>0</v>
      </c>
      <c r="EV35" s="19">
        <v>0</v>
      </c>
      <c r="EW35" s="19"/>
      <c r="EX35" s="14">
        <v>0</v>
      </c>
      <c r="EY35" s="15" t="s">
        <v>136</v>
      </c>
      <c r="EZ35" s="19">
        <v>0</v>
      </c>
      <c r="FA35" s="19"/>
      <c r="FB35">
        <v>3</v>
      </c>
      <c r="FD35" s="19">
        <v>0</v>
      </c>
      <c r="FE35" s="19"/>
      <c r="FF35">
        <v>3</v>
      </c>
      <c r="FG35">
        <v>55</v>
      </c>
      <c r="FH35">
        <v>17</v>
      </c>
      <c r="FI35">
        <v>215</v>
      </c>
      <c r="FJ35">
        <v>169</v>
      </c>
      <c r="FK35">
        <v>270</v>
      </c>
      <c r="FL35">
        <v>186</v>
      </c>
      <c r="FM35">
        <v>456</v>
      </c>
      <c r="FN35">
        <v>24</v>
      </c>
      <c r="FO35">
        <v>0</v>
      </c>
      <c r="FP35">
        <v>94</v>
      </c>
      <c r="FQ35">
        <v>0</v>
      </c>
      <c r="FR35">
        <v>0</v>
      </c>
      <c r="FS35">
        <v>0</v>
      </c>
      <c r="FT35">
        <v>0</v>
      </c>
      <c r="FU35">
        <v>0</v>
      </c>
      <c r="FV35">
        <v>0</v>
      </c>
      <c r="FW35">
        <v>0</v>
      </c>
      <c r="FX35">
        <v>5</v>
      </c>
      <c r="FY35">
        <v>0</v>
      </c>
      <c r="FZ35">
        <v>4</v>
      </c>
      <c r="GA35">
        <v>2</v>
      </c>
      <c r="GB35">
        <v>8</v>
      </c>
      <c r="GC35">
        <v>28</v>
      </c>
      <c r="GD35">
        <v>14</v>
      </c>
      <c r="GE35">
        <v>4</v>
      </c>
      <c r="GF35">
        <v>0</v>
      </c>
      <c r="GG35">
        <v>0</v>
      </c>
      <c r="GH35">
        <v>2</v>
      </c>
      <c r="GI35">
        <v>0</v>
      </c>
      <c r="GJ35">
        <v>58</v>
      </c>
      <c r="GK35">
        <v>0</v>
      </c>
      <c r="GL35">
        <v>2</v>
      </c>
      <c r="GM35">
        <v>1</v>
      </c>
      <c r="GN35">
        <v>0</v>
      </c>
      <c r="GO35">
        <v>0</v>
      </c>
      <c r="GP35">
        <v>0</v>
      </c>
      <c r="GQ35">
        <v>3</v>
      </c>
      <c r="GR35">
        <v>41</v>
      </c>
      <c r="GS35">
        <v>110</v>
      </c>
      <c r="GT35">
        <v>3</v>
      </c>
      <c r="GU35">
        <v>7</v>
      </c>
      <c r="GV35">
        <v>9</v>
      </c>
      <c r="GW35">
        <v>31</v>
      </c>
      <c r="GX35">
        <v>6</v>
      </c>
      <c r="GY35">
        <v>0</v>
      </c>
      <c r="GZ35">
        <v>0</v>
      </c>
      <c r="HA35">
        <v>0</v>
      </c>
    </row>
    <row r="36" spans="1:209" s="20" customFormat="1" ht="15" customHeight="1" x14ac:dyDescent="0.35">
      <c r="A36" s="21">
        <v>1060208</v>
      </c>
      <c r="B36" s="21">
        <v>1</v>
      </c>
      <c r="C36" s="21">
        <v>6</v>
      </c>
      <c r="D36" s="21">
        <v>2</v>
      </c>
      <c r="E36" s="21" t="s">
        <v>170</v>
      </c>
      <c r="F36" s="21">
        <v>0</v>
      </c>
      <c r="G36" s="21">
        <v>0</v>
      </c>
      <c r="H36" s="13">
        <v>2</v>
      </c>
      <c r="I36" s="13">
        <v>0</v>
      </c>
      <c r="J36" s="13">
        <v>0</v>
      </c>
      <c r="K36" s="13">
        <v>0</v>
      </c>
      <c r="L36" s="14">
        <v>0</v>
      </c>
      <c r="M36" s="13">
        <v>6</v>
      </c>
      <c r="N36" s="14">
        <v>0</v>
      </c>
      <c r="O36" s="13">
        <v>2</v>
      </c>
      <c r="P36" s="20">
        <v>4</v>
      </c>
      <c r="Q36" s="14">
        <v>0</v>
      </c>
      <c r="R36" s="13">
        <v>0</v>
      </c>
      <c r="S36" s="20">
        <v>1</v>
      </c>
      <c r="T36" s="14">
        <f t="shared" si="0"/>
        <v>13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f t="shared" si="1"/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f t="shared" si="2"/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f t="shared" si="3"/>
        <v>0</v>
      </c>
      <c r="AS36" s="14">
        <f t="shared" si="4"/>
        <v>13</v>
      </c>
      <c r="AT36" s="20">
        <v>0</v>
      </c>
      <c r="AU36" s="14" t="s">
        <v>136</v>
      </c>
      <c r="AV36" s="20">
        <v>1</v>
      </c>
      <c r="AW36" s="20">
        <v>2</v>
      </c>
      <c r="AX36" s="20">
        <v>3</v>
      </c>
      <c r="AY36" s="20">
        <v>2</v>
      </c>
      <c r="AZ36" s="20">
        <v>0</v>
      </c>
      <c r="BA36" s="14" t="s">
        <v>136</v>
      </c>
      <c r="BB36" s="14" t="s">
        <v>136</v>
      </c>
      <c r="BC36" s="14" t="s">
        <v>136</v>
      </c>
      <c r="BD36" s="19">
        <v>0</v>
      </c>
      <c r="BE36" s="19" t="s">
        <v>136</v>
      </c>
      <c r="BF36" s="19" t="s">
        <v>136</v>
      </c>
      <c r="BG36" s="19" t="s">
        <v>136</v>
      </c>
      <c r="BH36" s="20">
        <v>1</v>
      </c>
      <c r="BI36" s="20">
        <v>2</v>
      </c>
      <c r="BJ36" s="20">
        <v>4</v>
      </c>
      <c r="BK36" s="20">
        <v>2</v>
      </c>
      <c r="BL36" s="19">
        <v>1</v>
      </c>
      <c r="BM36" s="20">
        <v>2</v>
      </c>
      <c r="BN36" s="20">
        <v>4</v>
      </c>
      <c r="BO36" s="20">
        <v>2</v>
      </c>
      <c r="BP36" s="19">
        <v>0</v>
      </c>
      <c r="BQ36" s="21">
        <v>0</v>
      </c>
      <c r="BR36" s="19" t="s">
        <v>136</v>
      </c>
      <c r="BS36" s="19" t="s">
        <v>136</v>
      </c>
      <c r="BT36" s="19" t="s">
        <v>136</v>
      </c>
      <c r="BU36" s="19">
        <v>1</v>
      </c>
      <c r="BV36" s="20">
        <v>2</v>
      </c>
      <c r="BW36" s="19">
        <v>4</v>
      </c>
      <c r="BX36" s="20">
        <v>2</v>
      </c>
      <c r="BY36" s="20">
        <v>1</v>
      </c>
      <c r="CC36" s="19">
        <v>1</v>
      </c>
      <c r="CD36" s="20">
        <v>2</v>
      </c>
      <c r="CE36" s="15">
        <v>6</v>
      </c>
      <c r="CF36" s="20">
        <v>2</v>
      </c>
      <c r="CG36" s="19">
        <v>0</v>
      </c>
      <c r="CH36" s="19" t="s">
        <v>136</v>
      </c>
      <c r="CI36" s="19" t="s">
        <v>136</v>
      </c>
      <c r="CJ36" s="19" t="s">
        <v>136</v>
      </c>
      <c r="CK36" s="19">
        <v>1</v>
      </c>
      <c r="CL36" s="20">
        <v>2</v>
      </c>
      <c r="CM36" s="20">
        <v>2</v>
      </c>
      <c r="CN36" s="20">
        <v>3</v>
      </c>
      <c r="CO36" s="19" t="s">
        <v>136</v>
      </c>
      <c r="CP36" s="19" t="s">
        <v>136</v>
      </c>
      <c r="CQ36" s="19" t="s">
        <v>136</v>
      </c>
      <c r="CR36" s="19" t="s">
        <v>136</v>
      </c>
      <c r="CS36" s="19" t="s">
        <v>136</v>
      </c>
      <c r="CT36" s="19" t="s">
        <v>136</v>
      </c>
      <c r="CU36" s="20">
        <v>6</v>
      </c>
      <c r="DC36" s="20">
        <v>6</v>
      </c>
      <c r="DE36" s="19" t="s">
        <v>136</v>
      </c>
      <c r="DF36" s="19" t="s">
        <v>136</v>
      </c>
      <c r="DG36" s="19" t="s">
        <v>136</v>
      </c>
      <c r="DH36" s="19" t="s">
        <v>136</v>
      </c>
      <c r="DI36" s="19"/>
      <c r="DJ36" s="19"/>
      <c r="DK36" s="19"/>
      <c r="DL36" s="20">
        <v>1</v>
      </c>
      <c r="DM36" s="20">
        <v>1</v>
      </c>
      <c r="DN36" s="20">
        <v>1</v>
      </c>
      <c r="DO36" s="20">
        <v>1</v>
      </c>
      <c r="DP36" s="20">
        <v>1</v>
      </c>
      <c r="DQ36" s="20">
        <v>1</v>
      </c>
      <c r="DR36" s="14">
        <v>1</v>
      </c>
      <c r="DS36" s="14">
        <v>1</v>
      </c>
      <c r="DT36" s="20">
        <v>1</v>
      </c>
      <c r="DU36" s="20">
        <v>1</v>
      </c>
      <c r="DV36" s="20">
        <v>1</v>
      </c>
      <c r="DW36" s="20">
        <v>1</v>
      </c>
      <c r="DX36" s="20">
        <v>2</v>
      </c>
      <c r="DY36" s="20">
        <v>2</v>
      </c>
      <c r="DZ36" s="20">
        <v>4</v>
      </c>
      <c r="EA36" s="20">
        <v>4</v>
      </c>
      <c r="EB36" s="20">
        <v>5000</v>
      </c>
      <c r="EC36" s="20">
        <v>6000</v>
      </c>
      <c r="ED36" s="19">
        <f t="shared" si="5"/>
        <v>1000</v>
      </c>
      <c r="EE36" s="19">
        <f t="shared" si="6"/>
        <v>16.666666666666668</v>
      </c>
      <c r="EF36" s="20">
        <v>3500</v>
      </c>
      <c r="EG36" s="20">
        <v>5000</v>
      </c>
      <c r="EH36" s="19">
        <f t="shared" si="7"/>
        <v>1500</v>
      </c>
      <c r="EI36" s="19">
        <f t="shared" si="8"/>
        <v>30</v>
      </c>
      <c r="EJ36" s="19"/>
      <c r="EK36" s="19"/>
      <c r="EL36" s="19"/>
      <c r="EM36" s="19"/>
      <c r="EN36" s="19"/>
      <c r="EO36" s="19"/>
      <c r="EP36" s="19"/>
      <c r="EQ36" s="19"/>
      <c r="ER36" s="20">
        <v>0</v>
      </c>
      <c r="ET36" s="20">
        <v>1</v>
      </c>
      <c r="EU36" s="14">
        <v>0</v>
      </c>
      <c r="EV36" s="19">
        <v>0</v>
      </c>
      <c r="EW36" s="19"/>
      <c r="EX36" s="14">
        <v>0</v>
      </c>
      <c r="EY36" s="19" t="s">
        <v>136</v>
      </c>
      <c r="EZ36" s="19">
        <v>0</v>
      </c>
      <c r="FA36" s="19"/>
      <c r="FB36" s="19">
        <v>0</v>
      </c>
      <c r="FC36" s="19"/>
      <c r="FD36" s="19">
        <v>0</v>
      </c>
      <c r="FE36" s="19"/>
      <c r="FF36" s="15">
        <v>0</v>
      </c>
      <c r="FG36" s="20">
        <v>10</v>
      </c>
      <c r="FH36" s="20">
        <v>6</v>
      </c>
      <c r="FI36" s="20">
        <v>14</v>
      </c>
      <c r="FJ36" s="20">
        <v>10</v>
      </c>
      <c r="FK36" s="20">
        <v>24</v>
      </c>
      <c r="FL36" s="20">
        <v>16</v>
      </c>
      <c r="FM36" s="20">
        <v>40</v>
      </c>
      <c r="FN36" s="20">
        <v>0</v>
      </c>
      <c r="FO36" s="20">
        <v>0</v>
      </c>
      <c r="FP36" s="20">
        <v>2</v>
      </c>
      <c r="FQ36" s="20">
        <v>0</v>
      </c>
      <c r="FR36" s="20">
        <v>0</v>
      </c>
      <c r="FS36" s="20">
        <v>0</v>
      </c>
      <c r="FT36" s="20">
        <v>0</v>
      </c>
      <c r="FU36" s="20">
        <v>0</v>
      </c>
      <c r="FV36" s="20">
        <v>1</v>
      </c>
      <c r="FW36" s="20">
        <v>1</v>
      </c>
      <c r="FX36" s="20">
        <v>0</v>
      </c>
      <c r="FY36" s="20">
        <v>0</v>
      </c>
      <c r="FZ36" s="20">
        <v>2</v>
      </c>
      <c r="GA36" s="20">
        <v>2</v>
      </c>
      <c r="GB36" s="20">
        <v>10</v>
      </c>
      <c r="GC36" s="20">
        <v>10</v>
      </c>
      <c r="GD36" s="20">
        <v>2</v>
      </c>
      <c r="GE36" s="20">
        <v>2</v>
      </c>
      <c r="GF36" s="20">
        <v>0</v>
      </c>
      <c r="GG36" s="20">
        <v>0</v>
      </c>
      <c r="GH36" s="20">
        <v>2</v>
      </c>
      <c r="GI36" s="20">
        <v>0</v>
      </c>
      <c r="GJ36" s="20">
        <v>0</v>
      </c>
      <c r="GK36" s="20">
        <v>0</v>
      </c>
      <c r="GL36" s="20">
        <v>2</v>
      </c>
      <c r="GM36" s="20">
        <v>0</v>
      </c>
      <c r="GN36" s="20">
        <v>0</v>
      </c>
      <c r="GO36" s="20">
        <v>0</v>
      </c>
      <c r="GP36" s="20">
        <v>1</v>
      </c>
      <c r="GQ36" s="20">
        <v>1</v>
      </c>
      <c r="GR36" s="20">
        <v>0</v>
      </c>
      <c r="GS36" s="20">
        <v>0</v>
      </c>
      <c r="GT36" s="20">
        <v>0</v>
      </c>
      <c r="GU36" s="20">
        <v>0</v>
      </c>
      <c r="GV36" s="20">
        <v>0</v>
      </c>
      <c r="GW36" s="20">
        <v>0</v>
      </c>
      <c r="GX36" s="20">
        <v>0</v>
      </c>
      <c r="GY36" s="20">
        <v>0</v>
      </c>
      <c r="GZ36" s="20">
        <v>2</v>
      </c>
      <c r="HA36" s="20">
        <v>0</v>
      </c>
    </row>
    <row r="37" spans="1:209" ht="15" customHeight="1" x14ac:dyDescent="0.35">
      <c r="A37" s="18">
        <v>1060209</v>
      </c>
      <c r="B37" s="18">
        <v>1</v>
      </c>
      <c r="C37" s="18">
        <v>6</v>
      </c>
      <c r="D37" s="18">
        <v>2</v>
      </c>
      <c r="E37" s="18" t="s">
        <v>171</v>
      </c>
      <c r="F37" s="18">
        <v>0</v>
      </c>
      <c r="G37" s="21">
        <v>0</v>
      </c>
      <c r="H37" s="13">
        <v>5</v>
      </c>
      <c r="I37" s="13">
        <v>0</v>
      </c>
      <c r="J37" s="13">
        <v>0</v>
      </c>
      <c r="K37" s="13">
        <v>0</v>
      </c>
      <c r="L37" s="14">
        <v>0</v>
      </c>
      <c r="M37">
        <v>5</v>
      </c>
      <c r="N37" s="14">
        <v>0</v>
      </c>
      <c r="O37" s="13">
        <v>3</v>
      </c>
      <c r="P37" s="14">
        <v>0</v>
      </c>
      <c r="Q37" s="14">
        <v>0</v>
      </c>
      <c r="R37">
        <v>1</v>
      </c>
      <c r="S37" s="14">
        <v>0</v>
      </c>
      <c r="T37" s="14">
        <f t="shared" si="0"/>
        <v>9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f t="shared" si="1"/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f t="shared" si="2"/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f t="shared" si="3"/>
        <v>0</v>
      </c>
      <c r="AS37" s="14">
        <f t="shared" si="4"/>
        <v>9</v>
      </c>
      <c r="AT37" s="20">
        <v>1</v>
      </c>
      <c r="AU37">
        <v>8</v>
      </c>
      <c r="AV37" s="20">
        <v>1</v>
      </c>
      <c r="AW37" s="20">
        <v>2</v>
      </c>
      <c r="AX37" s="20">
        <v>2</v>
      </c>
      <c r="AY37" s="20">
        <v>2</v>
      </c>
      <c r="AZ37" s="20">
        <v>0</v>
      </c>
      <c r="BA37" s="14" t="s">
        <v>136</v>
      </c>
      <c r="BB37" s="14" t="s">
        <v>136</v>
      </c>
      <c r="BC37" s="14" t="s">
        <v>136</v>
      </c>
      <c r="BD37" s="15">
        <v>0</v>
      </c>
      <c r="BE37" s="15" t="s">
        <v>136</v>
      </c>
      <c r="BF37" s="15" t="s">
        <v>136</v>
      </c>
      <c r="BG37" s="15" t="s">
        <v>136</v>
      </c>
      <c r="BH37" s="20">
        <v>1</v>
      </c>
      <c r="BI37" s="19" t="s">
        <v>136</v>
      </c>
      <c r="BJ37" s="19" t="s">
        <v>136</v>
      </c>
      <c r="BK37" s="19" t="s">
        <v>136</v>
      </c>
      <c r="BL37" s="20">
        <v>0</v>
      </c>
      <c r="BM37" s="14" t="s">
        <v>136</v>
      </c>
      <c r="BN37" s="14" t="s">
        <v>136</v>
      </c>
      <c r="BO37" s="14" t="s">
        <v>136</v>
      </c>
      <c r="BP37" s="15">
        <v>0</v>
      </c>
      <c r="BQ37" s="21">
        <v>0</v>
      </c>
      <c r="BR37" s="15" t="s">
        <v>136</v>
      </c>
      <c r="BS37" s="15" t="s">
        <v>136</v>
      </c>
      <c r="BT37" s="15" t="s">
        <v>136</v>
      </c>
      <c r="BU37" s="15">
        <v>1</v>
      </c>
      <c r="BV37">
        <v>2</v>
      </c>
      <c r="BW37">
        <v>6</v>
      </c>
      <c r="BX37">
        <v>2</v>
      </c>
      <c r="BY37" s="20">
        <v>1</v>
      </c>
      <c r="CC37" s="20">
        <v>0</v>
      </c>
      <c r="CD37" s="14" t="s">
        <v>136</v>
      </c>
      <c r="CE37" s="14" t="s">
        <v>136</v>
      </c>
      <c r="CF37" s="14" t="s">
        <v>136</v>
      </c>
      <c r="CG37" s="15">
        <v>0</v>
      </c>
      <c r="CH37" s="15" t="s">
        <v>136</v>
      </c>
      <c r="CI37" s="15" t="s">
        <v>136</v>
      </c>
      <c r="CJ37" s="15" t="s">
        <v>136</v>
      </c>
      <c r="CK37" s="20">
        <v>0</v>
      </c>
      <c r="CL37" s="15" t="s">
        <v>136</v>
      </c>
      <c r="CM37" s="15" t="s">
        <v>136</v>
      </c>
      <c r="CN37" s="15" t="s">
        <v>136</v>
      </c>
      <c r="CO37" s="15" t="s">
        <v>136</v>
      </c>
      <c r="CP37" s="15" t="s">
        <v>136</v>
      </c>
      <c r="CQ37" s="15" t="s">
        <v>136</v>
      </c>
      <c r="CR37" s="15" t="s">
        <v>136</v>
      </c>
      <c r="CS37" s="15" t="s">
        <v>136</v>
      </c>
      <c r="CT37" s="15" t="s">
        <v>136</v>
      </c>
      <c r="CU37" s="19" t="s">
        <v>136</v>
      </c>
      <c r="CV37" s="19" t="s">
        <v>136</v>
      </c>
      <c r="CW37" s="19" t="s">
        <v>136</v>
      </c>
      <c r="CX37" s="19" t="s">
        <v>136</v>
      </c>
      <c r="CY37" s="19" t="s">
        <v>136</v>
      </c>
      <c r="CZ37" s="19" t="s">
        <v>136</v>
      </c>
      <c r="DA37" s="19" t="s">
        <v>136</v>
      </c>
      <c r="DB37" s="19" t="s">
        <v>136</v>
      </c>
      <c r="DC37">
        <v>9</v>
      </c>
      <c r="DD37">
        <v>3</v>
      </c>
      <c r="DE37" s="15" t="s">
        <v>136</v>
      </c>
      <c r="DF37" s="15" t="s">
        <v>136</v>
      </c>
      <c r="DG37" s="15" t="s">
        <v>136</v>
      </c>
      <c r="DH37" s="15" t="s">
        <v>136</v>
      </c>
      <c r="DI37" s="15"/>
      <c r="DJ37" s="15"/>
      <c r="DK37" s="15"/>
      <c r="DL37" s="20">
        <v>1</v>
      </c>
      <c r="DM37" s="20">
        <v>1</v>
      </c>
      <c r="DN37" s="20">
        <v>1</v>
      </c>
      <c r="DO37" s="20">
        <v>1</v>
      </c>
      <c r="DP37" s="20">
        <v>1</v>
      </c>
      <c r="DQ37" s="20">
        <v>1</v>
      </c>
      <c r="DR37" s="20">
        <v>1</v>
      </c>
      <c r="DS37" s="20">
        <v>1</v>
      </c>
      <c r="DT37" s="20">
        <v>1</v>
      </c>
      <c r="DU37" s="15">
        <v>1</v>
      </c>
      <c r="DV37" s="20">
        <v>1</v>
      </c>
      <c r="DW37" s="15">
        <v>1</v>
      </c>
      <c r="DX37" s="20">
        <v>2</v>
      </c>
      <c r="DY37" s="20">
        <v>2</v>
      </c>
      <c r="DZ37" s="20">
        <v>2</v>
      </c>
      <c r="EA37" s="20">
        <v>2</v>
      </c>
      <c r="EB37" s="20">
        <v>3000</v>
      </c>
      <c r="EC37" s="20">
        <v>4000</v>
      </c>
      <c r="ED37" s="19">
        <f t="shared" si="5"/>
        <v>1000</v>
      </c>
      <c r="EE37" s="19">
        <f t="shared" si="6"/>
        <v>25</v>
      </c>
      <c r="EF37" s="20">
        <v>1500</v>
      </c>
      <c r="EG37" s="20">
        <v>2500</v>
      </c>
      <c r="EH37" s="19">
        <f t="shared" si="7"/>
        <v>1000</v>
      </c>
      <c r="EI37" s="19">
        <f t="shared" si="8"/>
        <v>40</v>
      </c>
      <c r="EJ37" s="20">
        <v>4000</v>
      </c>
      <c r="EK37" s="20">
        <v>6000</v>
      </c>
      <c r="EL37" s="19">
        <f t="shared" si="9"/>
        <v>2000</v>
      </c>
      <c r="EM37" s="19">
        <f t="shared" si="10"/>
        <v>33.333333333333336</v>
      </c>
      <c r="EN37" s="20">
        <v>3000</v>
      </c>
      <c r="EO37" s="20">
        <v>4000</v>
      </c>
      <c r="EP37" s="19">
        <f t="shared" si="11"/>
        <v>1000</v>
      </c>
      <c r="EQ37" s="19">
        <f t="shared" si="12"/>
        <v>25</v>
      </c>
      <c r="ER37" s="19">
        <v>2</v>
      </c>
      <c r="ES37" s="20"/>
      <c r="ET37" s="15">
        <v>1</v>
      </c>
      <c r="EU37" s="14">
        <v>0</v>
      </c>
      <c r="EV37" s="19">
        <v>0</v>
      </c>
      <c r="EW37" s="19"/>
      <c r="EX37" s="14">
        <v>0</v>
      </c>
      <c r="EY37" s="15" t="s">
        <v>136</v>
      </c>
      <c r="EZ37" s="19">
        <v>0</v>
      </c>
      <c r="FA37" s="19"/>
      <c r="FB37" s="19">
        <v>0</v>
      </c>
      <c r="FC37" s="19"/>
      <c r="FD37" s="19">
        <v>0</v>
      </c>
      <c r="FE37" s="19"/>
      <c r="FF37">
        <v>2</v>
      </c>
      <c r="FG37">
        <v>253</v>
      </c>
      <c r="FH37">
        <v>59</v>
      </c>
      <c r="FI37">
        <v>48</v>
      </c>
      <c r="FJ37">
        <v>211</v>
      </c>
      <c r="FK37">
        <v>301</v>
      </c>
      <c r="FL37">
        <v>270</v>
      </c>
      <c r="FM37">
        <v>571</v>
      </c>
      <c r="FN37">
        <v>16</v>
      </c>
      <c r="FO37">
        <v>0</v>
      </c>
      <c r="FP37">
        <v>32</v>
      </c>
      <c r="FQ37">
        <v>0</v>
      </c>
      <c r="FR37">
        <v>0</v>
      </c>
      <c r="FS37">
        <v>0</v>
      </c>
      <c r="FT37">
        <v>0</v>
      </c>
      <c r="FU37">
        <v>0</v>
      </c>
      <c r="FV37">
        <v>0</v>
      </c>
      <c r="FW37">
        <v>0</v>
      </c>
      <c r="FX37">
        <v>0</v>
      </c>
      <c r="FY37">
        <v>0</v>
      </c>
      <c r="FZ37">
        <v>9</v>
      </c>
      <c r="GA37">
        <v>3</v>
      </c>
      <c r="GB37">
        <v>12</v>
      </c>
      <c r="GC37">
        <v>72</v>
      </c>
      <c r="GD37">
        <v>5</v>
      </c>
      <c r="GE37">
        <v>0</v>
      </c>
      <c r="GF37">
        <v>0</v>
      </c>
      <c r="GG37">
        <v>0</v>
      </c>
      <c r="GH37">
        <v>11</v>
      </c>
      <c r="GI37">
        <v>0</v>
      </c>
      <c r="GJ37">
        <v>0</v>
      </c>
      <c r="GK37">
        <v>4</v>
      </c>
      <c r="GL37">
        <v>19</v>
      </c>
      <c r="GM37">
        <v>0</v>
      </c>
      <c r="GN37">
        <v>0</v>
      </c>
      <c r="GO37">
        <v>0</v>
      </c>
      <c r="GP37">
        <v>144</v>
      </c>
      <c r="GQ37">
        <v>55</v>
      </c>
      <c r="GR37">
        <v>3</v>
      </c>
      <c r="GS37">
        <v>90</v>
      </c>
      <c r="GT37">
        <v>0</v>
      </c>
      <c r="GU37">
        <v>0</v>
      </c>
      <c r="GV37">
        <v>0</v>
      </c>
      <c r="GW37">
        <v>0</v>
      </c>
      <c r="GX37">
        <v>49</v>
      </c>
      <c r="GY37">
        <v>1</v>
      </c>
      <c r="GZ37">
        <v>1</v>
      </c>
      <c r="HA37">
        <v>45</v>
      </c>
    </row>
    <row r="38" spans="1:209" ht="15" customHeight="1" x14ac:dyDescent="0.35">
      <c r="A38" s="18">
        <v>1060210</v>
      </c>
      <c r="B38" s="18">
        <v>1</v>
      </c>
      <c r="C38" s="18">
        <v>6</v>
      </c>
      <c r="D38" s="18">
        <v>2</v>
      </c>
      <c r="E38" s="18" t="s">
        <v>172</v>
      </c>
      <c r="F38" s="18">
        <v>0</v>
      </c>
      <c r="G38" s="21">
        <v>0</v>
      </c>
      <c r="H38" s="13">
        <v>5</v>
      </c>
      <c r="I38" s="13">
        <v>0</v>
      </c>
      <c r="J38" s="13">
        <v>0</v>
      </c>
      <c r="K38" s="13">
        <v>0</v>
      </c>
      <c r="L38" s="14">
        <v>0</v>
      </c>
      <c r="M38">
        <v>8</v>
      </c>
      <c r="N38" s="14">
        <v>0</v>
      </c>
      <c r="O38" s="13">
        <v>3</v>
      </c>
      <c r="P38" s="14">
        <v>0</v>
      </c>
      <c r="Q38" s="14">
        <v>0</v>
      </c>
      <c r="R38">
        <v>2</v>
      </c>
      <c r="S38" s="14">
        <v>0</v>
      </c>
      <c r="T38" s="14">
        <f t="shared" si="0"/>
        <v>13</v>
      </c>
      <c r="U38">
        <v>8</v>
      </c>
      <c r="V38" s="14">
        <v>0</v>
      </c>
      <c r="W38" s="14">
        <v>0</v>
      </c>
      <c r="X38" s="14">
        <v>0</v>
      </c>
      <c r="Y38" s="14">
        <v>0</v>
      </c>
      <c r="Z38">
        <v>2</v>
      </c>
      <c r="AA38" s="14">
        <v>0</v>
      </c>
      <c r="AB38" s="14">
        <f t="shared" si="1"/>
        <v>10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f t="shared" si="2"/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f t="shared" si="3"/>
        <v>0</v>
      </c>
      <c r="AS38" s="14">
        <f t="shared" si="4"/>
        <v>23</v>
      </c>
      <c r="AT38" s="20">
        <v>1</v>
      </c>
      <c r="AU38">
        <v>5</v>
      </c>
      <c r="AV38" s="20">
        <v>0</v>
      </c>
      <c r="AW38" s="14" t="s">
        <v>136</v>
      </c>
      <c r="AX38" s="14" t="s">
        <v>136</v>
      </c>
      <c r="AY38" s="14" t="s">
        <v>136</v>
      </c>
      <c r="AZ38" s="20">
        <v>0</v>
      </c>
      <c r="BA38" s="14" t="s">
        <v>136</v>
      </c>
      <c r="BB38" s="14" t="s">
        <v>136</v>
      </c>
      <c r="BC38" s="14" t="s">
        <v>136</v>
      </c>
      <c r="BD38" s="15">
        <v>0</v>
      </c>
      <c r="BE38" s="15" t="s">
        <v>136</v>
      </c>
      <c r="BF38" s="15" t="s">
        <v>136</v>
      </c>
      <c r="BG38" s="15" t="s">
        <v>136</v>
      </c>
      <c r="BH38" s="20">
        <v>1</v>
      </c>
      <c r="BI38" s="19" t="s">
        <v>136</v>
      </c>
      <c r="BJ38" s="19" t="s">
        <v>136</v>
      </c>
      <c r="BK38" s="19" t="s">
        <v>136</v>
      </c>
      <c r="BL38" s="20">
        <v>0</v>
      </c>
      <c r="BM38" s="14" t="s">
        <v>136</v>
      </c>
      <c r="BN38" s="14" t="s">
        <v>136</v>
      </c>
      <c r="BO38" s="14" t="s">
        <v>136</v>
      </c>
      <c r="BP38" s="15">
        <v>0</v>
      </c>
      <c r="BQ38" s="21">
        <v>0</v>
      </c>
      <c r="BR38" s="15" t="s">
        <v>136</v>
      </c>
      <c r="BS38" s="15" t="s">
        <v>136</v>
      </c>
      <c r="BT38" s="15" t="s">
        <v>136</v>
      </c>
      <c r="BU38" s="15">
        <v>0</v>
      </c>
      <c r="BV38" s="15" t="s">
        <v>136</v>
      </c>
      <c r="BW38" s="15" t="s">
        <v>136</v>
      </c>
      <c r="BX38" s="15" t="s">
        <v>136</v>
      </c>
      <c r="BY38" s="15">
        <v>0</v>
      </c>
      <c r="BZ38" s="15" t="s">
        <v>136</v>
      </c>
      <c r="CA38" s="15" t="s">
        <v>136</v>
      </c>
      <c r="CB38" s="15" t="s">
        <v>136</v>
      </c>
      <c r="CC38" s="15">
        <v>1</v>
      </c>
      <c r="CD38" s="20">
        <v>2</v>
      </c>
      <c r="CE38" s="15">
        <v>6</v>
      </c>
      <c r="CF38">
        <v>2</v>
      </c>
      <c r="CG38" s="15">
        <v>0</v>
      </c>
      <c r="CH38" s="15" t="s">
        <v>136</v>
      </c>
      <c r="CI38" s="15" t="s">
        <v>136</v>
      </c>
      <c r="CJ38" s="15" t="s">
        <v>136</v>
      </c>
      <c r="CK38" s="20">
        <v>0</v>
      </c>
      <c r="CL38" s="15" t="s">
        <v>136</v>
      </c>
      <c r="CM38" s="15" t="s">
        <v>136</v>
      </c>
      <c r="CN38" s="15" t="s">
        <v>136</v>
      </c>
      <c r="CO38" s="15" t="s">
        <v>136</v>
      </c>
      <c r="CP38" s="15" t="s">
        <v>136</v>
      </c>
      <c r="CQ38" s="15" t="s">
        <v>136</v>
      </c>
      <c r="CR38" s="15" t="s">
        <v>136</v>
      </c>
      <c r="CS38" s="15" t="s">
        <v>136</v>
      </c>
      <c r="CT38" s="15" t="s">
        <v>136</v>
      </c>
      <c r="CU38" s="19" t="s">
        <v>136</v>
      </c>
      <c r="CV38" s="19" t="s">
        <v>136</v>
      </c>
      <c r="CW38" s="19" t="s">
        <v>136</v>
      </c>
      <c r="CX38" s="19" t="s">
        <v>136</v>
      </c>
      <c r="CY38" s="19" t="s">
        <v>136</v>
      </c>
      <c r="CZ38" s="19" t="s">
        <v>136</v>
      </c>
      <c r="DA38" s="19" t="s">
        <v>136</v>
      </c>
      <c r="DB38" s="19" t="s">
        <v>136</v>
      </c>
      <c r="DC38">
        <v>6</v>
      </c>
      <c r="DD38" t="s">
        <v>136</v>
      </c>
      <c r="DE38" s="15" t="s">
        <v>136</v>
      </c>
      <c r="DF38" s="15" t="s">
        <v>136</v>
      </c>
      <c r="DG38" s="15" t="s">
        <v>136</v>
      </c>
      <c r="DH38" s="15" t="s">
        <v>136</v>
      </c>
      <c r="DI38" s="15"/>
      <c r="DJ38" s="15"/>
      <c r="DK38" s="15"/>
      <c r="DL38" s="15">
        <v>1</v>
      </c>
      <c r="DM38" s="14">
        <v>1</v>
      </c>
      <c r="DN38" s="20">
        <v>1</v>
      </c>
      <c r="DO38" s="20">
        <v>1</v>
      </c>
      <c r="DP38" s="20">
        <v>1</v>
      </c>
      <c r="DQ38" s="20">
        <v>1</v>
      </c>
      <c r="DR38" s="20">
        <v>1</v>
      </c>
      <c r="DS38" s="20">
        <v>1</v>
      </c>
      <c r="DT38" s="20">
        <v>1</v>
      </c>
      <c r="DU38" s="20">
        <v>1</v>
      </c>
      <c r="DV38" s="20">
        <v>1</v>
      </c>
      <c r="DW38" s="20">
        <v>1</v>
      </c>
      <c r="DX38" s="20">
        <v>2</v>
      </c>
      <c r="DY38" s="20">
        <v>2</v>
      </c>
      <c r="DZ38" s="20">
        <v>4</v>
      </c>
      <c r="EA38" s="20">
        <v>4</v>
      </c>
      <c r="EB38" s="20">
        <v>3000</v>
      </c>
      <c r="EC38" s="20">
        <v>4000</v>
      </c>
      <c r="ED38" s="19">
        <f t="shared" si="5"/>
        <v>1000</v>
      </c>
      <c r="EE38" s="19">
        <f t="shared" si="6"/>
        <v>25</v>
      </c>
      <c r="EF38" s="20">
        <v>1500</v>
      </c>
      <c r="EG38" s="20">
        <v>2500</v>
      </c>
      <c r="EH38" s="19">
        <f t="shared" si="7"/>
        <v>1000</v>
      </c>
      <c r="EI38" s="19">
        <f t="shared" si="8"/>
        <v>40</v>
      </c>
      <c r="EJ38" s="19"/>
      <c r="EK38" s="19"/>
      <c r="EL38" s="19"/>
      <c r="EM38" s="19"/>
      <c r="EN38" s="19"/>
      <c r="EO38" s="19"/>
      <c r="EP38" s="19"/>
      <c r="EQ38" s="19"/>
      <c r="ER38" s="20">
        <v>6</v>
      </c>
      <c r="ES38" s="20"/>
      <c r="ET38" s="15">
        <v>1</v>
      </c>
      <c r="EU38" s="14">
        <v>0</v>
      </c>
      <c r="EV38" s="19">
        <v>0</v>
      </c>
      <c r="EW38" s="19"/>
      <c r="EX38" s="14">
        <v>0</v>
      </c>
      <c r="EY38" s="15" t="s">
        <v>136</v>
      </c>
      <c r="EZ38">
        <v>1</v>
      </c>
      <c r="FB38">
        <v>10</v>
      </c>
      <c r="FD38" s="19">
        <v>0</v>
      </c>
      <c r="FE38" s="19"/>
      <c r="FF38">
        <v>4</v>
      </c>
      <c r="FG38">
        <v>411</v>
      </c>
      <c r="FH38">
        <v>210</v>
      </c>
      <c r="FI38">
        <v>0</v>
      </c>
      <c r="FJ38">
        <v>0</v>
      </c>
      <c r="FK38">
        <v>411</v>
      </c>
      <c r="FL38">
        <v>210</v>
      </c>
      <c r="FM38">
        <v>621</v>
      </c>
      <c r="FN38">
        <v>86</v>
      </c>
      <c r="FO38">
        <v>0</v>
      </c>
      <c r="FP38">
        <v>0</v>
      </c>
      <c r="FQ38">
        <v>0</v>
      </c>
      <c r="FR38">
        <v>4</v>
      </c>
      <c r="FS38">
        <v>0</v>
      </c>
      <c r="FT38">
        <v>0</v>
      </c>
      <c r="FU38">
        <v>0</v>
      </c>
      <c r="FV38">
        <v>4</v>
      </c>
      <c r="FW38">
        <v>6</v>
      </c>
      <c r="FX38">
        <v>0</v>
      </c>
      <c r="FY38">
        <v>0</v>
      </c>
      <c r="FZ38">
        <v>9</v>
      </c>
      <c r="GA38">
        <v>9</v>
      </c>
      <c r="GB38">
        <v>0</v>
      </c>
      <c r="GC38">
        <v>0</v>
      </c>
      <c r="GD38">
        <v>104</v>
      </c>
      <c r="GE38">
        <v>0</v>
      </c>
      <c r="GF38">
        <v>0</v>
      </c>
      <c r="GG38">
        <v>0</v>
      </c>
      <c r="GH38">
        <v>18</v>
      </c>
      <c r="GI38">
        <v>21</v>
      </c>
      <c r="GJ38">
        <v>0</v>
      </c>
      <c r="GK38">
        <v>0</v>
      </c>
      <c r="GL38">
        <v>69</v>
      </c>
      <c r="GM38">
        <v>0</v>
      </c>
      <c r="GN38">
        <v>0</v>
      </c>
      <c r="GO38">
        <v>0</v>
      </c>
      <c r="GP38">
        <v>100</v>
      </c>
      <c r="GQ38">
        <v>174</v>
      </c>
      <c r="GR38">
        <v>0</v>
      </c>
      <c r="GS38">
        <v>0</v>
      </c>
      <c r="GT38">
        <v>0</v>
      </c>
      <c r="GU38">
        <v>0</v>
      </c>
      <c r="GV38">
        <v>0</v>
      </c>
      <c r="GW38">
        <v>0</v>
      </c>
      <c r="GX38">
        <v>17</v>
      </c>
      <c r="GY38">
        <v>0</v>
      </c>
      <c r="GZ38">
        <v>0</v>
      </c>
      <c r="HA38">
        <v>0</v>
      </c>
    </row>
    <row r="39" spans="1:209" ht="15" customHeight="1" x14ac:dyDescent="0.35">
      <c r="A39" s="18">
        <v>1060211</v>
      </c>
      <c r="B39" s="18">
        <v>1</v>
      </c>
      <c r="C39" s="18">
        <v>6</v>
      </c>
      <c r="D39" s="18">
        <v>2</v>
      </c>
      <c r="E39" s="18" t="s">
        <v>173</v>
      </c>
      <c r="F39" s="18">
        <v>0</v>
      </c>
      <c r="G39" s="21">
        <v>0</v>
      </c>
      <c r="H39" s="13">
        <v>2</v>
      </c>
      <c r="I39" s="13">
        <v>0</v>
      </c>
      <c r="J39" s="13">
        <v>0</v>
      </c>
      <c r="K39" s="13">
        <v>1</v>
      </c>
      <c r="L39">
        <v>2</v>
      </c>
      <c r="M39">
        <v>11</v>
      </c>
      <c r="N39" s="14">
        <v>0</v>
      </c>
      <c r="O39" s="13">
        <v>1</v>
      </c>
      <c r="P39" s="14">
        <v>0</v>
      </c>
      <c r="Q39" s="14">
        <v>0</v>
      </c>
      <c r="R39">
        <v>1</v>
      </c>
      <c r="S39" s="14">
        <v>0</v>
      </c>
      <c r="T39" s="14">
        <f t="shared" si="0"/>
        <v>13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f t="shared" si="1"/>
        <v>0</v>
      </c>
      <c r="AC39" s="14">
        <v>0</v>
      </c>
      <c r="AD39" s="14">
        <v>0</v>
      </c>
      <c r="AE39">
        <v>1</v>
      </c>
      <c r="AF39">
        <v>2</v>
      </c>
      <c r="AH39">
        <v>7</v>
      </c>
      <c r="AI39" s="14">
        <v>0</v>
      </c>
      <c r="AJ39" s="14">
        <f t="shared" si="2"/>
        <v>10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f t="shared" si="3"/>
        <v>0</v>
      </c>
      <c r="AS39" s="14">
        <f t="shared" si="4"/>
        <v>23</v>
      </c>
      <c r="AT39" s="20">
        <v>1</v>
      </c>
      <c r="AU39">
        <v>5</v>
      </c>
      <c r="AV39" s="20">
        <v>0</v>
      </c>
      <c r="AW39" s="14" t="s">
        <v>136</v>
      </c>
      <c r="AX39" s="14" t="s">
        <v>136</v>
      </c>
      <c r="AY39" s="14" t="s">
        <v>136</v>
      </c>
      <c r="AZ39" s="20">
        <v>1</v>
      </c>
      <c r="BA39">
        <v>2</v>
      </c>
      <c r="BB39">
        <v>2</v>
      </c>
      <c r="BC39">
        <v>3</v>
      </c>
      <c r="BD39" s="15">
        <v>0</v>
      </c>
      <c r="BE39" s="15" t="s">
        <v>136</v>
      </c>
      <c r="BF39" s="15" t="s">
        <v>136</v>
      </c>
      <c r="BG39" s="15" t="s">
        <v>136</v>
      </c>
      <c r="BH39" s="20">
        <v>1</v>
      </c>
      <c r="BI39" s="19" t="s">
        <v>136</v>
      </c>
      <c r="BJ39" s="19" t="s">
        <v>136</v>
      </c>
      <c r="BK39" s="19" t="s">
        <v>136</v>
      </c>
      <c r="BL39" s="20">
        <v>0</v>
      </c>
      <c r="BM39" s="14" t="s">
        <v>136</v>
      </c>
      <c r="BN39" s="14" t="s">
        <v>136</v>
      </c>
      <c r="BO39" s="14" t="s">
        <v>136</v>
      </c>
      <c r="BP39" s="15">
        <v>0</v>
      </c>
      <c r="BQ39" s="21">
        <v>0</v>
      </c>
      <c r="BR39" s="15" t="s">
        <v>136</v>
      </c>
      <c r="BS39" s="15" t="s">
        <v>136</v>
      </c>
      <c r="BT39" s="15" t="s">
        <v>136</v>
      </c>
      <c r="BU39" s="15">
        <v>0</v>
      </c>
      <c r="BV39" s="15" t="s">
        <v>136</v>
      </c>
      <c r="BW39" s="15" t="s">
        <v>136</v>
      </c>
      <c r="BX39" s="15" t="s">
        <v>136</v>
      </c>
      <c r="BY39" s="15">
        <v>0</v>
      </c>
      <c r="BZ39" s="15" t="s">
        <v>136</v>
      </c>
      <c r="CA39" s="15" t="s">
        <v>136</v>
      </c>
      <c r="CB39" s="15" t="s">
        <v>136</v>
      </c>
      <c r="CC39" s="15">
        <v>1</v>
      </c>
      <c r="CD39" s="20">
        <v>2</v>
      </c>
      <c r="CE39">
        <v>4</v>
      </c>
      <c r="CF39">
        <v>2</v>
      </c>
      <c r="CG39" s="15">
        <v>0</v>
      </c>
      <c r="CH39" s="15" t="s">
        <v>136</v>
      </c>
      <c r="CI39" s="15" t="s">
        <v>136</v>
      </c>
      <c r="CJ39" s="15" t="s">
        <v>136</v>
      </c>
      <c r="CK39" s="20">
        <v>0</v>
      </c>
      <c r="CL39" s="15" t="s">
        <v>136</v>
      </c>
      <c r="CM39" s="15" t="s">
        <v>136</v>
      </c>
      <c r="CN39" s="15" t="s">
        <v>136</v>
      </c>
      <c r="CO39">
        <v>2</v>
      </c>
      <c r="CP39" s="15" t="s">
        <v>136</v>
      </c>
      <c r="CQ39" s="15" t="s">
        <v>136</v>
      </c>
      <c r="CR39" s="15" t="s">
        <v>136</v>
      </c>
      <c r="CS39" s="15" t="s">
        <v>136</v>
      </c>
      <c r="CT39" s="15" t="s">
        <v>136</v>
      </c>
      <c r="CU39" s="19" t="s">
        <v>136</v>
      </c>
      <c r="CV39" s="19" t="s">
        <v>136</v>
      </c>
      <c r="CW39" s="19" t="s">
        <v>136</v>
      </c>
      <c r="CX39" s="19" t="s">
        <v>136</v>
      </c>
      <c r="CY39" s="19" t="s">
        <v>136</v>
      </c>
      <c r="CZ39" s="19" t="s">
        <v>136</v>
      </c>
      <c r="DA39" s="19" t="s">
        <v>136</v>
      </c>
      <c r="DB39" s="19" t="s">
        <v>136</v>
      </c>
      <c r="DC39">
        <v>3</v>
      </c>
      <c r="DD39" t="s">
        <v>136</v>
      </c>
      <c r="DE39" s="15" t="s">
        <v>136</v>
      </c>
      <c r="DF39" s="15" t="s">
        <v>136</v>
      </c>
      <c r="DG39" s="15" t="s">
        <v>136</v>
      </c>
      <c r="DH39" s="15" t="s">
        <v>136</v>
      </c>
      <c r="DI39" s="15"/>
      <c r="DJ39" s="15"/>
      <c r="DK39" s="15"/>
      <c r="DL39" s="20">
        <v>1</v>
      </c>
      <c r="DM39" s="20">
        <v>1</v>
      </c>
      <c r="DN39" s="20">
        <v>1</v>
      </c>
      <c r="DO39" s="20">
        <v>1</v>
      </c>
      <c r="DP39" s="20">
        <v>1</v>
      </c>
      <c r="DQ39" s="20">
        <v>1</v>
      </c>
      <c r="DR39" s="14">
        <v>1</v>
      </c>
      <c r="DS39" s="14">
        <v>1</v>
      </c>
      <c r="DT39" s="20">
        <v>1</v>
      </c>
      <c r="DU39" s="20">
        <v>1</v>
      </c>
      <c r="DV39" s="20">
        <v>1</v>
      </c>
      <c r="DW39" s="20">
        <v>1</v>
      </c>
      <c r="DX39" s="20">
        <v>2</v>
      </c>
      <c r="DY39" s="20">
        <v>2</v>
      </c>
      <c r="DZ39" s="20">
        <v>4</v>
      </c>
      <c r="EA39" s="20">
        <v>4</v>
      </c>
      <c r="EB39" s="20">
        <v>3500</v>
      </c>
      <c r="EC39" s="20">
        <v>5000</v>
      </c>
      <c r="ED39" s="19">
        <f t="shared" si="5"/>
        <v>1500</v>
      </c>
      <c r="EE39" s="19">
        <f t="shared" si="6"/>
        <v>30</v>
      </c>
      <c r="EF39" s="20">
        <v>2500</v>
      </c>
      <c r="EG39" s="20">
        <v>4000</v>
      </c>
      <c r="EH39" s="19">
        <f t="shared" si="7"/>
        <v>1500</v>
      </c>
      <c r="EI39" s="19">
        <f t="shared" si="8"/>
        <v>37.5</v>
      </c>
      <c r="EJ39" s="19"/>
      <c r="EK39" s="19"/>
      <c r="EL39" s="19"/>
      <c r="EM39" s="19"/>
      <c r="EN39" s="19"/>
      <c r="EO39" s="19"/>
      <c r="EP39" s="19"/>
      <c r="EQ39" s="19"/>
      <c r="ER39" s="20">
        <v>1</v>
      </c>
      <c r="ES39" s="20"/>
      <c r="ET39" s="15">
        <v>1</v>
      </c>
      <c r="EU39" s="14">
        <v>0</v>
      </c>
      <c r="EV39" s="19">
        <v>0</v>
      </c>
      <c r="EW39" s="19"/>
      <c r="EX39" s="14">
        <v>0</v>
      </c>
      <c r="EY39" s="15" t="s">
        <v>136</v>
      </c>
      <c r="EZ39" s="19">
        <v>0</v>
      </c>
      <c r="FA39" s="19"/>
      <c r="FB39">
        <v>14</v>
      </c>
      <c r="FD39" s="19">
        <v>0</v>
      </c>
      <c r="FE39" s="19"/>
      <c r="FF39">
        <v>4</v>
      </c>
      <c r="FG39">
        <v>45</v>
      </c>
      <c r="FH39">
        <v>40</v>
      </c>
      <c r="FI39">
        <v>60</v>
      </c>
      <c r="FJ39">
        <v>162</v>
      </c>
      <c r="FK39">
        <v>105</v>
      </c>
      <c r="FL39">
        <v>202</v>
      </c>
      <c r="FM39">
        <v>307</v>
      </c>
      <c r="FN39">
        <v>8</v>
      </c>
      <c r="FO39">
        <v>0</v>
      </c>
      <c r="FP39">
        <v>47</v>
      </c>
      <c r="FQ39">
        <v>0</v>
      </c>
      <c r="FR39">
        <v>0</v>
      </c>
      <c r="FS39">
        <v>0</v>
      </c>
      <c r="FT39">
        <v>0</v>
      </c>
      <c r="FU39">
        <v>0</v>
      </c>
      <c r="FV39">
        <v>2</v>
      </c>
      <c r="FW39">
        <v>2</v>
      </c>
      <c r="FX39">
        <v>1</v>
      </c>
      <c r="FY39">
        <v>0</v>
      </c>
      <c r="FZ39">
        <v>9</v>
      </c>
      <c r="GA39">
        <v>9</v>
      </c>
      <c r="GB39">
        <v>9</v>
      </c>
      <c r="GC39">
        <v>154</v>
      </c>
      <c r="GD39">
        <v>3</v>
      </c>
      <c r="GE39">
        <v>1</v>
      </c>
      <c r="GF39">
        <v>0</v>
      </c>
      <c r="GG39">
        <v>0</v>
      </c>
      <c r="GH39">
        <v>7</v>
      </c>
      <c r="GI39">
        <v>7</v>
      </c>
      <c r="GJ39">
        <v>3</v>
      </c>
      <c r="GK39">
        <v>0</v>
      </c>
      <c r="GL39">
        <v>4</v>
      </c>
      <c r="GM39">
        <v>4</v>
      </c>
      <c r="GN39">
        <v>0</v>
      </c>
      <c r="GO39">
        <v>0</v>
      </c>
      <c r="GP39">
        <v>9</v>
      </c>
      <c r="GQ39">
        <v>17</v>
      </c>
      <c r="GR39">
        <v>0</v>
      </c>
      <c r="GS39">
        <v>8</v>
      </c>
      <c r="GT39">
        <v>0</v>
      </c>
      <c r="GU39">
        <v>0</v>
      </c>
      <c r="GV39">
        <v>0</v>
      </c>
      <c r="GW39">
        <v>0</v>
      </c>
      <c r="GX39">
        <v>3</v>
      </c>
      <c r="GY39">
        <v>0</v>
      </c>
      <c r="GZ39">
        <v>0</v>
      </c>
      <c r="HA39">
        <v>0</v>
      </c>
    </row>
    <row r="40" spans="1:209" ht="15" customHeight="1" x14ac:dyDescent="0.35">
      <c r="A40" s="18">
        <v>1060212</v>
      </c>
      <c r="B40" s="18">
        <v>1</v>
      </c>
      <c r="C40" s="18">
        <v>6</v>
      </c>
      <c r="D40" s="18">
        <v>2</v>
      </c>
      <c r="E40" s="18" t="s">
        <v>174</v>
      </c>
      <c r="F40" s="18">
        <v>0</v>
      </c>
      <c r="G40" s="21">
        <v>0</v>
      </c>
      <c r="H40" s="13">
        <v>2</v>
      </c>
      <c r="I40" s="13">
        <v>0</v>
      </c>
      <c r="J40">
        <v>1</v>
      </c>
      <c r="K40" s="13">
        <v>0</v>
      </c>
      <c r="L40" s="14">
        <v>0</v>
      </c>
      <c r="M40" s="14">
        <v>0</v>
      </c>
      <c r="N40" s="14">
        <v>0</v>
      </c>
      <c r="O40" s="14">
        <v>0</v>
      </c>
      <c r="P40" s="13">
        <v>0</v>
      </c>
      <c r="Q40" s="13">
        <v>0</v>
      </c>
      <c r="R40" s="13">
        <v>0</v>
      </c>
      <c r="S40" s="14">
        <v>0</v>
      </c>
      <c r="T40" s="14">
        <f t="shared" si="0"/>
        <v>0</v>
      </c>
      <c r="U40">
        <v>7</v>
      </c>
      <c r="V40" s="14">
        <v>0</v>
      </c>
      <c r="W40" s="14">
        <v>0</v>
      </c>
      <c r="X40" s="14">
        <v>0</v>
      </c>
      <c r="Y40" s="14">
        <v>0</v>
      </c>
      <c r="Z40">
        <v>1</v>
      </c>
      <c r="AA40" s="14">
        <v>0</v>
      </c>
      <c r="AB40" s="14">
        <f t="shared" si="1"/>
        <v>8</v>
      </c>
      <c r="AC40" s="14">
        <v>0</v>
      </c>
      <c r="AD40" s="14">
        <v>0</v>
      </c>
      <c r="AE40">
        <v>5</v>
      </c>
      <c r="AF40" s="14">
        <v>0</v>
      </c>
      <c r="AG40" s="14">
        <v>0</v>
      </c>
      <c r="AH40">
        <v>3</v>
      </c>
      <c r="AI40">
        <v>2</v>
      </c>
      <c r="AJ40" s="14">
        <f t="shared" si="2"/>
        <v>10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f t="shared" si="3"/>
        <v>0</v>
      </c>
      <c r="AS40" s="14">
        <f t="shared" si="4"/>
        <v>18</v>
      </c>
      <c r="AT40" s="20">
        <v>0</v>
      </c>
      <c r="AU40" s="14" t="s">
        <v>136</v>
      </c>
      <c r="AV40" s="20">
        <v>0</v>
      </c>
      <c r="AW40" s="14" t="s">
        <v>136</v>
      </c>
      <c r="AX40" s="14" t="s">
        <v>136</v>
      </c>
      <c r="AY40" s="14" t="s">
        <v>136</v>
      </c>
      <c r="AZ40" s="20">
        <v>1</v>
      </c>
      <c r="BA40">
        <v>2</v>
      </c>
      <c r="BB40">
        <v>2</v>
      </c>
      <c r="BC40">
        <v>3</v>
      </c>
      <c r="BD40" s="15">
        <v>0</v>
      </c>
      <c r="BE40" s="15" t="s">
        <v>136</v>
      </c>
      <c r="BF40" s="15" t="s">
        <v>136</v>
      </c>
      <c r="BG40" s="15" t="s">
        <v>136</v>
      </c>
      <c r="BH40" s="20">
        <v>1</v>
      </c>
      <c r="BI40" s="19" t="s">
        <v>136</v>
      </c>
      <c r="BJ40" s="19" t="s">
        <v>136</v>
      </c>
      <c r="BK40" s="19" t="s">
        <v>136</v>
      </c>
      <c r="BL40" s="20">
        <v>0</v>
      </c>
      <c r="BM40" s="14" t="s">
        <v>136</v>
      </c>
      <c r="BN40" s="14" t="s">
        <v>136</v>
      </c>
      <c r="BO40" s="14" t="s">
        <v>136</v>
      </c>
      <c r="BP40" s="15">
        <v>0</v>
      </c>
      <c r="BQ40" s="21">
        <v>0</v>
      </c>
      <c r="BR40" s="15" t="s">
        <v>136</v>
      </c>
      <c r="BS40" s="15" t="s">
        <v>136</v>
      </c>
      <c r="BT40" s="15" t="s">
        <v>136</v>
      </c>
      <c r="BU40" s="15">
        <v>0</v>
      </c>
      <c r="BV40" s="15" t="s">
        <v>136</v>
      </c>
      <c r="BW40" s="15" t="s">
        <v>136</v>
      </c>
      <c r="BX40" s="15" t="s">
        <v>136</v>
      </c>
      <c r="BY40" s="15">
        <v>0</v>
      </c>
      <c r="BZ40" s="15" t="s">
        <v>136</v>
      </c>
      <c r="CA40" s="15" t="s">
        <v>136</v>
      </c>
      <c r="CB40" s="15" t="s">
        <v>136</v>
      </c>
      <c r="CC40" s="20">
        <v>0</v>
      </c>
      <c r="CD40" s="14" t="s">
        <v>136</v>
      </c>
      <c r="CE40" s="14" t="s">
        <v>136</v>
      </c>
      <c r="CF40" s="14" t="s">
        <v>136</v>
      </c>
      <c r="CG40" s="15">
        <v>0</v>
      </c>
      <c r="CH40" s="15" t="s">
        <v>136</v>
      </c>
      <c r="CI40" s="15" t="s">
        <v>136</v>
      </c>
      <c r="CJ40" s="15" t="s">
        <v>136</v>
      </c>
      <c r="CK40" s="20">
        <v>0</v>
      </c>
      <c r="CL40" s="15" t="s">
        <v>136</v>
      </c>
      <c r="CM40" s="15" t="s">
        <v>136</v>
      </c>
      <c r="CN40" s="15" t="s">
        <v>136</v>
      </c>
      <c r="CO40">
        <v>2</v>
      </c>
      <c r="CP40" s="15" t="s">
        <v>136</v>
      </c>
      <c r="CQ40" s="15" t="s">
        <v>136</v>
      </c>
      <c r="CR40" s="15" t="s">
        <v>136</v>
      </c>
      <c r="CS40" s="15" t="s">
        <v>136</v>
      </c>
      <c r="CT40" s="15" t="s">
        <v>136</v>
      </c>
      <c r="CU40" s="19" t="s">
        <v>136</v>
      </c>
      <c r="CV40" s="19" t="s">
        <v>136</v>
      </c>
      <c r="CW40" s="19" t="s">
        <v>136</v>
      </c>
      <c r="CX40" s="19" t="s">
        <v>136</v>
      </c>
      <c r="CY40" s="19" t="s">
        <v>136</v>
      </c>
      <c r="CZ40" s="19" t="s">
        <v>136</v>
      </c>
      <c r="DA40" s="19" t="s">
        <v>136</v>
      </c>
      <c r="DB40" s="19" t="s">
        <v>136</v>
      </c>
      <c r="DC40" s="19" t="s">
        <v>136</v>
      </c>
      <c r="DD40" t="s">
        <v>136</v>
      </c>
      <c r="DE40" s="15" t="s">
        <v>136</v>
      </c>
      <c r="DF40" s="15" t="s">
        <v>136</v>
      </c>
      <c r="DG40" s="15" t="s">
        <v>136</v>
      </c>
      <c r="DH40" s="15" t="s">
        <v>136</v>
      </c>
      <c r="DI40" s="15"/>
      <c r="DJ40" s="15"/>
      <c r="DK40" s="15"/>
      <c r="DL40" s="20">
        <v>1</v>
      </c>
      <c r="DM40" s="20">
        <v>1</v>
      </c>
      <c r="DN40" s="20">
        <v>1</v>
      </c>
      <c r="DO40" s="20">
        <v>1</v>
      </c>
      <c r="DP40" s="20">
        <v>1</v>
      </c>
      <c r="DQ40" s="20">
        <v>1</v>
      </c>
      <c r="DR40" s="20">
        <v>1</v>
      </c>
      <c r="DS40" s="20">
        <v>1</v>
      </c>
      <c r="DT40" s="20">
        <v>1</v>
      </c>
      <c r="DU40" s="20">
        <v>1</v>
      </c>
      <c r="DV40" s="20">
        <v>1</v>
      </c>
      <c r="DW40" s="20">
        <v>1</v>
      </c>
      <c r="DX40" s="20">
        <v>2</v>
      </c>
      <c r="DY40" s="20">
        <v>2</v>
      </c>
      <c r="DZ40" s="20">
        <v>4</v>
      </c>
      <c r="EA40" s="20">
        <v>4</v>
      </c>
      <c r="EB40" s="20">
        <v>2500</v>
      </c>
      <c r="EC40" s="20">
        <v>4000</v>
      </c>
      <c r="ED40" s="19">
        <f t="shared" si="5"/>
        <v>1500</v>
      </c>
      <c r="EE40" s="19">
        <f t="shared" si="6"/>
        <v>37.5</v>
      </c>
      <c r="EF40" s="20">
        <v>1500</v>
      </c>
      <c r="EG40" s="20">
        <v>3000</v>
      </c>
      <c r="EH40" s="19">
        <f t="shared" si="7"/>
        <v>1500</v>
      </c>
      <c r="EI40" s="19">
        <f t="shared" si="8"/>
        <v>50</v>
      </c>
      <c r="EJ40" s="19"/>
      <c r="EK40" s="19"/>
      <c r="EL40" s="19"/>
      <c r="EM40" s="19"/>
      <c r="EN40" s="19"/>
      <c r="EO40" s="19"/>
      <c r="EP40" s="19"/>
      <c r="EQ40" s="19"/>
      <c r="ER40" s="19">
        <v>2</v>
      </c>
      <c r="ES40" s="20"/>
      <c r="ET40" s="15">
        <v>1</v>
      </c>
      <c r="EU40" s="15">
        <v>1</v>
      </c>
      <c r="EV40" s="20">
        <v>3</v>
      </c>
      <c r="EW40" s="20"/>
      <c r="EX40" s="14">
        <v>0</v>
      </c>
      <c r="EY40" s="15" t="s">
        <v>136</v>
      </c>
      <c r="EZ40" s="19">
        <v>0</v>
      </c>
      <c r="FA40" s="19"/>
      <c r="FB40" s="19">
        <v>0</v>
      </c>
      <c r="FC40" s="19"/>
      <c r="FD40" s="19">
        <v>0</v>
      </c>
      <c r="FE40" s="19"/>
      <c r="FF40">
        <v>4</v>
      </c>
      <c r="FG40">
        <v>29</v>
      </c>
      <c r="FH40">
        <v>89</v>
      </c>
      <c r="FI40">
        <v>0</v>
      </c>
      <c r="FJ40">
        <v>25</v>
      </c>
      <c r="FK40">
        <v>29</v>
      </c>
      <c r="FL40">
        <v>114</v>
      </c>
      <c r="FM40">
        <v>143</v>
      </c>
      <c r="FN40">
        <v>16</v>
      </c>
      <c r="FO40">
        <v>0</v>
      </c>
      <c r="FP40">
        <v>0</v>
      </c>
      <c r="FQ40">
        <v>0</v>
      </c>
      <c r="FR40">
        <v>4</v>
      </c>
      <c r="FS40">
        <v>11</v>
      </c>
      <c r="FT40">
        <v>0</v>
      </c>
      <c r="FU40">
        <v>0</v>
      </c>
      <c r="FV40">
        <v>0</v>
      </c>
      <c r="FW40">
        <v>0</v>
      </c>
      <c r="FX40">
        <v>0</v>
      </c>
      <c r="FY40">
        <v>0</v>
      </c>
      <c r="FZ40">
        <v>0</v>
      </c>
      <c r="GA40">
        <v>0</v>
      </c>
      <c r="GB40">
        <v>0</v>
      </c>
      <c r="GC40">
        <v>0</v>
      </c>
      <c r="GD40">
        <v>0</v>
      </c>
      <c r="GE40">
        <v>6</v>
      </c>
      <c r="GF40">
        <v>0</v>
      </c>
      <c r="GG40">
        <v>0</v>
      </c>
      <c r="GH40">
        <v>1</v>
      </c>
      <c r="GI40">
        <v>6</v>
      </c>
      <c r="GJ40">
        <v>0</v>
      </c>
      <c r="GK40">
        <v>0</v>
      </c>
      <c r="GL40">
        <v>0</v>
      </c>
      <c r="GM40">
        <v>4</v>
      </c>
      <c r="GN40">
        <v>0</v>
      </c>
      <c r="GO40">
        <v>0</v>
      </c>
      <c r="GP40">
        <v>2</v>
      </c>
      <c r="GQ40">
        <v>38</v>
      </c>
      <c r="GR40">
        <v>0</v>
      </c>
      <c r="GS40">
        <v>25</v>
      </c>
      <c r="GT40">
        <v>0</v>
      </c>
      <c r="GU40">
        <v>0</v>
      </c>
      <c r="GV40">
        <v>0</v>
      </c>
      <c r="GW40">
        <v>0</v>
      </c>
      <c r="GX40">
        <v>6</v>
      </c>
      <c r="GY40">
        <v>24</v>
      </c>
      <c r="GZ40">
        <v>0</v>
      </c>
      <c r="HA40">
        <v>0</v>
      </c>
    </row>
    <row r="41" spans="1:209" ht="15" customHeight="1" x14ac:dyDescent="0.35">
      <c r="A41" s="18">
        <v>1060213</v>
      </c>
      <c r="B41" s="18">
        <v>1</v>
      </c>
      <c r="C41" s="18">
        <v>6</v>
      </c>
      <c r="D41" s="18">
        <v>2</v>
      </c>
      <c r="E41" s="18" t="s">
        <v>175</v>
      </c>
      <c r="F41" s="18">
        <v>1</v>
      </c>
      <c r="G41" s="21">
        <v>0</v>
      </c>
      <c r="H41" s="13">
        <v>2</v>
      </c>
      <c r="I41" s="13">
        <v>0</v>
      </c>
      <c r="J41" s="13">
        <v>0</v>
      </c>
      <c r="K41" s="13">
        <v>0</v>
      </c>
      <c r="L41" s="14">
        <v>0</v>
      </c>
      <c r="M41">
        <v>4</v>
      </c>
      <c r="N41" s="14">
        <v>0</v>
      </c>
      <c r="O41" s="13">
        <v>6</v>
      </c>
      <c r="P41" s="14">
        <v>0</v>
      </c>
      <c r="Q41" s="14">
        <v>0</v>
      </c>
      <c r="R41">
        <v>4</v>
      </c>
      <c r="S41" s="14">
        <v>0</v>
      </c>
      <c r="T41" s="14">
        <f t="shared" si="0"/>
        <v>14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f t="shared" si="1"/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f t="shared" si="2"/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f t="shared" si="3"/>
        <v>0</v>
      </c>
      <c r="AS41" s="14">
        <f t="shared" si="4"/>
        <v>14</v>
      </c>
      <c r="AT41" s="20">
        <v>1</v>
      </c>
      <c r="AU41">
        <v>7</v>
      </c>
      <c r="AV41" s="20">
        <v>0</v>
      </c>
      <c r="AW41" s="14" t="s">
        <v>136</v>
      </c>
      <c r="AX41" s="14" t="s">
        <v>136</v>
      </c>
      <c r="AY41" s="14" t="s">
        <v>136</v>
      </c>
      <c r="AZ41" s="20">
        <v>0</v>
      </c>
      <c r="BA41" s="14" t="s">
        <v>136</v>
      </c>
      <c r="BB41" s="14" t="s">
        <v>136</v>
      </c>
      <c r="BC41" s="14" t="s">
        <v>136</v>
      </c>
      <c r="BD41" s="15">
        <v>0</v>
      </c>
      <c r="BE41" s="15" t="s">
        <v>136</v>
      </c>
      <c r="BF41" s="15" t="s">
        <v>136</v>
      </c>
      <c r="BG41" s="15" t="s">
        <v>136</v>
      </c>
      <c r="BH41" s="20">
        <v>1</v>
      </c>
      <c r="BI41" s="19" t="s">
        <v>136</v>
      </c>
      <c r="BJ41" s="19" t="s">
        <v>136</v>
      </c>
      <c r="BK41" s="19" t="s">
        <v>136</v>
      </c>
      <c r="BL41" s="20">
        <v>0</v>
      </c>
      <c r="BM41" s="14" t="s">
        <v>136</v>
      </c>
      <c r="BN41" s="14" t="s">
        <v>136</v>
      </c>
      <c r="BO41" s="14" t="s">
        <v>136</v>
      </c>
      <c r="BP41" s="15">
        <v>0</v>
      </c>
      <c r="BQ41" s="21">
        <v>1</v>
      </c>
      <c r="BR41" s="15" t="s">
        <v>136</v>
      </c>
      <c r="BS41" s="15" t="s">
        <v>136</v>
      </c>
      <c r="BT41" s="15" t="s">
        <v>136</v>
      </c>
      <c r="BU41" s="15">
        <v>0</v>
      </c>
      <c r="BV41" s="15" t="s">
        <v>136</v>
      </c>
      <c r="BW41" s="15" t="s">
        <v>136</v>
      </c>
      <c r="BX41" s="15" t="s">
        <v>136</v>
      </c>
      <c r="BY41" s="15">
        <v>0</v>
      </c>
      <c r="BZ41" s="15" t="s">
        <v>136</v>
      </c>
      <c r="CA41" s="15" t="s">
        <v>136</v>
      </c>
      <c r="CB41" s="15" t="s">
        <v>136</v>
      </c>
      <c r="CC41" s="15">
        <v>1</v>
      </c>
      <c r="CD41">
        <v>2</v>
      </c>
      <c r="CE41" s="15">
        <v>6</v>
      </c>
      <c r="CF41">
        <v>2</v>
      </c>
      <c r="CG41" s="15">
        <v>0</v>
      </c>
      <c r="CH41" s="15" t="s">
        <v>136</v>
      </c>
      <c r="CI41" s="15" t="s">
        <v>136</v>
      </c>
      <c r="CJ41" s="15" t="s">
        <v>136</v>
      </c>
      <c r="CK41" s="20">
        <v>0</v>
      </c>
      <c r="CL41" s="15" t="s">
        <v>136</v>
      </c>
      <c r="CM41" s="15" t="s">
        <v>136</v>
      </c>
      <c r="CN41" s="15" t="s">
        <v>136</v>
      </c>
      <c r="CO41" s="15" t="s">
        <v>136</v>
      </c>
      <c r="CP41" s="15" t="s">
        <v>136</v>
      </c>
      <c r="CQ41" s="15" t="s">
        <v>136</v>
      </c>
      <c r="CR41" s="15" t="s">
        <v>136</v>
      </c>
      <c r="CS41" s="15" t="s">
        <v>136</v>
      </c>
      <c r="CT41" s="15" t="s">
        <v>136</v>
      </c>
      <c r="CU41" s="19" t="s">
        <v>136</v>
      </c>
      <c r="CV41" s="19" t="s">
        <v>136</v>
      </c>
      <c r="CW41" s="19" t="s">
        <v>136</v>
      </c>
      <c r="CX41" s="19" t="s">
        <v>136</v>
      </c>
      <c r="CY41" s="19" t="s">
        <v>136</v>
      </c>
      <c r="CZ41" s="19" t="s">
        <v>136</v>
      </c>
      <c r="DA41" s="19" t="s">
        <v>136</v>
      </c>
      <c r="DB41" s="19" t="s">
        <v>136</v>
      </c>
      <c r="DC41">
        <v>3</v>
      </c>
      <c r="DD41" t="s">
        <v>136</v>
      </c>
      <c r="DE41" s="15" t="s">
        <v>136</v>
      </c>
      <c r="DF41" s="15" t="s">
        <v>136</v>
      </c>
      <c r="DG41" s="15" t="s">
        <v>136</v>
      </c>
      <c r="DH41" s="15" t="s">
        <v>136</v>
      </c>
      <c r="DI41" s="15"/>
      <c r="DJ41" s="15"/>
      <c r="DK41" s="15"/>
      <c r="DL41" s="15">
        <v>1</v>
      </c>
      <c r="DM41" s="14">
        <v>1</v>
      </c>
      <c r="DN41" s="20">
        <v>1</v>
      </c>
      <c r="DO41" s="20">
        <v>1</v>
      </c>
      <c r="DP41" s="20">
        <v>1</v>
      </c>
      <c r="DQ41" s="20">
        <v>1</v>
      </c>
      <c r="DR41" s="20">
        <v>1</v>
      </c>
      <c r="DS41" s="20">
        <v>1</v>
      </c>
      <c r="DT41" s="20">
        <v>1</v>
      </c>
      <c r="DU41" s="20">
        <v>1</v>
      </c>
      <c r="DV41" s="20">
        <v>1</v>
      </c>
      <c r="DW41" s="15">
        <v>1</v>
      </c>
      <c r="DX41" s="20">
        <v>3</v>
      </c>
      <c r="DY41" s="20">
        <v>3</v>
      </c>
      <c r="DZ41" s="20">
        <v>2</v>
      </c>
      <c r="EA41" s="20">
        <v>2</v>
      </c>
      <c r="EB41" s="15"/>
      <c r="EC41" s="15"/>
      <c r="ED41" s="19"/>
      <c r="EE41" s="19"/>
      <c r="EF41" s="20"/>
      <c r="EH41" s="19"/>
      <c r="EI41" s="19"/>
      <c r="EJ41">
        <v>6000</v>
      </c>
      <c r="EK41">
        <v>7000</v>
      </c>
      <c r="EL41" s="19">
        <f t="shared" si="9"/>
        <v>1000</v>
      </c>
      <c r="EM41" s="19">
        <f t="shared" si="10"/>
        <v>14.285714285714285</v>
      </c>
      <c r="EN41">
        <v>4000</v>
      </c>
      <c r="EO41">
        <v>3000</v>
      </c>
      <c r="EP41" s="19">
        <f t="shared" si="11"/>
        <v>-1000</v>
      </c>
      <c r="EQ41" s="19">
        <f t="shared" si="12"/>
        <v>-33.333333333333336</v>
      </c>
      <c r="ER41" s="20">
        <v>1</v>
      </c>
      <c r="ES41" s="20"/>
      <c r="ET41" s="15">
        <v>1</v>
      </c>
      <c r="EU41" s="15">
        <v>1</v>
      </c>
      <c r="EV41" s="20">
        <v>7</v>
      </c>
      <c r="EW41" s="20"/>
      <c r="EX41" s="14">
        <v>0</v>
      </c>
      <c r="EY41" s="15" t="s">
        <v>136</v>
      </c>
      <c r="EZ41" s="19">
        <v>0</v>
      </c>
      <c r="FA41" s="19"/>
      <c r="FB41">
        <v>8</v>
      </c>
      <c r="FD41" s="19">
        <v>0</v>
      </c>
      <c r="FE41" s="19"/>
      <c r="FF41" s="15">
        <v>0</v>
      </c>
      <c r="FG41">
        <v>28</v>
      </c>
      <c r="FH41">
        <v>15</v>
      </c>
      <c r="FI41">
        <v>2</v>
      </c>
      <c r="FJ41">
        <v>100</v>
      </c>
      <c r="FK41">
        <v>30</v>
      </c>
      <c r="FL41">
        <v>115</v>
      </c>
      <c r="FM41">
        <v>145</v>
      </c>
      <c r="FN41">
        <v>4</v>
      </c>
      <c r="FO41">
        <v>0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3</v>
      </c>
      <c r="GA41">
        <v>0</v>
      </c>
      <c r="GB41">
        <v>0</v>
      </c>
      <c r="GC41">
        <v>15</v>
      </c>
      <c r="GD41">
        <v>5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16</v>
      </c>
      <c r="GQ41">
        <v>15</v>
      </c>
      <c r="GR41">
        <v>0</v>
      </c>
      <c r="GS41">
        <v>85</v>
      </c>
      <c r="GT41">
        <v>0</v>
      </c>
      <c r="GU41">
        <v>0</v>
      </c>
      <c r="GV41">
        <v>0</v>
      </c>
      <c r="GW41">
        <v>0</v>
      </c>
      <c r="GX41">
        <v>0</v>
      </c>
      <c r="GY41">
        <v>0</v>
      </c>
      <c r="GZ41">
        <v>1</v>
      </c>
      <c r="HA41">
        <v>0</v>
      </c>
    </row>
    <row r="42" spans="1:209" ht="15" customHeight="1" x14ac:dyDescent="0.35">
      <c r="A42" s="18">
        <v>1060214</v>
      </c>
      <c r="B42" s="18">
        <v>1</v>
      </c>
      <c r="C42" s="18">
        <v>6</v>
      </c>
      <c r="D42" s="18">
        <v>2</v>
      </c>
      <c r="E42" s="18" t="s">
        <v>176</v>
      </c>
      <c r="F42" s="18">
        <v>1</v>
      </c>
      <c r="G42" s="21">
        <v>0</v>
      </c>
      <c r="H42" s="13">
        <v>3</v>
      </c>
      <c r="I42" s="13">
        <v>0</v>
      </c>
      <c r="J42" s="13">
        <v>0</v>
      </c>
      <c r="K42" s="13">
        <v>0</v>
      </c>
      <c r="L42" s="14">
        <v>0</v>
      </c>
      <c r="M42">
        <v>8</v>
      </c>
      <c r="N42" s="14">
        <v>0</v>
      </c>
      <c r="O42" s="13">
        <v>5</v>
      </c>
      <c r="P42" s="14">
        <v>0</v>
      </c>
      <c r="Q42" s="14">
        <v>0</v>
      </c>
      <c r="R42">
        <v>4</v>
      </c>
      <c r="S42" s="14">
        <v>0</v>
      </c>
      <c r="T42" s="14">
        <f t="shared" si="0"/>
        <v>17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f t="shared" si="1"/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f t="shared" si="2"/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f t="shared" si="3"/>
        <v>0</v>
      </c>
      <c r="AS42" s="14">
        <f t="shared" si="4"/>
        <v>17</v>
      </c>
      <c r="AT42" s="20">
        <v>0</v>
      </c>
      <c r="AU42" s="14" t="s">
        <v>136</v>
      </c>
      <c r="AV42" s="20">
        <v>0</v>
      </c>
      <c r="AW42" s="14" t="s">
        <v>136</v>
      </c>
      <c r="AX42" s="14" t="s">
        <v>136</v>
      </c>
      <c r="AY42" s="14" t="s">
        <v>136</v>
      </c>
      <c r="AZ42" s="20">
        <v>0</v>
      </c>
      <c r="BA42" s="14" t="s">
        <v>136</v>
      </c>
      <c r="BB42" s="14" t="s">
        <v>136</v>
      </c>
      <c r="BC42" s="14" t="s">
        <v>136</v>
      </c>
      <c r="BD42" s="15">
        <v>0</v>
      </c>
      <c r="BE42" s="15" t="s">
        <v>136</v>
      </c>
      <c r="BF42" s="15" t="s">
        <v>136</v>
      </c>
      <c r="BG42" s="15" t="s">
        <v>136</v>
      </c>
      <c r="BH42" s="20">
        <v>1</v>
      </c>
      <c r="BI42" s="19" t="s">
        <v>136</v>
      </c>
      <c r="BJ42" s="19" t="s">
        <v>136</v>
      </c>
      <c r="BK42" s="19" t="s">
        <v>136</v>
      </c>
      <c r="BL42" s="15">
        <v>1</v>
      </c>
      <c r="BM42">
        <v>2</v>
      </c>
      <c r="BN42">
        <v>6</v>
      </c>
      <c r="BO42">
        <v>2</v>
      </c>
      <c r="BP42" s="15">
        <v>0</v>
      </c>
      <c r="BQ42" s="21">
        <v>1</v>
      </c>
      <c r="BR42" s="15" t="s">
        <v>136</v>
      </c>
      <c r="BS42" s="15" t="s">
        <v>136</v>
      </c>
      <c r="BT42" s="15" t="s">
        <v>136</v>
      </c>
      <c r="BU42" s="15">
        <v>0</v>
      </c>
      <c r="BV42" s="15" t="s">
        <v>136</v>
      </c>
      <c r="BW42" s="15" t="s">
        <v>136</v>
      </c>
      <c r="BX42" s="15" t="s">
        <v>136</v>
      </c>
      <c r="BY42" s="15">
        <v>0</v>
      </c>
      <c r="BZ42" s="15" t="s">
        <v>136</v>
      </c>
      <c r="CA42" s="15" t="s">
        <v>136</v>
      </c>
      <c r="CB42" s="15" t="s">
        <v>136</v>
      </c>
      <c r="CC42" s="15">
        <v>1</v>
      </c>
      <c r="CD42">
        <v>2</v>
      </c>
      <c r="CE42" s="15">
        <v>6</v>
      </c>
      <c r="CF42">
        <v>2</v>
      </c>
      <c r="CG42" s="15">
        <v>0</v>
      </c>
      <c r="CH42" s="15" t="s">
        <v>136</v>
      </c>
      <c r="CI42" s="15" t="s">
        <v>136</v>
      </c>
      <c r="CJ42" s="15" t="s">
        <v>136</v>
      </c>
      <c r="CK42" s="20">
        <v>0</v>
      </c>
      <c r="CL42" s="15" t="s">
        <v>136</v>
      </c>
      <c r="CM42" s="15" t="s">
        <v>136</v>
      </c>
      <c r="CN42" s="15" t="s">
        <v>136</v>
      </c>
      <c r="CO42" s="15" t="s">
        <v>136</v>
      </c>
      <c r="CP42" s="15" t="s">
        <v>136</v>
      </c>
      <c r="CQ42" s="15" t="s">
        <v>136</v>
      </c>
      <c r="CR42" s="15" t="s">
        <v>136</v>
      </c>
      <c r="CS42" s="15" t="s">
        <v>136</v>
      </c>
      <c r="CT42" s="15" t="s">
        <v>136</v>
      </c>
      <c r="CU42">
        <v>19</v>
      </c>
      <c r="CV42" s="19" t="s">
        <v>136</v>
      </c>
      <c r="CW42" s="19" t="s">
        <v>136</v>
      </c>
      <c r="CX42" s="19" t="s">
        <v>136</v>
      </c>
      <c r="CY42" s="19" t="s">
        <v>136</v>
      </c>
      <c r="CZ42" s="19" t="s">
        <v>136</v>
      </c>
      <c r="DA42" s="19" t="s">
        <v>136</v>
      </c>
      <c r="DB42" s="19" t="s">
        <v>136</v>
      </c>
      <c r="DC42">
        <v>19</v>
      </c>
      <c r="DD42" t="s">
        <v>136</v>
      </c>
      <c r="DE42" s="15" t="s">
        <v>136</v>
      </c>
      <c r="DF42" s="15" t="s">
        <v>136</v>
      </c>
      <c r="DG42" s="15" t="s">
        <v>136</v>
      </c>
      <c r="DH42" s="15" t="s">
        <v>136</v>
      </c>
      <c r="DI42" s="15"/>
      <c r="DJ42" s="15"/>
      <c r="DK42" s="15"/>
      <c r="DL42" s="20">
        <v>1</v>
      </c>
      <c r="DM42" s="20">
        <v>1</v>
      </c>
      <c r="DN42" s="20">
        <v>1</v>
      </c>
      <c r="DO42" s="20">
        <v>1</v>
      </c>
      <c r="DP42" s="20">
        <v>1</v>
      </c>
      <c r="DQ42" s="20">
        <v>1</v>
      </c>
      <c r="DR42" s="20">
        <v>1</v>
      </c>
      <c r="DS42" s="20">
        <v>1</v>
      </c>
      <c r="DT42" s="15">
        <v>1</v>
      </c>
      <c r="DU42" s="15">
        <v>1</v>
      </c>
      <c r="DV42" s="20">
        <v>1</v>
      </c>
      <c r="DW42" s="20">
        <v>1</v>
      </c>
      <c r="DX42" s="20">
        <v>2</v>
      </c>
      <c r="DY42" s="20">
        <v>2</v>
      </c>
      <c r="DZ42" s="20">
        <v>4</v>
      </c>
      <c r="EA42" s="20">
        <v>4</v>
      </c>
      <c r="EB42" s="20">
        <v>2000</v>
      </c>
      <c r="EC42" s="20">
        <v>4000</v>
      </c>
      <c r="ED42" s="19">
        <f t="shared" si="5"/>
        <v>2000</v>
      </c>
      <c r="EE42" s="19">
        <f t="shared" si="6"/>
        <v>50</v>
      </c>
      <c r="EF42" s="20">
        <v>2000</v>
      </c>
      <c r="EG42" s="20">
        <v>3000</v>
      </c>
      <c r="EH42" s="19">
        <f t="shared" si="7"/>
        <v>1000</v>
      </c>
      <c r="EI42" s="19">
        <f t="shared" si="8"/>
        <v>33.333333333333336</v>
      </c>
      <c r="EJ42" s="19"/>
      <c r="EK42" s="19"/>
      <c r="EL42" s="19"/>
      <c r="EM42" s="19"/>
      <c r="EN42" s="19"/>
      <c r="EO42" s="19"/>
      <c r="EP42" s="19"/>
      <c r="EQ42" s="19"/>
      <c r="ER42" s="20">
        <v>1</v>
      </c>
      <c r="ES42" s="20"/>
      <c r="ET42" s="15">
        <v>1</v>
      </c>
      <c r="EU42" s="14">
        <v>0</v>
      </c>
      <c r="EV42" s="19">
        <v>0</v>
      </c>
      <c r="EW42" s="19"/>
      <c r="EX42" s="14">
        <v>0</v>
      </c>
      <c r="EY42" s="15" t="s">
        <v>136</v>
      </c>
      <c r="EZ42" s="19">
        <v>0</v>
      </c>
      <c r="FA42" s="19"/>
      <c r="FB42" s="19">
        <v>0</v>
      </c>
      <c r="FC42" s="19"/>
      <c r="FD42" s="19">
        <v>0</v>
      </c>
      <c r="FE42" s="19"/>
      <c r="FF42">
        <v>2</v>
      </c>
      <c r="FG42">
        <v>188</v>
      </c>
      <c r="FH42">
        <v>33</v>
      </c>
      <c r="FI42">
        <v>22</v>
      </c>
      <c r="FJ42">
        <v>68</v>
      </c>
      <c r="FK42">
        <v>210</v>
      </c>
      <c r="FL42">
        <v>101</v>
      </c>
      <c r="FM42">
        <v>311</v>
      </c>
      <c r="FN42">
        <v>24</v>
      </c>
      <c r="FO42">
        <v>7</v>
      </c>
      <c r="FP42">
        <v>12</v>
      </c>
      <c r="FQ42">
        <v>0</v>
      </c>
      <c r="FR42">
        <v>2</v>
      </c>
      <c r="FS42">
        <v>1</v>
      </c>
      <c r="FT42">
        <v>0</v>
      </c>
      <c r="FU42">
        <v>0</v>
      </c>
      <c r="FV42">
        <v>0</v>
      </c>
      <c r="FW42">
        <v>0</v>
      </c>
      <c r="FX42">
        <v>4</v>
      </c>
      <c r="FY42">
        <v>0</v>
      </c>
      <c r="FZ42">
        <v>6</v>
      </c>
      <c r="GA42">
        <v>3</v>
      </c>
      <c r="GB42">
        <v>0</v>
      </c>
      <c r="GC42">
        <v>12</v>
      </c>
      <c r="GD42">
        <v>24</v>
      </c>
      <c r="GE42">
        <v>5</v>
      </c>
      <c r="GF42">
        <v>0</v>
      </c>
      <c r="GG42">
        <v>0</v>
      </c>
      <c r="GH42">
        <v>8</v>
      </c>
      <c r="GI42">
        <v>4</v>
      </c>
      <c r="GJ42">
        <v>0</v>
      </c>
      <c r="GK42">
        <v>0</v>
      </c>
      <c r="GL42">
        <v>98</v>
      </c>
      <c r="GM42">
        <v>0</v>
      </c>
      <c r="GN42">
        <v>0</v>
      </c>
      <c r="GO42">
        <v>0</v>
      </c>
      <c r="GP42">
        <v>18</v>
      </c>
      <c r="GQ42">
        <v>9</v>
      </c>
      <c r="GR42">
        <v>6</v>
      </c>
      <c r="GS42">
        <v>56</v>
      </c>
      <c r="GT42">
        <v>0</v>
      </c>
      <c r="GU42">
        <v>0</v>
      </c>
      <c r="GV42">
        <v>0</v>
      </c>
      <c r="GW42">
        <v>0</v>
      </c>
      <c r="GX42">
        <v>8</v>
      </c>
      <c r="GY42">
        <v>4</v>
      </c>
      <c r="GZ42">
        <v>0</v>
      </c>
      <c r="HA42">
        <v>0</v>
      </c>
    </row>
    <row r="43" spans="1:209" ht="15" customHeight="1" x14ac:dyDescent="0.35">
      <c r="A43" s="18">
        <v>1060215</v>
      </c>
      <c r="B43" s="18">
        <v>1</v>
      </c>
      <c r="C43" s="18">
        <v>6</v>
      </c>
      <c r="D43" s="18">
        <v>2</v>
      </c>
      <c r="E43" s="18" t="s">
        <v>177</v>
      </c>
      <c r="F43" s="18">
        <v>1</v>
      </c>
      <c r="G43" s="18">
        <v>2</v>
      </c>
      <c r="H43" s="13">
        <v>1</v>
      </c>
      <c r="I43" s="13">
        <v>0</v>
      </c>
      <c r="J43" s="13">
        <v>1</v>
      </c>
      <c r="K43" s="13">
        <v>0</v>
      </c>
      <c r="L43" s="14">
        <v>0</v>
      </c>
      <c r="M43" s="13">
        <v>6</v>
      </c>
      <c r="N43" s="14">
        <v>0</v>
      </c>
      <c r="O43" s="13">
        <v>2</v>
      </c>
      <c r="P43">
        <v>4</v>
      </c>
      <c r="Q43" s="14">
        <v>0</v>
      </c>
      <c r="R43">
        <v>2</v>
      </c>
      <c r="S43" s="14">
        <v>0</v>
      </c>
      <c r="T43" s="14">
        <f t="shared" si="0"/>
        <v>14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f t="shared" si="1"/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f t="shared" si="2"/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f t="shared" si="3"/>
        <v>0</v>
      </c>
      <c r="AS43" s="14">
        <f t="shared" si="4"/>
        <v>14</v>
      </c>
      <c r="AT43" s="20">
        <v>1</v>
      </c>
      <c r="AU43">
        <v>5</v>
      </c>
      <c r="AV43" s="20">
        <v>1</v>
      </c>
      <c r="AW43" s="20">
        <v>2</v>
      </c>
      <c r="AX43" s="20">
        <v>2</v>
      </c>
      <c r="AY43" s="20">
        <v>2</v>
      </c>
      <c r="AZ43" s="20">
        <v>1</v>
      </c>
      <c r="BA43" s="20">
        <v>2</v>
      </c>
      <c r="BB43" s="20">
        <v>2</v>
      </c>
      <c r="BC43" s="20">
        <v>2</v>
      </c>
      <c r="BD43" s="15">
        <v>0</v>
      </c>
      <c r="BE43" s="15" t="s">
        <v>136</v>
      </c>
      <c r="BF43" s="15" t="s">
        <v>136</v>
      </c>
      <c r="BG43" s="15" t="s">
        <v>136</v>
      </c>
      <c r="BH43" s="20">
        <v>1</v>
      </c>
      <c r="BI43" s="19" t="s">
        <v>136</v>
      </c>
      <c r="BJ43" s="19" t="s">
        <v>136</v>
      </c>
      <c r="BK43" s="19" t="s">
        <v>136</v>
      </c>
      <c r="BL43" s="15">
        <v>1</v>
      </c>
      <c r="BM43">
        <v>2</v>
      </c>
      <c r="BN43">
        <v>6</v>
      </c>
      <c r="BO43">
        <v>2</v>
      </c>
      <c r="BP43" s="15">
        <v>0</v>
      </c>
      <c r="BQ43" s="21">
        <v>1</v>
      </c>
      <c r="BR43" s="15" t="s">
        <v>136</v>
      </c>
      <c r="BS43" s="15" t="s">
        <v>136</v>
      </c>
      <c r="BT43" s="15" t="s">
        <v>136</v>
      </c>
      <c r="BU43" s="15">
        <v>0</v>
      </c>
      <c r="BV43" s="15" t="s">
        <v>136</v>
      </c>
      <c r="BW43" s="15" t="s">
        <v>136</v>
      </c>
      <c r="BX43" s="15" t="s">
        <v>136</v>
      </c>
      <c r="BY43" s="20">
        <v>1</v>
      </c>
      <c r="BZ43">
        <v>2</v>
      </c>
      <c r="CA43">
        <v>2</v>
      </c>
      <c r="CB43">
        <v>3</v>
      </c>
      <c r="CC43" s="15">
        <v>1</v>
      </c>
      <c r="CD43">
        <v>2</v>
      </c>
      <c r="CE43">
        <v>2</v>
      </c>
      <c r="CF43">
        <v>3</v>
      </c>
      <c r="CG43" s="15">
        <v>0</v>
      </c>
      <c r="CH43" s="15" t="s">
        <v>136</v>
      </c>
      <c r="CI43" s="15" t="s">
        <v>136</v>
      </c>
      <c r="CJ43" s="15" t="s">
        <v>136</v>
      </c>
      <c r="CK43" s="16">
        <v>1</v>
      </c>
      <c r="CL43">
        <v>2</v>
      </c>
      <c r="CM43">
        <v>2</v>
      </c>
      <c r="CN43">
        <v>3</v>
      </c>
      <c r="CO43">
        <v>2</v>
      </c>
      <c r="CP43" s="15" t="s">
        <v>136</v>
      </c>
      <c r="CQ43" s="15" t="s">
        <v>136</v>
      </c>
      <c r="CR43" s="15" t="s">
        <v>136</v>
      </c>
      <c r="CS43" s="15" t="s">
        <v>136</v>
      </c>
      <c r="CT43" s="15" t="s">
        <v>136</v>
      </c>
      <c r="CU43">
        <v>2</v>
      </c>
      <c r="CV43" s="19" t="s">
        <v>136</v>
      </c>
      <c r="CW43" s="19" t="s">
        <v>136</v>
      </c>
      <c r="CX43" s="19" t="s">
        <v>136</v>
      </c>
      <c r="CY43" s="19" t="s">
        <v>136</v>
      </c>
      <c r="CZ43" s="19" t="s">
        <v>136</v>
      </c>
      <c r="DA43">
        <v>2</v>
      </c>
      <c r="DC43">
        <v>2</v>
      </c>
      <c r="DD43" t="s">
        <v>136</v>
      </c>
      <c r="DE43" s="15" t="s">
        <v>136</v>
      </c>
      <c r="DF43" s="15" t="s">
        <v>136</v>
      </c>
      <c r="DG43">
        <v>2</v>
      </c>
      <c r="DH43" s="15" t="s">
        <v>136</v>
      </c>
      <c r="DI43" s="15"/>
      <c r="DJ43" s="15"/>
      <c r="DK43" s="15"/>
      <c r="DL43" s="20">
        <v>1</v>
      </c>
      <c r="DM43" s="20">
        <v>1</v>
      </c>
      <c r="DN43" s="20">
        <v>1</v>
      </c>
      <c r="DO43" s="20">
        <v>1</v>
      </c>
      <c r="DP43" s="20">
        <v>1</v>
      </c>
      <c r="DQ43" s="20">
        <v>1</v>
      </c>
      <c r="DR43" s="20">
        <v>1</v>
      </c>
      <c r="DS43" s="20">
        <v>1</v>
      </c>
      <c r="DT43" s="20">
        <v>1</v>
      </c>
      <c r="DU43" s="20">
        <v>1</v>
      </c>
      <c r="DV43" s="20">
        <v>1</v>
      </c>
      <c r="DW43" s="20">
        <v>1</v>
      </c>
      <c r="DX43" s="20">
        <v>2</v>
      </c>
      <c r="DY43" s="20">
        <v>2</v>
      </c>
      <c r="DZ43" s="20">
        <v>4</v>
      </c>
      <c r="EA43" s="20">
        <v>4</v>
      </c>
      <c r="EB43" s="20">
        <v>3500</v>
      </c>
      <c r="EC43" s="20">
        <v>5000</v>
      </c>
      <c r="ED43" s="19">
        <f t="shared" si="5"/>
        <v>1500</v>
      </c>
      <c r="EE43" s="19">
        <f t="shared" si="6"/>
        <v>30</v>
      </c>
      <c r="EF43" s="20">
        <v>2500</v>
      </c>
      <c r="EG43" s="20">
        <v>4000</v>
      </c>
      <c r="EH43" s="19">
        <f t="shared" si="7"/>
        <v>1500</v>
      </c>
      <c r="EI43" s="19">
        <f t="shared" si="8"/>
        <v>37.5</v>
      </c>
      <c r="EJ43" s="19"/>
      <c r="EK43" s="19"/>
      <c r="EL43" s="19"/>
      <c r="EM43" s="19"/>
      <c r="EN43" s="19"/>
      <c r="EO43" s="19"/>
      <c r="EP43" s="19"/>
      <c r="EQ43" s="19"/>
      <c r="ER43" s="20">
        <v>1</v>
      </c>
      <c r="ES43" s="20"/>
      <c r="ET43" s="20">
        <v>1</v>
      </c>
      <c r="EU43" s="14">
        <v>0</v>
      </c>
      <c r="EV43" s="19">
        <v>0</v>
      </c>
      <c r="EW43" s="19"/>
      <c r="EX43" s="14">
        <v>0</v>
      </c>
      <c r="EY43" s="15" t="s">
        <v>136</v>
      </c>
      <c r="EZ43" s="19">
        <v>0</v>
      </c>
      <c r="FA43" s="19"/>
      <c r="FB43">
        <v>2</v>
      </c>
      <c r="FD43" s="19">
        <v>0</v>
      </c>
      <c r="FE43" s="19"/>
      <c r="FF43" s="15">
        <v>0</v>
      </c>
      <c r="FG43">
        <v>0</v>
      </c>
      <c r="FH43">
        <v>0</v>
      </c>
      <c r="FI43">
        <v>35</v>
      </c>
      <c r="FJ43">
        <v>5</v>
      </c>
      <c r="FK43">
        <v>35</v>
      </c>
      <c r="FL43">
        <v>5</v>
      </c>
      <c r="FM43">
        <v>40</v>
      </c>
      <c r="FN43">
        <v>0</v>
      </c>
      <c r="FO43">
        <v>0</v>
      </c>
      <c r="FP43">
        <v>1</v>
      </c>
      <c r="FQ43">
        <v>0</v>
      </c>
      <c r="FR43">
        <v>0</v>
      </c>
      <c r="FS43">
        <v>0</v>
      </c>
      <c r="FT43">
        <v>0</v>
      </c>
      <c r="FU43">
        <v>0</v>
      </c>
      <c r="FV43">
        <v>0</v>
      </c>
      <c r="FW43">
        <v>0</v>
      </c>
      <c r="FX43">
        <v>1</v>
      </c>
      <c r="FY43">
        <v>0</v>
      </c>
      <c r="FZ43">
        <v>0</v>
      </c>
      <c r="GA43">
        <v>0</v>
      </c>
      <c r="GB43">
        <v>10</v>
      </c>
      <c r="GC43">
        <v>0</v>
      </c>
      <c r="GD43">
        <v>0</v>
      </c>
      <c r="GE43">
        <v>0</v>
      </c>
      <c r="GF43">
        <v>3</v>
      </c>
      <c r="GG43">
        <v>0</v>
      </c>
      <c r="GH43">
        <v>0</v>
      </c>
      <c r="GI43">
        <v>0</v>
      </c>
      <c r="GJ43">
        <v>1</v>
      </c>
      <c r="GK43">
        <v>5</v>
      </c>
      <c r="GL43">
        <v>0</v>
      </c>
      <c r="GM43">
        <v>0</v>
      </c>
      <c r="GN43">
        <v>2</v>
      </c>
      <c r="GO43">
        <v>0</v>
      </c>
      <c r="GP43">
        <v>0</v>
      </c>
      <c r="GQ43">
        <v>0</v>
      </c>
      <c r="GR43">
        <v>8</v>
      </c>
      <c r="GS43">
        <v>0</v>
      </c>
      <c r="GT43">
        <v>0</v>
      </c>
      <c r="GU43">
        <v>0</v>
      </c>
      <c r="GV43">
        <v>0</v>
      </c>
      <c r="GW43">
        <v>0</v>
      </c>
      <c r="GX43">
        <v>0</v>
      </c>
      <c r="GY43">
        <v>0</v>
      </c>
      <c r="GZ43">
        <v>9</v>
      </c>
      <c r="HA43">
        <v>0</v>
      </c>
    </row>
    <row r="44" spans="1:209" ht="15" customHeight="1" x14ac:dyDescent="0.35">
      <c r="A44" s="18">
        <v>1060216</v>
      </c>
      <c r="B44" s="18">
        <v>1</v>
      </c>
      <c r="C44" s="18">
        <v>6</v>
      </c>
      <c r="D44" s="18">
        <v>2</v>
      </c>
      <c r="E44" s="18" t="s">
        <v>178</v>
      </c>
      <c r="F44" s="18">
        <v>1</v>
      </c>
      <c r="G44" s="18">
        <v>2</v>
      </c>
      <c r="H44" s="13">
        <v>1</v>
      </c>
      <c r="I44" s="13">
        <v>0</v>
      </c>
      <c r="J44" s="13">
        <v>1</v>
      </c>
      <c r="K44" s="13">
        <v>0</v>
      </c>
      <c r="L44" s="14">
        <v>0</v>
      </c>
      <c r="M44" s="13">
        <v>6</v>
      </c>
      <c r="N44" s="14">
        <v>0</v>
      </c>
      <c r="O44" s="13">
        <v>2</v>
      </c>
      <c r="P44" s="14">
        <v>0</v>
      </c>
      <c r="Q44" s="14">
        <v>0</v>
      </c>
      <c r="R44">
        <v>1</v>
      </c>
      <c r="S44">
        <v>1</v>
      </c>
      <c r="T44" s="14">
        <f t="shared" si="0"/>
        <v>10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f t="shared" si="1"/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f t="shared" si="2"/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f t="shared" si="3"/>
        <v>0</v>
      </c>
      <c r="AS44" s="14">
        <f t="shared" si="4"/>
        <v>10</v>
      </c>
      <c r="AT44" s="20">
        <v>0</v>
      </c>
      <c r="AU44" s="14" t="s">
        <v>136</v>
      </c>
      <c r="AV44" s="20">
        <v>1</v>
      </c>
      <c r="AW44">
        <v>2</v>
      </c>
      <c r="AX44">
        <v>2</v>
      </c>
      <c r="AY44">
        <v>2</v>
      </c>
      <c r="AZ44" s="20">
        <v>0</v>
      </c>
      <c r="BA44" s="14" t="s">
        <v>136</v>
      </c>
      <c r="BB44" s="14" t="s">
        <v>136</v>
      </c>
      <c r="BC44" s="14" t="s">
        <v>136</v>
      </c>
      <c r="BD44" s="15">
        <v>0</v>
      </c>
      <c r="BE44" s="15" t="s">
        <v>136</v>
      </c>
      <c r="BF44" s="15" t="s">
        <v>136</v>
      </c>
      <c r="BG44" s="15" t="s">
        <v>136</v>
      </c>
      <c r="BH44" s="20">
        <v>1</v>
      </c>
      <c r="BI44" s="19" t="s">
        <v>136</v>
      </c>
      <c r="BJ44" s="19" t="s">
        <v>136</v>
      </c>
      <c r="BK44" s="19" t="s">
        <v>136</v>
      </c>
      <c r="BL44" s="20">
        <v>0</v>
      </c>
      <c r="BM44" s="14" t="s">
        <v>136</v>
      </c>
      <c r="BN44" s="14" t="s">
        <v>136</v>
      </c>
      <c r="BO44" s="14" t="s">
        <v>136</v>
      </c>
      <c r="BP44" s="15">
        <v>0</v>
      </c>
      <c r="BQ44" s="21">
        <v>1</v>
      </c>
      <c r="BR44" s="15" t="s">
        <v>136</v>
      </c>
      <c r="BS44" s="15" t="s">
        <v>136</v>
      </c>
      <c r="BT44" s="15" t="s">
        <v>136</v>
      </c>
      <c r="BU44" s="15">
        <v>0</v>
      </c>
      <c r="BV44" s="15" t="s">
        <v>136</v>
      </c>
      <c r="BW44" s="15" t="s">
        <v>136</v>
      </c>
      <c r="BX44" s="15" t="s">
        <v>136</v>
      </c>
      <c r="BY44" s="20">
        <v>1</v>
      </c>
      <c r="BZ44">
        <v>2</v>
      </c>
      <c r="CA44">
        <v>2</v>
      </c>
      <c r="CB44">
        <v>3</v>
      </c>
      <c r="CC44" s="15">
        <v>1</v>
      </c>
      <c r="CD44" s="20">
        <v>2</v>
      </c>
      <c r="CE44" s="15">
        <v>6</v>
      </c>
      <c r="CF44" s="20">
        <v>2</v>
      </c>
      <c r="CG44" s="15">
        <v>0</v>
      </c>
      <c r="CH44" s="15" t="s">
        <v>136</v>
      </c>
      <c r="CI44" s="15" t="s">
        <v>136</v>
      </c>
      <c r="CJ44" s="15" t="s">
        <v>136</v>
      </c>
      <c r="CK44" s="16">
        <v>1</v>
      </c>
      <c r="CL44">
        <v>2</v>
      </c>
      <c r="CM44">
        <v>2</v>
      </c>
      <c r="CN44">
        <v>3</v>
      </c>
      <c r="CO44" s="15" t="s">
        <v>136</v>
      </c>
      <c r="CP44" s="15" t="s">
        <v>136</v>
      </c>
      <c r="CQ44" s="15" t="s">
        <v>136</v>
      </c>
      <c r="CR44" s="15" t="s">
        <v>136</v>
      </c>
      <c r="CS44" s="15" t="s">
        <v>136</v>
      </c>
      <c r="CT44" s="15" t="s">
        <v>136</v>
      </c>
      <c r="CU44">
        <v>2</v>
      </c>
      <c r="CV44" s="19" t="s">
        <v>136</v>
      </c>
      <c r="CW44" s="19" t="s">
        <v>136</v>
      </c>
      <c r="CX44" s="19" t="s">
        <v>136</v>
      </c>
      <c r="CY44" s="19" t="s">
        <v>136</v>
      </c>
      <c r="CZ44" s="19" t="s">
        <v>136</v>
      </c>
      <c r="DA44">
        <v>2</v>
      </c>
      <c r="DC44">
        <v>2</v>
      </c>
      <c r="DD44" t="s">
        <v>136</v>
      </c>
      <c r="DE44" s="15" t="s">
        <v>136</v>
      </c>
      <c r="DF44" s="15" t="s">
        <v>136</v>
      </c>
      <c r="DG44">
        <v>2</v>
      </c>
      <c r="DH44" s="15" t="s">
        <v>136</v>
      </c>
      <c r="DI44" s="15"/>
      <c r="DJ44" s="15"/>
      <c r="DK44" s="15"/>
      <c r="DL44" s="20">
        <v>1</v>
      </c>
      <c r="DM44" s="20">
        <v>1</v>
      </c>
      <c r="DN44" s="20">
        <v>1</v>
      </c>
      <c r="DO44" s="20">
        <v>1</v>
      </c>
      <c r="DP44" s="20">
        <v>1</v>
      </c>
      <c r="DQ44" s="20">
        <v>1</v>
      </c>
      <c r="DR44" s="14">
        <v>1</v>
      </c>
      <c r="DS44" s="20">
        <v>1</v>
      </c>
      <c r="DT44" s="20">
        <v>1</v>
      </c>
      <c r="DU44" s="20">
        <v>1</v>
      </c>
      <c r="DV44" s="20">
        <v>1</v>
      </c>
      <c r="DW44" s="20">
        <v>1</v>
      </c>
      <c r="DX44" s="20">
        <v>3</v>
      </c>
      <c r="DY44" s="20">
        <v>3</v>
      </c>
      <c r="DZ44" s="20">
        <v>4</v>
      </c>
      <c r="EA44" s="20">
        <v>4</v>
      </c>
      <c r="EB44" s="15"/>
      <c r="EC44" s="15"/>
      <c r="ED44" s="19"/>
      <c r="EE44" s="19"/>
      <c r="EF44" s="20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20">
        <v>0</v>
      </c>
      <c r="ET44" s="15">
        <v>1</v>
      </c>
      <c r="EU44" s="15">
        <v>1</v>
      </c>
      <c r="EV44">
        <v>5</v>
      </c>
      <c r="EX44" s="14">
        <v>0</v>
      </c>
      <c r="EY44" s="15" t="s">
        <v>136</v>
      </c>
      <c r="EZ44" s="19">
        <v>0</v>
      </c>
      <c r="FA44" s="19"/>
      <c r="FB44">
        <v>8</v>
      </c>
      <c r="FD44" s="19">
        <v>0</v>
      </c>
      <c r="FE44" s="19"/>
      <c r="FF44" s="15">
        <v>0</v>
      </c>
      <c r="FG44">
        <v>10</v>
      </c>
      <c r="FH44">
        <v>34</v>
      </c>
      <c r="FI44">
        <v>26</v>
      </c>
      <c r="FJ44">
        <v>46</v>
      </c>
      <c r="FK44">
        <v>36</v>
      </c>
      <c r="FL44">
        <v>80</v>
      </c>
      <c r="FM44">
        <v>116</v>
      </c>
      <c r="FN44">
        <v>3</v>
      </c>
      <c r="FO44">
        <v>0</v>
      </c>
      <c r="FP44">
        <v>1</v>
      </c>
      <c r="FQ44">
        <v>0</v>
      </c>
      <c r="FR44">
        <v>1</v>
      </c>
      <c r="FS44">
        <v>1</v>
      </c>
      <c r="FT44">
        <v>0</v>
      </c>
      <c r="FU44">
        <v>0</v>
      </c>
      <c r="FV44">
        <v>1</v>
      </c>
      <c r="FW44">
        <v>4</v>
      </c>
      <c r="FX44">
        <v>1</v>
      </c>
      <c r="FY44">
        <v>0</v>
      </c>
      <c r="FZ44">
        <v>1</v>
      </c>
      <c r="GA44">
        <v>4</v>
      </c>
      <c r="GB44">
        <v>5</v>
      </c>
      <c r="GC44">
        <v>10</v>
      </c>
      <c r="GD44">
        <v>1</v>
      </c>
      <c r="GE44">
        <v>2</v>
      </c>
      <c r="GF44">
        <v>1</v>
      </c>
      <c r="GG44">
        <v>0</v>
      </c>
      <c r="GH44">
        <v>0</v>
      </c>
      <c r="GI44">
        <v>6</v>
      </c>
      <c r="GJ44">
        <v>0</v>
      </c>
      <c r="GK44">
        <v>10</v>
      </c>
      <c r="GL44">
        <v>1</v>
      </c>
      <c r="GM44">
        <v>1</v>
      </c>
      <c r="GN44">
        <v>1</v>
      </c>
      <c r="GO44">
        <v>0</v>
      </c>
      <c r="GP44">
        <v>1</v>
      </c>
      <c r="GQ44">
        <v>16</v>
      </c>
      <c r="GR44">
        <v>10</v>
      </c>
      <c r="GS44">
        <v>26</v>
      </c>
      <c r="GT44">
        <v>0</v>
      </c>
      <c r="GU44">
        <v>0</v>
      </c>
      <c r="GV44">
        <v>6</v>
      </c>
      <c r="GW44">
        <v>0</v>
      </c>
      <c r="GX44">
        <v>1</v>
      </c>
      <c r="GY44">
        <v>0</v>
      </c>
      <c r="GZ44">
        <v>1</v>
      </c>
      <c r="HA44">
        <v>0</v>
      </c>
    </row>
    <row r="45" spans="1:209" ht="15" customHeight="1" x14ac:dyDescent="0.35">
      <c r="A45" s="18">
        <v>1060217</v>
      </c>
      <c r="B45" s="18">
        <v>1</v>
      </c>
      <c r="C45" s="18">
        <v>6</v>
      </c>
      <c r="D45" s="18">
        <v>2</v>
      </c>
      <c r="E45" s="18" t="s">
        <v>179</v>
      </c>
      <c r="F45" s="18">
        <v>1</v>
      </c>
      <c r="G45" s="18">
        <v>2</v>
      </c>
      <c r="H45" s="13">
        <v>1</v>
      </c>
      <c r="I45" s="13">
        <v>0</v>
      </c>
      <c r="J45" s="13">
        <v>1</v>
      </c>
      <c r="K45" s="13">
        <v>0</v>
      </c>
      <c r="L45" s="14">
        <v>0</v>
      </c>
      <c r="M45" s="13">
        <v>5</v>
      </c>
      <c r="N45" s="14">
        <v>0</v>
      </c>
      <c r="O45" s="13">
        <v>3</v>
      </c>
      <c r="P45">
        <v>1</v>
      </c>
      <c r="Q45" s="14">
        <v>0</v>
      </c>
      <c r="R45" s="13">
        <v>0</v>
      </c>
      <c r="S45">
        <v>1</v>
      </c>
      <c r="T45" s="14">
        <f t="shared" si="0"/>
        <v>10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f t="shared" si="1"/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f t="shared" si="2"/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f t="shared" si="3"/>
        <v>0</v>
      </c>
      <c r="AS45" s="14">
        <f t="shared" si="4"/>
        <v>10</v>
      </c>
      <c r="AT45" s="20">
        <v>0</v>
      </c>
      <c r="AU45" s="14" t="s">
        <v>136</v>
      </c>
      <c r="AV45" s="20">
        <v>1</v>
      </c>
      <c r="AW45">
        <v>2</v>
      </c>
      <c r="AX45">
        <v>2</v>
      </c>
      <c r="AY45">
        <v>2</v>
      </c>
      <c r="AZ45" s="20">
        <v>0</v>
      </c>
      <c r="BA45" s="14" t="s">
        <v>136</v>
      </c>
      <c r="BB45" s="14" t="s">
        <v>136</v>
      </c>
      <c r="BC45" s="14" t="s">
        <v>136</v>
      </c>
      <c r="BD45" s="15">
        <v>0</v>
      </c>
      <c r="BE45" s="15" t="s">
        <v>136</v>
      </c>
      <c r="BF45" s="15" t="s">
        <v>136</v>
      </c>
      <c r="BG45" s="15" t="s">
        <v>136</v>
      </c>
      <c r="BH45" s="20">
        <v>1</v>
      </c>
      <c r="BI45" s="19" t="s">
        <v>136</v>
      </c>
      <c r="BJ45" s="19" t="s">
        <v>136</v>
      </c>
      <c r="BK45" s="19" t="s">
        <v>136</v>
      </c>
      <c r="BL45" s="20">
        <v>0</v>
      </c>
      <c r="BM45" s="14" t="s">
        <v>136</v>
      </c>
      <c r="BN45" s="14" t="s">
        <v>136</v>
      </c>
      <c r="BO45" s="14" t="s">
        <v>136</v>
      </c>
      <c r="BP45" s="15">
        <v>0</v>
      </c>
      <c r="BQ45" s="21">
        <v>1</v>
      </c>
      <c r="BR45" s="15" t="s">
        <v>136</v>
      </c>
      <c r="BS45" s="15" t="s">
        <v>136</v>
      </c>
      <c r="BT45" s="15" t="s">
        <v>136</v>
      </c>
      <c r="BU45" s="15">
        <v>0</v>
      </c>
      <c r="BV45" s="15" t="s">
        <v>136</v>
      </c>
      <c r="BW45" s="15" t="s">
        <v>136</v>
      </c>
      <c r="BX45" s="15" t="s">
        <v>136</v>
      </c>
      <c r="BY45" s="20">
        <v>0</v>
      </c>
      <c r="BZ45" s="20" t="s">
        <v>136</v>
      </c>
      <c r="CA45" s="20" t="s">
        <v>136</v>
      </c>
      <c r="CB45" s="20" t="s">
        <v>136</v>
      </c>
      <c r="CC45" s="15">
        <v>1</v>
      </c>
      <c r="CD45" s="20">
        <v>2</v>
      </c>
      <c r="CE45" s="20">
        <v>2</v>
      </c>
      <c r="CF45" s="20">
        <v>3</v>
      </c>
      <c r="CG45" s="15">
        <v>0</v>
      </c>
      <c r="CH45" s="15" t="s">
        <v>136</v>
      </c>
      <c r="CI45" s="15" t="s">
        <v>136</v>
      </c>
      <c r="CJ45" s="15" t="s">
        <v>136</v>
      </c>
      <c r="CK45" s="20">
        <v>0</v>
      </c>
      <c r="CL45" s="15" t="s">
        <v>136</v>
      </c>
      <c r="CM45" s="15" t="s">
        <v>136</v>
      </c>
      <c r="CN45" s="15" t="s">
        <v>136</v>
      </c>
      <c r="CO45" s="15" t="s">
        <v>136</v>
      </c>
      <c r="CP45" s="15" t="s">
        <v>136</v>
      </c>
      <c r="CQ45" s="15" t="s">
        <v>136</v>
      </c>
      <c r="CR45" s="15" t="s">
        <v>136</v>
      </c>
      <c r="CS45" s="15" t="s">
        <v>136</v>
      </c>
      <c r="CT45" s="15" t="s">
        <v>136</v>
      </c>
      <c r="CU45" s="19" t="s">
        <v>136</v>
      </c>
      <c r="CV45" s="19" t="s">
        <v>136</v>
      </c>
      <c r="CW45" s="19" t="s">
        <v>136</v>
      </c>
      <c r="CX45" s="19" t="s">
        <v>136</v>
      </c>
      <c r="CY45" s="19" t="s">
        <v>136</v>
      </c>
      <c r="CZ45" s="19" t="s">
        <v>136</v>
      </c>
      <c r="DA45" s="19" t="s">
        <v>136</v>
      </c>
      <c r="DB45" s="19" t="s">
        <v>136</v>
      </c>
      <c r="DC45">
        <v>2</v>
      </c>
      <c r="DD45">
        <v>3</v>
      </c>
      <c r="DE45" s="15" t="s">
        <v>136</v>
      </c>
      <c r="DF45" s="15" t="s">
        <v>136</v>
      </c>
      <c r="DG45" s="15" t="s">
        <v>136</v>
      </c>
      <c r="DH45" s="15" t="s">
        <v>136</v>
      </c>
      <c r="DI45" s="15"/>
      <c r="DJ45" s="15"/>
      <c r="DK45" s="15"/>
      <c r="DL45" s="15">
        <v>1</v>
      </c>
      <c r="DM45" s="20">
        <v>1</v>
      </c>
      <c r="DN45" s="20">
        <v>1</v>
      </c>
      <c r="DO45" s="20">
        <v>1</v>
      </c>
      <c r="DP45" s="20">
        <v>1</v>
      </c>
      <c r="DQ45" s="20">
        <v>1</v>
      </c>
      <c r="DR45" s="20">
        <v>1</v>
      </c>
      <c r="DS45" s="20">
        <v>1</v>
      </c>
      <c r="DT45" s="20">
        <v>1</v>
      </c>
      <c r="DU45" s="20">
        <v>1</v>
      </c>
      <c r="DV45" s="20">
        <v>1</v>
      </c>
      <c r="DW45" s="15">
        <v>1</v>
      </c>
      <c r="DX45" s="20">
        <v>2</v>
      </c>
      <c r="DY45" s="20">
        <v>2</v>
      </c>
      <c r="DZ45" s="20">
        <v>2</v>
      </c>
      <c r="EA45" s="20">
        <v>2</v>
      </c>
      <c r="EB45" s="20">
        <v>3000</v>
      </c>
      <c r="EC45" s="20">
        <v>4500</v>
      </c>
      <c r="ED45" s="19">
        <f t="shared" si="5"/>
        <v>1500</v>
      </c>
      <c r="EE45" s="19">
        <f t="shared" si="6"/>
        <v>33.333333333333336</v>
      </c>
      <c r="EF45" s="20">
        <v>2500</v>
      </c>
      <c r="EG45" s="20">
        <v>3000</v>
      </c>
      <c r="EH45" s="19">
        <f t="shared" si="7"/>
        <v>500</v>
      </c>
      <c r="EI45" s="19">
        <f t="shared" si="8"/>
        <v>16.666666666666668</v>
      </c>
      <c r="EJ45" s="20">
        <v>3000</v>
      </c>
      <c r="EK45" s="20">
        <v>4500</v>
      </c>
      <c r="EL45" s="19">
        <f t="shared" si="9"/>
        <v>1500</v>
      </c>
      <c r="EM45" s="19">
        <f t="shared" si="10"/>
        <v>33.333333333333336</v>
      </c>
      <c r="EN45" s="20">
        <v>2500</v>
      </c>
      <c r="EO45" s="20">
        <v>3000</v>
      </c>
      <c r="EP45" s="19">
        <f t="shared" si="11"/>
        <v>500</v>
      </c>
      <c r="EQ45" s="19">
        <f t="shared" si="12"/>
        <v>16.666666666666668</v>
      </c>
      <c r="ER45" s="20">
        <v>1</v>
      </c>
      <c r="ES45" s="20"/>
      <c r="ET45" s="15">
        <v>1</v>
      </c>
      <c r="EU45" s="14">
        <v>0</v>
      </c>
      <c r="EV45" s="19">
        <v>0</v>
      </c>
      <c r="EW45" s="19"/>
      <c r="EX45" s="14">
        <v>0</v>
      </c>
      <c r="EY45" s="15" t="s">
        <v>136</v>
      </c>
      <c r="EZ45" s="19">
        <v>0</v>
      </c>
      <c r="FA45" s="19"/>
      <c r="FB45">
        <v>13</v>
      </c>
      <c r="FD45" s="19">
        <v>0</v>
      </c>
      <c r="FE45" s="19"/>
      <c r="FF45">
        <v>2</v>
      </c>
      <c r="FG45">
        <v>0</v>
      </c>
      <c r="FH45">
        <v>1</v>
      </c>
      <c r="FI45">
        <v>26</v>
      </c>
      <c r="FJ45">
        <v>10</v>
      </c>
      <c r="FK45">
        <v>26</v>
      </c>
      <c r="FL45">
        <v>11</v>
      </c>
      <c r="FM45">
        <v>37</v>
      </c>
      <c r="FN45">
        <v>0</v>
      </c>
      <c r="FO45">
        <v>0</v>
      </c>
      <c r="FP45">
        <v>4</v>
      </c>
      <c r="FQ45">
        <v>0</v>
      </c>
      <c r="FR45">
        <v>0</v>
      </c>
      <c r="FS45">
        <v>0</v>
      </c>
      <c r="FT45">
        <v>1</v>
      </c>
      <c r="FU45">
        <v>1</v>
      </c>
      <c r="FV45">
        <v>0</v>
      </c>
      <c r="FW45">
        <v>0</v>
      </c>
      <c r="FX45">
        <v>0</v>
      </c>
      <c r="FY45">
        <v>0</v>
      </c>
      <c r="FZ45">
        <v>0</v>
      </c>
      <c r="GA45">
        <v>0</v>
      </c>
      <c r="GB45">
        <v>5</v>
      </c>
      <c r="GC45">
        <v>0</v>
      </c>
      <c r="GD45">
        <v>0</v>
      </c>
      <c r="GE45">
        <v>0</v>
      </c>
      <c r="GF45">
        <v>2</v>
      </c>
      <c r="GG45">
        <v>0</v>
      </c>
      <c r="GH45">
        <v>0</v>
      </c>
      <c r="GI45">
        <v>0</v>
      </c>
      <c r="GJ45">
        <v>12</v>
      </c>
      <c r="GK45">
        <v>3</v>
      </c>
      <c r="GL45">
        <v>0</v>
      </c>
      <c r="GM45">
        <v>0</v>
      </c>
      <c r="GN45">
        <v>1</v>
      </c>
      <c r="GO45">
        <v>0</v>
      </c>
      <c r="GP45">
        <v>0</v>
      </c>
      <c r="GQ45">
        <v>1</v>
      </c>
      <c r="GR45">
        <v>0</v>
      </c>
      <c r="GS45">
        <v>2</v>
      </c>
      <c r="GT45">
        <v>0</v>
      </c>
      <c r="GU45">
        <v>0</v>
      </c>
      <c r="GV45">
        <v>0</v>
      </c>
      <c r="GW45">
        <v>2</v>
      </c>
      <c r="GX45">
        <v>0</v>
      </c>
      <c r="GY45">
        <v>0</v>
      </c>
      <c r="GZ45">
        <v>1</v>
      </c>
      <c r="HA45">
        <v>2</v>
      </c>
    </row>
    <row r="46" spans="1:209" ht="15" customHeight="1" x14ac:dyDescent="0.35">
      <c r="A46" s="18">
        <v>1060218</v>
      </c>
      <c r="B46" s="18">
        <v>1</v>
      </c>
      <c r="C46" s="18">
        <v>6</v>
      </c>
      <c r="D46" s="18">
        <v>2</v>
      </c>
      <c r="E46" s="18" t="s">
        <v>180</v>
      </c>
      <c r="F46" s="18">
        <v>1</v>
      </c>
      <c r="G46" s="18">
        <v>2</v>
      </c>
      <c r="H46" s="13">
        <v>1</v>
      </c>
      <c r="I46" s="13">
        <v>0</v>
      </c>
      <c r="J46" s="13">
        <v>1</v>
      </c>
      <c r="K46" s="13">
        <v>0</v>
      </c>
      <c r="L46" s="14">
        <v>0</v>
      </c>
      <c r="M46" s="14">
        <v>0</v>
      </c>
      <c r="N46" s="14">
        <v>0</v>
      </c>
      <c r="O46" s="14">
        <v>0</v>
      </c>
      <c r="P46" s="13">
        <v>0</v>
      </c>
      <c r="Q46" s="13">
        <v>0</v>
      </c>
      <c r="R46">
        <v>15</v>
      </c>
      <c r="S46">
        <v>1</v>
      </c>
      <c r="T46" s="14">
        <f t="shared" si="0"/>
        <v>16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f t="shared" si="1"/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f t="shared" si="2"/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f t="shared" si="3"/>
        <v>0</v>
      </c>
      <c r="AS46" s="14">
        <f t="shared" si="4"/>
        <v>16</v>
      </c>
      <c r="AT46" s="20">
        <v>0</v>
      </c>
      <c r="AU46" s="14" t="s">
        <v>136</v>
      </c>
      <c r="AV46" s="20">
        <v>0</v>
      </c>
      <c r="AW46" s="14" t="s">
        <v>136</v>
      </c>
      <c r="AX46" s="14" t="s">
        <v>136</v>
      </c>
      <c r="AY46" s="14" t="s">
        <v>136</v>
      </c>
      <c r="AZ46" s="20">
        <v>0</v>
      </c>
      <c r="BA46" s="14" t="s">
        <v>136</v>
      </c>
      <c r="BB46" s="14" t="s">
        <v>136</v>
      </c>
      <c r="BC46" s="14" t="s">
        <v>136</v>
      </c>
      <c r="BD46" s="15">
        <v>0</v>
      </c>
      <c r="BE46" s="15" t="s">
        <v>136</v>
      </c>
      <c r="BF46" s="15" t="s">
        <v>136</v>
      </c>
      <c r="BG46" s="15" t="s">
        <v>136</v>
      </c>
      <c r="BH46" s="20">
        <v>1</v>
      </c>
      <c r="BI46" s="19" t="s">
        <v>136</v>
      </c>
      <c r="BJ46" s="19" t="s">
        <v>136</v>
      </c>
      <c r="BK46" s="19" t="s">
        <v>136</v>
      </c>
      <c r="BL46" s="20">
        <v>0</v>
      </c>
      <c r="BM46" s="14" t="s">
        <v>136</v>
      </c>
      <c r="BN46" s="14" t="s">
        <v>136</v>
      </c>
      <c r="BO46" s="14" t="s">
        <v>136</v>
      </c>
      <c r="BP46" s="15">
        <v>0</v>
      </c>
      <c r="BQ46" s="21">
        <v>1</v>
      </c>
      <c r="BR46" s="15" t="s">
        <v>136</v>
      </c>
      <c r="BS46" s="15" t="s">
        <v>136</v>
      </c>
      <c r="BT46" s="15" t="s">
        <v>136</v>
      </c>
      <c r="BU46" s="15">
        <v>0</v>
      </c>
      <c r="BV46" s="15" t="s">
        <v>136</v>
      </c>
      <c r="BW46" s="15" t="s">
        <v>136</v>
      </c>
      <c r="BX46" s="15" t="s">
        <v>136</v>
      </c>
      <c r="BY46" s="20">
        <v>0</v>
      </c>
      <c r="BZ46" s="20" t="s">
        <v>136</v>
      </c>
      <c r="CA46" s="20" t="s">
        <v>136</v>
      </c>
      <c r="CB46" s="20" t="s">
        <v>136</v>
      </c>
      <c r="CC46" s="15">
        <v>1</v>
      </c>
      <c r="CD46" s="20">
        <v>2</v>
      </c>
      <c r="CE46" s="20">
        <v>2</v>
      </c>
      <c r="CF46" s="20">
        <v>3</v>
      </c>
      <c r="CG46" s="15">
        <v>0</v>
      </c>
      <c r="CH46" s="15" t="s">
        <v>136</v>
      </c>
      <c r="CI46" s="15" t="s">
        <v>136</v>
      </c>
      <c r="CJ46" s="15" t="s">
        <v>136</v>
      </c>
      <c r="CK46" s="20">
        <v>0</v>
      </c>
      <c r="CL46" s="15" t="s">
        <v>136</v>
      </c>
      <c r="CM46" s="15" t="s">
        <v>136</v>
      </c>
      <c r="CN46" s="15" t="s">
        <v>136</v>
      </c>
      <c r="CO46" s="15" t="s">
        <v>136</v>
      </c>
      <c r="CP46" s="15" t="s">
        <v>136</v>
      </c>
      <c r="CQ46" s="15" t="s">
        <v>136</v>
      </c>
      <c r="CR46" s="15" t="s">
        <v>136</v>
      </c>
      <c r="CS46" s="15" t="s">
        <v>136</v>
      </c>
      <c r="CT46" s="15" t="s">
        <v>136</v>
      </c>
      <c r="CU46" s="19" t="s">
        <v>136</v>
      </c>
      <c r="CV46" s="19" t="s">
        <v>136</v>
      </c>
      <c r="CW46" s="19" t="s">
        <v>136</v>
      </c>
      <c r="CX46" s="19" t="s">
        <v>136</v>
      </c>
      <c r="CY46" s="19" t="s">
        <v>136</v>
      </c>
      <c r="CZ46" s="19" t="s">
        <v>136</v>
      </c>
      <c r="DA46" s="19" t="s">
        <v>136</v>
      </c>
      <c r="DB46" s="19" t="s">
        <v>136</v>
      </c>
      <c r="DC46">
        <v>6</v>
      </c>
      <c r="DD46" t="s">
        <v>136</v>
      </c>
      <c r="DE46" s="15" t="s">
        <v>136</v>
      </c>
      <c r="DF46" s="15" t="s">
        <v>136</v>
      </c>
      <c r="DG46" s="15" t="s">
        <v>136</v>
      </c>
      <c r="DH46" s="15" t="s">
        <v>136</v>
      </c>
      <c r="DI46" s="15"/>
      <c r="DJ46" s="15"/>
      <c r="DK46" s="15"/>
      <c r="DL46" s="15">
        <v>1</v>
      </c>
      <c r="DM46" s="14">
        <v>1</v>
      </c>
      <c r="DN46" s="20">
        <v>1</v>
      </c>
      <c r="DO46" s="20">
        <v>1</v>
      </c>
      <c r="DP46" s="20">
        <v>1</v>
      </c>
      <c r="DQ46" s="20">
        <v>1</v>
      </c>
      <c r="DR46" s="20">
        <v>1</v>
      </c>
      <c r="DS46" s="20">
        <v>1</v>
      </c>
      <c r="DT46" s="15">
        <v>1</v>
      </c>
      <c r="DU46" s="15">
        <v>1</v>
      </c>
      <c r="DV46" s="20">
        <v>1</v>
      </c>
      <c r="DW46" s="20">
        <v>1</v>
      </c>
      <c r="DX46" s="20">
        <v>2</v>
      </c>
      <c r="DY46" s="20">
        <v>2</v>
      </c>
      <c r="DZ46" s="20">
        <v>2</v>
      </c>
      <c r="EA46" s="20">
        <v>2</v>
      </c>
      <c r="EB46" s="20">
        <v>1500</v>
      </c>
      <c r="EC46" s="20">
        <v>5000</v>
      </c>
      <c r="ED46" s="19">
        <f t="shared" si="5"/>
        <v>3500</v>
      </c>
      <c r="EE46" s="19">
        <f t="shared" si="6"/>
        <v>70</v>
      </c>
      <c r="EF46" s="20">
        <v>1000</v>
      </c>
      <c r="EG46" s="20">
        <v>3500</v>
      </c>
      <c r="EH46" s="19">
        <f t="shared" si="7"/>
        <v>2500</v>
      </c>
      <c r="EI46" s="19">
        <f t="shared" si="8"/>
        <v>71.428571428571431</v>
      </c>
      <c r="EJ46" s="20">
        <v>3500</v>
      </c>
      <c r="EK46" s="20">
        <v>7000</v>
      </c>
      <c r="EL46" s="19">
        <f t="shared" si="9"/>
        <v>3500</v>
      </c>
      <c r="EM46" s="19">
        <f t="shared" si="10"/>
        <v>50</v>
      </c>
      <c r="EN46" s="20">
        <v>2500</v>
      </c>
      <c r="EO46" s="20">
        <v>6000</v>
      </c>
      <c r="EP46" s="19">
        <f t="shared" si="11"/>
        <v>3500</v>
      </c>
      <c r="EQ46" s="19">
        <f t="shared" si="12"/>
        <v>58.333333333333336</v>
      </c>
      <c r="ER46" s="20">
        <v>1</v>
      </c>
      <c r="ES46" s="20"/>
      <c r="ET46" s="15">
        <v>1</v>
      </c>
      <c r="EU46" s="14">
        <v>0</v>
      </c>
      <c r="EV46" s="19">
        <v>0</v>
      </c>
      <c r="EW46" s="19"/>
      <c r="EX46" s="14">
        <v>0</v>
      </c>
      <c r="EY46" s="15" t="s">
        <v>136</v>
      </c>
      <c r="EZ46" s="19">
        <v>0</v>
      </c>
      <c r="FA46" s="19"/>
      <c r="FB46">
        <v>8</v>
      </c>
      <c r="FD46" s="19">
        <v>0</v>
      </c>
      <c r="FE46" s="19"/>
      <c r="FF46">
        <v>2</v>
      </c>
      <c r="FG46">
        <v>20</v>
      </c>
      <c r="FH46">
        <v>0</v>
      </c>
      <c r="FI46">
        <v>41</v>
      </c>
      <c r="FJ46">
        <v>63</v>
      </c>
      <c r="FK46">
        <v>61</v>
      </c>
      <c r="FL46">
        <v>63</v>
      </c>
      <c r="FM46">
        <v>124</v>
      </c>
      <c r="FN46">
        <v>2</v>
      </c>
      <c r="FO46">
        <v>0</v>
      </c>
      <c r="FP46">
        <v>16</v>
      </c>
      <c r="FQ46">
        <v>0</v>
      </c>
      <c r="FR46">
        <v>0</v>
      </c>
      <c r="FS46">
        <v>0</v>
      </c>
      <c r="FT46">
        <v>0</v>
      </c>
      <c r="FU46">
        <v>0</v>
      </c>
      <c r="FV46">
        <v>0</v>
      </c>
      <c r="FW46">
        <v>0</v>
      </c>
      <c r="FX46">
        <v>0</v>
      </c>
      <c r="FY46">
        <v>0</v>
      </c>
      <c r="FZ46">
        <v>4</v>
      </c>
      <c r="GA46">
        <v>0</v>
      </c>
      <c r="GB46">
        <v>4</v>
      </c>
      <c r="GC46">
        <v>7</v>
      </c>
      <c r="GD46">
        <v>14</v>
      </c>
      <c r="GE46">
        <v>0</v>
      </c>
      <c r="GF46">
        <v>2</v>
      </c>
      <c r="GG46">
        <v>0</v>
      </c>
      <c r="GH46">
        <v>0</v>
      </c>
      <c r="GI46">
        <v>0</v>
      </c>
      <c r="GJ46">
        <v>5</v>
      </c>
      <c r="GK46">
        <v>18</v>
      </c>
      <c r="GL46">
        <v>0</v>
      </c>
      <c r="GM46">
        <v>0</v>
      </c>
      <c r="GN46">
        <v>0</v>
      </c>
      <c r="GO46">
        <v>0</v>
      </c>
      <c r="GP46">
        <v>0</v>
      </c>
      <c r="GQ46">
        <v>0</v>
      </c>
      <c r="GR46">
        <v>5</v>
      </c>
      <c r="GS46">
        <v>18</v>
      </c>
      <c r="GT46">
        <v>0</v>
      </c>
      <c r="GU46">
        <v>0</v>
      </c>
      <c r="GV46">
        <v>4</v>
      </c>
      <c r="GW46">
        <v>15</v>
      </c>
      <c r="GX46">
        <v>0</v>
      </c>
      <c r="GY46">
        <v>0</v>
      </c>
      <c r="GZ46">
        <v>5</v>
      </c>
      <c r="HA46">
        <v>5</v>
      </c>
    </row>
    <row r="47" spans="1:209" ht="15" customHeight="1" x14ac:dyDescent="0.35">
      <c r="A47" s="18">
        <v>1060219</v>
      </c>
      <c r="B47" s="18">
        <v>1</v>
      </c>
      <c r="C47" s="18">
        <v>6</v>
      </c>
      <c r="D47" s="18">
        <v>2</v>
      </c>
      <c r="E47" s="18" t="s">
        <v>181</v>
      </c>
      <c r="F47" s="18">
        <v>1</v>
      </c>
      <c r="G47" s="18">
        <v>2</v>
      </c>
      <c r="H47" s="13">
        <v>2</v>
      </c>
      <c r="I47" s="13">
        <v>0</v>
      </c>
      <c r="J47" s="13">
        <v>0</v>
      </c>
      <c r="K47" s="13">
        <v>0</v>
      </c>
      <c r="L47" s="14">
        <v>0</v>
      </c>
      <c r="M47" s="13">
        <v>8</v>
      </c>
      <c r="N47" s="14">
        <v>0</v>
      </c>
      <c r="O47" s="13">
        <v>1</v>
      </c>
      <c r="P47" s="14">
        <v>0</v>
      </c>
      <c r="Q47" s="14">
        <v>0</v>
      </c>
      <c r="R47" s="13">
        <v>0</v>
      </c>
      <c r="S47">
        <v>1</v>
      </c>
      <c r="T47" s="14">
        <f t="shared" si="0"/>
        <v>10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f t="shared" si="1"/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f t="shared" si="2"/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f t="shared" si="3"/>
        <v>0</v>
      </c>
      <c r="AS47" s="14">
        <f t="shared" si="4"/>
        <v>10</v>
      </c>
      <c r="AT47" s="20">
        <v>1</v>
      </c>
      <c r="AU47">
        <v>5</v>
      </c>
      <c r="AV47" s="20">
        <v>0</v>
      </c>
      <c r="AW47" s="14" t="s">
        <v>136</v>
      </c>
      <c r="AX47" s="14" t="s">
        <v>136</v>
      </c>
      <c r="AY47" s="14" t="s">
        <v>136</v>
      </c>
      <c r="AZ47" s="20">
        <v>0</v>
      </c>
      <c r="BA47" s="14" t="s">
        <v>136</v>
      </c>
      <c r="BB47" s="14" t="s">
        <v>136</v>
      </c>
      <c r="BC47" s="14" t="s">
        <v>136</v>
      </c>
      <c r="BD47" s="15">
        <v>0</v>
      </c>
      <c r="BE47" s="15" t="s">
        <v>136</v>
      </c>
      <c r="BF47" s="15" t="s">
        <v>136</v>
      </c>
      <c r="BG47" s="15" t="s">
        <v>136</v>
      </c>
      <c r="BH47" s="20">
        <v>1</v>
      </c>
      <c r="BI47" s="19" t="s">
        <v>136</v>
      </c>
      <c r="BJ47" s="19" t="s">
        <v>136</v>
      </c>
      <c r="BK47" s="19" t="s">
        <v>136</v>
      </c>
      <c r="BL47" s="15">
        <v>1</v>
      </c>
      <c r="BM47">
        <v>2</v>
      </c>
      <c r="BN47">
        <v>6</v>
      </c>
      <c r="BO47">
        <v>2</v>
      </c>
      <c r="BP47" s="15">
        <v>0</v>
      </c>
      <c r="BQ47" s="21">
        <v>1</v>
      </c>
      <c r="BR47" s="15" t="s">
        <v>136</v>
      </c>
      <c r="BS47" s="15" t="s">
        <v>136</v>
      </c>
      <c r="BT47" s="15" t="s">
        <v>136</v>
      </c>
      <c r="BU47" s="15">
        <v>0</v>
      </c>
      <c r="BV47" s="15" t="s">
        <v>136</v>
      </c>
      <c r="BW47" s="15" t="s">
        <v>136</v>
      </c>
      <c r="BX47" s="15" t="s">
        <v>136</v>
      </c>
      <c r="BY47" s="20">
        <v>0</v>
      </c>
      <c r="BZ47" s="20" t="s">
        <v>136</v>
      </c>
      <c r="CA47" s="20" t="s">
        <v>136</v>
      </c>
      <c r="CB47" s="20" t="s">
        <v>136</v>
      </c>
      <c r="CC47" s="15">
        <v>1</v>
      </c>
      <c r="CD47" s="20">
        <v>2</v>
      </c>
      <c r="CE47" s="15">
        <v>6</v>
      </c>
      <c r="CF47" s="20">
        <v>2</v>
      </c>
      <c r="CG47" s="15">
        <v>0</v>
      </c>
      <c r="CH47" s="15" t="s">
        <v>136</v>
      </c>
      <c r="CI47" s="15" t="s">
        <v>136</v>
      </c>
      <c r="CJ47" s="15" t="s">
        <v>136</v>
      </c>
      <c r="CK47" s="20">
        <v>0</v>
      </c>
      <c r="CL47" s="15" t="s">
        <v>136</v>
      </c>
      <c r="CM47" s="15" t="s">
        <v>136</v>
      </c>
      <c r="CN47" s="15" t="s">
        <v>136</v>
      </c>
      <c r="CO47" s="15" t="s">
        <v>136</v>
      </c>
      <c r="CP47" s="15" t="s">
        <v>136</v>
      </c>
      <c r="CQ47" s="15" t="s">
        <v>136</v>
      </c>
      <c r="CR47" s="15" t="s">
        <v>136</v>
      </c>
      <c r="CS47" s="15" t="s">
        <v>136</v>
      </c>
      <c r="CT47" s="15" t="s">
        <v>136</v>
      </c>
      <c r="CU47">
        <v>6</v>
      </c>
      <c r="CV47" s="19" t="s">
        <v>136</v>
      </c>
      <c r="CW47" s="19" t="s">
        <v>136</v>
      </c>
      <c r="CX47" s="19" t="s">
        <v>136</v>
      </c>
      <c r="CY47" s="19" t="s">
        <v>136</v>
      </c>
      <c r="CZ47" s="19" t="s">
        <v>136</v>
      </c>
      <c r="DA47" s="19" t="s">
        <v>136</v>
      </c>
      <c r="DB47" s="19" t="s">
        <v>136</v>
      </c>
      <c r="DC47">
        <v>6</v>
      </c>
      <c r="DD47" t="s">
        <v>136</v>
      </c>
      <c r="DE47" s="15" t="s">
        <v>136</v>
      </c>
      <c r="DF47" s="15" t="s">
        <v>136</v>
      </c>
      <c r="DG47" s="15" t="s">
        <v>136</v>
      </c>
      <c r="DH47" s="15" t="s">
        <v>136</v>
      </c>
      <c r="DI47" s="15"/>
      <c r="DJ47" s="15"/>
      <c r="DK47" s="15"/>
      <c r="DL47" s="20">
        <v>1</v>
      </c>
      <c r="DM47" s="20">
        <v>1</v>
      </c>
      <c r="DN47" s="20">
        <v>1</v>
      </c>
      <c r="DO47" s="20">
        <v>1</v>
      </c>
      <c r="DP47" s="20">
        <v>1</v>
      </c>
      <c r="DQ47" s="20">
        <v>1</v>
      </c>
      <c r="DR47" s="14">
        <v>1</v>
      </c>
      <c r="DS47" s="14">
        <v>1</v>
      </c>
      <c r="DT47" s="20">
        <v>1</v>
      </c>
      <c r="DU47" s="20">
        <v>1</v>
      </c>
      <c r="DV47" s="20">
        <v>1</v>
      </c>
      <c r="DW47" s="20">
        <v>1</v>
      </c>
      <c r="DX47" s="20">
        <v>2</v>
      </c>
      <c r="DY47" s="20">
        <v>2</v>
      </c>
      <c r="DZ47" s="20">
        <v>2</v>
      </c>
      <c r="EA47" s="20">
        <v>2</v>
      </c>
      <c r="EB47" s="20">
        <v>3000</v>
      </c>
      <c r="EC47" s="20">
        <v>5000</v>
      </c>
      <c r="ED47" s="19">
        <f t="shared" si="5"/>
        <v>2000</v>
      </c>
      <c r="EE47" s="19">
        <f t="shared" si="6"/>
        <v>40</v>
      </c>
      <c r="EF47" s="20">
        <v>1500</v>
      </c>
      <c r="EG47" s="20">
        <v>3000</v>
      </c>
      <c r="EH47" s="19">
        <f t="shared" si="7"/>
        <v>1500</v>
      </c>
      <c r="EI47" s="19">
        <f t="shared" si="8"/>
        <v>50</v>
      </c>
      <c r="EJ47" s="20">
        <v>3000</v>
      </c>
      <c r="EK47" s="20">
        <v>7000</v>
      </c>
      <c r="EL47" s="19">
        <f t="shared" si="9"/>
        <v>4000</v>
      </c>
      <c r="EM47" s="19">
        <f t="shared" si="10"/>
        <v>57.142857142857139</v>
      </c>
      <c r="EN47" s="20">
        <v>2000</v>
      </c>
      <c r="EO47" s="20">
        <v>5000</v>
      </c>
      <c r="EP47" s="19">
        <f t="shared" si="11"/>
        <v>3000</v>
      </c>
      <c r="EQ47" s="19">
        <f t="shared" si="12"/>
        <v>60</v>
      </c>
      <c r="ER47" s="19">
        <v>2</v>
      </c>
      <c r="ES47" s="20"/>
      <c r="ET47" s="15">
        <v>1</v>
      </c>
      <c r="EU47" s="20">
        <v>1</v>
      </c>
      <c r="EV47" s="20">
        <v>4</v>
      </c>
      <c r="EW47" s="20"/>
      <c r="EX47" s="14">
        <v>1</v>
      </c>
      <c r="EY47" s="20">
        <v>10</v>
      </c>
      <c r="EZ47" s="19">
        <v>0</v>
      </c>
      <c r="FA47" s="19"/>
      <c r="FB47">
        <v>8</v>
      </c>
      <c r="FD47" s="19">
        <v>0</v>
      </c>
      <c r="FE47" s="19"/>
      <c r="FF47">
        <v>3</v>
      </c>
      <c r="FG47">
        <v>8</v>
      </c>
      <c r="FH47">
        <v>1</v>
      </c>
      <c r="FI47">
        <v>23</v>
      </c>
      <c r="FJ47">
        <v>63</v>
      </c>
      <c r="FK47">
        <v>31</v>
      </c>
      <c r="FL47">
        <v>64</v>
      </c>
      <c r="FM47">
        <v>95</v>
      </c>
      <c r="FN47">
        <v>0</v>
      </c>
      <c r="FO47">
        <v>0</v>
      </c>
      <c r="FP47">
        <v>4</v>
      </c>
      <c r="FQ47">
        <v>0</v>
      </c>
      <c r="FR47">
        <v>0</v>
      </c>
      <c r="FS47">
        <v>0</v>
      </c>
      <c r="FT47">
        <v>0</v>
      </c>
      <c r="FU47">
        <v>0</v>
      </c>
      <c r="FV47">
        <v>0</v>
      </c>
      <c r="FW47">
        <v>0</v>
      </c>
      <c r="FX47">
        <v>4</v>
      </c>
      <c r="FY47">
        <v>6</v>
      </c>
      <c r="FZ47">
        <v>0</v>
      </c>
      <c r="GA47">
        <v>0</v>
      </c>
      <c r="GB47">
        <v>4</v>
      </c>
      <c r="GC47">
        <v>24</v>
      </c>
      <c r="GD47">
        <v>3</v>
      </c>
      <c r="GE47">
        <v>0</v>
      </c>
      <c r="GF47">
        <v>0</v>
      </c>
      <c r="GG47">
        <v>0</v>
      </c>
      <c r="GH47">
        <v>0</v>
      </c>
      <c r="GI47">
        <v>0</v>
      </c>
      <c r="GJ47">
        <v>0</v>
      </c>
      <c r="GK47">
        <v>0</v>
      </c>
      <c r="GL47">
        <v>3</v>
      </c>
      <c r="GM47">
        <v>0</v>
      </c>
      <c r="GN47">
        <v>0</v>
      </c>
      <c r="GO47">
        <v>0</v>
      </c>
      <c r="GP47">
        <v>0</v>
      </c>
      <c r="GQ47">
        <v>0</v>
      </c>
      <c r="GR47">
        <v>6</v>
      </c>
      <c r="GS47">
        <v>27</v>
      </c>
      <c r="GT47">
        <v>0</v>
      </c>
      <c r="GU47">
        <v>0</v>
      </c>
      <c r="GV47">
        <v>4</v>
      </c>
      <c r="GW47">
        <v>6</v>
      </c>
      <c r="GX47">
        <v>2</v>
      </c>
      <c r="GY47">
        <v>1</v>
      </c>
      <c r="GZ47">
        <v>1</v>
      </c>
      <c r="HA47">
        <v>0</v>
      </c>
    </row>
    <row r="48" spans="1:209" ht="15" customHeight="1" x14ac:dyDescent="0.35">
      <c r="A48" s="18">
        <v>1060220</v>
      </c>
      <c r="B48" s="18">
        <v>1</v>
      </c>
      <c r="C48" s="18">
        <v>6</v>
      </c>
      <c r="D48" s="18">
        <v>2</v>
      </c>
      <c r="E48" s="18" t="s">
        <v>182</v>
      </c>
      <c r="F48" s="18">
        <v>1</v>
      </c>
      <c r="G48" s="18">
        <v>2</v>
      </c>
      <c r="H48" s="13">
        <v>1</v>
      </c>
      <c r="I48" s="13">
        <v>0</v>
      </c>
      <c r="J48" s="13">
        <v>1</v>
      </c>
      <c r="K48" s="13">
        <v>0</v>
      </c>
      <c r="L48" s="14">
        <v>0</v>
      </c>
      <c r="M48" s="14">
        <v>0</v>
      </c>
      <c r="N48" s="14">
        <v>0</v>
      </c>
      <c r="O48" s="13">
        <v>3</v>
      </c>
      <c r="P48" s="14">
        <v>0</v>
      </c>
      <c r="Q48" s="14">
        <v>0</v>
      </c>
      <c r="R48">
        <v>1</v>
      </c>
      <c r="S48">
        <v>1</v>
      </c>
      <c r="T48" s="14">
        <f t="shared" si="0"/>
        <v>5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f t="shared" si="1"/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f t="shared" si="2"/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f t="shared" si="3"/>
        <v>0</v>
      </c>
      <c r="AS48" s="14">
        <f t="shared" si="4"/>
        <v>5</v>
      </c>
      <c r="AT48" s="20">
        <v>0</v>
      </c>
      <c r="AU48" s="14" t="s">
        <v>136</v>
      </c>
      <c r="AV48" s="20">
        <v>0</v>
      </c>
      <c r="AW48" s="14" t="s">
        <v>136</v>
      </c>
      <c r="AX48" s="14" t="s">
        <v>136</v>
      </c>
      <c r="AY48" s="14" t="s">
        <v>136</v>
      </c>
      <c r="AZ48" s="20">
        <v>0</v>
      </c>
      <c r="BA48" s="14" t="s">
        <v>136</v>
      </c>
      <c r="BB48" s="14" t="s">
        <v>136</v>
      </c>
      <c r="BC48" s="14" t="s">
        <v>136</v>
      </c>
      <c r="BD48" s="15">
        <v>0</v>
      </c>
      <c r="BE48" s="15" t="s">
        <v>136</v>
      </c>
      <c r="BF48" s="15" t="s">
        <v>136</v>
      </c>
      <c r="BG48" s="15" t="s">
        <v>136</v>
      </c>
      <c r="BH48" s="20">
        <v>1</v>
      </c>
      <c r="BI48" s="19" t="s">
        <v>136</v>
      </c>
      <c r="BJ48" s="19" t="s">
        <v>136</v>
      </c>
      <c r="BK48" s="19" t="s">
        <v>136</v>
      </c>
      <c r="BL48" s="15">
        <v>1</v>
      </c>
      <c r="BM48">
        <v>2</v>
      </c>
      <c r="BN48">
        <v>4</v>
      </c>
      <c r="BO48">
        <v>2</v>
      </c>
      <c r="BP48" s="15">
        <v>0</v>
      </c>
      <c r="BQ48" s="21">
        <v>1</v>
      </c>
      <c r="BR48" s="15" t="s">
        <v>136</v>
      </c>
      <c r="BS48" s="15" t="s">
        <v>136</v>
      </c>
      <c r="BT48" s="15" t="s">
        <v>136</v>
      </c>
      <c r="BU48" s="15">
        <v>0</v>
      </c>
      <c r="BV48" s="15" t="s">
        <v>136</v>
      </c>
      <c r="BW48" s="15" t="s">
        <v>136</v>
      </c>
      <c r="BX48" s="15" t="s">
        <v>136</v>
      </c>
      <c r="BY48" s="20">
        <v>0</v>
      </c>
      <c r="BZ48" s="20" t="s">
        <v>136</v>
      </c>
      <c r="CA48" s="20" t="s">
        <v>136</v>
      </c>
      <c r="CB48" s="20" t="s">
        <v>136</v>
      </c>
      <c r="CC48" s="15">
        <v>1</v>
      </c>
      <c r="CD48" s="20">
        <v>2</v>
      </c>
      <c r="CE48">
        <v>4</v>
      </c>
      <c r="CF48" s="20">
        <v>2</v>
      </c>
      <c r="CG48" s="15">
        <v>0</v>
      </c>
      <c r="CH48" s="15" t="s">
        <v>136</v>
      </c>
      <c r="CI48" s="15" t="s">
        <v>136</v>
      </c>
      <c r="CJ48" s="15" t="s">
        <v>136</v>
      </c>
      <c r="CK48" s="20">
        <v>0</v>
      </c>
      <c r="CL48" s="15" t="s">
        <v>136</v>
      </c>
      <c r="CM48" s="15" t="s">
        <v>136</v>
      </c>
      <c r="CN48" s="15" t="s">
        <v>136</v>
      </c>
      <c r="CO48" s="15" t="s">
        <v>136</v>
      </c>
      <c r="CP48" s="15" t="s">
        <v>136</v>
      </c>
      <c r="CQ48" s="15" t="s">
        <v>136</v>
      </c>
      <c r="CR48" s="15" t="s">
        <v>136</v>
      </c>
      <c r="CS48" s="15" t="s">
        <v>136</v>
      </c>
      <c r="CT48" s="15" t="s">
        <v>136</v>
      </c>
      <c r="CU48">
        <v>9</v>
      </c>
      <c r="CV48" s="19" t="s">
        <v>136</v>
      </c>
      <c r="CW48" s="19" t="s">
        <v>136</v>
      </c>
      <c r="CX48" s="19" t="s">
        <v>136</v>
      </c>
      <c r="CY48" s="19" t="s">
        <v>136</v>
      </c>
      <c r="CZ48" s="19" t="s">
        <v>136</v>
      </c>
      <c r="DA48" s="19" t="s">
        <v>136</v>
      </c>
      <c r="DB48" s="19" t="s">
        <v>136</v>
      </c>
      <c r="DC48">
        <v>9</v>
      </c>
      <c r="DD48" t="s">
        <v>136</v>
      </c>
      <c r="DE48" s="15" t="s">
        <v>136</v>
      </c>
      <c r="DF48" s="15" t="s">
        <v>136</v>
      </c>
      <c r="DG48" s="15" t="s">
        <v>136</v>
      </c>
      <c r="DH48" s="15" t="s">
        <v>136</v>
      </c>
      <c r="DI48" s="15"/>
      <c r="DJ48" s="15"/>
      <c r="DK48" s="15"/>
      <c r="DL48" s="20">
        <v>1</v>
      </c>
      <c r="DM48" s="14">
        <v>1</v>
      </c>
      <c r="DN48" s="20">
        <v>1</v>
      </c>
      <c r="DO48" s="20">
        <v>1</v>
      </c>
      <c r="DP48" s="20">
        <v>1</v>
      </c>
      <c r="DQ48" s="20">
        <v>1</v>
      </c>
      <c r="DR48" s="14">
        <v>1</v>
      </c>
      <c r="DS48" s="14">
        <v>1</v>
      </c>
      <c r="DT48" s="20">
        <v>1</v>
      </c>
      <c r="DU48" s="20">
        <v>1</v>
      </c>
      <c r="DV48" s="20">
        <v>1</v>
      </c>
      <c r="DW48" s="20">
        <v>1</v>
      </c>
      <c r="DX48" s="20">
        <v>2</v>
      </c>
      <c r="DY48" s="20">
        <v>2</v>
      </c>
      <c r="DZ48" s="20">
        <v>2</v>
      </c>
      <c r="EA48" s="20">
        <v>2</v>
      </c>
      <c r="EB48" s="20">
        <v>2000</v>
      </c>
      <c r="EC48" s="20">
        <v>4000</v>
      </c>
      <c r="ED48" s="19">
        <f t="shared" si="5"/>
        <v>2000</v>
      </c>
      <c r="EE48" s="19">
        <f t="shared" si="6"/>
        <v>50</v>
      </c>
      <c r="EF48" s="20">
        <v>1500</v>
      </c>
      <c r="EG48" s="20">
        <v>3000</v>
      </c>
      <c r="EH48" s="19">
        <f t="shared" si="7"/>
        <v>1500</v>
      </c>
      <c r="EI48" s="19">
        <f t="shared" si="8"/>
        <v>50</v>
      </c>
      <c r="EJ48" s="20">
        <v>5000</v>
      </c>
      <c r="EK48" s="20">
        <v>7000</v>
      </c>
      <c r="EL48" s="19">
        <f t="shared" si="9"/>
        <v>2000</v>
      </c>
      <c r="EM48" s="19">
        <f t="shared" si="10"/>
        <v>28.571428571428569</v>
      </c>
      <c r="EN48" s="20">
        <v>4000</v>
      </c>
      <c r="EO48" s="20">
        <v>5000</v>
      </c>
      <c r="EP48" s="19">
        <f t="shared" si="11"/>
        <v>1000</v>
      </c>
      <c r="EQ48" s="19">
        <f t="shared" si="12"/>
        <v>20</v>
      </c>
      <c r="ER48" s="19">
        <v>2</v>
      </c>
      <c r="ES48" s="20"/>
      <c r="ET48" s="15">
        <v>1</v>
      </c>
      <c r="EU48" s="14">
        <v>0</v>
      </c>
      <c r="EV48" s="19">
        <v>0</v>
      </c>
      <c r="EW48" s="19"/>
      <c r="EX48" s="20">
        <v>0</v>
      </c>
      <c r="EY48" s="15" t="s">
        <v>136</v>
      </c>
      <c r="EZ48" s="19">
        <v>0</v>
      </c>
      <c r="FA48" s="19"/>
      <c r="FB48">
        <v>8</v>
      </c>
      <c r="FD48" s="19">
        <v>0</v>
      </c>
      <c r="FE48" s="19"/>
      <c r="FF48">
        <v>3</v>
      </c>
      <c r="FG48">
        <v>29</v>
      </c>
      <c r="FH48">
        <v>0</v>
      </c>
      <c r="FI48">
        <v>53</v>
      </c>
      <c r="FJ48">
        <v>63</v>
      </c>
      <c r="FK48">
        <v>82</v>
      </c>
      <c r="FL48">
        <v>63</v>
      </c>
      <c r="FM48">
        <v>145</v>
      </c>
      <c r="FN48">
        <v>4</v>
      </c>
      <c r="FO48">
        <v>0</v>
      </c>
      <c r="FP48">
        <v>8</v>
      </c>
      <c r="FQ48">
        <v>0</v>
      </c>
      <c r="FR48">
        <v>0</v>
      </c>
      <c r="FS48">
        <v>0</v>
      </c>
      <c r="FT48">
        <v>0</v>
      </c>
      <c r="FU48">
        <v>0</v>
      </c>
      <c r="FV48">
        <v>0</v>
      </c>
      <c r="FW48">
        <v>0</v>
      </c>
      <c r="FX48">
        <v>0</v>
      </c>
      <c r="FY48">
        <v>0</v>
      </c>
      <c r="FZ48">
        <v>3</v>
      </c>
      <c r="GA48">
        <v>0</v>
      </c>
      <c r="GB48">
        <v>22</v>
      </c>
      <c r="GC48">
        <v>3</v>
      </c>
      <c r="GD48">
        <v>8</v>
      </c>
      <c r="GE48">
        <v>0</v>
      </c>
      <c r="GF48">
        <v>0</v>
      </c>
      <c r="GG48">
        <v>2</v>
      </c>
      <c r="GH48">
        <v>0</v>
      </c>
      <c r="GI48">
        <v>0</v>
      </c>
      <c r="GJ48">
        <v>15</v>
      </c>
      <c r="GK48">
        <v>2</v>
      </c>
      <c r="GL48">
        <v>5</v>
      </c>
      <c r="GM48">
        <v>0</v>
      </c>
      <c r="GN48">
        <v>0</v>
      </c>
      <c r="GO48">
        <v>0</v>
      </c>
      <c r="GP48">
        <v>0</v>
      </c>
      <c r="GQ48">
        <v>0</v>
      </c>
      <c r="GR48">
        <v>0</v>
      </c>
      <c r="GS48">
        <v>36</v>
      </c>
      <c r="GT48">
        <v>3</v>
      </c>
      <c r="GU48">
        <v>0</v>
      </c>
      <c r="GV48">
        <v>8</v>
      </c>
      <c r="GW48">
        <v>12</v>
      </c>
      <c r="GX48">
        <v>6</v>
      </c>
      <c r="GY48">
        <v>0</v>
      </c>
      <c r="GZ48">
        <v>0</v>
      </c>
      <c r="HA48">
        <v>8</v>
      </c>
    </row>
    <row r="49" spans="1:209" ht="15" customHeight="1" x14ac:dyDescent="0.35">
      <c r="A49" s="18">
        <v>1060221</v>
      </c>
      <c r="B49" s="18">
        <v>1</v>
      </c>
      <c r="C49" s="18">
        <v>6</v>
      </c>
      <c r="D49" s="18">
        <v>2</v>
      </c>
      <c r="E49" s="18" t="s">
        <v>183</v>
      </c>
      <c r="F49" s="18">
        <v>1</v>
      </c>
      <c r="G49" s="18">
        <v>3</v>
      </c>
      <c r="H49" s="13">
        <v>2</v>
      </c>
      <c r="I49" s="13">
        <v>0</v>
      </c>
      <c r="J49" s="13">
        <v>1</v>
      </c>
      <c r="K49" s="13">
        <v>0</v>
      </c>
      <c r="L49" s="14">
        <v>0</v>
      </c>
      <c r="M49" s="13">
        <v>6</v>
      </c>
      <c r="N49" s="14">
        <v>0</v>
      </c>
      <c r="O49" s="13">
        <v>4</v>
      </c>
      <c r="P49" s="14">
        <v>0</v>
      </c>
      <c r="Q49" s="14">
        <v>0</v>
      </c>
      <c r="R49">
        <v>1</v>
      </c>
      <c r="S49" s="14">
        <v>0</v>
      </c>
      <c r="T49" s="14">
        <f t="shared" si="0"/>
        <v>11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f t="shared" si="1"/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f t="shared" si="2"/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f t="shared" si="3"/>
        <v>0</v>
      </c>
      <c r="AS49" s="14">
        <f t="shared" si="4"/>
        <v>11</v>
      </c>
      <c r="AT49" s="20">
        <v>1</v>
      </c>
      <c r="AU49">
        <v>7</v>
      </c>
      <c r="AV49" s="20">
        <v>0</v>
      </c>
      <c r="AW49" s="14" t="s">
        <v>136</v>
      </c>
      <c r="AX49" s="14" t="s">
        <v>136</v>
      </c>
      <c r="AY49" s="14" t="s">
        <v>136</v>
      </c>
      <c r="AZ49" s="20">
        <v>0</v>
      </c>
      <c r="BA49" s="14" t="s">
        <v>136</v>
      </c>
      <c r="BB49" s="14" t="s">
        <v>136</v>
      </c>
      <c r="BC49" s="14" t="s">
        <v>136</v>
      </c>
      <c r="BD49" s="15">
        <v>0</v>
      </c>
      <c r="BE49" s="15" t="s">
        <v>136</v>
      </c>
      <c r="BF49" s="15" t="s">
        <v>136</v>
      </c>
      <c r="BG49" s="15" t="s">
        <v>136</v>
      </c>
      <c r="BH49" s="20">
        <v>1</v>
      </c>
      <c r="BI49" s="19" t="s">
        <v>136</v>
      </c>
      <c r="BJ49" s="19" t="s">
        <v>136</v>
      </c>
      <c r="BK49" s="19" t="s">
        <v>136</v>
      </c>
      <c r="BL49" s="20">
        <v>0</v>
      </c>
      <c r="BM49" s="14" t="s">
        <v>136</v>
      </c>
      <c r="BN49" s="14" t="s">
        <v>136</v>
      </c>
      <c r="BO49" s="14" t="s">
        <v>136</v>
      </c>
      <c r="BP49" s="15">
        <v>0</v>
      </c>
      <c r="BQ49" s="21">
        <v>1</v>
      </c>
      <c r="BR49" s="15" t="s">
        <v>136</v>
      </c>
      <c r="BS49" s="15" t="s">
        <v>136</v>
      </c>
      <c r="BT49" s="15" t="s">
        <v>136</v>
      </c>
      <c r="BU49" s="15">
        <v>0</v>
      </c>
      <c r="BV49" s="15" t="s">
        <v>136</v>
      </c>
      <c r="BW49" s="15" t="s">
        <v>136</v>
      </c>
      <c r="BX49" s="15" t="s">
        <v>136</v>
      </c>
      <c r="BY49" s="20">
        <v>0</v>
      </c>
      <c r="BZ49" s="20" t="s">
        <v>136</v>
      </c>
      <c r="CA49" s="20" t="s">
        <v>136</v>
      </c>
      <c r="CB49" s="20" t="s">
        <v>136</v>
      </c>
      <c r="CC49" s="15">
        <v>1</v>
      </c>
      <c r="CD49" s="20">
        <v>2</v>
      </c>
      <c r="CE49" s="15">
        <v>6</v>
      </c>
      <c r="CF49" s="20">
        <v>2</v>
      </c>
      <c r="CG49" s="15">
        <v>0</v>
      </c>
      <c r="CH49" s="15" t="s">
        <v>136</v>
      </c>
      <c r="CI49" s="15" t="s">
        <v>136</v>
      </c>
      <c r="CJ49" s="15" t="s">
        <v>136</v>
      </c>
      <c r="CK49" s="20">
        <v>0</v>
      </c>
      <c r="CL49" s="15" t="s">
        <v>136</v>
      </c>
      <c r="CM49" s="15" t="s">
        <v>136</v>
      </c>
      <c r="CN49" s="15" t="s">
        <v>136</v>
      </c>
      <c r="CO49" s="15" t="s">
        <v>136</v>
      </c>
      <c r="CP49" s="15" t="s">
        <v>136</v>
      </c>
      <c r="CQ49" s="15" t="s">
        <v>136</v>
      </c>
      <c r="CR49" s="15" t="s">
        <v>136</v>
      </c>
      <c r="CS49" s="15" t="s">
        <v>136</v>
      </c>
      <c r="CT49" s="15" t="s">
        <v>136</v>
      </c>
      <c r="CU49" s="19" t="s">
        <v>136</v>
      </c>
      <c r="CV49" s="19" t="s">
        <v>136</v>
      </c>
      <c r="CW49" s="19" t="s">
        <v>136</v>
      </c>
      <c r="CX49" s="19" t="s">
        <v>136</v>
      </c>
      <c r="CY49" s="19" t="s">
        <v>136</v>
      </c>
      <c r="CZ49" s="19" t="s">
        <v>136</v>
      </c>
      <c r="DA49" s="19" t="s">
        <v>136</v>
      </c>
      <c r="DB49" s="19" t="s">
        <v>136</v>
      </c>
      <c r="DC49">
        <v>2</v>
      </c>
      <c r="DD49" t="s">
        <v>136</v>
      </c>
      <c r="DE49" s="15" t="s">
        <v>136</v>
      </c>
      <c r="DF49" s="15" t="s">
        <v>136</v>
      </c>
      <c r="DG49" s="15" t="s">
        <v>136</v>
      </c>
      <c r="DH49" s="15" t="s">
        <v>136</v>
      </c>
      <c r="DI49" s="15"/>
      <c r="DJ49" s="15"/>
      <c r="DK49" s="15"/>
      <c r="DL49" s="20">
        <v>1</v>
      </c>
      <c r="DM49" s="14">
        <v>1</v>
      </c>
      <c r="DN49" s="20">
        <v>1</v>
      </c>
      <c r="DO49" s="20">
        <v>1</v>
      </c>
      <c r="DP49" s="20">
        <v>1</v>
      </c>
      <c r="DQ49" s="20">
        <v>1</v>
      </c>
      <c r="DR49" s="20">
        <v>1</v>
      </c>
      <c r="DS49" s="20">
        <v>1</v>
      </c>
      <c r="DT49" s="20">
        <v>1</v>
      </c>
      <c r="DU49" s="20">
        <v>1</v>
      </c>
      <c r="DV49" s="20">
        <v>1</v>
      </c>
      <c r="DW49" s="20">
        <v>1</v>
      </c>
      <c r="DX49" s="20">
        <v>2</v>
      </c>
      <c r="DY49" s="20">
        <v>2</v>
      </c>
      <c r="DZ49" s="20">
        <v>4</v>
      </c>
      <c r="EA49" s="20">
        <v>4</v>
      </c>
      <c r="EB49" s="20">
        <v>4000</v>
      </c>
      <c r="EC49" s="20">
        <v>6000</v>
      </c>
      <c r="ED49" s="19">
        <f t="shared" si="5"/>
        <v>2000</v>
      </c>
      <c r="EE49" s="19">
        <f t="shared" si="6"/>
        <v>33.333333333333336</v>
      </c>
      <c r="EF49" s="20">
        <v>2000</v>
      </c>
      <c r="EG49" s="20">
        <v>3000</v>
      </c>
      <c r="EH49" s="19">
        <f t="shared" si="7"/>
        <v>1000</v>
      </c>
      <c r="EI49" s="19">
        <f t="shared" si="8"/>
        <v>33.333333333333336</v>
      </c>
      <c r="EJ49" s="19"/>
      <c r="EK49" s="19"/>
      <c r="EL49" s="19"/>
      <c r="EM49" s="19"/>
      <c r="EN49" s="19"/>
      <c r="EO49" s="19"/>
      <c r="EP49" s="19"/>
      <c r="EQ49" s="19"/>
      <c r="ER49" s="20">
        <v>1</v>
      </c>
      <c r="ES49" s="20"/>
      <c r="ET49" s="20">
        <v>1</v>
      </c>
      <c r="EU49" s="14">
        <v>0</v>
      </c>
      <c r="EV49" s="19">
        <v>0</v>
      </c>
      <c r="EW49" s="19"/>
      <c r="EX49" s="20">
        <v>0</v>
      </c>
      <c r="EY49" t="s">
        <v>136</v>
      </c>
      <c r="EZ49">
        <v>1</v>
      </c>
      <c r="FB49">
        <v>8</v>
      </c>
      <c r="FD49" s="19">
        <v>0</v>
      </c>
      <c r="FE49" s="19"/>
      <c r="FF49">
        <v>8</v>
      </c>
      <c r="FG49">
        <v>100</v>
      </c>
      <c r="FH49">
        <v>4</v>
      </c>
      <c r="FI49">
        <v>32</v>
      </c>
      <c r="FJ49">
        <v>101</v>
      </c>
      <c r="FK49">
        <v>132</v>
      </c>
      <c r="FL49">
        <v>105</v>
      </c>
      <c r="FM49">
        <v>237</v>
      </c>
      <c r="FN49">
        <v>86</v>
      </c>
      <c r="FO49">
        <v>0</v>
      </c>
      <c r="FP49">
        <v>0</v>
      </c>
      <c r="FQ49">
        <v>0</v>
      </c>
      <c r="FR49">
        <v>4</v>
      </c>
      <c r="FS49">
        <v>1</v>
      </c>
      <c r="FT49">
        <v>0</v>
      </c>
      <c r="FU49">
        <v>3</v>
      </c>
      <c r="FV49">
        <v>0</v>
      </c>
      <c r="FW49">
        <v>0</v>
      </c>
      <c r="FX49">
        <v>0</v>
      </c>
      <c r="FY49">
        <v>0</v>
      </c>
      <c r="FZ49">
        <v>1</v>
      </c>
      <c r="GA49">
        <v>1</v>
      </c>
      <c r="GB49">
        <v>10</v>
      </c>
      <c r="GC49">
        <v>0</v>
      </c>
      <c r="GD49">
        <v>1</v>
      </c>
      <c r="GE49">
        <v>0</v>
      </c>
      <c r="GF49">
        <v>7</v>
      </c>
      <c r="GG49">
        <v>0</v>
      </c>
      <c r="GH49">
        <v>1</v>
      </c>
      <c r="GI49">
        <v>0</v>
      </c>
      <c r="GJ49">
        <v>10</v>
      </c>
      <c r="GK49">
        <v>0</v>
      </c>
      <c r="GL49">
        <v>2</v>
      </c>
      <c r="GM49">
        <v>0</v>
      </c>
      <c r="GN49">
        <v>0</v>
      </c>
      <c r="GO49">
        <v>0</v>
      </c>
      <c r="GP49">
        <v>0</v>
      </c>
      <c r="GQ49">
        <v>2</v>
      </c>
      <c r="GR49">
        <v>5</v>
      </c>
      <c r="GS49">
        <v>98</v>
      </c>
      <c r="GT49">
        <v>0</v>
      </c>
      <c r="GU49">
        <v>0</v>
      </c>
      <c r="GV49">
        <v>0</v>
      </c>
      <c r="GW49">
        <v>0</v>
      </c>
      <c r="GX49">
        <v>5</v>
      </c>
      <c r="GY49">
        <v>0</v>
      </c>
      <c r="GZ49">
        <v>0</v>
      </c>
      <c r="HA49">
        <v>0</v>
      </c>
    </row>
    <row r="50" spans="1:209" ht="15" customHeight="1" x14ac:dyDescent="0.35">
      <c r="A50" s="18">
        <v>1070301</v>
      </c>
      <c r="B50" s="18">
        <v>1</v>
      </c>
      <c r="C50" s="18">
        <v>7</v>
      </c>
      <c r="D50" s="18">
        <v>3</v>
      </c>
      <c r="E50" s="18" t="s">
        <v>184</v>
      </c>
      <c r="F50" s="18">
        <v>0</v>
      </c>
      <c r="G50">
        <v>0</v>
      </c>
      <c r="H50" s="13">
        <v>1</v>
      </c>
      <c r="I50" s="13">
        <v>0</v>
      </c>
      <c r="J50" s="13">
        <v>2</v>
      </c>
      <c r="K50" s="13">
        <v>0</v>
      </c>
      <c r="L50" s="14">
        <v>0</v>
      </c>
      <c r="M50" s="14">
        <v>0</v>
      </c>
      <c r="N50">
        <v>8</v>
      </c>
      <c r="O50" s="13">
        <v>2</v>
      </c>
      <c r="P50">
        <v>1</v>
      </c>
      <c r="Q50" s="14">
        <v>0</v>
      </c>
      <c r="R50">
        <v>1</v>
      </c>
      <c r="S50" s="14">
        <v>0</v>
      </c>
      <c r="T50" s="14">
        <f t="shared" si="0"/>
        <v>12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f t="shared" si="1"/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f t="shared" si="2"/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f t="shared" si="3"/>
        <v>0</v>
      </c>
      <c r="AS50" s="14">
        <f t="shared" si="4"/>
        <v>12</v>
      </c>
      <c r="AT50" s="20">
        <v>0</v>
      </c>
      <c r="AU50" s="20" t="s">
        <v>136</v>
      </c>
      <c r="AV50" s="20">
        <v>0</v>
      </c>
      <c r="AW50" s="20" t="s">
        <v>136</v>
      </c>
      <c r="AX50" s="20" t="s">
        <v>136</v>
      </c>
      <c r="AY50" s="20" t="s">
        <v>136</v>
      </c>
      <c r="AZ50" s="20">
        <v>0</v>
      </c>
      <c r="BA50" s="20" t="s">
        <v>136</v>
      </c>
      <c r="BB50" s="20" t="s">
        <v>136</v>
      </c>
      <c r="BC50" s="20" t="s">
        <v>136</v>
      </c>
      <c r="BD50" s="20">
        <v>0</v>
      </c>
      <c r="BE50" s="20" t="s">
        <v>136</v>
      </c>
      <c r="BF50" s="20" t="s">
        <v>136</v>
      </c>
      <c r="BG50" s="20" t="s">
        <v>136</v>
      </c>
      <c r="BH50" s="20">
        <v>0</v>
      </c>
      <c r="BI50" s="20" t="s">
        <v>136</v>
      </c>
      <c r="BJ50" s="20" t="s">
        <v>136</v>
      </c>
      <c r="BK50" s="20" t="s">
        <v>136</v>
      </c>
      <c r="BL50" s="20">
        <v>0</v>
      </c>
      <c r="BM50" s="20" t="s">
        <v>136</v>
      </c>
      <c r="BN50" s="20" t="s">
        <v>136</v>
      </c>
      <c r="BO50" s="20" t="s">
        <v>136</v>
      </c>
      <c r="BP50">
        <v>0</v>
      </c>
      <c r="BQ50" s="21">
        <v>0</v>
      </c>
      <c r="BR50" t="s">
        <v>136</v>
      </c>
      <c r="BS50" t="s">
        <v>136</v>
      </c>
      <c r="BT50" t="s">
        <v>136</v>
      </c>
      <c r="BU50" s="20">
        <v>0</v>
      </c>
      <c r="BV50" s="20" t="s">
        <v>136</v>
      </c>
      <c r="BW50" s="20" t="s">
        <v>136</v>
      </c>
      <c r="BX50" s="20" t="s">
        <v>136</v>
      </c>
      <c r="BY50" s="20">
        <v>0</v>
      </c>
      <c r="BZ50" s="20" t="s">
        <v>136</v>
      </c>
      <c r="CA50" s="20" t="s">
        <v>136</v>
      </c>
      <c r="CB50" s="20" t="s">
        <v>136</v>
      </c>
      <c r="CC50" s="20">
        <v>0</v>
      </c>
      <c r="CD50" s="20" t="s">
        <v>136</v>
      </c>
      <c r="CE50" s="20" t="s">
        <v>136</v>
      </c>
      <c r="CF50" s="20" t="s">
        <v>136</v>
      </c>
      <c r="CG50" s="20">
        <v>0</v>
      </c>
      <c r="CH50" s="20" t="s">
        <v>136</v>
      </c>
      <c r="CI50" s="20" t="s">
        <v>136</v>
      </c>
      <c r="CJ50" s="20" t="s">
        <v>136</v>
      </c>
      <c r="CK50" s="20">
        <v>0</v>
      </c>
      <c r="CL50" s="20" t="s">
        <v>136</v>
      </c>
      <c r="CM50" s="20" t="s">
        <v>136</v>
      </c>
      <c r="CN50" s="20" t="s">
        <v>136</v>
      </c>
      <c r="CO50" s="20" t="s">
        <v>136</v>
      </c>
      <c r="CP50" s="20" t="s">
        <v>136</v>
      </c>
      <c r="CQ50" s="20" t="s">
        <v>136</v>
      </c>
      <c r="CR50" s="20" t="s">
        <v>136</v>
      </c>
      <c r="CS50" s="20" t="s">
        <v>136</v>
      </c>
      <c r="CT50" s="20" t="s">
        <v>136</v>
      </c>
      <c r="CU50" s="20" t="s">
        <v>136</v>
      </c>
      <c r="CV50" s="20" t="s">
        <v>136</v>
      </c>
      <c r="CW50" s="20" t="s">
        <v>136</v>
      </c>
      <c r="CX50" s="20" t="s">
        <v>136</v>
      </c>
      <c r="CY50" s="20" t="s">
        <v>136</v>
      </c>
      <c r="CZ50" s="20" t="s">
        <v>136</v>
      </c>
      <c r="DA50" s="20" t="s">
        <v>136</v>
      </c>
      <c r="DB50" s="20" t="s">
        <v>136</v>
      </c>
      <c r="DC50" s="20" t="s">
        <v>136</v>
      </c>
      <c r="DD50" s="20" t="s">
        <v>136</v>
      </c>
      <c r="DE50" s="20" t="s">
        <v>136</v>
      </c>
      <c r="DF50" s="20" t="s">
        <v>136</v>
      </c>
      <c r="DG50" s="20" t="s">
        <v>136</v>
      </c>
      <c r="DH50" s="20" t="s">
        <v>136</v>
      </c>
      <c r="DI50" s="20"/>
      <c r="DJ50" s="20"/>
      <c r="DK50" s="20"/>
      <c r="DL50" s="20">
        <v>0</v>
      </c>
      <c r="DM50" s="20">
        <v>1</v>
      </c>
      <c r="DN50" s="20">
        <v>0</v>
      </c>
      <c r="DO50" s="20">
        <v>0</v>
      </c>
      <c r="DP50" s="20">
        <v>0</v>
      </c>
      <c r="DQ50" s="20">
        <v>0</v>
      </c>
      <c r="DR50" s="20">
        <v>0</v>
      </c>
      <c r="DS50" s="20">
        <v>0</v>
      </c>
      <c r="DT50" s="20">
        <v>0</v>
      </c>
      <c r="DU50" s="20">
        <v>0</v>
      </c>
      <c r="DV50" s="20">
        <v>0</v>
      </c>
      <c r="DW50" s="20">
        <v>0</v>
      </c>
      <c r="DX50" s="20">
        <v>2</v>
      </c>
      <c r="DY50" s="20">
        <v>2</v>
      </c>
      <c r="DZ50" s="20">
        <v>4</v>
      </c>
      <c r="EA50" s="20">
        <v>4</v>
      </c>
      <c r="EB50" s="20">
        <v>2000</v>
      </c>
      <c r="EC50" s="20">
        <v>4000</v>
      </c>
      <c r="ED50" s="19">
        <f t="shared" si="5"/>
        <v>2000</v>
      </c>
      <c r="EE50" s="19">
        <f t="shared" si="6"/>
        <v>50</v>
      </c>
      <c r="EF50" s="20">
        <v>1500</v>
      </c>
      <c r="EG50" s="20">
        <v>3000</v>
      </c>
      <c r="EH50" s="19">
        <f t="shared" si="7"/>
        <v>1500</v>
      </c>
      <c r="EI50" s="19">
        <f t="shared" si="8"/>
        <v>50</v>
      </c>
      <c r="EJ50" s="19"/>
      <c r="EK50" s="19"/>
      <c r="EL50" s="19"/>
      <c r="EM50" s="19"/>
      <c r="EN50" s="19"/>
      <c r="EO50" s="19"/>
      <c r="EP50" s="19"/>
      <c r="EQ50" s="19"/>
      <c r="ER50" s="19">
        <v>2</v>
      </c>
      <c r="ES50" s="20"/>
      <c r="ET50" s="20">
        <v>0</v>
      </c>
      <c r="EU50">
        <v>0</v>
      </c>
      <c r="EV50" s="19">
        <v>0</v>
      </c>
      <c r="EW50" s="19"/>
      <c r="EX50" s="20">
        <v>0</v>
      </c>
      <c r="EY50" t="s">
        <v>136</v>
      </c>
      <c r="EZ50" s="19">
        <v>0</v>
      </c>
      <c r="FA50" s="19"/>
      <c r="FB50" s="19">
        <v>0</v>
      </c>
      <c r="FC50" s="19"/>
      <c r="FD50" s="19">
        <v>0</v>
      </c>
      <c r="FE50" s="19"/>
      <c r="FF50" s="15">
        <v>0</v>
      </c>
      <c r="FG50">
        <v>35</v>
      </c>
      <c r="FH50">
        <v>28</v>
      </c>
      <c r="FI50">
        <v>23</v>
      </c>
      <c r="FJ50">
        <v>8</v>
      </c>
      <c r="FK50">
        <v>58</v>
      </c>
      <c r="FL50">
        <v>36</v>
      </c>
      <c r="FM50">
        <v>94</v>
      </c>
      <c r="FN50">
        <v>0</v>
      </c>
      <c r="FO50">
        <v>0</v>
      </c>
      <c r="FP50">
        <v>11</v>
      </c>
      <c r="FQ50">
        <v>0</v>
      </c>
      <c r="FR50">
        <v>0</v>
      </c>
      <c r="FS50">
        <v>0</v>
      </c>
      <c r="FT50">
        <v>2</v>
      </c>
      <c r="FU50">
        <v>0</v>
      </c>
      <c r="FV50">
        <v>0</v>
      </c>
      <c r="FW50">
        <v>0</v>
      </c>
      <c r="FX50">
        <v>4</v>
      </c>
      <c r="FY50">
        <v>4</v>
      </c>
      <c r="FZ50">
        <v>2</v>
      </c>
      <c r="GA50">
        <v>2</v>
      </c>
      <c r="GB50">
        <v>2</v>
      </c>
      <c r="GC50">
        <v>1</v>
      </c>
      <c r="GD50">
        <v>2</v>
      </c>
      <c r="GE50">
        <v>0</v>
      </c>
      <c r="GF50">
        <v>0</v>
      </c>
      <c r="GG50">
        <v>1</v>
      </c>
      <c r="GH50">
        <v>2</v>
      </c>
      <c r="GI50">
        <v>0</v>
      </c>
      <c r="GJ50">
        <v>0</v>
      </c>
      <c r="GK50">
        <v>0</v>
      </c>
      <c r="GL50">
        <v>24</v>
      </c>
      <c r="GM50">
        <v>0</v>
      </c>
      <c r="GN50">
        <v>0</v>
      </c>
      <c r="GO50">
        <v>0</v>
      </c>
      <c r="GP50">
        <v>1</v>
      </c>
      <c r="GQ50">
        <v>25</v>
      </c>
      <c r="GR50">
        <v>1</v>
      </c>
      <c r="GS50">
        <v>1</v>
      </c>
      <c r="GT50">
        <v>1</v>
      </c>
      <c r="GU50">
        <v>1</v>
      </c>
      <c r="GV50">
        <v>1</v>
      </c>
      <c r="GW50">
        <v>1</v>
      </c>
      <c r="GX50">
        <v>3</v>
      </c>
      <c r="GY50">
        <v>0</v>
      </c>
      <c r="GZ50">
        <v>2</v>
      </c>
      <c r="HA50">
        <v>0</v>
      </c>
    </row>
    <row r="51" spans="1:209" ht="15" customHeight="1" x14ac:dyDescent="0.35">
      <c r="A51" s="18">
        <v>1070302</v>
      </c>
      <c r="B51" s="18">
        <v>1</v>
      </c>
      <c r="C51" s="18">
        <v>7</v>
      </c>
      <c r="D51" s="18">
        <v>3</v>
      </c>
      <c r="E51" s="18" t="s">
        <v>185</v>
      </c>
      <c r="F51" s="18">
        <v>0</v>
      </c>
      <c r="G51">
        <v>0</v>
      </c>
      <c r="H51" s="13">
        <v>2</v>
      </c>
      <c r="I51" s="13">
        <v>0</v>
      </c>
      <c r="J51" s="13">
        <v>0</v>
      </c>
      <c r="K51" s="13">
        <v>1</v>
      </c>
      <c r="L51">
        <v>1</v>
      </c>
      <c r="M51" s="13">
        <v>9</v>
      </c>
      <c r="N51" s="14">
        <v>0</v>
      </c>
      <c r="O51" s="13">
        <v>4</v>
      </c>
      <c r="P51">
        <v>3</v>
      </c>
      <c r="Q51" s="14">
        <v>0</v>
      </c>
      <c r="R51">
        <v>4</v>
      </c>
      <c r="S51" s="14">
        <v>0</v>
      </c>
      <c r="T51" s="14">
        <f t="shared" si="0"/>
        <v>20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f t="shared" si="1"/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f t="shared" si="2"/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f t="shared" si="3"/>
        <v>0</v>
      </c>
      <c r="AS51" s="14">
        <f t="shared" si="4"/>
        <v>20</v>
      </c>
      <c r="AT51" s="20">
        <v>0</v>
      </c>
      <c r="AU51" s="20" t="s">
        <v>136</v>
      </c>
      <c r="AV51" s="20">
        <v>0</v>
      </c>
      <c r="AW51" s="20" t="s">
        <v>136</v>
      </c>
      <c r="AX51" s="20" t="s">
        <v>136</v>
      </c>
      <c r="AY51" s="20" t="s">
        <v>136</v>
      </c>
      <c r="AZ51" s="20">
        <v>0</v>
      </c>
      <c r="BA51" s="20" t="s">
        <v>136</v>
      </c>
      <c r="BB51" s="20" t="s">
        <v>136</v>
      </c>
      <c r="BC51" s="20" t="s">
        <v>136</v>
      </c>
      <c r="BD51" s="20">
        <v>0</v>
      </c>
      <c r="BE51" s="20" t="s">
        <v>136</v>
      </c>
      <c r="BF51" s="20" t="s">
        <v>136</v>
      </c>
      <c r="BG51" s="20" t="s">
        <v>136</v>
      </c>
      <c r="BH51" s="20">
        <v>0</v>
      </c>
      <c r="BI51" s="20" t="s">
        <v>136</v>
      </c>
      <c r="BJ51" s="20" t="s">
        <v>136</v>
      </c>
      <c r="BK51" s="20" t="s">
        <v>136</v>
      </c>
      <c r="BL51" s="20">
        <v>1</v>
      </c>
      <c r="BM51">
        <v>2</v>
      </c>
      <c r="BN51">
        <v>6</v>
      </c>
      <c r="BO51">
        <v>2</v>
      </c>
      <c r="BP51">
        <v>0</v>
      </c>
      <c r="BQ51" s="21">
        <v>0</v>
      </c>
      <c r="BR51" t="s">
        <v>136</v>
      </c>
      <c r="BS51" t="s">
        <v>136</v>
      </c>
      <c r="BT51" t="s">
        <v>136</v>
      </c>
      <c r="BU51">
        <v>0</v>
      </c>
      <c r="BV51" t="s">
        <v>136</v>
      </c>
      <c r="BW51" t="s">
        <v>136</v>
      </c>
      <c r="BX51" t="s">
        <v>136</v>
      </c>
      <c r="BY51">
        <v>0</v>
      </c>
      <c r="BZ51" t="s">
        <v>136</v>
      </c>
      <c r="CA51" t="s">
        <v>136</v>
      </c>
      <c r="CB51" t="s">
        <v>136</v>
      </c>
      <c r="CC51">
        <v>0</v>
      </c>
      <c r="CD51" t="s">
        <v>136</v>
      </c>
      <c r="CE51" t="s">
        <v>136</v>
      </c>
      <c r="CF51" t="s">
        <v>136</v>
      </c>
      <c r="CG51">
        <v>0</v>
      </c>
      <c r="CH51" t="s">
        <v>136</v>
      </c>
      <c r="CI51" t="s">
        <v>136</v>
      </c>
      <c r="CJ51" t="s">
        <v>136</v>
      </c>
      <c r="CK51">
        <v>0</v>
      </c>
      <c r="CL51" t="s">
        <v>136</v>
      </c>
      <c r="CM51" t="s">
        <v>136</v>
      </c>
      <c r="CN51" t="s">
        <v>136</v>
      </c>
      <c r="CO51" t="s">
        <v>136</v>
      </c>
      <c r="CP51" t="s">
        <v>136</v>
      </c>
      <c r="CQ51" t="s">
        <v>136</v>
      </c>
      <c r="CR51" t="s">
        <v>136</v>
      </c>
      <c r="CS51" t="s">
        <v>136</v>
      </c>
      <c r="CT51" t="s">
        <v>136</v>
      </c>
      <c r="CU51">
        <v>6</v>
      </c>
      <c r="CV51" t="s">
        <v>136</v>
      </c>
      <c r="CW51" t="s">
        <v>136</v>
      </c>
      <c r="CX51" t="s">
        <v>136</v>
      </c>
      <c r="CY51" t="s">
        <v>136</v>
      </c>
      <c r="CZ51" t="s">
        <v>136</v>
      </c>
      <c r="DA51" t="s">
        <v>136</v>
      </c>
      <c r="DB51" t="s">
        <v>136</v>
      </c>
      <c r="DC51" t="s">
        <v>136</v>
      </c>
      <c r="DD51" t="s">
        <v>136</v>
      </c>
      <c r="DE51" t="s">
        <v>136</v>
      </c>
      <c r="DF51" t="s">
        <v>136</v>
      </c>
      <c r="DG51" t="s">
        <v>136</v>
      </c>
      <c r="DH51" t="s">
        <v>136</v>
      </c>
      <c r="DL51" s="20">
        <v>0</v>
      </c>
      <c r="DM51" s="20">
        <v>0</v>
      </c>
      <c r="DN51" s="20">
        <v>0</v>
      </c>
      <c r="DO51" s="20">
        <v>0</v>
      </c>
      <c r="DP51" s="20">
        <v>0</v>
      </c>
      <c r="DQ51" s="20">
        <v>0</v>
      </c>
      <c r="DR51" s="20">
        <v>0</v>
      </c>
      <c r="DS51" s="20">
        <v>0</v>
      </c>
      <c r="DT51" s="20">
        <v>0</v>
      </c>
      <c r="DU51" s="20">
        <v>0</v>
      </c>
      <c r="DV51" s="20">
        <v>0</v>
      </c>
      <c r="DW51" s="20">
        <v>1</v>
      </c>
      <c r="DX51" s="20">
        <v>2</v>
      </c>
      <c r="DY51" s="20">
        <v>2</v>
      </c>
      <c r="DZ51" s="20">
        <v>4</v>
      </c>
      <c r="EA51" s="20">
        <v>4</v>
      </c>
      <c r="EB51" s="20">
        <v>4000</v>
      </c>
      <c r="EC51" s="20">
        <v>5000</v>
      </c>
      <c r="ED51" s="19">
        <f t="shared" si="5"/>
        <v>1000</v>
      </c>
      <c r="EE51" s="19">
        <f t="shared" si="6"/>
        <v>20</v>
      </c>
      <c r="EF51" s="20">
        <v>3000</v>
      </c>
      <c r="EG51" s="20">
        <v>3500</v>
      </c>
      <c r="EH51" s="19">
        <f t="shared" si="7"/>
        <v>500</v>
      </c>
      <c r="EI51" s="19">
        <f t="shared" si="8"/>
        <v>14.285714285714285</v>
      </c>
      <c r="EJ51" s="19"/>
      <c r="EK51" s="19"/>
      <c r="EL51" s="19"/>
      <c r="EM51" s="19"/>
      <c r="EN51" s="19"/>
      <c r="EO51" s="19"/>
      <c r="EP51" s="19"/>
      <c r="EQ51" s="19"/>
      <c r="ER51" s="20">
        <v>1</v>
      </c>
      <c r="ES51" s="20"/>
      <c r="ET51" s="20">
        <v>1</v>
      </c>
      <c r="EU51">
        <v>0</v>
      </c>
      <c r="EV51" s="19">
        <v>0</v>
      </c>
      <c r="EW51" s="19"/>
      <c r="EX51" s="20">
        <v>0</v>
      </c>
      <c r="EY51" t="s">
        <v>136</v>
      </c>
      <c r="EZ51" s="19">
        <v>0</v>
      </c>
      <c r="FA51" s="19"/>
      <c r="FB51">
        <v>8</v>
      </c>
      <c r="FD51" s="19">
        <v>0</v>
      </c>
      <c r="FE51" s="19"/>
      <c r="FF51">
        <v>2</v>
      </c>
      <c r="FG51">
        <v>14</v>
      </c>
      <c r="FH51">
        <v>2</v>
      </c>
      <c r="FI51">
        <v>16</v>
      </c>
      <c r="FJ51">
        <v>30</v>
      </c>
      <c r="FK51">
        <v>30</v>
      </c>
      <c r="FL51">
        <v>32</v>
      </c>
      <c r="FM51">
        <v>62</v>
      </c>
      <c r="FN51">
        <v>0</v>
      </c>
      <c r="FO51">
        <v>0</v>
      </c>
      <c r="FP51">
        <v>2</v>
      </c>
      <c r="FQ51">
        <v>0</v>
      </c>
      <c r="FR51">
        <v>0</v>
      </c>
      <c r="FS51">
        <v>0</v>
      </c>
      <c r="FT51">
        <v>0</v>
      </c>
      <c r="FU51">
        <v>0</v>
      </c>
      <c r="FV51">
        <v>0</v>
      </c>
      <c r="FW51">
        <v>0</v>
      </c>
      <c r="FX51">
        <v>0</v>
      </c>
      <c r="FY51">
        <v>0</v>
      </c>
      <c r="FZ51">
        <v>1</v>
      </c>
      <c r="GA51">
        <v>1</v>
      </c>
      <c r="GB51">
        <v>0</v>
      </c>
      <c r="GC51">
        <v>20</v>
      </c>
      <c r="GD51">
        <v>3</v>
      </c>
      <c r="GE51">
        <v>0</v>
      </c>
      <c r="GF51">
        <v>0</v>
      </c>
      <c r="GG51">
        <v>0</v>
      </c>
      <c r="GH51">
        <v>1</v>
      </c>
      <c r="GI51">
        <v>0</v>
      </c>
      <c r="GJ51">
        <v>0</v>
      </c>
      <c r="GK51">
        <v>0</v>
      </c>
      <c r="GL51">
        <v>5</v>
      </c>
      <c r="GM51">
        <v>0</v>
      </c>
      <c r="GN51">
        <v>0</v>
      </c>
      <c r="GO51">
        <v>0</v>
      </c>
      <c r="GP51">
        <v>2</v>
      </c>
      <c r="GQ51">
        <v>1</v>
      </c>
      <c r="GR51">
        <v>14</v>
      </c>
      <c r="GS51">
        <v>10</v>
      </c>
      <c r="GT51">
        <v>0</v>
      </c>
      <c r="GU51">
        <v>0</v>
      </c>
      <c r="GV51">
        <v>0</v>
      </c>
      <c r="GW51">
        <v>0</v>
      </c>
      <c r="GX51">
        <v>2</v>
      </c>
      <c r="GY51">
        <v>0</v>
      </c>
      <c r="GZ51">
        <v>0</v>
      </c>
      <c r="HA51">
        <v>0</v>
      </c>
    </row>
    <row r="52" spans="1:209" ht="15" customHeight="1" x14ac:dyDescent="0.35">
      <c r="A52" s="18">
        <v>1070303</v>
      </c>
      <c r="B52" s="18">
        <v>1</v>
      </c>
      <c r="C52" s="18">
        <v>7</v>
      </c>
      <c r="D52" s="18">
        <v>3</v>
      </c>
      <c r="E52" s="18" t="s">
        <v>186</v>
      </c>
      <c r="F52" s="18">
        <v>0</v>
      </c>
      <c r="G52">
        <v>0</v>
      </c>
      <c r="H52" s="13">
        <v>2</v>
      </c>
      <c r="I52" s="13">
        <v>0</v>
      </c>
      <c r="J52" s="13">
        <v>2</v>
      </c>
      <c r="K52" s="13">
        <v>0</v>
      </c>
      <c r="L52" s="14">
        <v>0</v>
      </c>
      <c r="M52" s="13">
        <v>8</v>
      </c>
      <c r="N52" s="14">
        <v>0</v>
      </c>
      <c r="O52" s="13">
        <v>4</v>
      </c>
      <c r="P52" s="14">
        <v>0</v>
      </c>
      <c r="Q52" s="14">
        <v>0</v>
      </c>
      <c r="R52">
        <v>1</v>
      </c>
      <c r="S52" s="14">
        <v>0</v>
      </c>
      <c r="T52" s="14">
        <f t="shared" si="0"/>
        <v>13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f t="shared" si="1"/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f t="shared" si="2"/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f t="shared" si="3"/>
        <v>0</v>
      </c>
      <c r="AS52" s="14">
        <f t="shared" si="4"/>
        <v>13</v>
      </c>
      <c r="AT52" s="20">
        <v>1</v>
      </c>
      <c r="AU52">
        <v>1</v>
      </c>
      <c r="AV52" s="20">
        <v>1</v>
      </c>
      <c r="AW52" s="20">
        <v>2</v>
      </c>
      <c r="AX52" s="20">
        <v>2</v>
      </c>
      <c r="AY52" s="20">
        <v>2</v>
      </c>
      <c r="AZ52" s="20">
        <v>0</v>
      </c>
      <c r="BA52" t="s">
        <v>136</v>
      </c>
      <c r="BB52" t="s">
        <v>136</v>
      </c>
      <c r="BC52" t="s">
        <v>136</v>
      </c>
      <c r="BD52" s="20">
        <v>0</v>
      </c>
      <c r="BE52" s="20" t="s">
        <v>136</v>
      </c>
      <c r="BF52" s="20" t="s">
        <v>136</v>
      </c>
      <c r="BG52" s="20" t="s">
        <v>136</v>
      </c>
      <c r="BH52" s="20">
        <v>1</v>
      </c>
      <c r="BI52">
        <v>2</v>
      </c>
      <c r="BJ52">
        <v>6</v>
      </c>
      <c r="BK52">
        <v>2</v>
      </c>
      <c r="BL52" s="20">
        <v>1</v>
      </c>
      <c r="BM52" s="20">
        <v>2</v>
      </c>
      <c r="BN52">
        <v>6</v>
      </c>
      <c r="BO52" s="20">
        <v>2</v>
      </c>
      <c r="BP52" s="20">
        <v>0</v>
      </c>
      <c r="BQ52" s="21">
        <v>0</v>
      </c>
      <c r="BR52" t="s">
        <v>136</v>
      </c>
      <c r="BS52" t="s">
        <v>136</v>
      </c>
      <c r="BT52" t="s">
        <v>136</v>
      </c>
      <c r="BU52">
        <v>0</v>
      </c>
      <c r="BV52" t="s">
        <v>136</v>
      </c>
      <c r="BW52" t="s">
        <v>136</v>
      </c>
      <c r="BX52" t="s">
        <v>136</v>
      </c>
      <c r="BY52">
        <v>0</v>
      </c>
      <c r="BZ52" t="s">
        <v>136</v>
      </c>
      <c r="CA52" t="s">
        <v>136</v>
      </c>
      <c r="CB52" t="s">
        <v>136</v>
      </c>
      <c r="CC52">
        <v>1</v>
      </c>
      <c r="CD52">
        <v>2</v>
      </c>
      <c r="CE52" s="15">
        <v>6</v>
      </c>
      <c r="CF52">
        <v>2</v>
      </c>
      <c r="CG52">
        <v>0</v>
      </c>
      <c r="CH52" t="s">
        <v>136</v>
      </c>
      <c r="CI52" t="s">
        <v>136</v>
      </c>
      <c r="CJ52" t="s">
        <v>136</v>
      </c>
      <c r="CK52">
        <v>0</v>
      </c>
      <c r="CL52" t="s">
        <v>136</v>
      </c>
      <c r="CM52" t="s">
        <v>136</v>
      </c>
      <c r="CN52" t="s">
        <v>136</v>
      </c>
      <c r="CO52" t="s">
        <v>136</v>
      </c>
      <c r="CP52" t="s">
        <v>136</v>
      </c>
      <c r="CQ52" t="s">
        <v>136</v>
      </c>
      <c r="CR52" t="s">
        <v>136</v>
      </c>
      <c r="CS52">
        <v>3</v>
      </c>
      <c r="CT52" t="s">
        <v>136</v>
      </c>
      <c r="CU52">
        <v>3</v>
      </c>
      <c r="CV52" t="s">
        <v>136</v>
      </c>
      <c r="CW52" t="s">
        <v>136</v>
      </c>
      <c r="CX52" t="s">
        <v>136</v>
      </c>
      <c r="CY52" t="s">
        <v>136</v>
      </c>
      <c r="CZ52" t="s">
        <v>136</v>
      </c>
      <c r="DA52" t="s">
        <v>136</v>
      </c>
      <c r="DB52" t="s">
        <v>136</v>
      </c>
      <c r="DC52">
        <v>3</v>
      </c>
      <c r="DD52" t="s">
        <v>136</v>
      </c>
      <c r="DE52" t="s">
        <v>136</v>
      </c>
      <c r="DF52" t="s">
        <v>136</v>
      </c>
      <c r="DG52" t="s">
        <v>136</v>
      </c>
      <c r="DH52" t="s">
        <v>136</v>
      </c>
      <c r="DL52" s="20">
        <v>0</v>
      </c>
      <c r="DM52" s="20">
        <v>0</v>
      </c>
      <c r="DN52" s="20">
        <v>1</v>
      </c>
      <c r="DO52" s="20">
        <v>1</v>
      </c>
      <c r="DP52" s="20">
        <v>0</v>
      </c>
      <c r="DQ52" s="20">
        <v>0</v>
      </c>
      <c r="DR52" s="20">
        <v>0</v>
      </c>
      <c r="DS52" s="20">
        <v>0</v>
      </c>
      <c r="DT52" s="20">
        <v>0</v>
      </c>
      <c r="DU52" s="20">
        <v>0</v>
      </c>
      <c r="DV52" s="20">
        <v>0</v>
      </c>
      <c r="DW52" s="20">
        <v>0</v>
      </c>
      <c r="DX52" s="20">
        <v>2</v>
      </c>
      <c r="DY52" s="20">
        <v>2</v>
      </c>
      <c r="DZ52" s="20">
        <v>2</v>
      </c>
      <c r="EA52" s="20">
        <v>1</v>
      </c>
      <c r="EB52" s="20">
        <v>4000</v>
      </c>
      <c r="EC52" s="20">
        <v>5000</v>
      </c>
      <c r="ED52" s="19">
        <f t="shared" si="5"/>
        <v>1000</v>
      </c>
      <c r="EE52" s="19">
        <f t="shared" si="6"/>
        <v>20</v>
      </c>
      <c r="EF52" s="20">
        <v>2000</v>
      </c>
      <c r="EG52" s="20">
        <v>3500</v>
      </c>
      <c r="EH52" s="19">
        <f t="shared" si="7"/>
        <v>1500</v>
      </c>
      <c r="EI52" s="19">
        <f t="shared" si="8"/>
        <v>42.857142857142854</v>
      </c>
      <c r="EJ52" s="20">
        <v>5000</v>
      </c>
      <c r="EK52" s="20">
        <v>7000</v>
      </c>
      <c r="EL52" s="19">
        <f t="shared" si="9"/>
        <v>2000</v>
      </c>
      <c r="EM52" s="19">
        <f t="shared" si="10"/>
        <v>28.571428571428569</v>
      </c>
      <c r="EN52" s="20">
        <v>5000</v>
      </c>
      <c r="EO52" s="20">
        <v>5000</v>
      </c>
      <c r="EP52" s="19">
        <f t="shared" si="11"/>
        <v>0</v>
      </c>
      <c r="EQ52" s="19">
        <f t="shared" si="12"/>
        <v>0</v>
      </c>
      <c r="ER52" s="20">
        <v>1</v>
      </c>
      <c r="ES52" s="20"/>
      <c r="ET52" s="20">
        <v>1</v>
      </c>
      <c r="EU52" s="20">
        <v>0</v>
      </c>
      <c r="EV52" s="19">
        <v>0</v>
      </c>
      <c r="EW52" s="19"/>
      <c r="EX52" s="20">
        <v>0</v>
      </c>
      <c r="EY52" t="s">
        <v>136</v>
      </c>
      <c r="EZ52" s="19">
        <v>0</v>
      </c>
      <c r="FA52" s="19"/>
      <c r="FB52" s="19">
        <v>0</v>
      </c>
      <c r="FC52" s="19"/>
      <c r="FD52" s="19">
        <v>0</v>
      </c>
      <c r="FE52" s="19"/>
      <c r="FF52">
        <v>2</v>
      </c>
      <c r="FG52">
        <v>17</v>
      </c>
      <c r="FH52">
        <v>8</v>
      </c>
      <c r="FI52">
        <v>18</v>
      </c>
      <c r="FJ52">
        <v>160</v>
      </c>
      <c r="FK52">
        <v>35</v>
      </c>
      <c r="FL52">
        <v>168</v>
      </c>
      <c r="FM52">
        <v>203</v>
      </c>
      <c r="FN52">
        <v>2</v>
      </c>
      <c r="FO52">
        <v>0</v>
      </c>
      <c r="FP52">
        <v>10</v>
      </c>
      <c r="FQ52">
        <v>0</v>
      </c>
      <c r="FR52">
        <v>4</v>
      </c>
      <c r="FS52">
        <v>4</v>
      </c>
      <c r="FT52">
        <v>2</v>
      </c>
      <c r="FU52">
        <v>0</v>
      </c>
      <c r="FV52">
        <v>2</v>
      </c>
      <c r="FW52">
        <v>0</v>
      </c>
      <c r="FX52">
        <v>0</v>
      </c>
      <c r="FY52">
        <v>10</v>
      </c>
      <c r="FZ52">
        <v>0</v>
      </c>
      <c r="GA52">
        <v>0</v>
      </c>
      <c r="GB52">
        <v>0</v>
      </c>
      <c r="GC52">
        <v>60</v>
      </c>
      <c r="GD52">
        <v>2</v>
      </c>
      <c r="GE52">
        <v>2</v>
      </c>
      <c r="GF52">
        <v>0</v>
      </c>
      <c r="GG52">
        <v>0</v>
      </c>
      <c r="GH52">
        <v>2</v>
      </c>
      <c r="GI52">
        <v>1</v>
      </c>
      <c r="GJ52">
        <v>0</v>
      </c>
      <c r="GK52">
        <v>0</v>
      </c>
      <c r="GL52">
        <v>3</v>
      </c>
      <c r="GM52">
        <v>0</v>
      </c>
      <c r="GN52">
        <v>0</v>
      </c>
      <c r="GO52">
        <v>0</v>
      </c>
      <c r="GP52">
        <v>1</v>
      </c>
      <c r="GQ52">
        <v>1</v>
      </c>
      <c r="GR52">
        <v>0</v>
      </c>
      <c r="GS52">
        <v>90</v>
      </c>
      <c r="GT52">
        <v>0</v>
      </c>
      <c r="GU52">
        <v>0</v>
      </c>
      <c r="GV52">
        <v>0</v>
      </c>
      <c r="GW52">
        <v>0</v>
      </c>
      <c r="GX52">
        <v>1</v>
      </c>
      <c r="GY52">
        <v>0</v>
      </c>
      <c r="GZ52">
        <v>6</v>
      </c>
      <c r="HA52">
        <v>0</v>
      </c>
    </row>
    <row r="53" spans="1:209" ht="15" customHeight="1" x14ac:dyDescent="0.35">
      <c r="A53" s="18">
        <v>1070304</v>
      </c>
      <c r="B53" s="18">
        <v>1</v>
      </c>
      <c r="C53" s="18">
        <v>7</v>
      </c>
      <c r="D53" s="18">
        <v>3</v>
      </c>
      <c r="E53" s="18" t="s">
        <v>187</v>
      </c>
      <c r="F53" s="18">
        <v>0</v>
      </c>
      <c r="G53">
        <v>0</v>
      </c>
      <c r="H53" s="13">
        <v>4</v>
      </c>
      <c r="I53" s="13">
        <v>0</v>
      </c>
      <c r="J53" s="13">
        <v>1</v>
      </c>
      <c r="K53" s="13">
        <v>0</v>
      </c>
      <c r="L53" s="14">
        <v>0</v>
      </c>
      <c r="M53" s="13">
        <v>8</v>
      </c>
      <c r="N53" s="14">
        <v>0</v>
      </c>
      <c r="O53" s="13">
        <v>2</v>
      </c>
      <c r="P53" s="14">
        <v>0</v>
      </c>
      <c r="Q53" s="14">
        <v>0</v>
      </c>
      <c r="R53" s="13">
        <v>0</v>
      </c>
      <c r="S53">
        <v>1</v>
      </c>
      <c r="T53" s="14">
        <f t="shared" si="0"/>
        <v>11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f t="shared" si="1"/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f t="shared" si="2"/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f t="shared" si="3"/>
        <v>0</v>
      </c>
      <c r="AS53" s="14">
        <f t="shared" si="4"/>
        <v>11</v>
      </c>
      <c r="AT53" s="20">
        <v>0</v>
      </c>
      <c r="AU53" s="20" t="s">
        <v>136</v>
      </c>
      <c r="AV53" s="20">
        <v>0</v>
      </c>
      <c r="AW53" s="20" t="s">
        <v>136</v>
      </c>
      <c r="AX53" s="20" t="s">
        <v>136</v>
      </c>
      <c r="AY53" s="20" t="s">
        <v>136</v>
      </c>
      <c r="AZ53" s="20">
        <v>0</v>
      </c>
      <c r="BA53" s="20" t="s">
        <v>136</v>
      </c>
      <c r="BB53" s="20" t="s">
        <v>136</v>
      </c>
      <c r="BC53" s="20" t="s">
        <v>136</v>
      </c>
      <c r="BD53" s="20">
        <v>0</v>
      </c>
      <c r="BE53" s="20" t="s">
        <v>136</v>
      </c>
      <c r="BF53" s="20" t="s">
        <v>136</v>
      </c>
      <c r="BG53" s="20" t="s">
        <v>136</v>
      </c>
      <c r="BH53" s="20">
        <v>0</v>
      </c>
      <c r="BI53" s="20" t="s">
        <v>136</v>
      </c>
      <c r="BJ53" s="20" t="s">
        <v>136</v>
      </c>
      <c r="BK53" s="20" t="s">
        <v>136</v>
      </c>
      <c r="BL53" s="20">
        <v>1</v>
      </c>
      <c r="BM53" s="20">
        <v>2</v>
      </c>
      <c r="BN53">
        <v>6</v>
      </c>
      <c r="BO53" s="20">
        <v>2</v>
      </c>
      <c r="BP53" s="20">
        <v>0</v>
      </c>
      <c r="BQ53" s="21">
        <v>0</v>
      </c>
      <c r="BR53" s="20" t="s">
        <v>136</v>
      </c>
      <c r="BS53" s="20" t="s">
        <v>136</v>
      </c>
      <c r="BT53" s="20" t="s">
        <v>136</v>
      </c>
      <c r="BU53" s="20">
        <v>0</v>
      </c>
      <c r="BV53" s="20" t="s">
        <v>136</v>
      </c>
      <c r="BW53" s="20" t="s">
        <v>136</v>
      </c>
      <c r="BX53" s="20" t="s">
        <v>136</v>
      </c>
      <c r="BY53" s="20">
        <v>0</v>
      </c>
      <c r="BZ53" s="20" t="s">
        <v>136</v>
      </c>
      <c r="CA53" s="20" t="s">
        <v>136</v>
      </c>
      <c r="CB53" s="20" t="s">
        <v>136</v>
      </c>
      <c r="CC53">
        <v>1</v>
      </c>
      <c r="CD53">
        <v>2</v>
      </c>
      <c r="CE53" s="15">
        <v>6</v>
      </c>
      <c r="CF53">
        <v>2</v>
      </c>
      <c r="CG53" s="20">
        <v>0</v>
      </c>
      <c r="CH53" s="20" t="s">
        <v>136</v>
      </c>
      <c r="CI53" s="20" t="s">
        <v>136</v>
      </c>
      <c r="CJ53" s="20" t="s">
        <v>136</v>
      </c>
      <c r="CK53" s="20">
        <v>0</v>
      </c>
      <c r="CL53" s="20" t="s">
        <v>136</v>
      </c>
      <c r="CM53" s="20" t="s">
        <v>136</v>
      </c>
      <c r="CN53" s="20" t="s">
        <v>136</v>
      </c>
      <c r="CO53" s="20" t="s">
        <v>136</v>
      </c>
      <c r="CP53" s="20" t="s">
        <v>136</v>
      </c>
      <c r="CQ53" s="20" t="s">
        <v>136</v>
      </c>
      <c r="CR53" s="20" t="s">
        <v>136</v>
      </c>
      <c r="CS53" s="20" t="s">
        <v>136</v>
      </c>
      <c r="CT53" s="20" t="s">
        <v>136</v>
      </c>
      <c r="CU53">
        <v>6</v>
      </c>
      <c r="CV53" t="s">
        <v>136</v>
      </c>
      <c r="CW53" t="s">
        <v>136</v>
      </c>
      <c r="CX53" t="s">
        <v>136</v>
      </c>
      <c r="CY53" t="s">
        <v>136</v>
      </c>
      <c r="CZ53" t="s">
        <v>136</v>
      </c>
      <c r="DA53" t="s">
        <v>136</v>
      </c>
      <c r="DB53" t="s">
        <v>136</v>
      </c>
      <c r="DC53">
        <v>6</v>
      </c>
      <c r="DD53" t="s">
        <v>136</v>
      </c>
      <c r="DE53" t="s">
        <v>136</v>
      </c>
      <c r="DF53" t="s">
        <v>136</v>
      </c>
      <c r="DG53" t="s">
        <v>136</v>
      </c>
      <c r="DH53" t="s">
        <v>136</v>
      </c>
      <c r="DL53" s="20">
        <v>0</v>
      </c>
      <c r="DM53" s="20">
        <v>0</v>
      </c>
      <c r="DN53" s="20">
        <v>1</v>
      </c>
      <c r="DO53" s="20">
        <v>1</v>
      </c>
      <c r="DP53" s="20">
        <v>0</v>
      </c>
      <c r="DQ53" s="20">
        <v>0</v>
      </c>
      <c r="DR53" s="20">
        <v>0</v>
      </c>
      <c r="DS53" s="20">
        <v>0</v>
      </c>
      <c r="DT53" s="20">
        <v>0</v>
      </c>
      <c r="DU53" s="20">
        <v>0</v>
      </c>
      <c r="DV53" s="20">
        <v>0</v>
      </c>
      <c r="DW53" s="20">
        <v>1</v>
      </c>
      <c r="DX53" s="20">
        <v>2</v>
      </c>
      <c r="DY53" s="20">
        <v>2</v>
      </c>
      <c r="DZ53" s="20">
        <v>2</v>
      </c>
      <c r="EA53" s="20">
        <v>2</v>
      </c>
      <c r="EB53" s="20">
        <v>4000</v>
      </c>
      <c r="EC53" s="20">
        <v>5000</v>
      </c>
      <c r="ED53" s="19">
        <f t="shared" si="5"/>
        <v>1000</v>
      </c>
      <c r="EE53" s="19">
        <f t="shared" si="6"/>
        <v>20</v>
      </c>
      <c r="EF53" s="20">
        <v>3000</v>
      </c>
      <c r="EG53" s="20">
        <v>3500</v>
      </c>
      <c r="EH53" s="19">
        <f t="shared" si="7"/>
        <v>500</v>
      </c>
      <c r="EI53" s="19">
        <f t="shared" si="8"/>
        <v>14.285714285714285</v>
      </c>
      <c r="EJ53" s="20">
        <v>5000</v>
      </c>
      <c r="EK53" s="20">
        <v>7000</v>
      </c>
      <c r="EL53" s="19">
        <f t="shared" si="9"/>
        <v>2000</v>
      </c>
      <c r="EM53" s="19">
        <f t="shared" si="10"/>
        <v>28.571428571428569</v>
      </c>
      <c r="EN53" s="20">
        <v>5000</v>
      </c>
      <c r="EO53" s="20">
        <v>3000</v>
      </c>
      <c r="EP53" s="19">
        <f t="shared" si="11"/>
        <v>-2000</v>
      </c>
      <c r="EQ53" s="19">
        <f t="shared" si="12"/>
        <v>-66.666666666666671</v>
      </c>
      <c r="ER53" s="20">
        <v>1</v>
      </c>
      <c r="ES53" s="20"/>
      <c r="ET53" s="20">
        <v>1</v>
      </c>
      <c r="EU53" s="20">
        <v>0</v>
      </c>
      <c r="EV53" s="19">
        <v>0</v>
      </c>
      <c r="EW53" s="19"/>
      <c r="EX53" s="20">
        <v>0</v>
      </c>
      <c r="EY53" t="s">
        <v>136</v>
      </c>
      <c r="EZ53" s="19">
        <v>0</v>
      </c>
      <c r="FA53" s="19"/>
      <c r="FB53">
        <v>8</v>
      </c>
      <c r="FD53" s="19">
        <v>0</v>
      </c>
      <c r="FE53" s="19"/>
      <c r="FF53">
        <v>2</v>
      </c>
      <c r="FG53">
        <v>101</v>
      </c>
      <c r="FH53">
        <v>32</v>
      </c>
      <c r="FI53">
        <v>22</v>
      </c>
      <c r="FJ53">
        <v>87</v>
      </c>
      <c r="FK53">
        <v>123</v>
      </c>
      <c r="FL53">
        <v>119</v>
      </c>
      <c r="FM53">
        <v>242</v>
      </c>
      <c r="FN53">
        <v>18</v>
      </c>
      <c r="FO53">
        <v>0</v>
      </c>
      <c r="FP53">
        <v>10</v>
      </c>
      <c r="FQ53">
        <v>0</v>
      </c>
      <c r="FR53">
        <v>0</v>
      </c>
      <c r="FS53">
        <v>0</v>
      </c>
      <c r="FT53">
        <v>0</v>
      </c>
      <c r="FU53">
        <v>0</v>
      </c>
      <c r="FV53">
        <v>0</v>
      </c>
      <c r="FW53">
        <v>0</v>
      </c>
      <c r="FX53">
        <v>0</v>
      </c>
      <c r="FY53">
        <v>10</v>
      </c>
      <c r="FZ53">
        <v>8</v>
      </c>
      <c r="GA53">
        <v>8</v>
      </c>
      <c r="GB53">
        <v>0</v>
      </c>
      <c r="GC53">
        <v>30</v>
      </c>
      <c r="GD53">
        <v>46</v>
      </c>
      <c r="GE53">
        <v>0</v>
      </c>
      <c r="GF53">
        <v>0</v>
      </c>
      <c r="GG53">
        <v>0</v>
      </c>
      <c r="GH53">
        <v>16</v>
      </c>
      <c r="GI53">
        <v>16</v>
      </c>
      <c r="GJ53">
        <v>0</v>
      </c>
      <c r="GK53">
        <v>15</v>
      </c>
      <c r="GL53">
        <v>0</v>
      </c>
      <c r="GM53">
        <v>0</v>
      </c>
      <c r="GN53">
        <v>0</v>
      </c>
      <c r="GO53">
        <v>0</v>
      </c>
      <c r="GP53">
        <v>8</v>
      </c>
      <c r="GQ53">
        <v>8</v>
      </c>
      <c r="GR53">
        <v>10</v>
      </c>
      <c r="GS53">
        <v>32</v>
      </c>
      <c r="GT53">
        <v>0</v>
      </c>
      <c r="GU53">
        <v>0</v>
      </c>
      <c r="GV53">
        <v>0</v>
      </c>
      <c r="GW53">
        <v>0</v>
      </c>
      <c r="GX53">
        <v>5</v>
      </c>
      <c r="GY53">
        <v>0</v>
      </c>
      <c r="GZ53">
        <v>2</v>
      </c>
      <c r="HA53">
        <v>0</v>
      </c>
    </row>
    <row r="54" spans="1:209" ht="15" customHeight="1" x14ac:dyDescent="0.35">
      <c r="A54" s="18">
        <v>1070305</v>
      </c>
      <c r="B54" s="18">
        <v>1</v>
      </c>
      <c r="C54" s="18">
        <v>7</v>
      </c>
      <c r="D54" s="18">
        <v>3</v>
      </c>
      <c r="E54" s="18" t="s">
        <v>188</v>
      </c>
      <c r="F54" s="18">
        <v>0</v>
      </c>
      <c r="G54">
        <v>0</v>
      </c>
      <c r="H54" s="13">
        <v>3</v>
      </c>
      <c r="I54" s="13">
        <v>0</v>
      </c>
      <c r="J54" s="13">
        <v>0</v>
      </c>
      <c r="K54" s="13">
        <v>0</v>
      </c>
      <c r="L54" s="14">
        <v>0</v>
      </c>
      <c r="M54" s="13">
        <v>6</v>
      </c>
      <c r="N54" s="14">
        <v>0</v>
      </c>
      <c r="O54" s="13">
        <v>3</v>
      </c>
      <c r="P54" s="14">
        <v>0</v>
      </c>
      <c r="Q54" s="14">
        <v>0</v>
      </c>
      <c r="R54">
        <v>1</v>
      </c>
      <c r="S54" s="14">
        <v>0</v>
      </c>
      <c r="T54" s="14">
        <f t="shared" si="0"/>
        <v>10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f t="shared" si="1"/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f t="shared" si="2"/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f t="shared" si="3"/>
        <v>0</v>
      </c>
      <c r="AS54" s="14">
        <f t="shared" si="4"/>
        <v>10</v>
      </c>
      <c r="AT54" s="20">
        <v>1</v>
      </c>
      <c r="AU54">
        <v>5</v>
      </c>
      <c r="AV54" s="20">
        <v>1</v>
      </c>
      <c r="AW54" s="20">
        <v>2</v>
      </c>
      <c r="AX54" s="20">
        <v>2</v>
      </c>
      <c r="AY54" s="20">
        <v>2</v>
      </c>
      <c r="AZ54" s="20">
        <v>0</v>
      </c>
      <c r="BA54" s="20" t="s">
        <v>136</v>
      </c>
      <c r="BB54" s="20" t="s">
        <v>136</v>
      </c>
      <c r="BC54" s="20" t="s">
        <v>136</v>
      </c>
      <c r="BD54" s="20">
        <v>0</v>
      </c>
      <c r="BE54" s="20" t="s">
        <v>136</v>
      </c>
      <c r="BF54" s="20" t="s">
        <v>136</v>
      </c>
      <c r="BG54" s="20" t="s">
        <v>136</v>
      </c>
      <c r="BH54" s="20">
        <v>0</v>
      </c>
      <c r="BI54" s="20" t="s">
        <v>136</v>
      </c>
      <c r="BJ54" s="20" t="s">
        <v>136</v>
      </c>
      <c r="BK54" s="20" t="s">
        <v>136</v>
      </c>
      <c r="BL54" s="20">
        <v>1</v>
      </c>
      <c r="BM54" s="20">
        <v>2</v>
      </c>
      <c r="BN54">
        <v>6</v>
      </c>
      <c r="BO54" s="20">
        <v>2</v>
      </c>
      <c r="BP54" s="20">
        <v>0</v>
      </c>
      <c r="BQ54" s="21">
        <v>0</v>
      </c>
      <c r="BR54" s="20" t="s">
        <v>136</v>
      </c>
      <c r="BS54" s="20" t="s">
        <v>136</v>
      </c>
      <c r="BT54" s="20" t="s">
        <v>136</v>
      </c>
      <c r="BU54" s="20">
        <v>0</v>
      </c>
      <c r="BV54" s="20" t="s">
        <v>136</v>
      </c>
      <c r="BW54" s="20" t="s">
        <v>136</v>
      </c>
      <c r="BX54" s="20" t="s">
        <v>136</v>
      </c>
      <c r="BY54" s="20">
        <v>0</v>
      </c>
      <c r="BZ54" s="20" t="s">
        <v>136</v>
      </c>
      <c r="CA54" s="20" t="s">
        <v>136</v>
      </c>
      <c r="CB54" s="20" t="s">
        <v>136</v>
      </c>
      <c r="CC54">
        <v>1</v>
      </c>
      <c r="CD54">
        <v>2</v>
      </c>
      <c r="CE54" s="15">
        <v>6</v>
      </c>
      <c r="CF54">
        <v>2</v>
      </c>
      <c r="CG54" s="20">
        <v>0</v>
      </c>
      <c r="CH54" s="20" t="s">
        <v>136</v>
      </c>
      <c r="CI54" s="20" t="s">
        <v>136</v>
      </c>
      <c r="CJ54" s="20" t="s">
        <v>136</v>
      </c>
      <c r="CK54" s="20">
        <v>0</v>
      </c>
      <c r="CL54" s="20" t="s">
        <v>136</v>
      </c>
      <c r="CM54" s="20" t="s">
        <v>136</v>
      </c>
      <c r="CN54" s="20" t="s">
        <v>136</v>
      </c>
      <c r="CO54" s="20" t="s">
        <v>136</v>
      </c>
      <c r="CP54" s="20" t="s">
        <v>136</v>
      </c>
      <c r="CQ54" s="20" t="s">
        <v>136</v>
      </c>
      <c r="CR54" s="20" t="s">
        <v>136</v>
      </c>
      <c r="CS54" s="20" t="s">
        <v>136</v>
      </c>
      <c r="CT54" s="20" t="s">
        <v>136</v>
      </c>
      <c r="CU54">
        <v>8</v>
      </c>
      <c r="CV54" t="s">
        <v>136</v>
      </c>
      <c r="CW54" t="s">
        <v>136</v>
      </c>
      <c r="CX54" t="s">
        <v>136</v>
      </c>
      <c r="CY54" t="s">
        <v>136</v>
      </c>
      <c r="CZ54" t="s">
        <v>136</v>
      </c>
      <c r="DA54" t="s">
        <v>136</v>
      </c>
      <c r="DB54" t="s">
        <v>136</v>
      </c>
      <c r="DC54">
        <v>2</v>
      </c>
      <c r="DD54">
        <v>3</v>
      </c>
      <c r="DE54" t="s">
        <v>136</v>
      </c>
      <c r="DF54" t="s">
        <v>136</v>
      </c>
      <c r="DG54" t="s">
        <v>136</v>
      </c>
      <c r="DH54" t="s">
        <v>136</v>
      </c>
      <c r="DL54" s="20">
        <v>1</v>
      </c>
      <c r="DM54" s="20">
        <v>1</v>
      </c>
      <c r="DN54" s="20">
        <v>0</v>
      </c>
      <c r="DO54" s="20">
        <v>0</v>
      </c>
      <c r="DP54" s="20">
        <v>0</v>
      </c>
      <c r="DQ54" s="20">
        <v>0</v>
      </c>
      <c r="DR54" s="20">
        <v>0</v>
      </c>
      <c r="DS54" s="20">
        <v>0</v>
      </c>
      <c r="DT54" s="20">
        <v>0</v>
      </c>
      <c r="DU54" s="20">
        <v>0</v>
      </c>
      <c r="DV54" s="20">
        <v>0</v>
      </c>
      <c r="DW54" s="20">
        <v>0</v>
      </c>
      <c r="DX54" s="20">
        <v>2</v>
      </c>
      <c r="DY54" s="20">
        <v>2</v>
      </c>
      <c r="DZ54" s="20">
        <v>2</v>
      </c>
      <c r="EA54" s="20">
        <v>2</v>
      </c>
      <c r="EB54" s="20">
        <v>3000</v>
      </c>
      <c r="EC54" s="20">
        <v>5000</v>
      </c>
      <c r="ED54" s="19">
        <f t="shared" si="5"/>
        <v>2000</v>
      </c>
      <c r="EE54" s="19">
        <f t="shared" si="6"/>
        <v>40</v>
      </c>
      <c r="EF54" s="20">
        <v>2500</v>
      </c>
      <c r="EG54" s="20">
        <v>3500</v>
      </c>
      <c r="EH54" s="19">
        <f t="shared" si="7"/>
        <v>1000</v>
      </c>
      <c r="EI54" s="19">
        <f t="shared" si="8"/>
        <v>28.571428571428569</v>
      </c>
      <c r="EJ54" s="20">
        <v>3000</v>
      </c>
      <c r="EK54" s="20">
        <v>5000</v>
      </c>
      <c r="EL54" s="19">
        <f t="shared" si="9"/>
        <v>2000</v>
      </c>
      <c r="EM54" s="19">
        <f t="shared" si="10"/>
        <v>40</v>
      </c>
      <c r="EN54" s="20">
        <v>2500</v>
      </c>
      <c r="EO54" s="20">
        <v>3500</v>
      </c>
      <c r="EP54" s="19">
        <f t="shared" si="11"/>
        <v>1000</v>
      </c>
      <c r="EQ54" s="19">
        <f t="shared" si="12"/>
        <v>28.571428571428569</v>
      </c>
      <c r="ER54" s="20">
        <v>1</v>
      </c>
      <c r="ES54" s="20"/>
      <c r="ET54" s="20">
        <v>1</v>
      </c>
      <c r="EU54" s="20">
        <v>0</v>
      </c>
      <c r="EV54" s="19">
        <v>0</v>
      </c>
      <c r="EW54" s="19"/>
      <c r="EX54" s="20">
        <v>0</v>
      </c>
      <c r="EY54" t="s">
        <v>136</v>
      </c>
      <c r="EZ54" s="19">
        <v>0</v>
      </c>
      <c r="FA54" s="19"/>
      <c r="FB54" s="19">
        <v>0</v>
      </c>
      <c r="FC54" s="19"/>
      <c r="FD54" s="19">
        <v>0</v>
      </c>
      <c r="FE54" s="19"/>
      <c r="FF54" s="15">
        <v>0</v>
      </c>
      <c r="FG54">
        <v>24</v>
      </c>
      <c r="FH54">
        <v>8</v>
      </c>
      <c r="FI54">
        <v>15</v>
      </c>
      <c r="FJ54">
        <v>105</v>
      </c>
      <c r="FK54">
        <v>39</v>
      </c>
      <c r="FL54">
        <v>113</v>
      </c>
      <c r="FM54">
        <v>152</v>
      </c>
      <c r="FN54">
        <v>2</v>
      </c>
      <c r="FO54">
        <v>0</v>
      </c>
      <c r="FP54">
        <v>5</v>
      </c>
      <c r="FQ54">
        <v>0</v>
      </c>
      <c r="FR54">
        <v>0</v>
      </c>
      <c r="FS54">
        <v>0</v>
      </c>
      <c r="FT54">
        <v>3</v>
      </c>
      <c r="FU54">
        <v>0</v>
      </c>
      <c r="FV54">
        <v>0</v>
      </c>
      <c r="FW54">
        <v>0</v>
      </c>
      <c r="FX54">
        <v>4</v>
      </c>
      <c r="FY54">
        <v>4</v>
      </c>
      <c r="FZ54">
        <v>2</v>
      </c>
      <c r="GA54">
        <v>2</v>
      </c>
      <c r="GB54">
        <v>0</v>
      </c>
      <c r="GC54">
        <v>60</v>
      </c>
      <c r="GD54">
        <v>5</v>
      </c>
      <c r="GE54">
        <v>0</v>
      </c>
      <c r="GF54">
        <v>0</v>
      </c>
      <c r="GG54">
        <v>0</v>
      </c>
      <c r="GH54">
        <v>4</v>
      </c>
      <c r="GI54">
        <v>1</v>
      </c>
      <c r="GJ54">
        <v>0</v>
      </c>
      <c r="GK54">
        <v>0</v>
      </c>
      <c r="GL54">
        <v>2</v>
      </c>
      <c r="GM54">
        <v>0</v>
      </c>
      <c r="GN54">
        <v>0</v>
      </c>
      <c r="GO54">
        <v>0</v>
      </c>
      <c r="GP54">
        <v>2</v>
      </c>
      <c r="GQ54">
        <v>2</v>
      </c>
      <c r="GR54">
        <v>3</v>
      </c>
      <c r="GS54">
        <v>41</v>
      </c>
      <c r="GT54">
        <v>4</v>
      </c>
      <c r="GU54">
        <v>3</v>
      </c>
      <c r="GV54">
        <v>0</v>
      </c>
      <c r="GW54">
        <v>0</v>
      </c>
      <c r="GX54">
        <v>3</v>
      </c>
      <c r="GY54">
        <v>0</v>
      </c>
      <c r="GZ54">
        <v>0</v>
      </c>
      <c r="HA54">
        <v>0</v>
      </c>
    </row>
    <row r="55" spans="1:209" ht="15" customHeight="1" x14ac:dyDescent="0.35">
      <c r="A55" s="18">
        <v>1070306</v>
      </c>
      <c r="B55" s="18">
        <v>1</v>
      </c>
      <c r="C55" s="18">
        <v>7</v>
      </c>
      <c r="D55" s="18">
        <v>3</v>
      </c>
      <c r="E55" s="18" t="s">
        <v>189</v>
      </c>
      <c r="F55" s="18">
        <v>0</v>
      </c>
      <c r="G55">
        <v>0</v>
      </c>
      <c r="H55" s="13">
        <v>3</v>
      </c>
      <c r="I55" s="13">
        <v>0</v>
      </c>
      <c r="J55" s="13">
        <v>0</v>
      </c>
      <c r="K55" s="13">
        <v>0</v>
      </c>
      <c r="L55" s="14">
        <v>0</v>
      </c>
      <c r="M55" s="14">
        <v>0</v>
      </c>
      <c r="N55" s="14">
        <v>0</v>
      </c>
      <c r="O55" s="13">
        <v>5</v>
      </c>
      <c r="P55" s="14">
        <v>0</v>
      </c>
      <c r="Q55" s="14">
        <v>0</v>
      </c>
      <c r="R55">
        <v>7</v>
      </c>
      <c r="S55" s="14">
        <v>0</v>
      </c>
      <c r="T55" s="14">
        <f t="shared" si="0"/>
        <v>12</v>
      </c>
      <c r="U55">
        <v>7</v>
      </c>
      <c r="V55" s="14">
        <v>0</v>
      </c>
      <c r="W55" s="14">
        <v>0</v>
      </c>
      <c r="X55" s="14">
        <v>0</v>
      </c>
      <c r="Y55" s="14">
        <v>0</v>
      </c>
      <c r="Z55">
        <v>4</v>
      </c>
      <c r="AA55" s="14">
        <v>0</v>
      </c>
      <c r="AB55" s="14">
        <f t="shared" si="1"/>
        <v>11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f t="shared" si="2"/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f t="shared" si="3"/>
        <v>0</v>
      </c>
      <c r="AS55" s="14">
        <f t="shared" si="4"/>
        <v>23</v>
      </c>
      <c r="AT55" s="20">
        <v>0</v>
      </c>
      <c r="AU55" s="13" t="s">
        <v>136</v>
      </c>
      <c r="AV55" s="20">
        <v>0</v>
      </c>
      <c r="AW55" s="13" t="s">
        <v>136</v>
      </c>
      <c r="AX55" s="13" t="s">
        <v>136</v>
      </c>
      <c r="AY55" s="13" t="s">
        <v>136</v>
      </c>
      <c r="AZ55" s="20">
        <v>0</v>
      </c>
      <c r="BA55" s="13" t="s">
        <v>136</v>
      </c>
      <c r="BB55" s="13" t="s">
        <v>136</v>
      </c>
      <c r="BC55" s="13" t="s">
        <v>136</v>
      </c>
      <c r="BD55" s="20">
        <v>0</v>
      </c>
      <c r="BE55" s="13" t="s">
        <v>136</v>
      </c>
      <c r="BF55" s="13" t="s">
        <v>136</v>
      </c>
      <c r="BG55" s="13" t="s">
        <v>136</v>
      </c>
      <c r="BH55" s="20">
        <v>0</v>
      </c>
      <c r="BI55" s="13" t="s">
        <v>136</v>
      </c>
      <c r="BJ55" s="13" t="s">
        <v>136</v>
      </c>
      <c r="BK55" s="13" t="s">
        <v>136</v>
      </c>
      <c r="BL55" s="20">
        <v>1</v>
      </c>
      <c r="BM55" s="20">
        <v>2</v>
      </c>
      <c r="BN55">
        <v>6</v>
      </c>
      <c r="BO55" s="20">
        <v>2</v>
      </c>
      <c r="BP55" s="20">
        <v>0</v>
      </c>
      <c r="BQ55" s="21">
        <v>0</v>
      </c>
      <c r="BR55" s="13" t="s">
        <v>136</v>
      </c>
      <c r="BS55" s="13" t="s">
        <v>136</v>
      </c>
      <c r="BT55" s="13" t="s">
        <v>136</v>
      </c>
      <c r="BU55" s="20">
        <v>0</v>
      </c>
      <c r="BV55" s="13" t="s">
        <v>136</v>
      </c>
      <c r="BW55" s="13" t="s">
        <v>136</v>
      </c>
      <c r="BX55" s="13" t="s">
        <v>136</v>
      </c>
      <c r="BY55" s="20">
        <v>0</v>
      </c>
      <c r="BZ55" s="13" t="s">
        <v>136</v>
      </c>
      <c r="CA55" s="13" t="s">
        <v>136</v>
      </c>
      <c r="CB55" s="13" t="s">
        <v>136</v>
      </c>
      <c r="CC55">
        <v>1</v>
      </c>
      <c r="CD55">
        <v>2</v>
      </c>
      <c r="CE55" s="15">
        <v>6</v>
      </c>
      <c r="CF55">
        <v>2</v>
      </c>
      <c r="CG55" s="20">
        <v>0</v>
      </c>
      <c r="CH55" s="13" t="s">
        <v>136</v>
      </c>
      <c r="CI55" s="13" t="s">
        <v>136</v>
      </c>
      <c r="CJ55" s="13" t="s">
        <v>136</v>
      </c>
      <c r="CK55" s="20">
        <v>0</v>
      </c>
      <c r="CL55" s="13" t="s">
        <v>136</v>
      </c>
      <c r="CM55" s="13" t="s">
        <v>136</v>
      </c>
      <c r="CN55" s="13" t="s">
        <v>136</v>
      </c>
      <c r="CO55" s="13" t="s">
        <v>136</v>
      </c>
      <c r="CP55" s="13" t="s">
        <v>136</v>
      </c>
      <c r="CQ55" s="13" t="s">
        <v>136</v>
      </c>
      <c r="CR55" s="13" t="s">
        <v>136</v>
      </c>
      <c r="CS55" s="13" t="s">
        <v>136</v>
      </c>
      <c r="CT55" s="13" t="s">
        <v>136</v>
      </c>
      <c r="CU55">
        <v>14</v>
      </c>
      <c r="CV55">
        <v>3</v>
      </c>
      <c r="CW55" s="13" t="s">
        <v>136</v>
      </c>
      <c r="CX55" s="13" t="s">
        <v>136</v>
      </c>
      <c r="CY55" s="13" t="s">
        <v>136</v>
      </c>
      <c r="CZ55" s="13" t="s">
        <v>136</v>
      </c>
      <c r="DA55" s="13" t="s">
        <v>136</v>
      </c>
      <c r="DB55" s="13" t="s">
        <v>136</v>
      </c>
      <c r="DC55">
        <v>2</v>
      </c>
      <c r="DD55" s="13" t="s">
        <v>136</v>
      </c>
      <c r="DE55" s="13" t="s">
        <v>136</v>
      </c>
      <c r="DF55" s="13" t="s">
        <v>136</v>
      </c>
      <c r="DG55" s="13" t="s">
        <v>136</v>
      </c>
      <c r="DH55" s="13" t="s">
        <v>136</v>
      </c>
      <c r="DI55" s="13"/>
      <c r="DJ55" s="13"/>
      <c r="DK55" s="13"/>
      <c r="DL55" s="20">
        <v>1</v>
      </c>
      <c r="DM55" s="20">
        <v>1</v>
      </c>
      <c r="DN55" s="20">
        <v>1</v>
      </c>
      <c r="DO55" s="20">
        <v>0</v>
      </c>
      <c r="DP55" s="20">
        <v>0</v>
      </c>
      <c r="DQ55" s="20">
        <v>0</v>
      </c>
      <c r="DR55" s="20">
        <v>0</v>
      </c>
      <c r="DS55" s="20">
        <v>0</v>
      </c>
      <c r="DT55" s="20">
        <v>0</v>
      </c>
      <c r="DU55" s="20">
        <v>0</v>
      </c>
      <c r="DV55" s="20">
        <v>0</v>
      </c>
      <c r="DW55" s="20">
        <v>0</v>
      </c>
      <c r="DX55" s="20">
        <v>2</v>
      </c>
      <c r="DY55" s="20">
        <v>2</v>
      </c>
      <c r="DZ55" s="20">
        <v>4</v>
      </c>
      <c r="EA55" s="20">
        <v>4</v>
      </c>
      <c r="EB55" s="20">
        <v>3000</v>
      </c>
      <c r="EC55" s="20">
        <v>4000</v>
      </c>
      <c r="ED55" s="19">
        <f t="shared" si="5"/>
        <v>1000</v>
      </c>
      <c r="EE55" s="19">
        <f t="shared" si="6"/>
        <v>25</v>
      </c>
      <c r="EF55" s="20">
        <v>3000</v>
      </c>
      <c r="EG55" s="20">
        <v>4000</v>
      </c>
      <c r="EH55" s="19">
        <f t="shared" si="7"/>
        <v>1000</v>
      </c>
      <c r="EI55" s="19">
        <f t="shared" si="8"/>
        <v>25</v>
      </c>
      <c r="EJ55" s="19"/>
      <c r="EK55" s="19"/>
      <c r="EL55" s="19"/>
      <c r="EM55" s="19"/>
      <c r="EN55" s="19"/>
      <c r="EO55" s="19"/>
      <c r="EP55" s="19"/>
      <c r="EQ55" s="19"/>
      <c r="ER55" s="20">
        <v>1</v>
      </c>
      <c r="ES55" s="20"/>
      <c r="ET55" s="20">
        <v>1</v>
      </c>
      <c r="EU55" s="20">
        <v>1</v>
      </c>
      <c r="EV55" s="20">
        <v>3</v>
      </c>
      <c r="EW55" s="20"/>
      <c r="EX55" s="20">
        <v>0</v>
      </c>
      <c r="EY55" t="s">
        <v>136</v>
      </c>
      <c r="EZ55" s="19">
        <v>0</v>
      </c>
      <c r="FA55" s="19"/>
      <c r="FB55">
        <v>8</v>
      </c>
      <c r="FD55" s="19">
        <v>0</v>
      </c>
      <c r="FE55" s="19"/>
      <c r="FF55">
        <v>3</v>
      </c>
      <c r="FG55">
        <v>14</v>
      </c>
      <c r="FH55">
        <v>5</v>
      </c>
      <c r="FI55">
        <v>20</v>
      </c>
      <c r="FJ55">
        <v>65</v>
      </c>
      <c r="FK55">
        <v>34</v>
      </c>
      <c r="FL55">
        <v>70</v>
      </c>
      <c r="FM55">
        <v>104</v>
      </c>
      <c r="FN55">
        <v>1</v>
      </c>
      <c r="FO55">
        <v>0</v>
      </c>
      <c r="FP55">
        <v>7</v>
      </c>
      <c r="FQ55">
        <v>0</v>
      </c>
      <c r="FR55">
        <v>0</v>
      </c>
      <c r="FS55">
        <v>0</v>
      </c>
      <c r="FT55">
        <v>0</v>
      </c>
      <c r="FU55">
        <v>0</v>
      </c>
      <c r="FV55">
        <v>0</v>
      </c>
      <c r="FW55">
        <v>0</v>
      </c>
      <c r="FX55">
        <v>0</v>
      </c>
      <c r="FY55">
        <v>0</v>
      </c>
      <c r="FZ55">
        <v>4</v>
      </c>
      <c r="GA55">
        <v>2</v>
      </c>
      <c r="GB55">
        <v>0</v>
      </c>
      <c r="GC55">
        <v>24</v>
      </c>
      <c r="GD55">
        <v>2</v>
      </c>
      <c r="GE55">
        <v>0</v>
      </c>
      <c r="GF55">
        <v>2</v>
      </c>
      <c r="GG55">
        <v>0</v>
      </c>
      <c r="GH55">
        <v>5</v>
      </c>
      <c r="GI55">
        <v>3</v>
      </c>
      <c r="GJ55">
        <v>3</v>
      </c>
      <c r="GK55">
        <v>6</v>
      </c>
      <c r="GL55">
        <v>0</v>
      </c>
      <c r="GM55">
        <v>0</v>
      </c>
      <c r="GN55">
        <v>1</v>
      </c>
      <c r="GO55">
        <v>0</v>
      </c>
      <c r="GP55">
        <v>2</v>
      </c>
      <c r="GQ55">
        <v>0</v>
      </c>
      <c r="GR55">
        <v>0</v>
      </c>
      <c r="GS55">
        <v>35</v>
      </c>
      <c r="GT55">
        <v>0</v>
      </c>
      <c r="GU55">
        <v>0</v>
      </c>
      <c r="GV55">
        <v>0</v>
      </c>
      <c r="GW55">
        <v>0</v>
      </c>
      <c r="GX55">
        <v>0</v>
      </c>
      <c r="GY55">
        <v>0</v>
      </c>
      <c r="GZ55">
        <v>7</v>
      </c>
      <c r="HA55">
        <v>0</v>
      </c>
    </row>
    <row r="56" spans="1:209" ht="15" customHeight="1" x14ac:dyDescent="0.35">
      <c r="A56" s="18">
        <v>1070307</v>
      </c>
      <c r="B56" s="18">
        <v>1</v>
      </c>
      <c r="C56" s="18">
        <v>7</v>
      </c>
      <c r="D56" s="18">
        <v>3</v>
      </c>
      <c r="E56" s="18" t="s">
        <v>190</v>
      </c>
      <c r="F56" s="18">
        <v>0</v>
      </c>
      <c r="G56">
        <v>0</v>
      </c>
      <c r="H56" s="13">
        <v>2</v>
      </c>
      <c r="I56" s="13">
        <v>0</v>
      </c>
      <c r="J56" s="13">
        <v>0</v>
      </c>
      <c r="K56" s="13">
        <v>0</v>
      </c>
      <c r="L56" s="14">
        <v>0</v>
      </c>
      <c r="M56" s="13">
        <v>10</v>
      </c>
      <c r="N56" s="14">
        <v>0</v>
      </c>
      <c r="O56" s="13">
        <v>1</v>
      </c>
      <c r="P56" s="14">
        <v>0</v>
      </c>
      <c r="Q56" s="14">
        <v>0</v>
      </c>
      <c r="R56">
        <v>1</v>
      </c>
      <c r="S56" s="14">
        <v>0</v>
      </c>
      <c r="T56" s="14">
        <f t="shared" si="0"/>
        <v>12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f t="shared" si="1"/>
        <v>0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f t="shared" si="2"/>
        <v>0</v>
      </c>
      <c r="AK56" s="14">
        <v>0</v>
      </c>
      <c r="AL56" s="14">
        <v>0</v>
      </c>
      <c r="AM56" s="14">
        <v>0</v>
      </c>
      <c r="AN56" s="14">
        <v>0</v>
      </c>
      <c r="AO56" s="14">
        <v>0</v>
      </c>
      <c r="AP56" s="14">
        <v>0</v>
      </c>
      <c r="AQ56" s="14">
        <v>0</v>
      </c>
      <c r="AR56" s="14">
        <f t="shared" si="3"/>
        <v>0</v>
      </c>
      <c r="AS56" s="14">
        <f t="shared" si="4"/>
        <v>12</v>
      </c>
      <c r="AT56" s="13">
        <v>0</v>
      </c>
      <c r="AU56" s="13" t="s">
        <v>136</v>
      </c>
      <c r="AV56" s="20">
        <v>0</v>
      </c>
      <c r="AW56" s="13" t="s">
        <v>136</v>
      </c>
      <c r="AX56" s="13" t="s">
        <v>136</v>
      </c>
      <c r="AY56" s="13" t="s">
        <v>136</v>
      </c>
      <c r="AZ56" s="20">
        <v>0</v>
      </c>
      <c r="BA56" s="13" t="s">
        <v>136</v>
      </c>
      <c r="BB56" s="13" t="s">
        <v>136</v>
      </c>
      <c r="BC56" s="13" t="s">
        <v>136</v>
      </c>
      <c r="BD56" s="20">
        <v>0</v>
      </c>
      <c r="BE56" s="13" t="s">
        <v>136</v>
      </c>
      <c r="BF56" s="13" t="s">
        <v>136</v>
      </c>
      <c r="BG56" s="13" t="s">
        <v>136</v>
      </c>
      <c r="BH56" s="20">
        <v>0</v>
      </c>
      <c r="BI56" s="13" t="s">
        <v>136</v>
      </c>
      <c r="BJ56" s="13" t="s">
        <v>136</v>
      </c>
      <c r="BK56" s="13" t="s">
        <v>136</v>
      </c>
      <c r="BL56" s="20">
        <v>1</v>
      </c>
      <c r="BM56" s="20">
        <v>2</v>
      </c>
      <c r="BN56">
        <v>6</v>
      </c>
      <c r="BO56" s="20">
        <v>2</v>
      </c>
      <c r="BP56" s="20">
        <v>0</v>
      </c>
      <c r="BQ56" s="21">
        <v>0</v>
      </c>
      <c r="BR56" s="13" t="s">
        <v>136</v>
      </c>
      <c r="BS56" s="13" t="s">
        <v>136</v>
      </c>
      <c r="BT56" s="13" t="s">
        <v>136</v>
      </c>
      <c r="BU56" s="20">
        <v>0</v>
      </c>
      <c r="BV56" s="13" t="s">
        <v>136</v>
      </c>
      <c r="BW56" s="13" t="s">
        <v>136</v>
      </c>
      <c r="BX56" s="13" t="s">
        <v>136</v>
      </c>
      <c r="BY56" s="20">
        <v>0</v>
      </c>
      <c r="BZ56" s="13" t="s">
        <v>136</v>
      </c>
      <c r="CA56" s="13" t="s">
        <v>136</v>
      </c>
      <c r="CB56" s="13" t="s">
        <v>136</v>
      </c>
      <c r="CC56" s="20">
        <v>0</v>
      </c>
      <c r="CD56" s="13" t="s">
        <v>136</v>
      </c>
      <c r="CE56" s="13" t="s">
        <v>136</v>
      </c>
      <c r="CF56" s="13" t="s">
        <v>136</v>
      </c>
      <c r="CG56" s="20">
        <v>0</v>
      </c>
      <c r="CH56" s="13" t="s">
        <v>136</v>
      </c>
      <c r="CI56" s="13" t="s">
        <v>136</v>
      </c>
      <c r="CJ56" s="13" t="s">
        <v>136</v>
      </c>
      <c r="CK56" s="20">
        <v>0</v>
      </c>
      <c r="CL56" s="13" t="s">
        <v>136</v>
      </c>
      <c r="CM56" s="13" t="s">
        <v>136</v>
      </c>
      <c r="CN56" s="13" t="s">
        <v>136</v>
      </c>
      <c r="CO56" s="13" t="s">
        <v>136</v>
      </c>
      <c r="CP56" s="13" t="s">
        <v>136</v>
      </c>
      <c r="CQ56" s="13" t="s">
        <v>136</v>
      </c>
      <c r="CR56" s="13" t="s">
        <v>136</v>
      </c>
      <c r="CS56" s="13" t="s">
        <v>136</v>
      </c>
      <c r="CT56" s="13" t="s">
        <v>136</v>
      </c>
      <c r="CU56">
        <v>10</v>
      </c>
      <c r="CV56" s="13" t="s">
        <v>136</v>
      </c>
      <c r="CW56" s="13" t="s">
        <v>136</v>
      </c>
      <c r="CX56" s="13" t="s">
        <v>136</v>
      </c>
      <c r="CY56" s="13" t="s">
        <v>136</v>
      </c>
      <c r="CZ56" s="13" t="s">
        <v>136</v>
      </c>
      <c r="DA56" s="13" t="s">
        <v>136</v>
      </c>
      <c r="DB56" s="13" t="s">
        <v>136</v>
      </c>
      <c r="DC56" s="13" t="s">
        <v>136</v>
      </c>
      <c r="DD56" s="13" t="s">
        <v>136</v>
      </c>
      <c r="DE56" s="13" t="s">
        <v>136</v>
      </c>
      <c r="DF56" s="13" t="s">
        <v>136</v>
      </c>
      <c r="DG56" s="13" t="s">
        <v>136</v>
      </c>
      <c r="DH56" s="13" t="s">
        <v>136</v>
      </c>
      <c r="DI56" s="13"/>
      <c r="DJ56" s="13"/>
      <c r="DK56" s="13"/>
      <c r="DL56" s="20">
        <v>0</v>
      </c>
      <c r="DM56" s="20">
        <v>0</v>
      </c>
      <c r="DN56" s="20">
        <v>0</v>
      </c>
      <c r="DO56" s="20">
        <v>0</v>
      </c>
      <c r="DP56" s="20">
        <v>0</v>
      </c>
      <c r="DQ56" s="20">
        <v>0</v>
      </c>
      <c r="DR56" s="20">
        <v>0</v>
      </c>
      <c r="DS56" s="20">
        <v>0</v>
      </c>
      <c r="DT56" s="20">
        <v>0</v>
      </c>
      <c r="DU56" s="20">
        <v>0</v>
      </c>
      <c r="DV56" s="20">
        <v>0</v>
      </c>
      <c r="DW56" s="20">
        <v>1</v>
      </c>
      <c r="DX56" s="20">
        <v>2</v>
      </c>
      <c r="DY56" s="20">
        <v>2</v>
      </c>
      <c r="DZ56" s="20">
        <v>4</v>
      </c>
      <c r="EA56" s="20">
        <v>4</v>
      </c>
      <c r="EB56" s="20">
        <v>4000</v>
      </c>
      <c r="EC56" s="20">
        <v>5000</v>
      </c>
      <c r="ED56" s="19">
        <f t="shared" si="5"/>
        <v>1000</v>
      </c>
      <c r="EE56" s="19">
        <f t="shared" si="6"/>
        <v>20</v>
      </c>
      <c r="EF56" s="20">
        <v>3000</v>
      </c>
      <c r="EG56" s="20">
        <v>3500</v>
      </c>
      <c r="EH56" s="19">
        <f t="shared" si="7"/>
        <v>500</v>
      </c>
      <c r="EI56" s="19">
        <f t="shared" si="8"/>
        <v>14.285714285714285</v>
      </c>
      <c r="EJ56" s="19"/>
      <c r="EK56" s="19"/>
      <c r="EL56" s="19"/>
      <c r="EM56" s="19"/>
      <c r="EN56" s="19"/>
      <c r="EO56" s="19"/>
      <c r="EP56" s="19"/>
      <c r="EQ56" s="19"/>
      <c r="ER56" s="20">
        <v>1</v>
      </c>
      <c r="ES56" s="20"/>
      <c r="ET56" s="20">
        <v>1</v>
      </c>
      <c r="EU56" s="20">
        <v>0</v>
      </c>
      <c r="EV56" s="19">
        <v>0</v>
      </c>
      <c r="EW56" s="19"/>
      <c r="EX56" s="20">
        <v>0</v>
      </c>
      <c r="EY56" t="s">
        <v>136</v>
      </c>
      <c r="EZ56" s="19">
        <v>0</v>
      </c>
      <c r="FA56" s="19"/>
      <c r="FB56" s="19">
        <v>0</v>
      </c>
      <c r="FC56" s="19"/>
      <c r="FD56">
        <v>2</v>
      </c>
      <c r="FF56" s="15">
        <v>0</v>
      </c>
      <c r="FG56">
        <v>47</v>
      </c>
      <c r="FH56">
        <v>27</v>
      </c>
      <c r="FI56">
        <v>85</v>
      </c>
      <c r="FJ56">
        <v>98</v>
      </c>
      <c r="FK56">
        <v>132</v>
      </c>
      <c r="FL56">
        <v>125</v>
      </c>
      <c r="FM56">
        <v>257</v>
      </c>
      <c r="FN56">
        <v>15</v>
      </c>
      <c r="FO56">
        <v>0</v>
      </c>
      <c r="FP56">
        <v>25</v>
      </c>
      <c r="FQ56">
        <v>0</v>
      </c>
      <c r="FR56">
        <v>1</v>
      </c>
      <c r="FS56">
        <v>1</v>
      </c>
      <c r="FT56">
        <v>0</v>
      </c>
      <c r="FU56">
        <v>0</v>
      </c>
      <c r="FV56">
        <v>0</v>
      </c>
      <c r="FW56">
        <v>0</v>
      </c>
      <c r="FX56">
        <v>0</v>
      </c>
      <c r="FY56">
        <v>0</v>
      </c>
      <c r="FZ56">
        <v>8</v>
      </c>
      <c r="GA56">
        <v>8</v>
      </c>
      <c r="GB56">
        <v>0</v>
      </c>
      <c r="GC56">
        <v>20</v>
      </c>
      <c r="GD56">
        <v>0</v>
      </c>
      <c r="GE56">
        <v>0</v>
      </c>
      <c r="GF56">
        <v>0</v>
      </c>
      <c r="GG56">
        <v>0</v>
      </c>
      <c r="GH56">
        <v>7</v>
      </c>
      <c r="GI56">
        <v>7</v>
      </c>
      <c r="GJ56">
        <v>0</v>
      </c>
      <c r="GK56">
        <v>3</v>
      </c>
      <c r="GL56">
        <v>0</v>
      </c>
      <c r="GM56">
        <v>0</v>
      </c>
      <c r="GN56">
        <v>9</v>
      </c>
      <c r="GO56">
        <v>0</v>
      </c>
      <c r="GP56">
        <v>11</v>
      </c>
      <c r="GQ56">
        <v>11</v>
      </c>
      <c r="GR56">
        <v>50</v>
      </c>
      <c r="GS56">
        <v>75</v>
      </c>
      <c r="GT56">
        <v>0</v>
      </c>
      <c r="GU56">
        <v>0</v>
      </c>
      <c r="GV56">
        <v>0</v>
      </c>
      <c r="GW56">
        <v>0</v>
      </c>
      <c r="GX56">
        <v>5</v>
      </c>
      <c r="GY56">
        <v>0</v>
      </c>
      <c r="GZ56">
        <v>1</v>
      </c>
      <c r="HA56">
        <v>0</v>
      </c>
    </row>
    <row r="57" spans="1:209" ht="15" customHeight="1" x14ac:dyDescent="0.35">
      <c r="A57" s="18">
        <v>1070308</v>
      </c>
      <c r="B57" s="18">
        <v>1</v>
      </c>
      <c r="C57" s="18">
        <v>7</v>
      </c>
      <c r="D57" s="18">
        <v>3</v>
      </c>
      <c r="E57" s="18" t="s">
        <v>191</v>
      </c>
      <c r="F57" s="18">
        <v>0</v>
      </c>
      <c r="G57">
        <v>0</v>
      </c>
      <c r="H57" s="13">
        <v>2</v>
      </c>
      <c r="I57" s="13">
        <v>0</v>
      </c>
      <c r="J57">
        <v>1</v>
      </c>
      <c r="K57" s="13">
        <v>0</v>
      </c>
      <c r="L57" s="14">
        <v>0</v>
      </c>
      <c r="M57" s="14">
        <v>0</v>
      </c>
      <c r="N57">
        <v>1</v>
      </c>
      <c r="O57" s="14">
        <v>0</v>
      </c>
      <c r="P57" s="13">
        <v>0</v>
      </c>
      <c r="Q57" s="13">
        <v>0</v>
      </c>
      <c r="R57">
        <v>5</v>
      </c>
      <c r="S57" s="14">
        <v>0</v>
      </c>
      <c r="T57" s="14">
        <f t="shared" si="0"/>
        <v>6</v>
      </c>
      <c r="U57" s="14">
        <v>0</v>
      </c>
      <c r="V57">
        <v>10</v>
      </c>
      <c r="W57" s="14">
        <v>0</v>
      </c>
      <c r="X57" s="14">
        <v>0</v>
      </c>
      <c r="Y57" s="14">
        <v>0</v>
      </c>
      <c r="Z57">
        <v>1</v>
      </c>
      <c r="AA57" s="14">
        <v>0</v>
      </c>
      <c r="AB57" s="14">
        <f t="shared" si="1"/>
        <v>11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f t="shared" si="2"/>
        <v>0</v>
      </c>
      <c r="AK57" s="14">
        <v>0</v>
      </c>
      <c r="AL57" s="14">
        <v>0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f t="shared" si="3"/>
        <v>0</v>
      </c>
      <c r="AS57" s="14">
        <f t="shared" si="4"/>
        <v>17</v>
      </c>
      <c r="AT57" s="20">
        <v>0</v>
      </c>
      <c r="AU57" s="13" t="s">
        <v>136</v>
      </c>
      <c r="AV57" s="20">
        <v>0</v>
      </c>
      <c r="AW57" s="13" t="s">
        <v>136</v>
      </c>
      <c r="AX57" s="13" t="s">
        <v>136</v>
      </c>
      <c r="AY57" s="13" t="s">
        <v>136</v>
      </c>
      <c r="AZ57" s="20">
        <v>0</v>
      </c>
      <c r="BA57" s="13" t="s">
        <v>136</v>
      </c>
      <c r="BB57" s="13" t="s">
        <v>136</v>
      </c>
      <c r="BC57" s="13" t="s">
        <v>136</v>
      </c>
      <c r="BD57" s="20">
        <v>0</v>
      </c>
      <c r="BE57" s="13" t="s">
        <v>136</v>
      </c>
      <c r="BF57" s="13" t="s">
        <v>136</v>
      </c>
      <c r="BG57" s="13" t="s">
        <v>136</v>
      </c>
      <c r="BH57" s="20">
        <v>1</v>
      </c>
      <c r="BI57">
        <v>2</v>
      </c>
      <c r="BJ57">
        <v>6</v>
      </c>
      <c r="BK57">
        <v>2</v>
      </c>
      <c r="BL57" s="20">
        <v>0</v>
      </c>
      <c r="BM57" s="13" t="s">
        <v>136</v>
      </c>
      <c r="BN57" s="13" t="s">
        <v>136</v>
      </c>
      <c r="BO57" s="13" t="s">
        <v>136</v>
      </c>
      <c r="BP57" s="20">
        <v>0</v>
      </c>
      <c r="BQ57" s="21">
        <v>0</v>
      </c>
      <c r="BR57" s="13" t="s">
        <v>136</v>
      </c>
      <c r="BS57" s="13" t="s">
        <v>136</v>
      </c>
      <c r="BT57" s="13" t="s">
        <v>136</v>
      </c>
      <c r="BU57" s="20">
        <v>0</v>
      </c>
      <c r="BV57" s="13" t="s">
        <v>136</v>
      </c>
      <c r="BW57" s="13" t="s">
        <v>136</v>
      </c>
      <c r="BX57" s="13" t="s">
        <v>136</v>
      </c>
      <c r="BY57" s="20">
        <v>0</v>
      </c>
      <c r="BZ57" s="13" t="s">
        <v>136</v>
      </c>
      <c r="CA57" s="13" t="s">
        <v>136</v>
      </c>
      <c r="CB57" s="13" t="s">
        <v>136</v>
      </c>
      <c r="CC57" s="20">
        <v>0</v>
      </c>
      <c r="CD57" s="13" t="s">
        <v>136</v>
      </c>
      <c r="CE57" s="13" t="s">
        <v>136</v>
      </c>
      <c r="CF57" s="13" t="s">
        <v>136</v>
      </c>
      <c r="CG57" s="20">
        <v>0</v>
      </c>
      <c r="CH57" s="13" t="s">
        <v>136</v>
      </c>
      <c r="CI57" s="13" t="s">
        <v>136</v>
      </c>
      <c r="CJ57" s="13" t="s">
        <v>136</v>
      </c>
      <c r="CK57" s="20">
        <v>0</v>
      </c>
      <c r="CL57" s="13" t="s">
        <v>136</v>
      </c>
      <c r="CM57" s="13" t="s">
        <v>136</v>
      </c>
      <c r="CN57" s="13" t="s">
        <v>136</v>
      </c>
      <c r="CO57" s="13" t="s">
        <v>136</v>
      </c>
      <c r="CP57" s="13" t="s">
        <v>136</v>
      </c>
      <c r="CQ57" s="13" t="s">
        <v>136</v>
      </c>
      <c r="CR57" s="13" t="s">
        <v>136</v>
      </c>
      <c r="CS57" s="13" t="s">
        <v>136</v>
      </c>
      <c r="CT57" s="13" t="s">
        <v>136</v>
      </c>
      <c r="CU57">
        <v>2</v>
      </c>
      <c r="CV57" s="13" t="s">
        <v>136</v>
      </c>
      <c r="CW57" s="13" t="s">
        <v>136</v>
      </c>
      <c r="CX57" s="13" t="s">
        <v>136</v>
      </c>
      <c r="CY57" s="13" t="s">
        <v>136</v>
      </c>
      <c r="CZ57" s="13" t="s">
        <v>136</v>
      </c>
      <c r="DA57" s="13" t="s">
        <v>136</v>
      </c>
      <c r="DB57" s="13" t="s">
        <v>136</v>
      </c>
      <c r="DC57" s="13" t="s">
        <v>136</v>
      </c>
      <c r="DD57" s="13" t="s">
        <v>136</v>
      </c>
      <c r="DE57" s="13" t="s">
        <v>136</v>
      </c>
      <c r="DF57" s="13" t="s">
        <v>136</v>
      </c>
      <c r="DG57" s="13" t="s">
        <v>136</v>
      </c>
      <c r="DH57" s="13" t="s">
        <v>136</v>
      </c>
      <c r="DI57" s="13"/>
      <c r="DJ57" s="13"/>
      <c r="DK57" s="13"/>
      <c r="DL57" s="20">
        <v>0</v>
      </c>
      <c r="DM57" s="20">
        <v>0</v>
      </c>
      <c r="DN57" s="20">
        <v>0</v>
      </c>
      <c r="DO57" s="20">
        <v>0</v>
      </c>
      <c r="DP57" s="20">
        <v>0</v>
      </c>
      <c r="DQ57" s="20">
        <v>0</v>
      </c>
      <c r="DR57" s="20">
        <v>0</v>
      </c>
      <c r="DS57" s="20">
        <v>0</v>
      </c>
      <c r="DT57" s="20">
        <v>0</v>
      </c>
      <c r="DU57" s="20">
        <v>0</v>
      </c>
      <c r="DV57" s="20">
        <v>0</v>
      </c>
      <c r="DW57" s="20">
        <v>1</v>
      </c>
      <c r="DX57" s="20">
        <v>2</v>
      </c>
      <c r="DY57" s="20">
        <v>2</v>
      </c>
      <c r="DZ57" s="20">
        <v>4</v>
      </c>
      <c r="EA57" s="20">
        <v>4</v>
      </c>
      <c r="EB57" s="20">
        <v>3500</v>
      </c>
      <c r="EC57" s="20">
        <v>5000</v>
      </c>
      <c r="ED57" s="19">
        <f t="shared" si="5"/>
        <v>1500</v>
      </c>
      <c r="EE57" s="19">
        <f t="shared" si="6"/>
        <v>30</v>
      </c>
      <c r="EF57" s="20">
        <v>2500</v>
      </c>
      <c r="EG57" s="20">
        <v>3500</v>
      </c>
      <c r="EH57" s="19">
        <f t="shared" si="7"/>
        <v>1000</v>
      </c>
      <c r="EI57" s="19">
        <f t="shared" si="8"/>
        <v>28.571428571428569</v>
      </c>
      <c r="EJ57" s="19"/>
      <c r="EK57" s="19"/>
      <c r="EL57" s="19"/>
      <c r="EM57" s="19"/>
      <c r="EN57" s="19"/>
      <c r="EO57" s="19"/>
      <c r="EP57" s="19"/>
      <c r="EQ57" s="19"/>
      <c r="ER57" s="20">
        <v>1</v>
      </c>
      <c r="ES57" s="20"/>
      <c r="ET57" s="20">
        <v>1</v>
      </c>
      <c r="EU57" s="20">
        <v>0</v>
      </c>
      <c r="EV57" s="19">
        <v>0</v>
      </c>
      <c r="EW57" s="19"/>
      <c r="EX57" s="20">
        <v>0</v>
      </c>
      <c r="EY57" t="s">
        <v>136</v>
      </c>
      <c r="EZ57" s="19">
        <v>0</v>
      </c>
      <c r="FA57" s="19"/>
      <c r="FB57" s="19">
        <v>0</v>
      </c>
      <c r="FC57" s="19"/>
      <c r="FD57">
        <v>3</v>
      </c>
      <c r="FF57">
        <v>9</v>
      </c>
      <c r="FG57">
        <v>11</v>
      </c>
      <c r="FH57">
        <v>1</v>
      </c>
      <c r="FI57">
        <v>34</v>
      </c>
      <c r="FJ57">
        <v>170</v>
      </c>
      <c r="FK57">
        <v>45</v>
      </c>
      <c r="FL57">
        <v>171</v>
      </c>
      <c r="FM57">
        <v>216</v>
      </c>
      <c r="FN57">
        <v>4</v>
      </c>
      <c r="FO57">
        <v>0</v>
      </c>
      <c r="FP57">
        <v>9</v>
      </c>
      <c r="FQ57">
        <v>0</v>
      </c>
      <c r="FR57">
        <v>0</v>
      </c>
      <c r="FS57">
        <v>0</v>
      </c>
      <c r="FT57">
        <v>0</v>
      </c>
      <c r="FU57">
        <v>0</v>
      </c>
      <c r="FV57">
        <v>0</v>
      </c>
      <c r="FW57">
        <v>0</v>
      </c>
      <c r="FX57">
        <v>0</v>
      </c>
      <c r="FY57">
        <v>0</v>
      </c>
      <c r="FZ57">
        <v>2</v>
      </c>
      <c r="GA57">
        <v>1</v>
      </c>
      <c r="GB57">
        <v>0</v>
      </c>
      <c r="GC57">
        <v>40</v>
      </c>
      <c r="GD57">
        <v>1</v>
      </c>
      <c r="GE57">
        <v>0</v>
      </c>
      <c r="GF57">
        <v>0</v>
      </c>
      <c r="GG57">
        <v>0</v>
      </c>
      <c r="GH57">
        <v>3</v>
      </c>
      <c r="GI57">
        <v>0</v>
      </c>
      <c r="GJ57">
        <v>16</v>
      </c>
      <c r="GK57">
        <v>20</v>
      </c>
      <c r="GL57">
        <v>1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5</v>
      </c>
      <c r="GS57">
        <v>110</v>
      </c>
      <c r="GT57">
        <v>0</v>
      </c>
      <c r="GU57">
        <v>0</v>
      </c>
      <c r="GV57">
        <v>0</v>
      </c>
      <c r="GW57">
        <v>0</v>
      </c>
      <c r="GX57">
        <v>0</v>
      </c>
      <c r="GY57">
        <v>0</v>
      </c>
      <c r="GZ57">
        <v>4</v>
      </c>
      <c r="HA57">
        <v>0</v>
      </c>
    </row>
    <row r="58" spans="1:209" ht="15" customHeight="1" x14ac:dyDescent="0.35">
      <c r="A58" s="18">
        <v>1070309</v>
      </c>
      <c r="B58" s="18">
        <v>1</v>
      </c>
      <c r="C58" s="18">
        <v>7</v>
      </c>
      <c r="D58" s="18">
        <v>3</v>
      </c>
      <c r="E58" s="18" t="s">
        <v>185</v>
      </c>
      <c r="F58" s="18">
        <v>0</v>
      </c>
      <c r="G58">
        <v>0</v>
      </c>
      <c r="H58" s="13">
        <v>3</v>
      </c>
      <c r="I58" s="13">
        <v>0</v>
      </c>
      <c r="J58" s="13">
        <v>0</v>
      </c>
      <c r="K58" s="13">
        <v>1</v>
      </c>
      <c r="L58">
        <v>2</v>
      </c>
      <c r="M58" s="13">
        <v>7</v>
      </c>
      <c r="N58" s="14">
        <v>0</v>
      </c>
      <c r="O58" s="13">
        <v>2</v>
      </c>
      <c r="P58" s="14">
        <v>0</v>
      </c>
      <c r="Q58" s="14">
        <v>0</v>
      </c>
      <c r="R58">
        <v>2</v>
      </c>
      <c r="S58">
        <v>1</v>
      </c>
      <c r="T58" s="14">
        <f t="shared" si="0"/>
        <v>12</v>
      </c>
      <c r="U58">
        <v>7</v>
      </c>
      <c r="V58" s="14">
        <v>0</v>
      </c>
      <c r="W58">
        <v>4</v>
      </c>
      <c r="X58" s="14">
        <v>0</v>
      </c>
      <c r="Y58" s="14">
        <v>0</v>
      </c>
      <c r="Z58">
        <v>3</v>
      </c>
      <c r="AA58" s="14">
        <v>0</v>
      </c>
      <c r="AB58" s="14">
        <f t="shared" si="1"/>
        <v>14</v>
      </c>
      <c r="AC58" s="14">
        <v>0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f t="shared" si="2"/>
        <v>0</v>
      </c>
      <c r="AK58" s="14">
        <v>0</v>
      </c>
      <c r="AL58" s="14">
        <v>0</v>
      </c>
      <c r="AM58" s="14">
        <v>0</v>
      </c>
      <c r="AN58" s="14">
        <v>0</v>
      </c>
      <c r="AO58" s="14">
        <v>0</v>
      </c>
      <c r="AP58" s="14">
        <v>0</v>
      </c>
      <c r="AQ58" s="14">
        <v>0</v>
      </c>
      <c r="AR58" s="14">
        <f t="shared" si="3"/>
        <v>0</v>
      </c>
      <c r="AS58" s="14">
        <f t="shared" si="4"/>
        <v>26</v>
      </c>
      <c r="AT58" s="20">
        <v>1</v>
      </c>
      <c r="AU58">
        <v>1</v>
      </c>
      <c r="AV58" s="20">
        <v>1</v>
      </c>
      <c r="AW58" s="20">
        <v>2</v>
      </c>
      <c r="AX58" s="20">
        <v>2</v>
      </c>
      <c r="AY58" s="20">
        <v>2</v>
      </c>
      <c r="AZ58" s="20">
        <v>1</v>
      </c>
      <c r="BA58" s="20">
        <v>2</v>
      </c>
      <c r="BB58" s="20">
        <v>2</v>
      </c>
      <c r="BC58" s="20">
        <v>2</v>
      </c>
      <c r="BD58" s="20">
        <v>0</v>
      </c>
      <c r="BE58" s="13" t="s">
        <v>136</v>
      </c>
      <c r="BF58" s="13" t="s">
        <v>136</v>
      </c>
      <c r="BG58" s="13" t="s">
        <v>136</v>
      </c>
      <c r="BH58" s="20">
        <v>0</v>
      </c>
      <c r="BI58" s="13" t="s">
        <v>136</v>
      </c>
      <c r="BJ58" s="13" t="s">
        <v>136</v>
      </c>
      <c r="BK58" s="13" t="s">
        <v>136</v>
      </c>
      <c r="BL58" s="20">
        <v>0</v>
      </c>
      <c r="BM58" s="13" t="s">
        <v>136</v>
      </c>
      <c r="BN58" s="13" t="s">
        <v>136</v>
      </c>
      <c r="BO58" s="13" t="s">
        <v>136</v>
      </c>
      <c r="BP58" s="20">
        <v>0</v>
      </c>
      <c r="BQ58" s="21">
        <v>0</v>
      </c>
      <c r="BR58" s="13" t="s">
        <v>136</v>
      </c>
      <c r="BS58" s="13" t="s">
        <v>136</v>
      </c>
      <c r="BT58" s="13" t="s">
        <v>136</v>
      </c>
      <c r="BU58" s="20">
        <v>0</v>
      </c>
      <c r="BV58" s="13" t="s">
        <v>136</v>
      </c>
      <c r="BW58" s="13" t="s">
        <v>136</v>
      </c>
      <c r="BX58" s="13" t="s">
        <v>136</v>
      </c>
      <c r="BY58" s="20">
        <v>0</v>
      </c>
      <c r="BZ58" s="13" t="s">
        <v>136</v>
      </c>
      <c r="CA58" s="13" t="s">
        <v>136</v>
      </c>
      <c r="CB58" s="13" t="s">
        <v>136</v>
      </c>
      <c r="CC58" s="20">
        <v>1</v>
      </c>
      <c r="CD58">
        <v>2</v>
      </c>
      <c r="CE58">
        <v>2</v>
      </c>
      <c r="CF58">
        <v>3</v>
      </c>
      <c r="CG58" s="20">
        <v>0</v>
      </c>
      <c r="CH58" s="13" t="s">
        <v>136</v>
      </c>
      <c r="CI58" s="13" t="s">
        <v>136</v>
      </c>
      <c r="CJ58" s="13" t="s">
        <v>136</v>
      </c>
      <c r="CK58" s="20">
        <v>0</v>
      </c>
      <c r="CL58" s="13" t="s">
        <v>136</v>
      </c>
      <c r="CM58" s="13" t="s">
        <v>136</v>
      </c>
      <c r="CN58" s="13" t="s">
        <v>136</v>
      </c>
      <c r="CO58" s="20">
        <v>1</v>
      </c>
      <c r="CP58" s="13" t="s">
        <v>136</v>
      </c>
      <c r="CQ58" s="13" t="s">
        <v>136</v>
      </c>
      <c r="CR58" s="13" t="s">
        <v>136</v>
      </c>
      <c r="CS58" s="20">
        <v>2</v>
      </c>
      <c r="CT58" s="13" t="s">
        <v>136</v>
      </c>
      <c r="CU58">
        <v>6</v>
      </c>
      <c r="CV58" s="13" t="s">
        <v>136</v>
      </c>
      <c r="CW58" s="13" t="s">
        <v>136</v>
      </c>
      <c r="CX58" s="13" t="s">
        <v>136</v>
      </c>
      <c r="CY58" s="13" t="s">
        <v>136</v>
      </c>
      <c r="CZ58" s="13" t="s">
        <v>136</v>
      </c>
      <c r="DA58" s="13" t="s">
        <v>136</v>
      </c>
      <c r="DB58" s="13" t="s">
        <v>136</v>
      </c>
      <c r="DC58">
        <v>6</v>
      </c>
      <c r="DD58" s="13" t="s">
        <v>136</v>
      </c>
      <c r="DE58" s="13" t="s">
        <v>136</v>
      </c>
      <c r="DF58" s="13" t="s">
        <v>136</v>
      </c>
      <c r="DG58" s="13" t="s">
        <v>136</v>
      </c>
      <c r="DH58" s="13" t="s">
        <v>136</v>
      </c>
      <c r="DI58" s="13"/>
      <c r="DJ58" s="13"/>
      <c r="DK58" s="13"/>
      <c r="DL58" s="20">
        <v>1</v>
      </c>
      <c r="DM58" s="20">
        <v>1</v>
      </c>
      <c r="DN58" s="20">
        <v>0</v>
      </c>
      <c r="DO58" s="20">
        <v>0</v>
      </c>
      <c r="DP58" s="20">
        <v>0</v>
      </c>
      <c r="DQ58" s="20">
        <v>0</v>
      </c>
      <c r="DR58" s="20">
        <v>0</v>
      </c>
      <c r="DS58" s="20">
        <v>0</v>
      </c>
      <c r="DT58" s="20">
        <v>0</v>
      </c>
      <c r="DU58" s="20">
        <v>0</v>
      </c>
      <c r="DV58" s="20">
        <v>0</v>
      </c>
      <c r="DW58" s="20">
        <v>0</v>
      </c>
      <c r="DX58" s="20">
        <v>2</v>
      </c>
      <c r="DY58" s="20">
        <v>2</v>
      </c>
      <c r="DZ58" s="20">
        <v>4</v>
      </c>
      <c r="EA58" s="20">
        <v>4</v>
      </c>
      <c r="EB58" s="20">
        <v>4000</v>
      </c>
      <c r="EC58" s="20">
        <v>5000</v>
      </c>
      <c r="ED58" s="19">
        <f t="shared" si="5"/>
        <v>1000</v>
      </c>
      <c r="EE58" s="19">
        <f t="shared" si="6"/>
        <v>20</v>
      </c>
      <c r="EF58" s="20">
        <v>2500</v>
      </c>
      <c r="EG58" s="20">
        <v>3000</v>
      </c>
      <c r="EH58" s="19">
        <f t="shared" si="7"/>
        <v>500</v>
      </c>
      <c r="EI58" s="19">
        <f t="shared" si="8"/>
        <v>16.666666666666668</v>
      </c>
      <c r="EJ58" s="19"/>
      <c r="EK58" s="19"/>
      <c r="EL58" s="19"/>
      <c r="EM58" s="19"/>
      <c r="EN58" s="19"/>
      <c r="EO58" s="19"/>
      <c r="EP58" s="19"/>
      <c r="EQ58" s="19"/>
      <c r="ER58" s="20">
        <v>1</v>
      </c>
      <c r="ES58" s="20"/>
      <c r="ET58" s="20">
        <v>0</v>
      </c>
      <c r="EU58" s="20">
        <v>0</v>
      </c>
      <c r="EV58" s="19">
        <v>0</v>
      </c>
      <c r="EW58" s="19"/>
      <c r="EX58" s="20">
        <v>0</v>
      </c>
      <c r="EY58" t="s">
        <v>136</v>
      </c>
      <c r="EZ58" s="19">
        <v>0</v>
      </c>
      <c r="FA58" s="19"/>
      <c r="FB58" s="19">
        <v>0</v>
      </c>
      <c r="FC58" s="19"/>
      <c r="FD58" s="19">
        <v>0</v>
      </c>
      <c r="FE58" s="19"/>
      <c r="FF58">
        <v>3</v>
      </c>
      <c r="FG58">
        <v>4</v>
      </c>
      <c r="FH58">
        <v>12</v>
      </c>
      <c r="FI58">
        <v>30</v>
      </c>
      <c r="FJ58">
        <v>37</v>
      </c>
      <c r="FK58">
        <v>34</v>
      </c>
      <c r="FL58">
        <v>49</v>
      </c>
      <c r="FM58">
        <v>83</v>
      </c>
      <c r="FN58">
        <v>0</v>
      </c>
      <c r="FO58">
        <v>0</v>
      </c>
      <c r="FP58">
        <v>4</v>
      </c>
      <c r="FQ58">
        <v>0</v>
      </c>
      <c r="FR58">
        <v>0</v>
      </c>
      <c r="FS58">
        <v>0</v>
      </c>
      <c r="FT58">
        <v>0</v>
      </c>
      <c r="FU58">
        <v>0</v>
      </c>
      <c r="FV58">
        <v>1</v>
      </c>
      <c r="FW58">
        <v>2</v>
      </c>
      <c r="FX58">
        <v>0</v>
      </c>
      <c r="FY58">
        <v>0</v>
      </c>
      <c r="FZ58">
        <v>0</v>
      </c>
      <c r="GA58">
        <v>8</v>
      </c>
      <c r="GB58">
        <v>2</v>
      </c>
      <c r="GC58">
        <v>17</v>
      </c>
      <c r="GD58">
        <v>0</v>
      </c>
      <c r="GE58">
        <v>0</v>
      </c>
      <c r="GF58">
        <v>4</v>
      </c>
      <c r="GG58">
        <v>0</v>
      </c>
      <c r="GH58">
        <v>0</v>
      </c>
      <c r="GI58">
        <v>0</v>
      </c>
      <c r="GJ58">
        <v>0</v>
      </c>
      <c r="GK58">
        <v>5</v>
      </c>
      <c r="GL58">
        <v>3</v>
      </c>
      <c r="GM58">
        <v>0</v>
      </c>
      <c r="GN58">
        <v>1</v>
      </c>
      <c r="GO58">
        <v>0</v>
      </c>
      <c r="GP58">
        <v>0</v>
      </c>
      <c r="GQ58">
        <v>2</v>
      </c>
      <c r="GR58">
        <v>17</v>
      </c>
      <c r="GS58">
        <v>15</v>
      </c>
      <c r="GT58">
        <v>0</v>
      </c>
      <c r="GU58">
        <v>0</v>
      </c>
      <c r="GV58">
        <v>0</v>
      </c>
      <c r="GW58">
        <v>0</v>
      </c>
      <c r="GX58">
        <v>0</v>
      </c>
      <c r="GY58">
        <v>0</v>
      </c>
      <c r="GZ58">
        <v>2</v>
      </c>
      <c r="HA58">
        <v>0</v>
      </c>
    </row>
    <row r="59" spans="1:209" ht="15" customHeight="1" x14ac:dyDescent="0.35">
      <c r="A59" s="18">
        <v>1070310</v>
      </c>
      <c r="B59" s="18">
        <v>1</v>
      </c>
      <c r="C59" s="18">
        <v>7</v>
      </c>
      <c r="D59" s="18">
        <v>3</v>
      </c>
      <c r="E59" s="18" t="s">
        <v>192</v>
      </c>
      <c r="F59" s="18">
        <v>0</v>
      </c>
      <c r="G59">
        <v>0</v>
      </c>
      <c r="H59" s="13">
        <v>2</v>
      </c>
      <c r="I59" s="13">
        <v>0</v>
      </c>
      <c r="J59" s="13">
        <v>0</v>
      </c>
      <c r="K59" s="13">
        <v>0</v>
      </c>
      <c r="L59" s="14">
        <v>0</v>
      </c>
      <c r="M59">
        <v>5</v>
      </c>
      <c r="N59" s="14">
        <v>0</v>
      </c>
      <c r="O59">
        <v>4</v>
      </c>
      <c r="P59" s="14">
        <v>0</v>
      </c>
      <c r="Q59" s="14">
        <v>0</v>
      </c>
      <c r="R59">
        <v>2</v>
      </c>
      <c r="S59">
        <v>1</v>
      </c>
      <c r="T59" s="14">
        <f t="shared" si="0"/>
        <v>12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f t="shared" si="1"/>
        <v>0</v>
      </c>
      <c r="AC59" s="14">
        <v>0</v>
      </c>
      <c r="AD59" s="14">
        <v>0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f t="shared" si="2"/>
        <v>0</v>
      </c>
      <c r="AK59" s="14">
        <v>0</v>
      </c>
      <c r="AL59" s="14">
        <v>0</v>
      </c>
      <c r="AM59" s="14">
        <v>0</v>
      </c>
      <c r="AN59" s="14">
        <v>0</v>
      </c>
      <c r="AO59" s="14">
        <v>0</v>
      </c>
      <c r="AP59" s="14">
        <v>0</v>
      </c>
      <c r="AQ59" s="14">
        <v>0</v>
      </c>
      <c r="AR59" s="14">
        <f t="shared" si="3"/>
        <v>0</v>
      </c>
      <c r="AS59" s="14">
        <f t="shared" si="4"/>
        <v>12</v>
      </c>
      <c r="AT59" s="20">
        <v>0</v>
      </c>
      <c r="AU59" s="13" t="s">
        <v>136</v>
      </c>
      <c r="AV59" s="20">
        <v>1</v>
      </c>
      <c r="AW59">
        <v>2</v>
      </c>
      <c r="AX59">
        <v>2</v>
      </c>
      <c r="AY59">
        <v>3</v>
      </c>
      <c r="AZ59" s="20">
        <v>0</v>
      </c>
      <c r="BA59" s="13" t="s">
        <v>136</v>
      </c>
      <c r="BB59" s="13" t="s">
        <v>136</v>
      </c>
      <c r="BC59" s="13" t="s">
        <v>136</v>
      </c>
      <c r="BD59" s="20">
        <v>0</v>
      </c>
      <c r="BE59" s="13" t="s">
        <v>136</v>
      </c>
      <c r="BF59" s="13" t="s">
        <v>136</v>
      </c>
      <c r="BG59" s="13" t="s">
        <v>136</v>
      </c>
      <c r="BH59" s="20">
        <v>1</v>
      </c>
      <c r="BI59">
        <v>2</v>
      </c>
      <c r="BJ59">
        <v>2</v>
      </c>
      <c r="BK59">
        <v>3</v>
      </c>
      <c r="BL59" s="20">
        <v>0</v>
      </c>
      <c r="BM59" s="13" t="s">
        <v>136</v>
      </c>
      <c r="BN59" s="13" t="s">
        <v>136</v>
      </c>
      <c r="BO59" s="13" t="s">
        <v>136</v>
      </c>
      <c r="BP59" s="20">
        <v>1</v>
      </c>
      <c r="BQ59" s="21">
        <v>0</v>
      </c>
      <c r="BR59">
        <v>2</v>
      </c>
      <c r="BS59">
        <v>2</v>
      </c>
      <c r="BT59">
        <v>3</v>
      </c>
      <c r="BU59" s="20">
        <v>0</v>
      </c>
      <c r="BV59" s="13" t="s">
        <v>136</v>
      </c>
      <c r="BW59" s="13" t="s">
        <v>136</v>
      </c>
      <c r="BX59" s="13" t="s">
        <v>136</v>
      </c>
      <c r="BY59" s="20">
        <v>0</v>
      </c>
      <c r="BZ59" s="13" t="s">
        <v>136</v>
      </c>
      <c r="CA59" s="13" t="s">
        <v>136</v>
      </c>
      <c r="CB59" s="13" t="s">
        <v>136</v>
      </c>
      <c r="CC59" s="20">
        <v>1</v>
      </c>
      <c r="CD59">
        <v>2</v>
      </c>
      <c r="CE59">
        <v>2</v>
      </c>
      <c r="CF59">
        <v>3</v>
      </c>
      <c r="CG59" s="20">
        <v>0</v>
      </c>
      <c r="CH59" s="13" t="s">
        <v>136</v>
      </c>
      <c r="CI59" s="13" t="s">
        <v>136</v>
      </c>
      <c r="CJ59" s="13" t="s">
        <v>136</v>
      </c>
      <c r="CK59" s="20">
        <v>0</v>
      </c>
      <c r="CL59" s="13" t="s">
        <v>136</v>
      </c>
      <c r="CM59" s="13" t="s">
        <v>136</v>
      </c>
      <c r="CN59" s="13" t="s">
        <v>136</v>
      </c>
      <c r="CO59" s="13" t="s">
        <v>136</v>
      </c>
      <c r="CP59" s="13" t="s">
        <v>136</v>
      </c>
      <c r="CQ59" s="13" t="s">
        <v>136</v>
      </c>
      <c r="CR59" s="13" t="s">
        <v>136</v>
      </c>
      <c r="CS59" s="13" t="s">
        <v>136</v>
      </c>
      <c r="CT59" s="13" t="s">
        <v>136</v>
      </c>
      <c r="CU59">
        <v>6</v>
      </c>
      <c r="CV59" s="13" t="s">
        <v>136</v>
      </c>
      <c r="CW59" s="13" t="s">
        <v>136</v>
      </c>
      <c r="CX59" s="13" t="s">
        <v>136</v>
      </c>
      <c r="CY59" s="13" t="s">
        <v>136</v>
      </c>
      <c r="CZ59" s="13" t="s">
        <v>136</v>
      </c>
      <c r="DA59" s="13" t="s">
        <v>136</v>
      </c>
      <c r="DB59" s="13" t="s">
        <v>136</v>
      </c>
      <c r="DC59" s="13" t="s">
        <v>136</v>
      </c>
      <c r="DD59" s="13" t="s">
        <v>136</v>
      </c>
      <c r="DE59" s="13" t="s">
        <v>136</v>
      </c>
      <c r="DF59" s="13" t="s">
        <v>136</v>
      </c>
      <c r="DG59" s="13" t="s">
        <v>136</v>
      </c>
      <c r="DH59" s="13" t="s">
        <v>136</v>
      </c>
      <c r="DI59" s="13"/>
      <c r="DJ59" s="13"/>
      <c r="DK59" s="13"/>
      <c r="DL59" s="20">
        <v>0</v>
      </c>
      <c r="DM59" s="20">
        <v>0</v>
      </c>
      <c r="DN59" s="20">
        <v>0</v>
      </c>
      <c r="DO59" s="20">
        <v>0</v>
      </c>
      <c r="DP59" s="20">
        <v>0</v>
      </c>
      <c r="DQ59" s="20">
        <v>0</v>
      </c>
      <c r="DR59" s="20">
        <v>1</v>
      </c>
      <c r="DS59" s="20">
        <v>1</v>
      </c>
      <c r="DT59" s="20">
        <v>1</v>
      </c>
      <c r="DU59" s="20">
        <v>0</v>
      </c>
      <c r="DV59" s="20">
        <v>0</v>
      </c>
      <c r="DW59" s="20">
        <v>0</v>
      </c>
      <c r="DX59" s="20">
        <v>2</v>
      </c>
      <c r="DY59" s="20">
        <v>2</v>
      </c>
      <c r="DZ59" s="20">
        <v>4</v>
      </c>
      <c r="EA59" s="20">
        <v>4</v>
      </c>
      <c r="EB59" s="20">
        <v>4000</v>
      </c>
      <c r="EC59" s="20">
        <v>5000</v>
      </c>
      <c r="ED59" s="19">
        <f t="shared" si="5"/>
        <v>1000</v>
      </c>
      <c r="EE59" s="19">
        <f t="shared" si="6"/>
        <v>20</v>
      </c>
      <c r="EF59" s="20">
        <v>3000</v>
      </c>
      <c r="EG59" s="20">
        <v>3500</v>
      </c>
      <c r="EH59" s="19">
        <f t="shared" si="7"/>
        <v>500</v>
      </c>
      <c r="EI59" s="19">
        <f t="shared" si="8"/>
        <v>14.285714285714285</v>
      </c>
      <c r="EJ59" s="19"/>
      <c r="EK59" s="19"/>
      <c r="EL59" s="19"/>
      <c r="EM59" s="19"/>
      <c r="EN59" s="19"/>
      <c r="EO59" s="19"/>
      <c r="EP59" s="19"/>
      <c r="EQ59" s="19"/>
      <c r="ER59" s="20">
        <v>1</v>
      </c>
      <c r="ES59" s="20"/>
      <c r="ET59" s="20">
        <v>1</v>
      </c>
      <c r="EU59" s="20">
        <v>0</v>
      </c>
      <c r="EV59" s="19">
        <v>0</v>
      </c>
      <c r="EW59" s="19"/>
      <c r="EX59" s="20">
        <v>0</v>
      </c>
      <c r="EY59" t="s">
        <v>136</v>
      </c>
      <c r="EZ59" s="19">
        <v>0</v>
      </c>
      <c r="FA59" s="19"/>
      <c r="FB59">
        <v>3</v>
      </c>
      <c r="FD59" s="19">
        <v>0</v>
      </c>
      <c r="FE59" s="19"/>
      <c r="FF59" s="15">
        <v>0</v>
      </c>
      <c r="FG59">
        <v>19</v>
      </c>
      <c r="FH59">
        <v>10</v>
      </c>
      <c r="FI59">
        <v>9.5</v>
      </c>
      <c r="FJ59">
        <v>35</v>
      </c>
      <c r="FK59">
        <v>28.5</v>
      </c>
      <c r="FL59">
        <v>45</v>
      </c>
      <c r="FM59">
        <v>73.5</v>
      </c>
      <c r="FN59">
        <v>0</v>
      </c>
      <c r="FO59">
        <v>0</v>
      </c>
      <c r="FP59">
        <v>4</v>
      </c>
      <c r="FQ59">
        <v>0</v>
      </c>
      <c r="FR59">
        <v>1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1</v>
      </c>
      <c r="GA59">
        <v>1</v>
      </c>
      <c r="GB59">
        <v>0</v>
      </c>
      <c r="GC59">
        <v>20</v>
      </c>
      <c r="GD59">
        <v>3</v>
      </c>
      <c r="GE59">
        <v>2</v>
      </c>
      <c r="GF59">
        <v>0</v>
      </c>
      <c r="GG59">
        <v>0</v>
      </c>
      <c r="GH59">
        <v>1</v>
      </c>
      <c r="GI59">
        <v>3</v>
      </c>
      <c r="GJ59">
        <v>0</v>
      </c>
      <c r="GK59">
        <v>0</v>
      </c>
      <c r="GL59">
        <v>6</v>
      </c>
      <c r="GM59">
        <v>0</v>
      </c>
      <c r="GN59">
        <v>0</v>
      </c>
      <c r="GO59">
        <v>0</v>
      </c>
      <c r="GP59">
        <v>3</v>
      </c>
      <c r="GQ59">
        <v>2</v>
      </c>
      <c r="GR59">
        <v>5</v>
      </c>
      <c r="GS59">
        <v>15</v>
      </c>
      <c r="GT59">
        <v>2</v>
      </c>
      <c r="GU59">
        <v>2</v>
      </c>
      <c r="GV59">
        <v>0</v>
      </c>
      <c r="GW59">
        <v>0</v>
      </c>
      <c r="GX59">
        <v>2</v>
      </c>
      <c r="GY59">
        <v>0</v>
      </c>
      <c r="GZ59">
        <v>1</v>
      </c>
      <c r="HA59">
        <v>0</v>
      </c>
    </row>
    <row r="60" spans="1:209" x14ac:dyDescent="0.35">
      <c r="A60" s="18">
        <v>1070311</v>
      </c>
      <c r="B60" s="18">
        <v>1</v>
      </c>
      <c r="C60" s="18">
        <v>7</v>
      </c>
      <c r="D60" s="18">
        <v>3</v>
      </c>
      <c r="E60" s="18" t="s">
        <v>169</v>
      </c>
      <c r="F60" s="18">
        <v>0</v>
      </c>
      <c r="G60">
        <v>0</v>
      </c>
      <c r="H60" s="13">
        <v>2</v>
      </c>
      <c r="I60" s="13">
        <v>0</v>
      </c>
      <c r="J60" s="13">
        <v>0</v>
      </c>
      <c r="K60" s="13">
        <v>0</v>
      </c>
      <c r="L60" s="14">
        <v>0</v>
      </c>
      <c r="M60" s="13">
        <v>7</v>
      </c>
      <c r="N60" s="14">
        <v>0</v>
      </c>
      <c r="O60" s="13">
        <v>2</v>
      </c>
      <c r="P60" s="14">
        <v>0</v>
      </c>
      <c r="Q60" s="14">
        <v>0</v>
      </c>
      <c r="R60">
        <v>1</v>
      </c>
      <c r="S60" s="14">
        <v>0</v>
      </c>
      <c r="T60" s="14">
        <f t="shared" si="0"/>
        <v>10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f t="shared" si="1"/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f t="shared" si="2"/>
        <v>0</v>
      </c>
      <c r="AK60" s="14">
        <v>0</v>
      </c>
      <c r="AL60" s="14">
        <v>0</v>
      </c>
      <c r="AM60" s="14">
        <v>0</v>
      </c>
      <c r="AN60" s="14">
        <v>0</v>
      </c>
      <c r="AO60" s="14">
        <v>0</v>
      </c>
      <c r="AP60" s="14">
        <v>0</v>
      </c>
      <c r="AQ60" s="14">
        <v>0</v>
      </c>
      <c r="AR60" s="14">
        <f t="shared" si="3"/>
        <v>0</v>
      </c>
      <c r="AS60" s="14">
        <f t="shared" si="4"/>
        <v>10</v>
      </c>
      <c r="AT60" s="20">
        <v>1</v>
      </c>
      <c r="AU60">
        <v>5</v>
      </c>
      <c r="AV60" s="20">
        <v>1</v>
      </c>
      <c r="AW60" s="20">
        <v>2</v>
      </c>
      <c r="AX60" s="20">
        <v>2</v>
      </c>
      <c r="AY60" s="20">
        <v>2</v>
      </c>
      <c r="AZ60" s="20">
        <v>0</v>
      </c>
      <c r="BA60" s="13" t="s">
        <v>136</v>
      </c>
      <c r="BB60" s="13" t="s">
        <v>136</v>
      </c>
      <c r="BC60" s="13" t="s">
        <v>136</v>
      </c>
      <c r="BD60" s="20">
        <v>0</v>
      </c>
      <c r="BE60" s="13" t="s">
        <v>136</v>
      </c>
      <c r="BF60" s="13" t="s">
        <v>136</v>
      </c>
      <c r="BG60" s="13" t="s">
        <v>136</v>
      </c>
      <c r="BH60" s="20">
        <v>0</v>
      </c>
      <c r="BI60" s="13" t="s">
        <v>136</v>
      </c>
      <c r="BJ60" s="13" t="s">
        <v>136</v>
      </c>
      <c r="BK60" s="13" t="s">
        <v>136</v>
      </c>
      <c r="BL60" s="20">
        <v>0</v>
      </c>
      <c r="BM60" s="13" t="s">
        <v>136</v>
      </c>
      <c r="BN60" s="13" t="s">
        <v>136</v>
      </c>
      <c r="BO60" s="13" t="s">
        <v>136</v>
      </c>
      <c r="BP60" s="20">
        <v>0</v>
      </c>
      <c r="BQ60" s="21">
        <v>0</v>
      </c>
      <c r="BR60" s="13" t="s">
        <v>136</v>
      </c>
      <c r="BS60" s="13" t="s">
        <v>136</v>
      </c>
      <c r="BT60" s="13" t="s">
        <v>136</v>
      </c>
      <c r="BU60" s="20">
        <v>0</v>
      </c>
      <c r="BV60" s="13" t="s">
        <v>136</v>
      </c>
      <c r="BW60" s="13" t="s">
        <v>136</v>
      </c>
      <c r="BX60" s="13" t="s">
        <v>136</v>
      </c>
      <c r="BY60" s="20">
        <v>0</v>
      </c>
      <c r="BZ60" s="13" t="s">
        <v>136</v>
      </c>
      <c r="CA60" s="13" t="s">
        <v>136</v>
      </c>
      <c r="CB60" s="13" t="s">
        <v>136</v>
      </c>
      <c r="CC60" s="20">
        <v>0</v>
      </c>
      <c r="CD60" s="13" t="s">
        <v>136</v>
      </c>
      <c r="CE60" s="13" t="s">
        <v>136</v>
      </c>
      <c r="CF60" s="13" t="s">
        <v>136</v>
      </c>
      <c r="CG60" s="20">
        <v>0</v>
      </c>
      <c r="CH60" s="13" t="s">
        <v>136</v>
      </c>
      <c r="CI60" s="13" t="s">
        <v>136</v>
      </c>
      <c r="CJ60" s="13" t="s">
        <v>136</v>
      </c>
      <c r="CK60" s="20">
        <v>0</v>
      </c>
      <c r="CL60" s="13" t="s">
        <v>136</v>
      </c>
      <c r="CM60" s="13" t="s">
        <v>136</v>
      </c>
      <c r="CN60" s="13" t="s">
        <v>136</v>
      </c>
      <c r="CO60" s="13" t="s">
        <v>136</v>
      </c>
      <c r="CP60" s="13" t="s">
        <v>136</v>
      </c>
      <c r="CQ60" s="13" t="s">
        <v>136</v>
      </c>
      <c r="CR60" s="13" t="s">
        <v>136</v>
      </c>
      <c r="CS60" s="13" t="s">
        <v>136</v>
      </c>
      <c r="CT60" s="13" t="s">
        <v>136</v>
      </c>
      <c r="CU60">
        <v>6</v>
      </c>
      <c r="CV60">
        <v>3</v>
      </c>
      <c r="CW60" s="13" t="s">
        <v>136</v>
      </c>
      <c r="CX60" s="13" t="s">
        <v>136</v>
      </c>
      <c r="CY60" s="13" t="s">
        <v>136</v>
      </c>
      <c r="CZ60" s="13" t="s">
        <v>136</v>
      </c>
      <c r="DA60" s="13" t="s">
        <v>136</v>
      </c>
      <c r="DB60" s="13" t="s">
        <v>136</v>
      </c>
      <c r="DC60">
        <v>6</v>
      </c>
      <c r="DD60">
        <v>3</v>
      </c>
      <c r="DE60" s="13" t="s">
        <v>136</v>
      </c>
      <c r="DF60" s="13" t="s">
        <v>136</v>
      </c>
      <c r="DG60" s="13" t="s">
        <v>136</v>
      </c>
      <c r="DH60" s="13" t="s">
        <v>136</v>
      </c>
      <c r="DI60" s="13"/>
      <c r="DJ60" s="13"/>
      <c r="DK60" s="13"/>
      <c r="DL60" s="20">
        <v>0</v>
      </c>
      <c r="DM60" s="20">
        <v>0</v>
      </c>
      <c r="DN60" s="20">
        <v>0</v>
      </c>
      <c r="DO60" s="20">
        <v>0</v>
      </c>
      <c r="DP60" s="20">
        <v>0</v>
      </c>
      <c r="DQ60" s="20">
        <v>0</v>
      </c>
      <c r="DR60" s="20">
        <v>0</v>
      </c>
      <c r="DS60" s="20">
        <v>0</v>
      </c>
      <c r="DT60" s="20">
        <v>0</v>
      </c>
      <c r="DU60" s="20">
        <v>0</v>
      </c>
      <c r="DV60" s="20">
        <v>0</v>
      </c>
      <c r="DW60" s="20">
        <v>0</v>
      </c>
      <c r="DX60" s="20">
        <v>2</v>
      </c>
      <c r="DY60" s="20">
        <v>2</v>
      </c>
      <c r="DZ60" s="20">
        <v>4</v>
      </c>
      <c r="EA60" s="20">
        <v>4</v>
      </c>
      <c r="EB60" s="20">
        <v>5000</v>
      </c>
      <c r="EC60" s="20">
        <v>6000</v>
      </c>
      <c r="ED60" s="19">
        <f t="shared" si="5"/>
        <v>1000</v>
      </c>
      <c r="EE60" s="19">
        <f t="shared" si="6"/>
        <v>16.666666666666668</v>
      </c>
      <c r="EF60" s="20">
        <v>3000</v>
      </c>
      <c r="EG60" s="20">
        <v>3500</v>
      </c>
      <c r="EH60" s="19">
        <f t="shared" si="7"/>
        <v>500</v>
      </c>
      <c r="EI60" s="19">
        <f t="shared" si="8"/>
        <v>14.285714285714285</v>
      </c>
      <c r="EJ60" s="19"/>
      <c r="EK60" s="19"/>
      <c r="EL60" s="19"/>
      <c r="EM60" s="19"/>
      <c r="EN60" s="19"/>
      <c r="EO60" s="19"/>
      <c r="EP60" s="19"/>
      <c r="EQ60" s="19"/>
      <c r="ER60" s="20">
        <v>1</v>
      </c>
      <c r="ES60" s="20"/>
      <c r="ET60" s="20">
        <v>1</v>
      </c>
      <c r="EU60" s="20">
        <v>0</v>
      </c>
      <c r="EV60" s="19">
        <v>0</v>
      </c>
      <c r="EW60" s="19"/>
      <c r="EX60" s="20">
        <v>0</v>
      </c>
      <c r="EY60" t="s">
        <v>136</v>
      </c>
      <c r="EZ60" s="19">
        <v>0</v>
      </c>
      <c r="FA60" s="19"/>
      <c r="FB60" s="19">
        <v>0</v>
      </c>
      <c r="FC60" s="19"/>
      <c r="FD60" s="19">
        <v>0</v>
      </c>
      <c r="FE60" s="19"/>
      <c r="FF60" s="15">
        <v>0</v>
      </c>
      <c r="FG60">
        <v>29</v>
      </c>
      <c r="FH60">
        <v>13</v>
      </c>
      <c r="FI60">
        <v>10</v>
      </c>
      <c r="FJ60">
        <v>124</v>
      </c>
      <c r="FK60">
        <v>39</v>
      </c>
      <c r="FL60">
        <v>137</v>
      </c>
      <c r="FM60">
        <v>176</v>
      </c>
      <c r="FN60">
        <v>4</v>
      </c>
      <c r="FO60">
        <v>0</v>
      </c>
      <c r="FP60">
        <v>7</v>
      </c>
      <c r="FQ60">
        <v>0</v>
      </c>
      <c r="FR60">
        <v>2</v>
      </c>
      <c r="FS60">
        <v>1</v>
      </c>
      <c r="FT60">
        <v>0</v>
      </c>
      <c r="FU60">
        <v>0</v>
      </c>
      <c r="FV60">
        <v>0</v>
      </c>
      <c r="FW60">
        <v>0</v>
      </c>
      <c r="FX60">
        <v>0</v>
      </c>
      <c r="FY60">
        <v>6</v>
      </c>
      <c r="FZ60">
        <v>4</v>
      </c>
      <c r="GA60">
        <v>2</v>
      </c>
      <c r="GB60">
        <v>0</v>
      </c>
      <c r="GC60">
        <v>22</v>
      </c>
      <c r="GD60">
        <v>4</v>
      </c>
      <c r="GE60">
        <v>0</v>
      </c>
      <c r="GF60">
        <v>0</v>
      </c>
      <c r="GG60">
        <v>0</v>
      </c>
      <c r="GH60">
        <v>4</v>
      </c>
      <c r="GI60">
        <v>0</v>
      </c>
      <c r="GJ60">
        <v>0</v>
      </c>
      <c r="GK60">
        <v>0</v>
      </c>
      <c r="GL60">
        <v>1</v>
      </c>
      <c r="GM60">
        <v>0</v>
      </c>
      <c r="GN60">
        <v>0</v>
      </c>
      <c r="GO60">
        <v>0</v>
      </c>
      <c r="GP60">
        <v>4</v>
      </c>
      <c r="GQ60">
        <v>4</v>
      </c>
      <c r="GR60">
        <v>0</v>
      </c>
      <c r="GS60">
        <v>76</v>
      </c>
      <c r="GT60">
        <v>2</v>
      </c>
      <c r="GU60">
        <v>2</v>
      </c>
      <c r="GV60">
        <v>0</v>
      </c>
      <c r="GW60">
        <v>5</v>
      </c>
      <c r="GX60">
        <v>4</v>
      </c>
      <c r="GY60">
        <v>4</v>
      </c>
      <c r="GZ60">
        <v>3</v>
      </c>
      <c r="HA60">
        <v>15</v>
      </c>
    </row>
    <row r="61" spans="1:209" s="20" customFormat="1" ht="15" customHeight="1" x14ac:dyDescent="0.35">
      <c r="A61" s="21">
        <v>1070312</v>
      </c>
      <c r="B61" s="21">
        <v>1</v>
      </c>
      <c r="C61" s="21">
        <v>7</v>
      </c>
      <c r="D61" s="21">
        <v>3</v>
      </c>
      <c r="E61" s="21" t="s">
        <v>193</v>
      </c>
      <c r="F61" s="21">
        <v>0</v>
      </c>
      <c r="G61" s="20">
        <v>0</v>
      </c>
      <c r="H61" s="13">
        <v>3</v>
      </c>
      <c r="I61" s="13">
        <v>0</v>
      </c>
      <c r="J61" s="13">
        <v>0</v>
      </c>
      <c r="K61" s="13">
        <v>0</v>
      </c>
      <c r="L61" s="14">
        <v>0</v>
      </c>
      <c r="M61" s="14">
        <v>0</v>
      </c>
      <c r="N61" s="20">
        <v>3</v>
      </c>
      <c r="O61" s="14">
        <v>0</v>
      </c>
      <c r="P61" s="13">
        <v>0</v>
      </c>
      <c r="Q61" s="20">
        <v>1</v>
      </c>
      <c r="R61" s="20">
        <v>1</v>
      </c>
      <c r="S61" s="20">
        <v>8</v>
      </c>
      <c r="T61" s="14">
        <f t="shared" si="0"/>
        <v>13</v>
      </c>
      <c r="U61" s="14">
        <v>0</v>
      </c>
      <c r="V61" s="20">
        <v>1</v>
      </c>
      <c r="W61" s="14">
        <v>0</v>
      </c>
      <c r="X61" s="14">
        <v>0</v>
      </c>
      <c r="Y61" s="20">
        <v>1</v>
      </c>
      <c r="Z61" s="20">
        <v>1</v>
      </c>
      <c r="AA61" s="14">
        <v>0</v>
      </c>
      <c r="AB61" s="14">
        <f t="shared" si="1"/>
        <v>3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f t="shared" si="2"/>
        <v>0</v>
      </c>
      <c r="AK61" s="14">
        <v>0</v>
      </c>
      <c r="AL61" s="14">
        <v>0</v>
      </c>
      <c r="AM61" s="14">
        <v>0</v>
      </c>
      <c r="AN61" s="14">
        <v>0</v>
      </c>
      <c r="AO61" s="14">
        <v>0</v>
      </c>
      <c r="AP61" s="14">
        <v>0</v>
      </c>
      <c r="AQ61" s="14">
        <v>0</v>
      </c>
      <c r="AR61" s="14">
        <f t="shared" si="3"/>
        <v>0</v>
      </c>
      <c r="AS61" s="14">
        <f t="shared" si="4"/>
        <v>16</v>
      </c>
      <c r="AT61" s="20">
        <v>0</v>
      </c>
      <c r="AU61" s="13" t="s">
        <v>136</v>
      </c>
      <c r="AV61" s="20">
        <v>0</v>
      </c>
      <c r="AW61" s="13" t="s">
        <v>136</v>
      </c>
      <c r="AX61" s="20" t="s">
        <v>136</v>
      </c>
      <c r="AY61" s="13" t="s">
        <v>136</v>
      </c>
      <c r="AZ61" s="20">
        <v>0</v>
      </c>
      <c r="BA61" s="13" t="s">
        <v>136</v>
      </c>
      <c r="BB61" s="20" t="s">
        <v>136</v>
      </c>
      <c r="BC61" s="13" t="s">
        <v>136</v>
      </c>
      <c r="BD61" s="20">
        <v>0</v>
      </c>
      <c r="BE61" s="13" t="s">
        <v>136</v>
      </c>
      <c r="BF61" s="20" t="s">
        <v>136</v>
      </c>
      <c r="BG61" s="13" t="s">
        <v>136</v>
      </c>
      <c r="BH61" s="20">
        <v>0</v>
      </c>
      <c r="BI61" s="13" t="s">
        <v>136</v>
      </c>
      <c r="BJ61" s="20" t="s">
        <v>136</v>
      </c>
      <c r="BK61" s="13" t="s">
        <v>136</v>
      </c>
      <c r="BL61" s="20">
        <v>1</v>
      </c>
      <c r="BM61" s="20">
        <v>2</v>
      </c>
      <c r="BN61">
        <v>6</v>
      </c>
      <c r="BO61" s="20">
        <v>2</v>
      </c>
      <c r="BP61" s="20">
        <v>0</v>
      </c>
      <c r="BQ61" s="21">
        <v>0</v>
      </c>
      <c r="BR61" s="13" t="s">
        <v>136</v>
      </c>
      <c r="BS61" s="20" t="s">
        <v>136</v>
      </c>
      <c r="BT61" s="13" t="s">
        <v>136</v>
      </c>
      <c r="BU61" s="20">
        <v>0</v>
      </c>
      <c r="BV61" s="13" t="s">
        <v>136</v>
      </c>
      <c r="BW61" s="20" t="s">
        <v>136</v>
      </c>
      <c r="BX61" s="13" t="s">
        <v>136</v>
      </c>
      <c r="BY61" s="20">
        <v>0</v>
      </c>
      <c r="BZ61" s="13" t="s">
        <v>136</v>
      </c>
      <c r="CA61" s="20" t="s">
        <v>136</v>
      </c>
      <c r="CB61" s="13" t="s">
        <v>136</v>
      </c>
      <c r="CC61" s="20">
        <v>1</v>
      </c>
      <c r="CD61" s="20">
        <v>2</v>
      </c>
      <c r="CE61" s="15">
        <v>6</v>
      </c>
      <c r="CF61" s="20">
        <v>2</v>
      </c>
      <c r="CG61" s="20">
        <v>0</v>
      </c>
      <c r="CH61" s="13" t="s">
        <v>136</v>
      </c>
      <c r="CI61" s="20" t="s">
        <v>136</v>
      </c>
      <c r="CJ61" s="13" t="s">
        <v>136</v>
      </c>
      <c r="CK61" s="20">
        <v>0</v>
      </c>
      <c r="CL61" s="13" t="s">
        <v>136</v>
      </c>
      <c r="CM61" s="20" t="s">
        <v>136</v>
      </c>
      <c r="CN61" s="13" t="s">
        <v>136</v>
      </c>
      <c r="CO61" s="13" t="s">
        <v>136</v>
      </c>
      <c r="CP61" s="13" t="s">
        <v>136</v>
      </c>
      <c r="CQ61" s="13" t="s">
        <v>136</v>
      </c>
      <c r="CR61" s="13" t="s">
        <v>136</v>
      </c>
      <c r="CS61" s="13" t="s">
        <v>136</v>
      </c>
      <c r="CT61" s="13" t="s">
        <v>136</v>
      </c>
      <c r="CU61" s="20">
        <v>6</v>
      </c>
      <c r="CV61" s="13" t="s">
        <v>136</v>
      </c>
      <c r="CW61" s="13" t="s">
        <v>136</v>
      </c>
      <c r="CX61" s="13" t="s">
        <v>136</v>
      </c>
      <c r="CY61" s="13" t="s">
        <v>136</v>
      </c>
      <c r="CZ61" s="13" t="s">
        <v>136</v>
      </c>
      <c r="DA61" s="13" t="s">
        <v>136</v>
      </c>
      <c r="DB61" s="13" t="s">
        <v>136</v>
      </c>
      <c r="DC61" s="20">
        <v>3</v>
      </c>
      <c r="DD61" s="13" t="s">
        <v>136</v>
      </c>
      <c r="DE61" s="13" t="s">
        <v>136</v>
      </c>
      <c r="DF61" s="13" t="s">
        <v>136</v>
      </c>
      <c r="DG61" s="13" t="s">
        <v>136</v>
      </c>
      <c r="DH61" s="13" t="s">
        <v>136</v>
      </c>
      <c r="DI61" s="13"/>
      <c r="DJ61" s="13"/>
      <c r="DK61" s="13"/>
      <c r="DL61" s="20">
        <v>1</v>
      </c>
      <c r="DM61" s="20">
        <v>0</v>
      </c>
      <c r="DN61" s="20">
        <v>0</v>
      </c>
      <c r="DO61" s="20">
        <v>0</v>
      </c>
      <c r="DP61" s="20">
        <v>0</v>
      </c>
      <c r="DQ61" s="20">
        <v>0</v>
      </c>
      <c r="DR61" s="20">
        <v>0</v>
      </c>
      <c r="DS61" s="20">
        <v>0</v>
      </c>
      <c r="DT61" s="20">
        <v>0</v>
      </c>
      <c r="DU61" s="20">
        <v>0</v>
      </c>
      <c r="DV61" s="20">
        <v>0</v>
      </c>
      <c r="DW61" s="20">
        <v>0</v>
      </c>
      <c r="DX61" s="20">
        <v>2</v>
      </c>
      <c r="DY61" s="20">
        <v>2</v>
      </c>
      <c r="DZ61" s="20">
        <v>2</v>
      </c>
      <c r="EA61" s="20">
        <v>2</v>
      </c>
      <c r="EB61" s="20">
        <v>4000</v>
      </c>
      <c r="EC61" s="20">
        <v>5000</v>
      </c>
      <c r="ED61" s="19">
        <f t="shared" si="5"/>
        <v>1000</v>
      </c>
      <c r="EE61" s="19">
        <f t="shared" si="6"/>
        <v>20</v>
      </c>
      <c r="EF61" s="20">
        <v>3000</v>
      </c>
      <c r="EG61" s="20">
        <v>3500</v>
      </c>
      <c r="EH61" s="19">
        <f t="shared" si="7"/>
        <v>500</v>
      </c>
      <c r="EI61" s="19">
        <f t="shared" si="8"/>
        <v>14.285714285714285</v>
      </c>
      <c r="EJ61" s="20">
        <v>5000</v>
      </c>
      <c r="EK61" s="20">
        <v>7500</v>
      </c>
      <c r="EL61" s="19">
        <f t="shared" si="9"/>
        <v>2500</v>
      </c>
      <c r="EM61" s="19">
        <f t="shared" si="10"/>
        <v>33.333333333333336</v>
      </c>
      <c r="EN61" s="20">
        <v>3000</v>
      </c>
      <c r="EO61" s="20">
        <v>5000</v>
      </c>
      <c r="EP61" s="19">
        <f t="shared" si="11"/>
        <v>2000</v>
      </c>
      <c r="EQ61" s="19">
        <f t="shared" si="12"/>
        <v>40</v>
      </c>
      <c r="ER61" s="20">
        <v>1</v>
      </c>
      <c r="ET61" s="20">
        <v>1</v>
      </c>
      <c r="EU61" s="20">
        <v>0</v>
      </c>
      <c r="EV61" s="19">
        <v>0</v>
      </c>
      <c r="EW61" s="19"/>
      <c r="EX61" s="20">
        <v>0</v>
      </c>
      <c r="EY61" s="20" t="s">
        <v>136</v>
      </c>
      <c r="EZ61" s="19">
        <v>0</v>
      </c>
      <c r="FA61" s="19"/>
      <c r="FB61" s="20">
        <v>8</v>
      </c>
      <c r="FD61" s="19">
        <v>0</v>
      </c>
      <c r="FE61" s="19"/>
      <c r="FF61" s="20">
        <v>2</v>
      </c>
      <c r="FG61" s="20">
        <v>69</v>
      </c>
      <c r="FH61" s="20">
        <v>47</v>
      </c>
      <c r="FI61" s="20">
        <v>92</v>
      </c>
      <c r="FJ61" s="20">
        <v>377</v>
      </c>
      <c r="FK61" s="20">
        <v>161</v>
      </c>
      <c r="FL61" s="20">
        <v>424</v>
      </c>
      <c r="FM61" s="20">
        <v>585</v>
      </c>
      <c r="FN61" s="20">
        <v>15</v>
      </c>
      <c r="FO61" s="20">
        <v>0</v>
      </c>
      <c r="FP61" s="20">
        <v>31</v>
      </c>
      <c r="FQ61" s="20">
        <v>0</v>
      </c>
      <c r="FR61" s="20">
        <v>0</v>
      </c>
      <c r="FS61" s="20">
        <v>0</v>
      </c>
      <c r="FT61" s="20">
        <v>0</v>
      </c>
      <c r="FU61" s="20">
        <v>0</v>
      </c>
      <c r="FV61" s="20">
        <v>0</v>
      </c>
      <c r="FW61" s="20">
        <v>0</v>
      </c>
      <c r="FX61" s="20">
        <v>0</v>
      </c>
      <c r="FY61" s="20">
        <v>0</v>
      </c>
      <c r="FZ61" s="20">
        <v>11</v>
      </c>
      <c r="GA61" s="20">
        <v>11</v>
      </c>
      <c r="GB61" s="20">
        <v>2</v>
      </c>
      <c r="GC61" s="20">
        <v>70</v>
      </c>
      <c r="GD61" s="20">
        <v>0</v>
      </c>
      <c r="GE61" s="20">
        <v>0</v>
      </c>
      <c r="GF61" s="20">
        <v>1</v>
      </c>
      <c r="GG61" s="20">
        <v>0</v>
      </c>
      <c r="GH61" s="20">
        <v>0</v>
      </c>
      <c r="GI61" s="20">
        <v>0</v>
      </c>
      <c r="GJ61" s="20">
        <v>20</v>
      </c>
      <c r="GK61" s="20">
        <v>0</v>
      </c>
      <c r="GL61" s="20">
        <v>0</v>
      </c>
      <c r="GM61" s="20">
        <v>0</v>
      </c>
      <c r="GN61" s="20">
        <v>0</v>
      </c>
      <c r="GO61" s="20">
        <v>0</v>
      </c>
      <c r="GP61" s="20">
        <v>35</v>
      </c>
      <c r="GQ61" s="20">
        <v>32</v>
      </c>
      <c r="GR61" s="20">
        <v>36</v>
      </c>
      <c r="GS61" s="20">
        <v>307</v>
      </c>
      <c r="GT61" s="20">
        <v>2</v>
      </c>
      <c r="GU61" s="20">
        <v>4</v>
      </c>
      <c r="GV61" s="20">
        <v>0</v>
      </c>
      <c r="GW61" s="20">
        <v>0</v>
      </c>
      <c r="GX61" s="20">
        <v>6</v>
      </c>
      <c r="GY61" s="20">
        <v>0</v>
      </c>
      <c r="GZ61" s="20">
        <v>2</v>
      </c>
      <c r="HA61" s="20">
        <v>0</v>
      </c>
    </row>
    <row r="62" spans="1:209" ht="15" customHeight="1" x14ac:dyDescent="0.35">
      <c r="A62" s="18">
        <v>1070313</v>
      </c>
      <c r="B62" s="18">
        <v>1</v>
      </c>
      <c r="C62" s="18">
        <v>7</v>
      </c>
      <c r="D62" s="18">
        <v>3</v>
      </c>
      <c r="E62" s="18" t="s">
        <v>194</v>
      </c>
      <c r="F62" s="18">
        <v>0</v>
      </c>
      <c r="G62">
        <v>0</v>
      </c>
      <c r="H62" s="13">
        <v>3</v>
      </c>
      <c r="I62" s="13">
        <v>0</v>
      </c>
      <c r="J62" s="13">
        <v>0</v>
      </c>
      <c r="K62" s="13">
        <v>1</v>
      </c>
      <c r="L62">
        <v>3</v>
      </c>
      <c r="M62" s="13">
        <v>7</v>
      </c>
      <c r="N62" s="14">
        <v>0</v>
      </c>
      <c r="O62" s="13">
        <v>5</v>
      </c>
      <c r="P62" s="14">
        <v>0</v>
      </c>
      <c r="Q62" s="14">
        <v>0</v>
      </c>
      <c r="R62">
        <v>5</v>
      </c>
      <c r="S62">
        <v>2</v>
      </c>
      <c r="T62" s="14">
        <f t="shared" si="0"/>
        <v>19</v>
      </c>
      <c r="U62">
        <v>8</v>
      </c>
      <c r="V62" s="14">
        <v>0</v>
      </c>
      <c r="W62" s="14">
        <v>0</v>
      </c>
      <c r="X62" s="14">
        <v>0</v>
      </c>
      <c r="Y62" s="14">
        <v>0</v>
      </c>
      <c r="Z62">
        <v>5</v>
      </c>
      <c r="AA62" s="14">
        <v>0</v>
      </c>
      <c r="AB62" s="14">
        <f t="shared" si="1"/>
        <v>13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f t="shared" si="2"/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0</v>
      </c>
      <c r="AQ62" s="14">
        <v>0</v>
      </c>
      <c r="AR62" s="14">
        <f t="shared" si="3"/>
        <v>0</v>
      </c>
      <c r="AS62" s="14">
        <f t="shared" si="4"/>
        <v>32</v>
      </c>
      <c r="AT62" s="20">
        <v>0</v>
      </c>
      <c r="AU62" s="13" t="s">
        <v>136</v>
      </c>
      <c r="AV62" s="20">
        <v>0</v>
      </c>
      <c r="AW62" s="13" t="s">
        <v>136</v>
      </c>
      <c r="AX62" s="20" t="s">
        <v>136</v>
      </c>
      <c r="AY62" s="13" t="s">
        <v>136</v>
      </c>
      <c r="AZ62" s="20">
        <v>0</v>
      </c>
      <c r="BA62" s="13" t="s">
        <v>136</v>
      </c>
      <c r="BB62" s="20" t="s">
        <v>136</v>
      </c>
      <c r="BC62" s="13" t="s">
        <v>136</v>
      </c>
      <c r="BD62" s="20">
        <v>0</v>
      </c>
      <c r="BE62" s="13" t="s">
        <v>136</v>
      </c>
      <c r="BF62" s="20" t="s">
        <v>136</v>
      </c>
      <c r="BG62" s="13" t="s">
        <v>136</v>
      </c>
      <c r="BH62" s="20">
        <v>0</v>
      </c>
      <c r="BI62" s="13" t="s">
        <v>136</v>
      </c>
      <c r="BJ62" s="20" t="s">
        <v>136</v>
      </c>
      <c r="BK62" s="13" t="s">
        <v>136</v>
      </c>
      <c r="BL62" s="20">
        <v>0</v>
      </c>
      <c r="BM62" s="13" t="s">
        <v>136</v>
      </c>
      <c r="BN62" s="20" t="s">
        <v>136</v>
      </c>
      <c r="BO62" s="13" t="s">
        <v>136</v>
      </c>
      <c r="BP62" s="20">
        <v>0</v>
      </c>
      <c r="BQ62" s="21">
        <v>0</v>
      </c>
      <c r="BR62" s="13" t="s">
        <v>136</v>
      </c>
      <c r="BS62" s="20" t="s">
        <v>136</v>
      </c>
      <c r="BT62" s="13" t="s">
        <v>136</v>
      </c>
      <c r="BU62" s="20">
        <v>0</v>
      </c>
      <c r="BV62" s="13" t="s">
        <v>136</v>
      </c>
      <c r="BW62" s="20" t="s">
        <v>136</v>
      </c>
      <c r="BX62" s="13" t="s">
        <v>136</v>
      </c>
      <c r="BY62" s="20">
        <v>0</v>
      </c>
      <c r="BZ62" s="13" t="s">
        <v>136</v>
      </c>
      <c r="CA62" s="20" t="s">
        <v>136</v>
      </c>
      <c r="CB62" s="13" t="s">
        <v>136</v>
      </c>
      <c r="CC62" s="20">
        <v>0</v>
      </c>
      <c r="CD62" s="13" t="s">
        <v>136</v>
      </c>
      <c r="CE62" s="20" t="s">
        <v>136</v>
      </c>
      <c r="CF62" s="13" t="s">
        <v>136</v>
      </c>
      <c r="CG62" s="20">
        <v>0</v>
      </c>
      <c r="CH62" s="13" t="s">
        <v>136</v>
      </c>
      <c r="CI62" s="20" t="s">
        <v>136</v>
      </c>
      <c r="CJ62" s="13" t="s">
        <v>136</v>
      </c>
      <c r="CK62" s="20">
        <v>0</v>
      </c>
      <c r="CL62" s="13" t="s">
        <v>136</v>
      </c>
      <c r="CM62" s="20" t="s">
        <v>136</v>
      </c>
      <c r="CN62" s="13" t="s">
        <v>136</v>
      </c>
      <c r="CO62" s="20">
        <v>1</v>
      </c>
      <c r="CP62" s="13" t="s">
        <v>136</v>
      </c>
      <c r="CQ62" s="20" t="s">
        <v>136</v>
      </c>
      <c r="CR62" s="13" t="s">
        <v>136</v>
      </c>
      <c r="CS62" s="20">
        <v>2</v>
      </c>
      <c r="CT62" s="13" t="s">
        <v>136</v>
      </c>
      <c r="CU62" s="20" t="s">
        <v>136</v>
      </c>
      <c r="CV62" s="13" t="s">
        <v>136</v>
      </c>
      <c r="CW62" s="20">
        <v>3</v>
      </c>
      <c r="CX62" s="13" t="s">
        <v>136</v>
      </c>
      <c r="CY62" s="20" t="s">
        <v>136</v>
      </c>
      <c r="CZ62" s="13" t="s">
        <v>136</v>
      </c>
      <c r="DA62" s="20">
        <v>4</v>
      </c>
      <c r="DB62" s="13" t="s">
        <v>136</v>
      </c>
      <c r="DC62" s="20" t="s">
        <v>136</v>
      </c>
      <c r="DD62" s="13" t="s">
        <v>136</v>
      </c>
      <c r="DE62" s="20">
        <v>5</v>
      </c>
      <c r="DF62" s="13" t="s">
        <v>136</v>
      </c>
      <c r="DG62" s="20" t="s">
        <v>136</v>
      </c>
      <c r="DH62" s="13" t="s">
        <v>136</v>
      </c>
      <c r="DI62" s="13"/>
      <c r="DJ62" s="13"/>
      <c r="DK62" s="13"/>
      <c r="DL62" s="20">
        <v>0</v>
      </c>
      <c r="DM62" s="20">
        <v>0</v>
      </c>
      <c r="DN62" s="20">
        <v>0</v>
      </c>
      <c r="DO62" s="20">
        <v>0</v>
      </c>
      <c r="DP62" s="20">
        <v>0</v>
      </c>
      <c r="DQ62" s="20">
        <v>0</v>
      </c>
      <c r="DR62" s="20">
        <v>0</v>
      </c>
      <c r="DS62" s="20">
        <v>0</v>
      </c>
      <c r="DT62" s="20">
        <v>0</v>
      </c>
      <c r="DU62" s="20">
        <v>0</v>
      </c>
      <c r="DV62" s="20">
        <v>0</v>
      </c>
      <c r="DW62" s="20">
        <v>0</v>
      </c>
      <c r="DX62" s="20">
        <v>2</v>
      </c>
      <c r="DY62" s="20">
        <v>2</v>
      </c>
      <c r="DZ62" s="20">
        <v>4</v>
      </c>
      <c r="EA62" s="20">
        <v>4</v>
      </c>
      <c r="EB62" s="20">
        <v>3500</v>
      </c>
      <c r="EC62" s="20">
        <v>6000</v>
      </c>
      <c r="ED62" s="19">
        <f t="shared" si="5"/>
        <v>2500</v>
      </c>
      <c r="EE62" s="19">
        <f t="shared" si="6"/>
        <v>41.666666666666664</v>
      </c>
      <c r="EF62" s="20">
        <v>3000</v>
      </c>
      <c r="EG62" s="20">
        <v>3500</v>
      </c>
      <c r="EH62" s="19">
        <f t="shared" si="7"/>
        <v>500</v>
      </c>
      <c r="EI62" s="19">
        <f t="shared" si="8"/>
        <v>14.285714285714285</v>
      </c>
      <c r="EJ62" s="19"/>
      <c r="EK62" s="19"/>
      <c r="EL62" s="19"/>
      <c r="EM62" s="19"/>
      <c r="EN62" s="19"/>
      <c r="EO62" s="19"/>
      <c r="EP62" s="19"/>
      <c r="EQ62" s="19"/>
      <c r="ER62" s="20">
        <v>1</v>
      </c>
      <c r="ES62" s="20"/>
      <c r="ET62" s="20">
        <v>0</v>
      </c>
      <c r="EU62" s="20">
        <v>0</v>
      </c>
      <c r="EV62" s="19">
        <v>0</v>
      </c>
      <c r="EW62" s="19"/>
      <c r="EX62" s="20">
        <v>0</v>
      </c>
      <c r="EY62" t="s">
        <v>136</v>
      </c>
      <c r="EZ62" s="19">
        <v>0</v>
      </c>
      <c r="FA62" s="19"/>
      <c r="FB62" s="19">
        <v>0</v>
      </c>
      <c r="FC62" s="19"/>
      <c r="FD62" s="19">
        <v>0</v>
      </c>
      <c r="FE62" s="19"/>
      <c r="FF62">
        <v>4</v>
      </c>
      <c r="FG62">
        <v>61</v>
      </c>
      <c r="FH62">
        <v>25</v>
      </c>
      <c r="FI62">
        <v>14</v>
      </c>
      <c r="FJ62">
        <v>160</v>
      </c>
      <c r="FK62">
        <v>75</v>
      </c>
      <c r="FL62">
        <v>185</v>
      </c>
      <c r="FM62">
        <v>260</v>
      </c>
      <c r="FN62">
        <v>12</v>
      </c>
      <c r="FO62">
        <v>6</v>
      </c>
      <c r="FP62">
        <v>8</v>
      </c>
      <c r="FQ62">
        <v>0</v>
      </c>
      <c r="FR62">
        <v>0</v>
      </c>
      <c r="FS62">
        <v>0</v>
      </c>
      <c r="FT62">
        <v>0</v>
      </c>
      <c r="FU62">
        <v>0</v>
      </c>
      <c r="FV62">
        <v>0</v>
      </c>
      <c r="FW62">
        <v>0</v>
      </c>
      <c r="FX62">
        <v>0</v>
      </c>
      <c r="FY62">
        <v>0</v>
      </c>
      <c r="FZ62">
        <v>9</v>
      </c>
      <c r="GA62">
        <v>6</v>
      </c>
      <c r="GB62">
        <v>0</v>
      </c>
      <c r="GC62">
        <v>56</v>
      </c>
      <c r="GD62">
        <v>10</v>
      </c>
      <c r="GE62">
        <v>5</v>
      </c>
      <c r="GF62">
        <v>0</v>
      </c>
      <c r="GG62">
        <v>0</v>
      </c>
      <c r="GH62">
        <v>2</v>
      </c>
      <c r="GI62">
        <v>0</v>
      </c>
      <c r="GJ62">
        <v>0</v>
      </c>
      <c r="GK62">
        <v>20</v>
      </c>
      <c r="GL62">
        <v>12</v>
      </c>
      <c r="GM62">
        <v>0</v>
      </c>
      <c r="GN62">
        <v>0</v>
      </c>
      <c r="GO62">
        <v>0</v>
      </c>
      <c r="GP62">
        <v>10</v>
      </c>
      <c r="GQ62">
        <v>5</v>
      </c>
      <c r="GR62">
        <v>3</v>
      </c>
      <c r="GS62">
        <v>72</v>
      </c>
      <c r="GT62">
        <v>0</v>
      </c>
      <c r="GU62">
        <v>0</v>
      </c>
      <c r="GV62">
        <v>0</v>
      </c>
      <c r="GW62">
        <v>0</v>
      </c>
      <c r="GX62">
        <v>6</v>
      </c>
      <c r="GY62">
        <v>3</v>
      </c>
      <c r="GZ62">
        <v>3</v>
      </c>
      <c r="HA62">
        <v>12</v>
      </c>
    </row>
    <row r="63" spans="1:209" s="20" customFormat="1" x14ac:dyDescent="0.35">
      <c r="A63" s="21">
        <v>1070314</v>
      </c>
      <c r="B63" s="21">
        <v>1</v>
      </c>
      <c r="C63" s="21">
        <v>7</v>
      </c>
      <c r="D63" s="21">
        <v>3</v>
      </c>
      <c r="E63" s="21" t="s">
        <v>195</v>
      </c>
      <c r="F63" s="21">
        <v>0</v>
      </c>
      <c r="G63" s="20">
        <v>0</v>
      </c>
      <c r="H63" s="13">
        <v>5</v>
      </c>
      <c r="I63" s="13">
        <v>0</v>
      </c>
      <c r="J63" s="13">
        <v>0</v>
      </c>
      <c r="K63" s="13">
        <v>0</v>
      </c>
      <c r="L63" s="14">
        <v>0</v>
      </c>
      <c r="M63" s="14">
        <v>0</v>
      </c>
      <c r="N63" s="20">
        <v>5</v>
      </c>
      <c r="O63" s="14">
        <v>0</v>
      </c>
      <c r="P63" s="13">
        <v>0</v>
      </c>
      <c r="Q63" s="20">
        <v>4</v>
      </c>
      <c r="R63" s="20">
        <v>1</v>
      </c>
      <c r="S63" s="20">
        <v>8</v>
      </c>
      <c r="T63" s="14">
        <f t="shared" si="0"/>
        <v>18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20">
        <v>4</v>
      </c>
      <c r="AA63" s="20">
        <v>1</v>
      </c>
      <c r="AB63" s="14">
        <f t="shared" si="1"/>
        <v>5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f t="shared" si="2"/>
        <v>0</v>
      </c>
      <c r="AK63" s="14">
        <v>0</v>
      </c>
      <c r="AL63" s="14">
        <v>0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f t="shared" si="3"/>
        <v>0</v>
      </c>
      <c r="AS63" s="14">
        <f t="shared" si="4"/>
        <v>23</v>
      </c>
      <c r="AT63" s="20">
        <v>0</v>
      </c>
      <c r="AU63" s="13" t="s">
        <v>136</v>
      </c>
      <c r="AV63" s="20">
        <v>0</v>
      </c>
      <c r="AW63" s="13" t="s">
        <v>136</v>
      </c>
      <c r="AX63" s="13" t="s">
        <v>136</v>
      </c>
      <c r="AY63" s="13" t="s">
        <v>136</v>
      </c>
      <c r="AZ63" s="20">
        <v>0</v>
      </c>
      <c r="BA63" s="13" t="s">
        <v>136</v>
      </c>
      <c r="BB63" s="13" t="s">
        <v>136</v>
      </c>
      <c r="BC63" s="13" t="s">
        <v>136</v>
      </c>
      <c r="BD63" s="20">
        <v>0</v>
      </c>
      <c r="BE63" s="13" t="s">
        <v>136</v>
      </c>
      <c r="BF63" s="13" t="s">
        <v>136</v>
      </c>
      <c r="BG63" s="13" t="s">
        <v>136</v>
      </c>
      <c r="BH63" s="20">
        <v>0</v>
      </c>
      <c r="BI63" s="13" t="s">
        <v>136</v>
      </c>
      <c r="BJ63" s="13" t="s">
        <v>136</v>
      </c>
      <c r="BK63" s="13" t="s">
        <v>136</v>
      </c>
      <c r="BL63" s="20">
        <v>1</v>
      </c>
      <c r="BM63" s="20">
        <v>2</v>
      </c>
      <c r="BN63" s="20">
        <v>4</v>
      </c>
      <c r="BO63" s="20">
        <v>2</v>
      </c>
      <c r="BP63" s="20">
        <v>0</v>
      </c>
      <c r="BQ63" s="21">
        <v>0</v>
      </c>
      <c r="BR63" s="13" t="s">
        <v>136</v>
      </c>
      <c r="BS63" s="13" t="s">
        <v>136</v>
      </c>
      <c r="BT63" s="13" t="s">
        <v>136</v>
      </c>
      <c r="BU63" s="20">
        <v>0</v>
      </c>
      <c r="BV63" s="13" t="s">
        <v>136</v>
      </c>
      <c r="BW63" s="13" t="s">
        <v>136</v>
      </c>
      <c r="BX63" s="13" t="s">
        <v>136</v>
      </c>
      <c r="BY63" s="20">
        <v>0</v>
      </c>
      <c r="BZ63" s="13" t="s">
        <v>136</v>
      </c>
      <c r="CA63" s="13" t="s">
        <v>136</v>
      </c>
      <c r="CB63" s="13" t="s">
        <v>136</v>
      </c>
      <c r="CC63" s="20">
        <v>0</v>
      </c>
      <c r="CD63" s="13" t="s">
        <v>136</v>
      </c>
      <c r="CE63" s="13" t="s">
        <v>136</v>
      </c>
      <c r="CF63" s="13" t="s">
        <v>136</v>
      </c>
      <c r="CG63" s="20">
        <v>0</v>
      </c>
      <c r="CH63" s="13" t="s">
        <v>136</v>
      </c>
      <c r="CI63" s="13" t="s">
        <v>136</v>
      </c>
      <c r="CJ63" s="13" t="s">
        <v>136</v>
      </c>
      <c r="CK63" s="20">
        <v>0</v>
      </c>
      <c r="CL63" s="13" t="s">
        <v>136</v>
      </c>
      <c r="CM63" s="13" t="s">
        <v>136</v>
      </c>
      <c r="CN63" s="13" t="s">
        <v>136</v>
      </c>
      <c r="CO63" s="13" t="s">
        <v>136</v>
      </c>
      <c r="CP63" s="13" t="s">
        <v>136</v>
      </c>
      <c r="CQ63" s="13" t="s">
        <v>136</v>
      </c>
      <c r="CR63" s="13" t="s">
        <v>136</v>
      </c>
      <c r="CS63" s="13" t="s">
        <v>136</v>
      </c>
      <c r="CT63" s="13" t="s">
        <v>136</v>
      </c>
      <c r="CU63" s="20">
        <v>6</v>
      </c>
      <c r="CV63" s="13" t="s">
        <v>136</v>
      </c>
      <c r="CW63" s="13" t="s">
        <v>136</v>
      </c>
      <c r="CX63" s="13" t="s">
        <v>136</v>
      </c>
      <c r="CY63" s="13" t="s">
        <v>136</v>
      </c>
      <c r="CZ63" s="13" t="s">
        <v>136</v>
      </c>
      <c r="DA63" s="13" t="s">
        <v>136</v>
      </c>
      <c r="DB63" s="13" t="s">
        <v>136</v>
      </c>
      <c r="DC63" s="13" t="s">
        <v>136</v>
      </c>
      <c r="DD63" s="13" t="s">
        <v>136</v>
      </c>
      <c r="DE63" s="13" t="s">
        <v>136</v>
      </c>
      <c r="DF63" s="13" t="s">
        <v>136</v>
      </c>
      <c r="DG63" s="13" t="s">
        <v>136</v>
      </c>
      <c r="DH63" s="13" t="s">
        <v>136</v>
      </c>
      <c r="DI63" s="13"/>
      <c r="DJ63" s="13"/>
      <c r="DK63" s="13"/>
      <c r="DL63" s="20">
        <v>0</v>
      </c>
      <c r="DM63" s="20">
        <v>0</v>
      </c>
      <c r="DN63" s="20">
        <v>0</v>
      </c>
      <c r="DO63" s="20">
        <v>0</v>
      </c>
      <c r="DP63" s="20">
        <v>0</v>
      </c>
      <c r="DQ63" s="20">
        <v>0</v>
      </c>
      <c r="DR63" s="20">
        <v>0</v>
      </c>
      <c r="DS63" s="20">
        <v>0</v>
      </c>
      <c r="DT63" s="20">
        <v>0</v>
      </c>
      <c r="DU63" s="20">
        <v>0</v>
      </c>
      <c r="DV63" s="20">
        <v>0</v>
      </c>
      <c r="DW63" s="20">
        <v>1</v>
      </c>
      <c r="DX63" s="20">
        <v>2</v>
      </c>
      <c r="DY63" s="20">
        <v>2</v>
      </c>
      <c r="DZ63" s="20">
        <v>2</v>
      </c>
      <c r="EA63" s="20">
        <v>4</v>
      </c>
      <c r="EB63" s="20">
        <v>3000</v>
      </c>
      <c r="EC63" s="20">
        <v>6000</v>
      </c>
      <c r="ED63" s="19">
        <f t="shared" si="5"/>
        <v>3000</v>
      </c>
      <c r="EE63" s="19">
        <f t="shared" si="6"/>
        <v>50</v>
      </c>
      <c r="EF63" s="20">
        <v>2000</v>
      </c>
      <c r="EG63" s="20">
        <v>3500</v>
      </c>
      <c r="EH63" s="19">
        <f t="shared" si="7"/>
        <v>1500</v>
      </c>
      <c r="EI63" s="19">
        <f t="shared" si="8"/>
        <v>42.857142857142854</v>
      </c>
      <c r="EJ63" s="20">
        <v>3000</v>
      </c>
      <c r="EK63" s="20">
        <v>7000</v>
      </c>
      <c r="EL63" s="19">
        <f t="shared" si="9"/>
        <v>4000</v>
      </c>
      <c r="EM63" s="19">
        <f t="shared" si="10"/>
        <v>57.142857142857139</v>
      </c>
      <c r="EN63" s="14"/>
      <c r="EO63" s="14"/>
      <c r="EP63" s="19"/>
      <c r="EQ63" s="19"/>
      <c r="ER63" s="20">
        <v>9</v>
      </c>
      <c r="ET63" s="20">
        <v>1</v>
      </c>
      <c r="EU63" s="20">
        <v>1</v>
      </c>
      <c r="EV63" s="20">
        <v>2</v>
      </c>
      <c r="EX63" s="20">
        <v>0</v>
      </c>
      <c r="EY63" s="20" t="s">
        <v>136</v>
      </c>
      <c r="EZ63" s="19">
        <v>0</v>
      </c>
      <c r="FA63" s="19"/>
      <c r="FB63" s="20">
        <v>8</v>
      </c>
      <c r="FD63" s="19">
        <v>0</v>
      </c>
      <c r="FE63" s="19"/>
      <c r="FF63" s="20">
        <v>9</v>
      </c>
      <c r="FG63" s="20">
        <v>55</v>
      </c>
      <c r="FH63" s="20">
        <v>18</v>
      </c>
      <c r="FI63" s="20">
        <v>57</v>
      </c>
      <c r="FJ63" s="20">
        <v>96</v>
      </c>
      <c r="FK63" s="20">
        <v>112</v>
      </c>
      <c r="FL63" s="20">
        <v>114</v>
      </c>
      <c r="FM63" s="20">
        <v>226</v>
      </c>
      <c r="FN63" s="20">
        <v>8</v>
      </c>
      <c r="FO63" s="20">
        <v>2</v>
      </c>
      <c r="FP63" s="20">
        <v>41</v>
      </c>
      <c r="FQ63" s="20">
        <v>20</v>
      </c>
      <c r="FR63" s="20">
        <v>2</v>
      </c>
      <c r="FS63" s="20">
        <v>0</v>
      </c>
      <c r="FT63" s="20">
        <v>3</v>
      </c>
      <c r="FU63" s="20">
        <v>0</v>
      </c>
      <c r="FV63" s="20">
        <v>0</v>
      </c>
      <c r="FW63" s="20">
        <v>0</v>
      </c>
      <c r="FX63" s="20">
        <v>0</v>
      </c>
      <c r="FY63" s="20">
        <v>0</v>
      </c>
      <c r="FZ63" s="20">
        <v>2</v>
      </c>
      <c r="GA63" s="20">
        <v>5</v>
      </c>
      <c r="GB63" s="20">
        <v>3</v>
      </c>
      <c r="GC63" s="20">
        <v>20</v>
      </c>
      <c r="GD63" s="20">
        <v>6</v>
      </c>
      <c r="GE63" s="20">
        <v>0</v>
      </c>
      <c r="GF63" s="20">
        <v>0</v>
      </c>
      <c r="GG63" s="20">
        <v>0</v>
      </c>
      <c r="GH63" s="20">
        <v>12</v>
      </c>
      <c r="GI63" s="20">
        <v>0</v>
      </c>
      <c r="GJ63" s="20">
        <v>0</v>
      </c>
      <c r="GK63" s="20">
        <v>0</v>
      </c>
      <c r="GL63" s="20">
        <v>8</v>
      </c>
      <c r="GM63" s="20">
        <v>0</v>
      </c>
      <c r="GN63" s="20">
        <v>0</v>
      </c>
      <c r="GO63" s="20">
        <v>0</v>
      </c>
      <c r="GP63" s="20">
        <v>6</v>
      </c>
      <c r="GQ63" s="20">
        <v>11</v>
      </c>
      <c r="GR63" s="20">
        <v>5</v>
      </c>
      <c r="GS63" s="20">
        <v>56</v>
      </c>
      <c r="GT63" s="20">
        <v>0</v>
      </c>
      <c r="GU63" s="20">
        <v>0</v>
      </c>
      <c r="GV63" s="20">
        <v>0</v>
      </c>
      <c r="GW63" s="20">
        <v>0</v>
      </c>
      <c r="GX63" s="20">
        <v>11</v>
      </c>
      <c r="GY63" s="20">
        <v>0</v>
      </c>
      <c r="GZ63" s="20">
        <v>5</v>
      </c>
      <c r="HA63" s="20">
        <v>0</v>
      </c>
    </row>
    <row r="64" spans="1:209" ht="15" customHeight="1" x14ac:dyDescent="0.35">
      <c r="A64" s="18">
        <v>1070315</v>
      </c>
      <c r="B64" s="18">
        <v>1</v>
      </c>
      <c r="C64" s="18">
        <v>7</v>
      </c>
      <c r="D64" s="18">
        <v>3</v>
      </c>
      <c r="E64" s="18" t="s">
        <v>196</v>
      </c>
      <c r="F64" s="18">
        <v>0</v>
      </c>
      <c r="G64">
        <v>0</v>
      </c>
      <c r="H64" s="13">
        <v>3</v>
      </c>
      <c r="I64" s="13">
        <v>0</v>
      </c>
      <c r="J64">
        <v>1</v>
      </c>
      <c r="K64" s="13">
        <v>0</v>
      </c>
      <c r="L64" s="14">
        <v>0</v>
      </c>
      <c r="M64" s="13">
        <v>8.5</v>
      </c>
      <c r="N64" s="14">
        <v>0</v>
      </c>
      <c r="O64" s="13">
        <v>4.5</v>
      </c>
      <c r="P64" s="14">
        <v>0</v>
      </c>
      <c r="Q64" s="14">
        <v>0</v>
      </c>
      <c r="R64">
        <v>4</v>
      </c>
      <c r="S64" s="14">
        <v>0</v>
      </c>
      <c r="T64" s="14">
        <f t="shared" si="0"/>
        <v>17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f t="shared" si="1"/>
        <v>0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f t="shared" si="2"/>
        <v>0</v>
      </c>
      <c r="AK64" s="14">
        <v>0</v>
      </c>
      <c r="AL64" s="14">
        <v>0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f t="shared" si="3"/>
        <v>0</v>
      </c>
      <c r="AS64" s="14">
        <f t="shared" si="4"/>
        <v>17</v>
      </c>
      <c r="AT64" s="20">
        <v>1</v>
      </c>
      <c r="AU64">
        <v>7</v>
      </c>
      <c r="AV64" s="20">
        <v>0</v>
      </c>
      <c r="AW64" s="13" t="s">
        <v>136</v>
      </c>
      <c r="AX64" s="20" t="s">
        <v>136</v>
      </c>
      <c r="AY64" s="13" t="s">
        <v>136</v>
      </c>
      <c r="AZ64" s="20">
        <v>0</v>
      </c>
      <c r="BA64" s="13" t="s">
        <v>136</v>
      </c>
      <c r="BB64" s="20" t="s">
        <v>136</v>
      </c>
      <c r="BC64" s="13" t="s">
        <v>136</v>
      </c>
      <c r="BD64" s="20">
        <v>0</v>
      </c>
      <c r="BE64" s="13" t="s">
        <v>136</v>
      </c>
      <c r="BF64" s="20" t="s">
        <v>136</v>
      </c>
      <c r="BG64" s="13" t="s">
        <v>136</v>
      </c>
      <c r="BH64" s="20">
        <v>1</v>
      </c>
      <c r="BI64">
        <v>2</v>
      </c>
      <c r="BJ64">
        <v>6</v>
      </c>
      <c r="BK64">
        <v>2</v>
      </c>
      <c r="BL64" s="20">
        <v>0</v>
      </c>
      <c r="BM64" s="13" t="s">
        <v>136</v>
      </c>
      <c r="BN64" s="20" t="s">
        <v>136</v>
      </c>
      <c r="BO64" s="13" t="s">
        <v>136</v>
      </c>
      <c r="BP64" s="20">
        <v>0</v>
      </c>
      <c r="BQ64" s="21">
        <v>0</v>
      </c>
      <c r="BR64" s="13" t="s">
        <v>136</v>
      </c>
      <c r="BS64" s="20" t="s">
        <v>136</v>
      </c>
      <c r="BT64" s="13" t="s">
        <v>136</v>
      </c>
      <c r="BU64" s="20">
        <v>0</v>
      </c>
      <c r="BV64" s="13" t="s">
        <v>136</v>
      </c>
      <c r="BW64" s="20" t="s">
        <v>136</v>
      </c>
      <c r="BX64" s="13" t="s">
        <v>136</v>
      </c>
      <c r="BY64" s="20">
        <v>0</v>
      </c>
      <c r="BZ64" s="13" t="s">
        <v>136</v>
      </c>
      <c r="CA64" s="20" t="s">
        <v>136</v>
      </c>
      <c r="CB64" s="13" t="s">
        <v>136</v>
      </c>
      <c r="CC64" s="20">
        <v>0</v>
      </c>
      <c r="CD64" s="13" t="s">
        <v>136</v>
      </c>
      <c r="CE64" s="20" t="s">
        <v>136</v>
      </c>
      <c r="CF64" s="13" t="s">
        <v>136</v>
      </c>
      <c r="CG64" s="20">
        <v>0</v>
      </c>
      <c r="CH64" s="13" t="s">
        <v>136</v>
      </c>
      <c r="CI64" s="20" t="s">
        <v>136</v>
      </c>
      <c r="CJ64" s="13" t="s">
        <v>136</v>
      </c>
      <c r="CK64" s="20">
        <v>0</v>
      </c>
      <c r="CL64" s="13" t="s">
        <v>136</v>
      </c>
      <c r="CM64" s="20" t="s">
        <v>136</v>
      </c>
      <c r="CN64" s="13" t="s">
        <v>136</v>
      </c>
      <c r="CO64" s="20">
        <v>1</v>
      </c>
      <c r="CP64" s="13" t="s">
        <v>136</v>
      </c>
      <c r="CQ64" s="20" t="s">
        <v>136</v>
      </c>
      <c r="CR64" s="13" t="s">
        <v>136</v>
      </c>
      <c r="CS64" s="20">
        <v>2</v>
      </c>
      <c r="CT64" s="13" t="s">
        <v>136</v>
      </c>
      <c r="CU64" s="19" t="s">
        <v>136</v>
      </c>
      <c r="CV64">
        <v>4</v>
      </c>
      <c r="CW64">
        <v>3</v>
      </c>
      <c r="CX64" s="13" t="s">
        <v>136</v>
      </c>
      <c r="CY64" s="13" t="s">
        <v>136</v>
      </c>
      <c r="CZ64" s="13" t="s">
        <v>136</v>
      </c>
      <c r="DA64" s="13" t="s">
        <v>136</v>
      </c>
      <c r="DB64" s="13" t="s">
        <v>136</v>
      </c>
      <c r="DC64" s="13" t="s">
        <v>136</v>
      </c>
      <c r="DD64" s="13" t="s">
        <v>136</v>
      </c>
      <c r="DE64" s="13" t="s">
        <v>136</v>
      </c>
      <c r="DF64" s="13" t="s">
        <v>136</v>
      </c>
      <c r="DG64" s="13" t="s">
        <v>136</v>
      </c>
      <c r="DH64" s="13" t="s">
        <v>136</v>
      </c>
      <c r="DI64" s="13"/>
      <c r="DJ64" s="13"/>
      <c r="DK64" s="13"/>
      <c r="DL64" s="20">
        <v>0</v>
      </c>
      <c r="DM64" s="20">
        <v>0</v>
      </c>
      <c r="DN64" s="20">
        <v>0</v>
      </c>
      <c r="DO64" s="20">
        <v>0</v>
      </c>
      <c r="DP64" s="20">
        <v>0</v>
      </c>
      <c r="DQ64" s="20">
        <v>0</v>
      </c>
      <c r="DR64" s="20">
        <v>0</v>
      </c>
      <c r="DS64" s="20">
        <v>0</v>
      </c>
      <c r="DT64" s="20">
        <v>0</v>
      </c>
      <c r="DU64" s="20">
        <v>0</v>
      </c>
      <c r="DV64" s="20">
        <v>0</v>
      </c>
      <c r="DW64" s="20">
        <v>1</v>
      </c>
      <c r="DX64" s="20">
        <v>2</v>
      </c>
      <c r="DY64" s="20">
        <v>2</v>
      </c>
      <c r="DZ64" s="20">
        <v>4</v>
      </c>
      <c r="EA64" s="20">
        <v>4</v>
      </c>
      <c r="EB64" s="20">
        <v>4000</v>
      </c>
      <c r="EC64" s="20">
        <v>5000</v>
      </c>
      <c r="ED64" s="19">
        <f t="shared" si="5"/>
        <v>1000</v>
      </c>
      <c r="EE64" s="19">
        <f t="shared" si="6"/>
        <v>20</v>
      </c>
      <c r="EF64" s="20">
        <v>3000</v>
      </c>
      <c r="EG64" s="20">
        <v>3500</v>
      </c>
      <c r="EH64" s="19">
        <f t="shared" si="7"/>
        <v>500</v>
      </c>
      <c r="EI64" s="19">
        <f t="shared" si="8"/>
        <v>14.285714285714285</v>
      </c>
      <c r="EJ64" s="19"/>
      <c r="EK64" s="19"/>
      <c r="EL64" s="19"/>
      <c r="EM64" s="19"/>
      <c r="EN64" s="19"/>
      <c r="EO64" s="19"/>
      <c r="EP64" s="19"/>
      <c r="EQ64" s="19"/>
      <c r="ER64" s="20">
        <v>1</v>
      </c>
      <c r="ES64" s="20"/>
      <c r="ET64" s="20">
        <v>1</v>
      </c>
      <c r="EU64" s="20">
        <v>1</v>
      </c>
      <c r="EV64" s="20">
        <v>9</v>
      </c>
      <c r="EW64" s="20"/>
      <c r="EX64" s="20">
        <v>0</v>
      </c>
      <c r="EY64" t="s">
        <v>136</v>
      </c>
      <c r="EZ64" s="19">
        <v>0</v>
      </c>
      <c r="FA64" s="19"/>
      <c r="FB64" s="20">
        <v>1</v>
      </c>
      <c r="FD64" s="19">
        <v>0</v>
      </c>
      <c r="FE64" s="19"/>
      <c r="FF64">
        <v>2</v>
      </c>
      <c r="FG64">
        <v>54</v>
      </c>
      <c r="FH64">
        <v>9</v>
      </c>
      <c r="FI64">
        <v>29</v>
      </c>
      <c r="FJ64">
        <v>63</v>
      </c>
      <c r="FK64">
        <v>83</v>
      </c>
      <c r="FL64">
        <v>72</v>
      </c>
      <c r="FM64">
        <v>155</v>
      </c>
      <c r="FN64">
        <v>22</v>
      </c>
      <c r="FO64">
        <v>0</v>
      </c>
      <c r="FP64">
        <v>11</v>
      </c>
      <c r="FQ64">
        <v>0</v>
      </c>
      <c r="FR64">
        <v>0</v>
      </c>
      <c r="FS64">
        <v>0</v>
      </c>
      <c r="FT64">
        <v>0</v>
      </c>
      <c r="FU64">
        <v>0</v>
      </c>
      <c r="FV64">
        <v>0</v>
      </c>
      <c r="FW64">
        <v>0</v>
      </c>
      <c r="FX64">
        <v>0</v>
      </c>
      <c r="FY64">
        <v>0</v>
      </c>
      <c r="FZ64">
        <v>3</v>
      </c>
      <c r="GA64">
        <v>3</v>
      </c>
      <c r="GB64">
        <v>2</v>
      </c>
      <c r="GC64">
        <v>25</v>
      </c>
      <c r="GD64">
        <v>6</v>
      </c>
      <c r="GE64">
        <v>0</v>
      </c>
      <c r="GF64">
        <v>6</v>
      </c>
      <c r="GG64">
        <v>0</v>
      </c>
      <c r="GH64">
        <v>4</v>
      </c>
      <c r="GI64">
        <v>2</v>
      </c>
      <c r="GJ64">
        <v>4</v>
      </c>
      <c r="GK64">
        <v>0</v>
      </c>
      <c r="GL64">
        <v>1</v>
      </c>
      <c r="GM64">
        <v>1</v>
      </c>
      <c r="GN64">
        <v>2</v>
      </c>
      <c r="GO64">
        <v>0</v>
      </c>
      <c r="GP64">
        <v>6</v>
      </c>
      <c r="GQ64">
        <v>3</v>
      </c>
      <c r="GR64">
        <v>4</v>
      </c>
      <c r="GS64">
        <v>38</v>
      </c>
      <c r="GT64">
        <v>0</v>
      </c>
      <c r="GU64">
        <v>0</v>
      </c>
      <c r="GV64">
        <v>0</v>
      </c>
      <c r="GW64">
        <v>0</v>
      </c>
      <c r="GX64">
        <v>12</v>
      </c>
      <c r="GY64">
        <v>0</v>
      </c>
      <c r="GZ64">
        <v>0</v>
      </c>
      <c r="HA64">
        <v>0</v>
      </c>
    </row>
    <row r="65" spans="1:209" ht="15" customHeight="1" x14ac:dyDescent="0.35">
      <c r="A65" s="18">
        <v>1070316</v>
      </c>
      <c r="B65" s="18">
        <v>1</v>
      </c>
      <c r="C65" s="18">
        <v>7</v>
      </c>
      <c r="D65" s="18">
        <v>3</v>
      </c>
      <c r="E65" s="18" t="s">
        <v>197</v>
      </c>
      <c r="F65" s="18">
        <v>0</v>
      </c>
      <c r="G65">
        <v>0</v>
      </c>
      <c r="H65" s="13">
        <v>1</v>
      </c>
      <c r="I65" s="13">
        <v>0</v>
      </c>
      <c r="J65" s="13">
        <v>0</v>
      </c>
      <c r="K65" s="13">
        <v>0</v>
      </c>
      <c r="L65" s="14">
        <v>0</v>
      </c>
      <c r="M65">
        <v>1</v>
      </c>
      <c r="N65" s="14">
        <v>0</v>
      </c>
      <c r="O65">
        <v>6</v>
      </c>
      <c r="P65" s="13">
        <v>2</v>
      </c>
      <c r="Q65" s="14">
        <v>0</v>
      </c>
      <c r="R65" s="13">
        <v>1</v>
      </c>
      <c r="S65" s="14">
        <v>0</v>
      </c>
      <c r="T65" s="14">
        <f t="shared" si="0"/>
        <v>10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f t="shared" si="1"/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f t="shared" si="2"/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f t="shared" si="3"/>
        <v>0</v>
      </c>
      <c r="AS65" s="14">
        <f t="shared" si="4"/>
        <v>10</v>
      </c>
      <c r="AT65" s="20">
        <v>0</v>
      </c>
      <c r="AU65" s="13" t="s">
        <v>136</v>
      </c>
      <c r="AV65" s="20">
        <v>1</v>
      </c>
      <c r="AW65">
        <v>2</v>
      </c>
      <c r="AX65">
        <v>2</v>
      </c>
      <c r="AY65">
        <v>2</v>
      </c>
      <c r="AZ65" s="20">
        <v>0</v>
      </c>
      <c r="BA65" s="13" t="s">
        <v>136</v>
      </c>
      <c r="BB65" s="13" t="s">
        <v>136</v>
      </c>
      <c r="BC65" s="13" t="s">
        <v>136</v>
      </c>
      <c r="BD65" s="20">
        <v>0</v>
      </c>
      <c r="BE65" s="13" t="s">
        <v>136</v>
      </c>
      <c r="BF65" s="13" t="s">
        <v>136</v>
      </c>
      <c r="BG65" s="13" t="s">
        <v>136</v>
      </c>
      <c r="BH65" s="20">
        <v>0</v>
      </c>
      <c r="BI65" s="13" t="s">
        <v>136</v>
      </c>
      <c r="BJ65" s="13" t="s">
        <v>136</v>
      </c>
      <c r="BK65" s="13" t="s">
        <v>136</v>
      </c>
      <c r="BL65" s="20">
        <v>0</v>
      </c>
      <c r="BM65" s="13" t="s">
        <v>136</v>
      </c>
      <c r="BN65" s="13" t="s">
        <v>136</v>
      </c>
      <c r="BO65" s="13" t="s">
        <v>136</v>
      </c>
      <c r="BP65" s="20">
        <v>1</v>
      </c>
      <c r="BQ65" s="21">
        <v>0</v>
      </c>
      <c r="BR65">
        <v>2</v>
      </c>
      <c r="BS65">
        <v>2</v>
      </c>
      <c r="BT65">
        <v>3</v>
      </c>
      <c r="BU65" s="20">
        <v>0</v>
      </c>
      <c r="BV65" s="13" t="s">
        <v>136</v>
      </c>
      <c r="BW65" s="13" t="s">
        <v>136</v>
      </c>
      <c r="BX65" s="13" t="s">
        <v>136</v>
      </c>
      <c r="BY65" s="20">
        <v>0</v>
      </c>
      <c r="BZ65" s="13" t="s">
        <v>136</v>
      </c>
      <c r="CA65" s="13" t="s">
        <v>136</v>
      </c>
      <c r="CB65" s="13" t="s">
        <v>136</v>
      </c>
      <c r="CC65" s="20">
        <v>1</v>
      </c>
      <c r="CD65">
        <v>1</v>
      </c>
      <c r="CE65">
        <v>2</v>
      </c>
      <c r="CF65">
        <v>3</v>
      </c>
      <c r="CG65" s="20">
        <v>0</v>
      </c>
      <c r="CH65" s="13" t="s">
        <v>136</v>
      </c>
      <c r="CI65" s="13" t="s">
        <v>136</v>
      </c>
      <c r="CJ65" s="13" t="s">
        <v>136</v>
      </c>
      <c r="CK65" s="20">
        <v>1</v>
      </c>
      <c r="CL65">
        <v>2</v>
      </c>
      <c r="CM65">
        <v>2</v>
      </c>
      <c r="CN65">
        <v>3</v>
      </c>
      <c r="CO65" s="13" t="s">
        <v>136</v>
      </c>
      <c r="CP65" s="13" t="s">
        <v>136</v>
      </c>
      <c r="CQ65" s="13" t="s">
        <v>136</v>
      </c>
      <c r="CR65" s="13" t="s">
        <v>136</v>
      </c>
      <c r="CS65" s="13" t="s">
        <v>136</v>
      </c>
      <c r="CT65" s="13" t="s">
        <v>136</v>
      </c>
      <c r="CU65">
        <v>6</v>
      </c>
      <c r="CV65" s="13" t="s">
        <v>136</v>
      </c>
      <c r="CW65" s="13" t="s">
        <v>136</v>
      </c>
      <c r="CX65" s="13" t="s">
        <v>136</v>
      </c>
      <c r="CY65" s="13" t="s">
        <v>136</v>
      </c>
      <c r="CZ65" s="13" t="s">
        <v>136</v>
      </c>
      <c r="DA65" s="13" t="s">
        <v>136</v>
      </c>
      <c r="DB65" s="13" t="s">
        <v>136</v>
      </c>
      <c r="DC65">
        <v>6</v>
      </c>
      <c r="DD65" s="13" t="s">
        <v>136</v>
      </c>
      <c r="DE65" s="13" t="s">
        <v>136</v>
      </c>
      <c r="DF65" s="13" t="s">
        <v>136</v>
      </c>
      <c r="DG65" s="13" t="s">
        <v>136</v>
      </c>
      <c r="DH65" s="13" t="s">
        <v>136</v>
      </c>
      <c r="DI65" s="13"/>
      <c r="DJ65" s="13"/>
      <c r="DK65" s="13"/>
      <c r="DL65" s="20">
        <v>1</v>
      </c>
      <c r="DM65" s="20">
        <v>0</v>
      </c>
      <c r="DN65" s="20">
        <v>0</v>
      </c>
      <c r="DO65" s="20">
        <v>0</v>
      </c>
      <c r="DP65" s="20">
        <v>0</v>
      </c>
      <c r="DQ65" s="20">
        <v>0</v>
      </c>
      <c r="DR65" s="20">
        <v>0</v>
      </c>
      <c r="DS65" s="20">
        <v>0</v>
      </c>
      <c r="DT65" s="20">
        <v>1</v>
      </c>
      <c r="DU65" s="20">
        <v>0</v>
      </c>
      <c r="DV65" s="20">
        <v>0</v>
      </c>
      <c r="DW65" s="20">
        <v>0</v>
      </c>
      <c r="DX65" s="20">
        <v>2</v>
      </c>
      <c r="DY65" s="20">
        <v>2</v>
      </c>
      <c r="DZ65" s="20">
        <v>4</v>
      </c>
      <c r="EA65" s="20">
        <v>4</v>
      </c>
      <c r="EB65" s="20">
        <v>5000</v>
      </c>
      <c r="EC65" s="20">
        <v>6000</v>
      </c>
      <c r="ED65" s="19">
        <f t="shared" si="5"/>
        <v>1000</v>
      </c>
      <c r="EE65" s="19">
        <f t="shared" si="6"/>
        <v>16.666666666666668</v>
      </c>
      <c r="EF65" s="20">
        <v>2500</v>
      </c>
      <c r="EG65" s="20">
        <v>3500</v>
      </c>
      <c r="EH65" s="19">
        <f t="shared" si="7"/>
        <v>1000</v>
      </c>
      <c r="EI65" s="19">
        <f t="shared" si="8"/>
        <v>28.571428571428569</v>
      </c>
      <c r="EJ65" s="19"/>
      <c r="EK65" s="19"/>
      <c r="EL65" s="19"/>
      <c r="EM65" s="19"/>
      <c r="EN65" s="19"/>
      <c r="EO65" s="19"/>
      <c r="EP65" s="19"/>
      <c r="EQ65" s="19"/>
      <c r="ER65" s="20">
        <v>1</v>
      </c>
      <c r="ES65" s="20"/>
      <c r="ET65" s="20">
        <v>0</v>
      </c>
      <c r="EU65" s="20">
        <v>0</v>
      </c>
      <c r="EV65" s="19">
        <v>0</v>
      </c>
      <c r="EW65" s="19"/>
      <c r="EX65" s="20">
        <v>0</v>
      </c>
      <c r="EY65" t="s">
        <v>136</v>
      </c>
      <c r="EZ65" s="19">
        <v>0</v>
      </c>
      <c r="FA65" s="19"/>
      <c r="FB65">
        <v>8</v>
      </c>
      <c r="FD65" s="19">
        <v>0</v>
      </c>
      <c r="FE65" s="19"/>
      <c r="FF65">
        <v>3</v>
      </c>
      <c r="FG65">
        <v>8</v>
      </c>
      <c r="FH65">
        <v>0</v>
      </c>
      <c r="FI65">
        <v>35</v>
      </c>
      <c r="FJ65">
        <v>95</v>
      </c>
      <c r="FK65">
        <v>43</v>
      </c>
      <c r="FL65">
        <v>95</v>
      </c>
      <c r="FM65">
        <v>138</v>
      </c>
      <c r="FN65">
        <v>3</v>
      </c>
      <c r="FO65">
        <v>0</v>
      </c>
      <c r="FP65">
        <v>0</v>
      </c>
      <c r="FQ65">
        <v>0</v>
      </c>
      <c r="FR65">
        <v>0</v>
      </c>
      <c r="FS65">
        <v>0</v>
      </c>
      <c r="FT65">
        <v>0</v>
      </c>
      <c r="FU65">
        <v>0</v>
      </c>
      <c r="FV65">
        <v>0</v>
      </c>
      <c r="FW65">
        <v>0</v>
      </c>
      <c r="FX65">
        <v>0</v>
      </c>
      <c r="FY65">
        <v>0</v>
      </c>
      <c r="FZ65">
        <v>0</v>
      </c>
      <c r="GA65">
        <v>0</v>
      </c>
      <c r="GB65">
        <v>0</v>
      </c>
      <c r="GC65">
        <v>55</v>
      </c>
      <c r="GD65">
        <v>3</v>
      </c>
      <c r="GE65">
        <v>0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15</v>
      </c>
      <c r="GL65">
        <v>0</v>
      </c>
      <c r="GM65">
        <v>0</v>
      </c>
      <c r="GN65">
        <v>0</v>
      </c>
      <c r="GO65">
        <v>0</v>
      </c>
      <c r="GP65">
        <v>2</v>
      </c>
      <c r="GQ65">
        <v>0</v>
      </c>
      <c r="GR65">
        <v>32</v>
      </c>
      <c r="GS65">
        <v>25</v>
      </c>
      <c r="GT65">
        <v>0</v>
      </c>
      <c r="GU65">
        <v>0</v>
      </c>
      <c r="GV65">
        <v>0</v>
      </c>
      <c r="GW65">
        <v>0</v>
      </c>
      <c r="GX65">
        <v>0</v>
      </c>
      <c r="GY65">
        <v>0</v>
      </c>
      <c r="GZ65">
        <v>3</v>
      </c>
      <c r="HA65">
        <v>0</v>
      </c>
    </row>
    <row r="66" spans="1:209" s="20" customFormat="1" ht="15" customHeight="1" x14ac:dyDescent="0.35">
      <c r="A66" s="21">
        <v>1070317</v>
      </c>
      <c r="B66" s="21">
        <v>1</v>
      </c>
      <c r="C66" s="21">
        <v>7</v>
      </c>
      <c r="D66" s="21">
        <v>3</v>
      </c>
      <c r="E66" s="21" t="s">
        <v>198</v>
      </c>
      <c r="F66" s="21">
        <v>1</v>
      </c>
      <c r="G66" s="20">
        <v>4</v>
      </c>
      <c r="H66" s="13">
        <v>4</v>
      </c>
      <c r="I66" s="13">
        <v>0</v>
      </c>
      <c r="J66" s="20">
        <v>0</v>
      </c>
      <c r="K66" s="13">
        <v>0</v>
      </c>
      <c r="L66" s="14">
        <v>0</v>
      </c>
      <c r="M66" s="13">
        <v>4</v>
      </c>
      <c r="N66" s="20">
        <v>4</v>
      </c>
      <c r="O66" s="13">
        <v>2</v>
      </c>
      <c r="P66" s="14">
        <v>0</v>
      </c>
      <c r="Q66" s="14">
        <v>0</v>
      </c>
      <c r="R66" s="20">
        <v>1</v>
      </c>
      <c r="S66" s="14">
        <v>0</v>
      </c>
      <c r="T66" s="14">
        <f t="shared" ref="T66:T129" si="13">SUM(M66:S66)</f>
        <v>11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f t="shared" ref="AB66:AB129" si="14">SUM(U66:AA66)</f>
        <v>0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0</v>
      </c>
      <c r="AJ66" s="14">
        <f t="shared" ref="AJ66:AJ129" si="15">SUM(AC66:AI66)</f>
        <v>0</v>
      </c>
      <c r="AK66" s="14">
        <v>0</v>
      </c>
      <c r="AL66" s="14">
        <v>0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f t="shared" ref="AR66:AR129" si="16">SUM(AK66:AQ66)</f>
        <v>0</v>
      </c>
      <c r="AS66" s="14">
        <f t="shared" ref="AS66:AS129" si="17">T66+AB66+AJ66+AR66</f>
        <v>11</v>
      </c>
      <c r="AT66" s="20">
        <v>1</v>
      </c>
      <c r="AU66" s="20">
        <v>5</v>
      </c>
      <c r="AV66" s="20">
        <v>1</v>
      </c>
      <c r="AW66" s="20">
        <v>1</v>
      </c>
      <c r="AX66" s="20">
        <v>1</v>
      </c>
      <c r="AY66" s="20">
        <v>1</v>
      </c>
      <c r="AZ66" s="20">
        <v>1</v>
      </c>
      <c r="BA66" s="20">
        <v>1</v>
      </c>
      <c r="BB66" s="20">
        <v>5</v>
      </c>
      <c r="BC66" s="20">
        <v>1</v>
      </c>
      <c r="BD66" s="20">
        <v>0</v>
      </c>
      <c r="BE66" s="20" t="s">
        <v>136</v>
      </c>
      <c r="BF66" s="20" t="s">
        <v>136</v>
      </c>
      <c r="BG66" s="20" t="s">
        <v>136</v>
      </c>
      <c r="BH66" s="20">
        <v>0</v>
      </c>
      <c r="BI66" s="20" t="s">
        <v>136</v>
      </c>
      <c r="BJ66" s="20" t="s">
        <v>136</v>
      </c>
      <c r="BK66" s="20" t="s">
        <v>136</v>
      </c>
      <c r="BL66" s="20">
        <v>0</v>
      </c>
      <c r="BM66" s="20" t="s">
        <v>136</v>
      </c>
      <c r="BN66" s="20" t="s">
        <v>136</v>
      </c>
      <c r="BO66" s="20" t="s">
        <v>136</v>
      </c>
      <c r="BP66" s="20">
        <v>0</v>
      </c>
      <c r="BQ66" s="21">
        <v>1</v>
      </c>
      <c r="BR66" s="20" t="s">
        <v>136</v>
      </c>
      <c r="BS66" s="20" t="s">
        <v>136</v>
      </c>
      <c r="BT66" s="20" t="s">
        <v>136</v>
      </c>
      <c r="BU66" s="20">
        <v>0</v>
      </c>
      <c r="BV66" s="20" t="s">
        <v>136</v>
      </c>
      <c r="BW66" s="20" t="s">
        <v>136</v>
      </c>
      <c r="BX66" s="20" t="s">
        <v>136</v>
      </c>
      <c r="BY66" s="20">
        <v>1</v>
      </c>
      <c r="BZ66" s="20">
        <v>1</v>
      </c>
      <c r="CA66" s="20">
        <v>1</v>
      </c>
      <c r="CB66" s="20">
        <v>1</v>
      </c>
      <c r="CC66" s="20">
        <v>0</v>
      </c>
      <c r="CD66" s="20" t="s">
        <v>136</v>
      </c>
      <c r="CE66" s="20" t="s">
        <v>136</v>
      </c>
      <c r="CF66" s="20" t="s">
        <v>136</v>
      </c>
      <c r="CG66" s="20">
        <v>0</v>
      </c>
      <c r="CH66" s="20" t="s">
        <v>136</v>
      </c>
      <c r="CI66" s="20" t="s">
        <v>136</v>
      </c>
      <c r="CJ66" s="20" t="s">
        <v>136</v>
      </c>
      <c r="CK66" s="20">
        <v>0</v>
      </c>
      <c r="CL66" s="20" t="s">
        <v>136</v>
      </c>
      <c r="CM66" s="20" t="s">
        <v>136</v>
      </c>
      <c r="CN66" s="20" t="s">
        <v>136</v>
      </c>
      <c r="CO66" s="20" t="s">
        <v>136</v>
      </c>
      <c r="CP66" s="20" t="s">
        <v>136</v>
      </c>
      <c r="CQ66" s="20" t="s">
        <v>136</v>
      </c>
      <c r="CR66" s="20" t="s">
        <v>136</v>
      </c>
      <c r="CS66" s="20" t="s">
        <v>136</v>
      </c>
      <c r="CT66" s="20" t="s">
        <v>136</v>
      </c>
      <c r="CU66" s="20" t="s">
        <v>136</v>
      </c>
      <c r="CV66" s="20" t="s">
        <v>136</v>
      </c>
      <c r="CW66" s="20" t="s">
        <v>136</v>
      </c>
      <c r="CX66" s="20" t="s">
        <v>136</v>
      </c>
      <c r="CY66" s="20" t="s">
        <v>136</v>
      </c>
      <c r="CZ66" s="20" t="s">
        <v>136</v>
      </c>
      <c r="DA66" s="20" t="s">
        <v>136</v>
      </c>
      <c r="DB66" s="20" t="s">
        <v>136</v>
      </c>
      <c r="DC66" s="20" t="s">
        <v>136</v>
      </c>
      <c r="DD66" s="20" t="s">
        <v>136</v>
      </c>
      <c r="DE66" s="20" t="s">
        <v>136</v>
      </c>
      <c r="DF66" s="20" t="s">
        <v>136</v>
      </c>
      <c r="DG66" s="20" t="s">
        <v>136</v>
      </c>
      <c r="DH66" s="20" t="s">
        <v>136</v>
      </c>
      <c r="DL66" s="20">
        <v>0</v>
      </c>
      <c r="DM66" s="20">
        <v>0</v>
      </c>
      <c r="DN66" s="20">
        <v>0</v>
      </c>
      <c r="DO66" s="20">
        <v>0</v>
      </c>
      <c r="DP66" s="20">
        <v>0</v>
      </c>
      <c r="DQ66" s="20">
        <v>0</v>
      </c>
      <c r="DR66" s="20">
        <v>0</v>
      </c>
      <c r="DS66" s="20">
        <v>0</v>
      </c>
      <c r="DT66" s="20">
        <v>0</v>
      </c>
      <c r="DU66" s="20">
        <v>0</v>
      </c>
      <c r="DV66" s="20">
        <v>1</v>
      </c>
      <c r="DW66" s="20">
        <v>1</v>
      </c>
      <c r="DX66" s="20">
        <v>2</v>
      </c>
      <c r="DY66" s="20">
        <v>2</v>
      </c>
      <c r="DZ66" s="20">
        <v>4</v>
      </c>
      <c r="EA66" s="20">
        <v>4</v>
      </c>
      <c r="EB66" s="20">
        <v>3000</v>
      </c>
      <c r="EC66" s="20">
        <v>3500</v>
      </c>
      <c r="ED66" s="19">
        <f t="shared" si="5"/>
        <v>500</v>
      </c>
      <c r="EE66" s="19">
        <f t="shared" si="6"/>
        <v>14.285714285714285</v>
      </c>
      <c r="EF66" s="20">
        <v>3000</v>
      </c>
      <c r="EG66" s="20">
        <v>3500</v>
      </c>
      <c r="EH66" s="19">
        <f t="shared" si="7"/>
        <v>500</v>
      </c>
      <c r="EI66" s="19">
        <f t="shared" si="8"/>
        <v>14.285714285714285</v>
      </c>
      <c r="EJ66" s="19"/>
      <c r="EK66" s="19"/>
      <c r="EL66" s="19"/>
      <c r="EM66" s="19"/>
      <c r="EN66" s="19"/>
      <c r="EO66" s="19"/>
      <c r="EP66" s="19"/>
      <c r="EQ66" s="19"/>
      <c r="ER66" s="20">
        <v>1</v>
      </c>
      <c r="ET66" s="20">
        <v>1</v>
      </c>
      <c r="EU66" s="20">
        <v>1</v>
      </c>
      <c r="EV66" s="20">
        <v>8</v>
      </c>
      <c r="EX66" s="20">
        <v>0</v>
      </c>
      <c r="EY66" s="20" t="s">
        <v>136</v>
      </c>
      <c r="EZ66" s="19">
        <v>0</v>
      </c>
      <c r="FA66" s="19"/>
      <c r="FB66" s="19">
        <v>0</v>
      </c>
      <c r="FC66" s="19"/>
      <c r="FD66" s="19">
        <v>0</v>
      </c>
      <c r="FE66" s="19"/>
      <c r="FF66" s="20">
        <v>2</v>
      </c>
      <c r="FG66" s="20">
        <v>0</v>
      </c>
      <c r="FH66" s="20">
        <v>2</v>
      </c>
      <c r="FI66" s="20">
        <v>26</v>
      </c>
      <c r="FJ66" s="20">
        <v>74</v>
      </c>
      <c r="FK66" s="20">
        <v>26</v>
      </c>
      <c r="FL66" s="20">
        <v>76</v>
      </c>
      <c r="FM66" s="20">
        <v>102</v>
      </c>
      <c r="FN66" s="20">
        <v>0</v>
      </c>
      <c r="FO66" s="20">
        <v>0</v>
      </c>
      <c r="FP66" s="20">
        <v>4</v>
      </c>
      <c r="FQ66" s="20">
        <v>0</v>
      </c>
      <c r="FR66" s="20">
        <v>0</v>
      </c>
      <c r="FS66" s="20">
        <v>0</v>
      </c>
      <c r="FT66" s="20">
        <v>3</v>
      </c>
      <c r="FU66" s="20">
        <v>0</v>
      </c>
      <c r="FV66" s="20">
        <v>0</v>
      </c>
      <c r="FW66" s="20">
        <v>0</v>
      </c>
      <c r="FX66" s="20">
        <v>4</v>
      </c>
      <c r="FY66" s="20">
        <v>4</v>
      </c>
      <c r="FZ66" s="20">
        <v>0</v>
      </c>
      <c r="GA66" s="20">
        <v>0</v>
      </c>
      <c r="GB66" s="20">
        <v>0</v>
      </c>
      <c r="GC66" s="20">
        <v>50</v>
      </c>
      <c r="GD66" s="20">
        <v>0</v>
      </c>
      <c r="GE66" s="20">
        <v>0</v>
      </c>
      <c r="GF66" s="20">
        <v>1</v>
      </c>
      <c r="GG66" s="20">
        <v>0</v>
      </c>
      <c r="GH66" s="20">
        <v>0</v>
      </c>
      <c r="GI66" s="20">
        <v>2</v>
      </c>
      <c r="GJ66" s="20">
        <v>0</v>
      </c>
      <c r="GK66" s="20">
        <v>0</v>
      </c>
      <c r="GL66" s="20">
        <v>0</v>
      </c>
      <c r="GM66" s="20">
        <v>0</v>
      </c>
      <c r="GN66" s="20">
        <v>2</v>
      </c>
      <c r="GO66" s="20">
        <v>0</v>
      </c>
      <c r="GP66" s="20">
        <v>0</v>
      </c>
      <c r="GQ66" s="20">
        <v>0</v>
      </c>
      <c r="GR66" s="20">
        <v>12</v>
      </c>
      <c r="GS66" s="20">
        <v>20</v>
      </c>
      <c r="GT66" s="20">
        <v>0</v>
      </c>
      <c r="GU66" s="20">
        <v>0</v>
      </c>
      <c r="GV66" s="20">
        <v>0</v>
      </c>
      <c r="GW66" s="20">
        <v>0</v>
      </c>
      <c r="GX66" s="20">
        <v>0</v>
      </c>
      <c r="GY66" s="20">
        <v>0</v>
      </c>
      <c r="GZ66" s="20">
        <v>0</v>
      </c>
      <c r="HA66" s="20">
        <v>0</v>
      </c>
    </row>
    <row r="67" spans="1:209" s="20" customFormat="1" ht="15" customHeight="1" x14ac:dyDescent="0.35">
      <c r="A67" s="21">
        <v>1070318</v>
      </c>
      <c r="B67" s="21">
        <v>1</v>
      </c>
      <c r="C67" s="21">
        <v>7</v>
      </c>
      <c r="D67" s="21">
        <v>3</v>
      </c>
      <c r="E67" s="21" t="s">
        <v>199</v>
      </c>
      <c r="F67" s="21">
        <v>1</v>
      </c>
      <c r="G67" s="21">
        <v>4</v>
      </c>
      <c r="H67" s="13">
        <v>2</v>
      </c>
      <c r="I67" s="13">
        <v>3</v>
      </c>
      <c r="J67" s="13">
        <v>5</v>
      </c>
      <c r="K67" s="13">
        <v>1</v>
      </c>
      <c r="L67" s="13">
        <v>1</v>
      </c>
      <c r="M67" s="13">
        <v>8</v>
      </c>
      <c r="N67" s="14">
        <v>0</v>
      </c>
      <c r="O67" s="13">
        <v>2</v>
      </c>
      <c r="P67" s="14">
        <v>0</v>
      </c>
      <c r="Q67" s="14">
        <v>0</v>
      </c>
      <c r="R67" s="20">
        <v>1</v>
      </c>
      <c r="S67" s="14">
        <v>0</v>
      </c>
      <c r="T67" s="14">
        <f t="shared" si="13"/>
        <v>11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f t="shared" si="14"/>
        <v>0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f t="shared" si="15"/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f t="shared" si="16"/>
        <v>0</v>
      </c>
      <c r="AS67" s="14">
        <f t="shared" si="17"/>
        <v>11</v>
      </c>
      <c r="AT67" s="20">
        <v>0</v>
      </c>
      <c r="AU67" s="13" t="s">
        <v>136</v>
      </c>
      <c r="AV67" s="20">
        <v>0</v>
      </c>
      <c r="AW67" s="13" t="s">
        <v>136</v>
      </c>
      <c r="AX67" s="20" t="s">
        <v>136</v>
      </c>
      <c r="AY67" s="13" t="s">
        <v>136</v>
      </c>
      <c r="AZ67" s="20">
        <v>0</v>
      </c>
      <c r="BA67" s="13" t="s">
        <v>136</v>
      </c>
      <c r="BB67" s="20" t="s">
        <v>136</v>
      </c>
      <c r="BC67" s="13" t="s">
        <v>136</v>
      </c>
      <c r="BD67" s="20">
        <v>0</v>
      </c>
      <c r="BE67" s="13" t="s">
        <v>136</v>
      </c>
      <c r="BF67" s="20" t="s">
        <v>136</v>
      </c>
      <c r="BG67" s="13" t="s">
        <v>136</v>
      </c>
      <c r="BH67" s="20">
        <v>0</v>
      </c>
      <c r="BI67" s="13" t="s">
        <v>136</v>
      </c>
      <c r="BJ67" s="20" t="s">
        <v>136</v>
      </c>
      <c r="BK67" s="13" t="s">
        <v>136</v>
      </c>
      <c r="BL67" s="20">
        <v>1</v>
      </c>
      <c r="BM67" s="13" t="s">
        <v>136</v>
      </c>
      <c r="BN67" s="20">
        <v>6</v>
      </c>
      <c r="BO67" s="20">
        <v>2</v>
      </c>
      <c r="BP67" s="20">
        <v>0</v>
      </c>
      <c r="BQ67" s="21">
        <v>1</v>
      </c>
      <c r="BR67" s="13" t="s">
        <v>136</v>
      </c>
      <c r="BS67" s="20" t="s">
        <v>136</v>
      </c>
      <c r="BT67" s="13" t="s">
        <v>136</v>
      </c>
      <c r="BU67" s="20">
        <v>0</v>
      </c>
      <c r="BV67" s="13" t="s">
        <v>136</v>
      </c>
      <c r="BW67" s="20" t="s">
        <v>136</v>
      </c>
      <c r="BX67" s="13" t="s">
        <v>136</v>
      </c>
      <c r="BY67" s="20">
        <v>0</v>
      </c>
      <c r="BZ67" s="13" t="s">
        <v>136</v>
      </c>
      <c r="CA67" s="20" t="s">
        <v>136</v>
      </c>
      <c r="CB67" s="13" t="s">
        <v>136</v>
      </c>
      <c r="CC67" s="20">
        <v>1</v>
      </c>
      <c r="CD67" s="20">
        <v>2</v>
      </c>
      <c r="CE67" s="15">
        <v>6</v>
      </c>
      <c r="CF67" s="20">
        <v>2</v>
      </c>
      <c r="CG67" s="20">
        <v>0</v>
      </c>
      <c r="CH67" s="13" t="s">
        <v>136</v>
      </c>
      <c r="CI67" s="20" t="s">
        <v>136</v>
      </c>
      <c r="CJ67" s="13" t="s">
        <v>136</v>
      </c>
      <c r="CK67" s="20">
        <v>0</v>
      </c>
      <c r="CL67" s="13" t="s">
        <v>136</v>
      </c>
      <c r="CM67" s="20" t="s">
        <v>136</v>
      </c>
      <c r="CN67" s="13" t="s">
        <v>136</v>
      </c>
      <c r="CO67" s="13" t="s">
        <v>136</v>
      </c>
      <c r="CP67" s="13" t="s">
        <v>136</v>
      </c>
      <c r="CQ67" s="13" t="s">
        <v>136</v>
      </c>
      <c r="CR67" s="13" t="s">
        <v>136</v>
      </c>
      <c r="CS67" s="13" t="s">
        <v>136</v>
      </c>
      <c r="CT67" s="13" t="s">
        <v>136</v>
      </c>
      <c r="CU67" s="20">
        <v>2</v>
      </c>
      <c r="CV67" s="13" t="s">
        <v>136</v>
      </c>
      <c r="CW67" s="13" t="s">
        <v>136</v>
      </c>
      <c r="CX67" s="13" t="s">
        <v>136</v>
      </c>
      <c r="CY67" s="13" t="s">
        <v>136</v>
      </c>
      <c r="CZ67" s="13" t="s">
        <v>136</v>
      </c>
      <c r="DA67" s="13" t="s">
        <v>136</v>
      </c>
      <c r="DB67" s="13" t="s">
        <v>136</v>
      </c>
      <c r="DC67" s="20">
        <v>2</v>
      </c>
      <c r="DD67" s="13" t="s">
        <v>136</v>
      </c>
      <c r="DE67" s="13" t="s">
        <v>136</v>
      </c>
      <c r="DF67" s="13" t="s">
        <v>136</v>
      </c>
      <c r="DG67" s="13" t="s">
        <v>136</v>
      </c>
      <c r="DH67" s="13" t="s">
        <v>136</v>
      </c>
      <c r="DI67" s="13"/>
      <c r="DJ67" s="13"/>
      <c r="DK67" s="13"/>
      <c r="DL67" s="20">
        <v>0</v>
      </c>
      <c r="DM67" s="20">
        <v>0</v>
      </c>
      <c r="DN67" s="20">
        <v>1</v>
      </c>
      <c r="DO67" s="20">
        <v>1</v>
      </c>
      <c r="DP67" s="20">
        <v>0</v>
      </c>
      <c r="DQ67" s="20">
        <v>0</v>
      </c>
      <c r="DR67" s="20">
        <v>0</v>
      </c>
      <c r="DS67" s="20">
        <v>0</v>
      </c>
      <c r="DT67" s="20">
        <v>0</v>
      </c>
      <c r="DU67" s="20">
        <v>0</v>
      </c>
      <c r="DV67" s="20">
        <v>0</v>
      </c>
      <c r="DW67" s="20">
        <v>1</v>
      </c>
      <c r="DX67" s="20">
        <v>2</v>
      </c>
      <c r="DY67" s="20">
        <v>2</v>
      </c>
      <c r="DZ67" s="20">
        <v>2</v>
      </c>
      <c r="EA67" s="20">
        <v>2</v>
      </c>
      <c r="EB67" s="20">
        <v>2000</v>
      </c>
      <c r="EC67" s="20">
        <v>5000</v>
      </c>
      <c r="ED67" s="19">
        <f t="shared" ref="ED67:ED130" si="18">EC67-EB67</f>
        <v>3000</v>
      </c>
      <c r="EE67" s="19">
        <f t="shared" ref="EE67:EE130" si="19">(100/EC67)*ED67</f>
        <v>60</v>
      </c>
      <c r="EF67" s="20">
        <v>1500</v>
      </c>
      <c r="EG67" s="20">
        <v>3500</v>
      </c>
      <c r="EH67" s="19">
        <f t="shared" ref="EH67:EH130" si="20">EG67-EF67</f>
        <v>2000</v>
      </c>
      <c r="EI67" s="19">
        <f t="shared" ref="EI67:EI130" si="21">(100/EG67)*EH67</f>
        <v>57.142857142857139</v>
      </c>
      <c r="EJ67" s="20">
        <v>3000</v>
      </c>
      <c r="EK67" s="20">
        <v>5000</v>
      </c>
      <c r="EL67" s="19">
        <f t="shared" ref="EL67:EL129" si="22">EK67-EJ67</f>
        <v>2000</v>
      </c>
      <c r="EM67" s="19">
        <f t="shared" ref="EM67:EM129" si="23">(100/EK67)*EL67</f>
        <v>40</v>
      </c>
      <c r="EN67" s="20">
        <v>2000</v>
      </c>
      <c r="EO67" s="20">
        <v>4000</v>
      </c>
      <c r="EP67" s="19">
        <f t="shared" ref="EP67:EP129" si="24">EO67-EN67</f>
        <v>2000</v>
      </c>
      <c r="EQ67" s="19">
        <f t="shared" ref="EQ67:EQ129" si="25">(100/EO67)*EP67</f>
        <v>50</v>
      </c>
      <c r="ER67" s="20">
        <v>1</v>
      </c>
      <c r="ET67" s="20">
        <v>1</v>
      </c>
      <c r="EU67" s="20">
        <v>0</v>
      </c>
      <c r="EV67" s="19">
        <v>0</v>
      </c>
      <c r="EW67" s="19"/>
      <c r="EX67" s="20">
        <v>0</v>
      </c>
      <c r="EY67" s="20" t="s">
        <v>136</v>
      </c>
      <c r="EZ67" s="19">
        <v>0</v>
      </c>
      <c r="FA67" s="19"/>
      <c r="FB67" s="20">
        <v>8</v>
      </c>
      <c r="FD67" s="20">
        <v>4</v>
      </c>
      <c r="FF67" s="20">
        <v>2</v>
      </c>
      <c r="FG67" s="20">
        <v>3</v>
      </c>
      <c r="FH67" s="20">
        <v>3</v>
      </c>
      <c r="FI67" s="20">
        <v>13</v>
      </c>
      <c r="FJ67" s="20">
        <v>6</v>
      </c>
      <c r="FK67" s="20">
        <v>16</v>
      </c>
      <c r="FL67" s="20">
        <v>9</v>
      </c>
      <c r="FM67" s="20">
        <v>25</v>
      </c>
      <c r="FN67" s="20">
        <v>0</v>
      </c>
      <c r="FO67" s="20">
        <v>0</v>
      </c>
      <c r="FP67" s="20">
        <v>6</v>
      </c>
      <c r="FQ67" s="20">
        <v>0</v>
      </c>
      <c r="FR67" s="20">
        <v>0</v>
      </c>
      <c r="FS67" s="20">
        <v>0</v>
      </c>
      <c r="FT67" s="20">
        <v>0</v>
      </c>
      <c r="FU67" s="20">
        <v>0</v>
      </c>
      <c r="FV67" s="20">
        <v>0</v>
      </c>
      <c r="FW67" s="20">
        <v>0</v>
      </c>
      <c r="FX67" s="20">
        <v>0</v>
      </c>
      <c r="FY67" s="20">
        <v>0</v>
      </c>
      <c r="FZ67" s="20">
        <v>1</v>
      </c>
      <c r="GA67" s="20">
        <v>1</v>
      </c>
      <c r="GB67" s="20">
        <v>0</v>
      </c>
      <c r="GC67" s="20">
        <v>0</v>
      </c>
      <c r="GD67" s="20">
        <v>0</v>
      </c>
      <c r="GE67" s="20">
        <v>0</v>
      </c>
      <c r="GF67" s="20">
        <v>0</v>
      </c>
      <c r="GG67" s="20">
        <v>0</v>
      </c>
      <c r="GH67" s="20">
        <v>0</v>
      </c>
      <c r="GI67" s="20">
        <v>0</v>
      </c>
      <c r="GJ67" s="20">
        <v>6</v>
      </c>
      <c r="GK67" s="20">
        <v>6</v>
      </c>
      <c r="GL67" s="20">
        <v>0</v>
      </c>
      <c r="GM67" s="20">
        <v>0</v>
      </c>
      <c r="GN67" s="20">
        <v>0</v>
      </c>
      <c r="GO67" s="20">
        <v>0</v>
      </c>
      <c r="GP67" s="20">
        <v>2</v>
      </c>
      <c r="GQ67" s="20">
        <v>2</v>
      </c>
      <c r="GR67" s="20">
        <v>0</v>
      </c>
      <c r="GS67" s="20">
        <v>0</v>
      </c>
      <c r="GT67" s="20">
        <v>0</v>
      </c>
      <c r="GU67" s="20">
        <v>0</v>
      </c>
      <c r="GV67" s="20">
        <v>0</v>
      </c>
      <c r="GW67" s="20">
        <v>0</v>
      </c>
      <c r="GX67" s="20">
        <v>0</v>
      </c>
      <c r="GY67" s="20">
        <v>0</v>
      </c>
      <c r="GZ67" s="20">
        <v>1</v>
      </c>
      <c r="HA67" s="20">
        <v>0</v>
      </c>
    </row>
    <row r="68" spans="1:209" ht="15" customHeight="1" x14ac:dyDescent="0.35">
      <c r="A68" s="18">
        <v>1070319</v>
      </c>
      <c r="B68" s="18">
        <v>1</v>
      </c>
      <c r="C68" s="18">
        <v>7</v>
      </c>
      <c r="D68" s="18">
        <v>3</v>
      </c>
      <c r="E68" s="18" t="s">
        <v>200</v>
      </c>
      <c r="F68" s="18">
        <v>1</v>
      </c>
      <c r="G68" s="18">
        <v>2</v>
      </c>
      <c r="H68" s="13">
        <v>2</v>
      </c>
      <c r="I68">
        <v>0</v>
      </c>
      <c r="J68" s="13">
        <v>0</v>
      </c>
      <c r="K68" s="13">
        <v>0</v>
      </c>
      <c r="L68" s="14">
        <v>0</v>
      </c>
      <c r="M68">
        <v>8</v>
      </c>
      <c r="N68" s="14">
        <v>0</v>
      </c>
      <c r="O68">
        <v>2</v>
      </c>
      <c r="P68" s="14">
        <v>0</v>
      </c>
      <c r="Q68" s="14">
        <v>0</v>
      </c>
      <c r="R68">
        <v>1</v>
      </c>
      <c r="S68">
        <v>1</v>
      </c>
      <c r="T68" s="14">
        <f t="shared" si="13"/>
        <v>12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f t="shared" si="14"/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f t="shared" si="15"/>
        <v>0</v>
      </c>
      <c r="AK68" s="14">
        <v>0</v>
      </c>
      <c r="AL68" s="14">
        <v>0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f t="shared" si="16"/>
        <v>0</v>
      </c>
      <c r="AS68" s="14">
        <f t="shared" si="17"/>
        <v>12</v>
      </c>
      <c r="AT68" s="20">
        <v>0</v>
      </c>
      <c r="AU68" s="13" t="s">
        <v>136</v>
      </c>
      <c r="AV68" s="20">
        <v>0</v>
      </c>
      <c r="AW68" s="13" t="s">
        <v>136</v>
      </c>
      <c r="AX68" s="20" t="s">
        <v>136</v>
      </c>
      <c r="AY68" s="13" t="s">
        <v>136</v>
      </c>
      <c r="AZ68" s="20">
        <v>0</v>
      </c>
      <c r="BA68" s="13" t="s">
        <v>136</v>
      </c>
      <c r="BB68" s="20" t="s">
        <v>136</v>
      </c>
      <c r="BC68" s="13" t="s">
        <v>136</v>
      </c>
      <c r="BD68" s="20">
        <v>0</v>
      </c>
      <c r="BE68" s="13" t="s">
        <v>136</v>
      </c>
      <c r="BF68" s="20" t="s">
        <v>136</v>
      </c>
      <c r="BG68" s="13" t="s">
        <v>136</v>
      </c>
      <c r="BH68" s="20">
        <v>0</v>
      </c>
      <c r="BI68" s="13" t="s">
        <v>136</v>
      </c>
      <c r="BJ68" s="20" t="s">
        <v>136</v>
      </c>
      <c r="BK68" s="13" t="s">
        <v>136</v>
      </c>
      <c r="BL68" s="20">
        <v>1</v>
      </c>
      <c r="BM68">
        <v>2</v>
      </c>
      <c r="BN68" s="20">
        <v>6</v>
      </c>
      <c r="BO68">
        <v>2</v>
      </c>
      <c r="BP68" s="20">
        <v>0</v>
      </c>
      <c r="BQ68" s="21">
        <v>1</v>
      </c>
      <c r="BR68" s="13" t="s">
        <v>136</v>
      </c>
      <c r="BS68" s="20" t="s">
        <v>136</v>
      </c>
      <c r="BT68" s="13" t="s">
        <v>136</v>
      </c>
      <c r="BU68" s="20">
        <v>0</v>
      </c>
      <c r="BV68" s="13" t="s">
        <v>136</v>
      </c>
      <c r="BW68" s="20" t="s">
        <v>136</v>
      </c>
      <c r="BX68" s="13" t="s">
        <v>136</v>
      </c>
      <c r="BY68" s="20">
        <v>0</v>
      </c>
      <c r="BZ68" s="13" t="s">
        <v>136</v>
      </c>
      <c r="CA68" s="20" t="s">
        <v>136</v>
      </c>
      <c r="CB68" s="13" t="s">
        <v>136</v>
      </c>
      <c r="CC68" s="20">
        <v>1</v>
      </c>
      <c r="CD68">
        <v>2</v>
      </c>
      <c r="CE68" s="15">
        <v>6</v>
      </c>
      <c r="CF68">
        <v>2</v>
      </c>
      <c r="CG68" s="20">
        <v>0</v>
      </c>
      <c r="CH68" s="13" t="s">
        <v>136</v>
      </c>
      <c r="CI68" s="13" t="s">
        <v>136</v>
      </c>
      <c r="CJ68" s="13" t="s">
        <v>136</v>
      </c>
      <c r="CK68" s="20">
        <v>0</v>
      </c>
      <c r="CL68" s="13" t="s">
        <v>136</v>
      </c>
      <c r="CM68" s="20" t="s">
        <v>136</v>
      </c>
      <c r="CN68" s="13" t="s">
        <v>136</v>
      </c>
      <c r="CO68" s="13" t="s">
        <v>136</v>
      </c>
      <c r="CP68" s="13" t="s">
        <v>136</v>
      </c>
      <c r="CQ68" s="13" t="s">
        <v>136</v>
      </c>
      <c r="CR68" s="13" t="s">
        <v>136</v>
      </c>
      <c r="CS68" s="13" t="s">
        <v>136</v>
      </c>
      <c r="CT68" s="13" t="s">
        <v>136</v>
      </c>
      <c r="CU68">
        <v>6</v>
      </c>
      <c r="CV68" s="13" t="s">
        <v>136</v>
      </c>
      <c r="CW68" s="13" t="s">
        <v>136</v>
      </c>
      <c r="CX68" s="13" t="s">
        <v>136</v>
      </c>
      <c r="CY68" s="13" t="s">
        <v>136</v>
      </c>
      <c r="CZ68" s="13" t="s">
        <v>136</v>
      </c>
      <c r="DA68" s="13" t="s">
        <v>136</v>
      </c>
      <c r="DB68" s="13" t="s">
        <v>136</v>
      </c>
      <c r="DC68">
        <v>6</v>
      </c>
      <c r="DD68" s="13" t="s">
        <v>136</v>
      </c>
      <c r="DE68" s="13" t="s">
        <v>136</v>
      </c>
      <c r="DF68" s="13" t="s">
        <v>136</v>
      </c>
      <c r="DG68" s="13" t="s">
        <v>136</v>
      </c>
      <c r="DH68" s="13" t="s">
        <v>136</v>
      </c>
      <c r="DI68" s="13"/>
      <c r="DJ68" s="13"/>
      <c r="DK68" s="13"/>
      <c r="DL68" s="20">
        <v>0</v>
      </c>
      <c r="DM68" s="20">
        <v>0</v>
      </c>
      <c r="DN68" s="20">
        <v>1</v>
      </c>
      <c r="DO68" s="20">
        <v>0</v>
      </c>
      <c r="DP68" s="20">
        <v>0</v>
      </c>
      <c r="DQ68" s="20">
        <v>0</v>
      </c>
      <c r="DR68" s="20">
        <v>0</v>
      </c>
      <c r="DS68" s="20">
        <v>0</v>
      </c>
      <c r="DT68" s="20">
        <v>0</v>
      </c>
      <c r="DU68" s="20">
        <v>0</v>
      </c>
      <c r="DV68" s="20">
        <v>0</v>
      </c>
      <c r="DW68" s="20">
        <v>1</v>
      </c>
      <c r="DX68" s="20">
        <v>2</v>
      </c>
      <c r="DY68" s="20">
        <v>2</v>
      </c>
      <c r="DZ68" s="20">
        <v>2</v>
      </c>
      <c r="EA68" s="20">
        <v>2</v>
      </c>
      <c r="EB68" s="20">
        <v>3000</v>
      </c>
      <c r="EC68" s="20">
        <v>5000</v>
      </c>
      <c r="ED68" s="19">
        <f t="shared" si="18"/>
        <v>2000</v>
      </c>
      <c r="EE68" s="19">
        <f t="shared" si="19"/>
        <v>40</v>
      </c>
      <c r="EF68" s="20">
        <v>2000</v>
      </c>
      <c r="EG68" s="20">
        <v>3500</v>
      </c>
      <c r="EH68" s="19">
        <f t="shared" si="20"/>
        <v>1500</v>
      </c>
      <c r="EI68" s="19">
        <f t="shared" si="21"/>
        <v>42.857142857142854</v>
      </c>
      <c r="EJ68" s="20">
        <v>4000</v>
      </c>
      <c r="EK68" s="20">
        <v>7000</v>
      </c>
      <c r="EL68" s="19">
        <f t="shared" si="22"/>
        <v>3000</v>
      </c>
      <c r="EM68" s="19">
        <f t="shared" si="23"/>
        <v>42.857142857142854</v>
      </c>
      <c r="EN68" s="20">
        <v>2000</v>
      </c>
      <c r="EO68" s="20">
        <v>4000</v>
      </c>
      <c r="EP68" s="19">
        <f t="shared" si="24"/>
        <v>2000</v>
      </c>
      <c r="EQ68" s="19">
        <f t="shared" si="25"/>
        <v>50</v>
      </c>
      <c r="ER68" s="19">
        <v>2</v>
      </c>
      <c r="ES68" s="20"/>
      <c r="ET68" s="20">
        <v>1</v>
      </c>
      <c r="EU68" s="20">
        <v>0</v>
      </c>
      <c r="EV68" s="19">
        <v>0</v>
      </c>
      <c r="EW68" s="19"/>
      <c r="EX68" s="20">
        <v>0</v>
      </c>
      <c r="EY68" t="s">
        <v>136</v>
      </c>
      <c r="EZ68" s="19">
        <v>0</v>
      </c>
      <c r="FA68" s="19"/>
      <c r="FB68">
        <v>8</v>
      </c>
      <c r="FD68" s="19">
        <v>0</v>
      </c>
      <c r="FE68" s="19"/>
      <c r="FF68">
        <v>2</v>
      </c>
      <c r="FG68">
        <v>34</v>
      </c>
      <c r="FH68">
        <v>5</v>
      </c>
      <c r="FI68">
        <v>25</v>
      </c>
      <c r="FJ68">
        <v>66</v>
      </c>
      <c r="FK68">
        <v>59</v>
      </c>
      <c r="FL68">
        <v>71</v>
      </c>
      <c r="FM68">
        <v>130</v>
      </c>
      <c r="FN68">
        <v>7</v>
      </c>
      <c r="FO68">
        <v>0</v>
      </c>
      <c r="FP68">
        <v>3</v>
      </c>
      <c r="FQ68">
        <v>0</v>
      </c>
      <c r="FR68">
        <v>0</v>
      </c>
      <c r="FS68">
        <v>0</v>
      </c>
      <c r="FT68">
        <v>0</v>
      </c>
      <c r="FU68">
        <v>0</v>
      </c>
      <c r="FV68">
        <v>0</v>
      </c>
      <c r="FW68">
        <v>0</v>
      </c>
      <c r="FX68">
        <v>0</v>
      </c>
      <c r="FY68">
        <v>0</v>
      </c>
      <c r="FZ68">
        <v>2</v>
      </c>
      <c r="GA68">
        <v>2</v>
      </c>
      <c r="GB68">
        <v>11</v>
      </c>
      <c r="GC68">
        <v>11</v>
      </c>
      <c r="GD68">
        <v>9</v>
      </c>
      <c r="GE68">
        <v>0</v>
      </c>
      <c r="GF68">
        <v>0</v>
      </c>
      <c r="GG68">
        <v>0</v>
      </c>
      <c r="GH68">
        <v>0</v>
      </c>
      <c r="GI68">
        <v>0</v>
      </c>
      <c r="GJ68">
        <v>0</v>
      </c>
      <c r="GK68">
        <v>10</v>
      </c>
      <c r="GL68">
        <v>0</v>
      </c>
      <c r="GM68">
        <v>0</v>
      </c>
      <c r="GN68">
        <v>0</v>
      </c>
      <c r="GO68">
        <v>0</v>
      </c>
      <c r="GP68">
        <v>13</v>
      </c>
      <c r="GQ68">
        <v>3</v>
      </c>
      <c r="GR68">
        <v>10</v>
      </c>
      <c r="GS68">
        <v>45</v>
      </c>
      <c r="GT68">
        <v>0</v>
      </c>
      <c r="GU68">
        <v>0</v>
      </c>
      <c r="GV68">
        <v>0</v>
      </c>
      <c r="GW68">
        <v>0</v>
      </c>
      <c r="GX68">
        <v>3</v>
      </c>
      <c r="GY68">
        <v>0</v>
      </c>
      <c r="GZ68">
        <v>1</v>
      </c>
      <c r="HA68">
        <v>0</v>
      </c>
    </row>
    <row r="69" spans="1:209" ht="15" customHeight="1" x14ac:dyDescent="0.35">
      <c r="A69" s="18">
        <v>1070320</v>
      </c>
      <c r="B69" s="18">
        <v>1</v>
      </c>
      <c r="C69" s="18">
        <v>7</v>
      </c>
      <c r="D69" s="18">
        <v>3</v>
      </c>
      <c r="E69" s="18" t="s">
        <v>201</v>
      </c>
      <c r="F69" s="18">
        <v>1</v>
      </c>
      <c r="G69" s="18">
        <v>4</v>
      </c>
      <c r="H69" s="13">
        <v>3</v>
      </c>
      <c r="I69">
        <v>0</v>
      </c>
      <c r="J69" s="13">
        <v>2</v>
      </c>
      <c r="K69" s="13">
        <v>0</v>
      </c>
      <c r="L69" s="14">
        <v>0</v>
      </c>
      <c r="M69" s="13">
        <v>3</v>
      </c>
      <c r="N69" s="14">
        <v>0</v>
      </c>
      <c r="O69" s="13">
        <v>2</v>
      </c>
      <c r="P69" s="14">
        <v>0</v>
      </c>
      <c r="Q69" s="14">
        <v>0</v>
      </c>
      <c r="R69">
        <v>1</v>
      </c>
      <c r="S69">
        <v>1</v>
      </c>
      <c r="T69" s="14">
        <f t="shared" si="13"/>
        <v>7</v>
      </c>
      <c r="U69">
        <v>8</v>
      </c>
      <c r="V69" s="14">
        <v>0</v>
      </c>
      <c r="W69">
        <v>1</v>
      </c>
      <c r="X69" s="14">
        <v>0</v>
      </c>
      <c r="Y69" s="14">
        <v>0</v>
      </c>
      <c r="Z69">
        <v>1</v>
      </c>
      <c r="AA69">
        <v>1</v>
      </c>
      <c r="AB69" s="14">
        <f t="shared" si="14"/>
        <v>11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f t="shared" si="15"/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0</v>
      </c>
      <c r="AQ69" s="14">
        <v>0</v>
      </c>
      <c r="AR69" s="14">
        <f t="shared" si="16"/>
        <v>0</v>
      </c>
      <c r="AS69" s="14">
        <f t="shared" si="17"/>
        <v>18</v>
      </c>
      <c r="AT69" s="20">
        <v>0</v>
      </c>
      <c r="AU69" s="13" t="s">
        <v>136</v>
      </c>
      <c r="AV69" s="20">
        <v>0</v>
      </c>
      <c r="AW69" s="13" t="s">
        <v>136</v>
      </c>
      <c r="AX69" s="20" t="s">
        <v>136</v>
      </c>
      <c r="AY69" s="13" t="s">
        <v>136</v>
      </c>
      <c r="AZ69" s="20">
        <v>0</v>
      </c>
      <c r="BA69" s="13" t="s">
        <v>136</v>
      </c>
      <c r="BB69" s="20" t="s">
        <v>136</v>
      </c>
      <c r="BC69" s="13" t="s">
        <v>136</v>
      </c>
      <c r="BD69" s="20">
        <v>0</v>
      </c>
      <c r="BE69" s="13" t="s">
        <v>136</v>
      </c>
      <c r="BF69" s="20" t="s">
        <v>136</v>
      </c>
      <c r="BG69" s="13" t="s">
        <v>136</v>
      </c>
      <c r="BH69" s="20">
        <v>0</v>
      </c>
      <c r="BI69" s="13" t="s">
        <v>136</v>
      </c>
      <c r="BJ69" s="20" t="s">
        <v>136</v>
      </c>
      <c r="BK69" s="13" t="s">
        <v>136</v>
      </c>
      <c r="BL69" s="20">
        <v>1</v>
      </c>
      <c r="BM69">
        <v>2</v>
      </c>
      <c r="BN69" s="20">
        <v>6</v>
      </c>
      <c r="BO69">
        <v>2</v>
      </c>
      <c r="BP69" s="20">
        <v>0</v>
      </c>
      <c r="BQ69" s="21">
        <v>1</v>
      </c>
      <c r="BR69" s="13" t="s">
        <v>136</v>
      </c>
      <c r="BS69" s="20" t="s">
        <v>136</v>
      </c>
      <c r="BT69" s="13" t="s">
        <v>136</v>
      </c>
      <c r="BU69" s="20">
        <v>0</v>
      </c>
      <c r="BV69" s="13" t="s">
        <v>136</v>
      </c>
      <c r="BW69" s="20" t="s">
        <v>136</v>
      </c>
      <c r="BX69" s="13" t="s">
        <v>136</v>
      </c>
      <c r="BY69" s="20">
        <v>0</v>
      </c>
      <c r="BZ69" s="13" t="s">
        <v>136</v>
      </c>
      <c r="CA69" s="20" t="s">
        <v>136</v>
      </c>
      <c r="CB69" s="13" t="s">
        <v>136</v>
      </c>
      <c r="CC69" s="20">
        <v>1</v>
      </c>
      <c r="CD69">
        <v>2</v>
      </c>
      <c r="CE69" s="15">
        <v>6</v>
      </c>
      <c r="CF69">
        <v>2</v>
      </c>
      <c r="CG69" s="20">
        <v>0</v>
      </c>
      <c r="CH69" s="13" t="s">
        <v>136</v>
      </c>
      <c r="CI69" s="20" t="s">
        <v>136</v>
      </c>
      <c r="CJ69" s="13" t="s">
        <v>136</v>
      </c>
      <c r="CK69" s="20">
        <v>0</v>
      </c>
      <c r="CL69" s="13" t="s">
        <v>136</v>
      </c>
      <c r="CM69" s="20" t="s">
        <v>136</v>
      </c>
      <c r="CN69" s="13" t="s">
        <v>136</v>
      </c>
      <c r="CO69" s="13" t="s">
        <v>136</v>
      </c>
      <c r="CP69" s="13" t="s">
        <v>136</v>
      </c>
      <c r="CQ69" s="20" t="s">
        <v>136</v>
      </c>
      <c r="CR69" s="13" t="s">
        <v>136</v>
      </c>
      <c r="CS69" s="20" t="s">
        <v>136</v>
      </c>
      <c r="CT69" s="13" t="s">
        <v>136</v>
      </c>
      <c r="CU69">
        <v>2</v>
      </c>
      <c r="CV69" s="13" t="s">
        <v>136</v>
      </c>
      <c r="CW69" s="13" t="s">
        <v>136</v>
      </c>
      <c r="CX69" s="13" t="s">
        <v>136</v>
      </c>
      <c r="CY69" s="13" t="s">
        <v>136</v>
      </c>
      <c r="CZ69" s="13" t="s">
        <v>136</v>
      </c>
      <c r="DA69" s="13" t="s">
        <v>136</v>
      </c>
      <c r="DB69" s="13" t="s">
        <v>136</v>
      </c>
      <c r="DC69">
        <v>2</v>
      </c>
      <c r="DD69" s="13" t="s">
        <v>136</v>
      </c>
      <c r="DE69" s="13" t="s">
        <v>136</v>
      </c>
      <c r="DF69" s="13" t="s">
        <v>136</v>
      </c>
      <c r="DG69" s="13" t="s">
        <v>136</v>
      </c>
      <c r="DH69" s="13" t="s">
        <v>136</v>
      </c>
      <c r="DI69" s="13"/>
      <c r="DJ69" s="13"/>
      <c r="DK69" s="13"/>
      <c r="DL69" s="20">
        <v>1</v>
      </c>
      <c r="DM69" s="20">
        <v>0</v>
      </c>
      <c r="DN69" s="20">
        <v>0</v>
      </c>
      <c r="DO69" s="20">
        <v>0</v>
      </c>
      <c r="DP69" s="20">
        <v>0</v>
      </c>
      <c r="DQ69" s="20">
        <v>0</v>
      </c>
      <c r="DR69" s="20">
        <v>0</v>
      </c>
      <c r="DS69" s="20">
        <v>0</v>
      </c>
      <c r="DT69" s="20">
        <v>0</v>
      </c>
      <c r="DU69" s="20">
        <v>0</v>
      </c>
      <c r="DV69" s="20">
        <v>0</v>
      </c>
      <c r="DW69" s="20">
        <v>0</v>
      </c>
      <c r="DX69" s="20">
        <v>2</v>
      </c>
      <c r="DY69" s="20">
        <v>2</v>
      </c>
      <c r="DZ69" s="20">
        <v>2</v>
      </c>
      <c r="EA69" s="20">
        <v>2</v>
      </c>
      <c r="EB69" s="20">
        <v>3000</v>
      </c>
      <c r="EC69" s="20">
        <v>5000</v>
      </c>
      <c r="ED69" s="19">
        <f t="shared" si="18"/>
        <v>2000</v>
      </c>
      <c r="EE69" s="19">
        <f t="shared" si="19"/>
        <v>40</v>
      </c>
      <c r="EF69" s="20">
        <v>2000</v>
      </c>
      <c r="EG69" s="20">
        <v>3500</v>
      </c>
      <c r="EH69" s="19">
        <f t="shared" si="20"/>
        <v>1500</v>
      </c>
      <c r="EI69" s="19">
        <f t="shared" si="21"/>
        <v>42.857142857142854</v>
      </c>
      <c r="EJ69" s="20">
        <v>4000</v>
      </c>
      <c r="EK69" s="20">
        <v>6000</v>
      </c>
      <c r="EL69" s="19">
        <f t="shared" si="22"/>
        <v>2000</v>
      </c>
      <c r="EM69" s="19">
        <f t="shared" si="23"/>
        <v>33.333333333333336</v>
      </c>
      <c r="EN69" s="20">
        <v>2500</v>
      </c>
      <c r="EO69" s="20">
        <v>3500</v>
      </c>
      <c r="EP69" s="19">
        <f t="shared" si="24"/>
        <v>1000</v>
      </c>
      <c r="EQ69" s="19">
        <f t="shared" si="25"/>
        <v>28.571428571428569</v>
      </c>
      <c r="ER69" s="20">
        <v>1</v>
      </c>
      <c r="ES69" s="20"/>
      <c r="ET69" s="20">
        <v>1</v>
      </c>
      <c r="EU69" s="20">
        <v>0</v>
      </c>
      <c r="EV69" s="19">
        <v>0</v>
      </c>
      <c r="EW69" s="19"/>
      <c r="EX69" s="20">
        <v>0</v>
      </c>
      <c r="EY69" t="s">
        <v>136</v>
      </c>
      <c r="EZ69" s="19">
        <v>0</v>
      </c>
      <c r="FA69" s="19"/>
      <c r="FB69">
        <v>8</v>
      </c>
      <c r="FD69" s="19">
        <v>0</v>
      </c>
      <c r="FE69" s="19"/>
      <c r="FF69">
        <v>9</v>
      </c>
      <c r="FG69">
        <v>0</v>
      </c>
      <c r="FH69">
        <v>0</v>
      </c>
      <c r="FI69">
        <v>36</v>
      </c>
      <c r="FJ69">
        <v>34</v>
      </c>
      <c r="FK69">
        <v>36</v>
      </c>
      <c r="FL69">
        <v>34</v>
      </c>
      <c r="FM69">
        <v>70</v>
      </c>
      <c r="FN69">
        <v>0</v>
      </c>
      <c r="FO69">
        <v>0</v>
      </c>
      <c r="FP69">
        <v>7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8</v>
      </c>
      <c r="GC69">
        <v>0</v>
      </c>
      <c r="GD69">
        <v>0</v>
      </c>
      <c r="GE69">
        <v>0</v>
      </c>
      <c r="GF69">
        <v>4</v>
      </c>
      <c r="GG69">
        <v>0</v>
      </c>
      <c r="GH69">
        <v>0</v>
      </c>
      <c r="GI69">
        <v>0</v>
      </c>
      <c r="GJ69">
        <v>0</v>
      </c>
      <c r="GK69">
        <v>10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5</v>
      </c>
      <c r="GS69">
        <v>24</v>
      </c>
      <c r="GT69">
        <v>0</v>
      </c>
      <c r="GU69">
        <v>0</v>
      </c>
      <c r="GV69">
        <v>0</v>
      </c>
      <c r="GW69">
        <v>0</v>
      </c>
      <c r="GX69">
        <v>0</v>
      </c>
      <c r="GY69">
        <v>0</v>
      </c>
      <c r="GZ69">
        <v>12</v>
      </c>
      <c r="HA69">
        <v>0</v>
      </c>
    </row>
    <row r="70" spans="1:209" ht="15" customHeight="1" x14ac:dyDescent="0.35">
      <c r="A70" s="18">
        <v>1070321</v>
      </c>
      <c r="B70" s="18">
        <v>1</v>
      </c>
      <c r="C70" s="18">
        <v>7</v>
      </c>
      <c r="D70" s="18">
        <v>3</v>
      </c>
      <c r="E70" s="18" t="s">
        <v>202</v>
      </c>
      <c r="F70" s="18">
        <v>1</v>
      </c>
      <c r="G70" s="18">
        <v>1</v>
      </c>
      <c r="H70" s="13">
        <v>1</v>
      </c>
      <c r="I70">
        <v>0</v>
      </c>
      <c r="J70" s="13">
        <v>1</v>
      </c>
      <c r="K70" s="13">
        <v>0</v>
      </c>
      <c r="L70" s="14">
        <v>0</v>
      </c>
      <c r="M70" s="14">
        <v>0</v>
      </c>
      <c r="N70" s="14">
        <v>0</v>
      </c>
      <c r="O70">
        <v>2</v>
      </c>
      <c r="P70">
        <v>4</v>
      </c>
      <c r="Q70" s="14">
        <v>0</v>
      </c>
      <c r="R70">
        <v>4</v>
      </c>
      <c r="S70" s="14">
        <v>0</v>
      </c>
      <c r="T70" s="14">
        <f t="shared" si="13"/>
        <v>10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14">
        <f t="shared" si="14"/>
        <v>0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f t="shared" si="15"/>
        <v>0</v>
      </c>
      <c r="AK70" s="14">
        <v>0</v>
      </c>
      <c r="AL70" s="14">
        <v>0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f t="shared" si="16"/>
        <v>0</v>
      </c>
      <c r="AS70" s="14">
        <f t="shared" si="17"/>
        <v>10</v>
      </c>
      <c r="AT70" s="20">
        <v>0</v>
      </c>
      <c r="AU70" s="13" t="s">
        <v>136</v>
      </c>
      <c r="AV70" s="20">
        <v>0</v>
      </c>
      <c r="AW70" s="13" t="s">
        <v>136</v>
      </c>
      <c r="AX70" s="20" t="s">
        <v>136</v>
      </c>
      <c r="AY70" s="13" t="s">
        <v>136</v>
      </c>
      <c r="AZ70" s="20">
        <v>0</v>
      </c>
      <c r="BA70" s="13" t="s">
        <v>136</v>
      </c>
      <c r="BB70" s="20" t="s">
        <v>136</v>
      </c>
      <c r="BC70" s="13" t="s">
        <v>136</v>
      </c>
      <c r="BD70" s="20">
        <v>0</v>
      </c>
      <c r="BE70" s="13" t="s">
        <v>136</v>
      </c>
      <c r="BF70" s="20" t="s">
        <v>136</v>
      </c>
      <c r="BG70" s="13" t="s">
        <v>136</v>
      </c>
      <c r="BH70" s="20">
        <v>0</v>
      </c>
      <c r="BI70" s="13" t="s">
        <v>136</v>
      </c>
      <c r="BJ70" s="20" t="s">
        <v>136</v>
      </c>
      <c r="BK70" s="13" t="s">
        <v>136</v>
      </c>
      <c r="BL70" s="20">
        <v>1</v>
      </c>
      <c r="BM70">
        <v>2</v>
      </c>
      <c r="BN70" s="20">
        <v>6</v>
      </c>
      <c r="BO70">
        <v>2</v>
      </c>
      <c r="BP70" s="20">
        <v>0</v>
      </c>
      <c r="BQ70" s="21">
        <v>1</v>
      </c>
      <c r="BR70" s="13" t="s">
        <v>136</v>
      </c>
      <c r="BS70" s="20" t="s">
        <v>136</v>
      </c>
      <c r="BT70" s="13" t="s">
        <v>136</v>
      </c>
      <c r="BU70" s="20">
        <v>0</v>
      </c>
      <c r="BV70" s="13" t="s">
        <v>136</v>
      </c>
      <c r="BW70" s="20" t="s">
        <v>136</v>
      </c>
      <c r="BX70" s="13" t="s">
        <v>136</v>
      </c>
      <c r="BY70" s="20">
        <v>0</v>
      </c>
      <c r="BZ70" s="13" t="s">
        <v>136</v>
      </c>
      <c r="CA70" s="20" t="s">
        <v>136</v>
      </c>
      <c r="CB70" s="13" t="s">
        <v>136</v>
      </c>
      <c r="CC70" s="20">
        <v>0</v>
      </c>
      <c r="CD70" s="13" t="s">
        <v>136</v>
      </c>
      <c r="CE70" s="20" t="s">
        <v>136</v>
      </c>
      <c r="CF70" s="13" t="s">
        <v>136</v>
      </c>
      <c r="CG70" s="20">
        <v>0</v>
      </c>
      <c r="CH70" s="13" t="s">
        <v>136</v>
      </c>
      <c r="CI70" s="20" t="s">
        <v>136</v>
      </c>
      <c r="CJ70" s="13" t="s">
        <v>136</v>
      </c>
      <c r="CK70" s="20">
        <v>0</v>
      </c>
      <c r="CL70" s="13" t="s">
        <v>136</v>
      </c>
      <c r="CM70" s="20" t="s">
        <v>136</v>
      </c>
      <c r="CN70" s="13" t="s">
        <v>136</v>
      </c>
      <c r="CO70" s="13" t="s">
        <v>136</v>
      </c>
      <c r="CP70" s="13" t="s">
        <v>136</v>
      </c>
      <c r="CQ70" s="20" t="s">
        <v>136</v>
      </c>
      <c r="CR70" s="13" t="s">
        <v>136</v>
      </c>
      <c r="CS70" s="13" t="s">
        <v>136</v>
      </c>
      <c r="CT70" s="13" t="s">
        <v>136</v>
      </c>
      <c r="CU70">
        <v>2</v>
      </c>
      <c r="CV70" s="13" t="s">
        <v>136</v>
      </c>
      <c r="CW70" s="13" t="s">
        <v>136</v>
      </c>
      <c r="CX70" s="13" t="s">
        <v>136</v>
      </c>
      <c r="CY70" s="13" t="s">
        <v>136</v>
      </c>
      <c r="CZ70" s="13" t="s">
        <v>136</v>
      </c>
      <c r="DA70" s="13" t="s">
        <v>136</v>
      </c>
      <c r="DB70" s="13" t="s">
        <v>136</v>
      </c>
      <c r="DC70" s="13" t="s">
        <v>136</v>
      </c>
      <c r="DD70" s="13" t="s">
        <v>136</v>
      </c>
      <c r="DE70" s="13" t="s">
        <v>136</v>
      </c>
      <c r="DF70" s="13" t="s">
        <v>136</v>
      </c>
      <c r="DG70" s="13" t="s">
        <v>136</v>
      </c>
      <c r="DH70" s="13" t="s">
        <v>136</v>
      </c>
      <c r="DI70" s="13"/>
      <c r="DJ70" s="13"/>
      <c r="DK70" s="13"/>
      <c r="DL70" s="20">
        <v>0</v>
      </c>
      <c r="DM70" s="20">
        <v>0</v>
      </c>
      <c r="DN70" s="20">
        <v>0</v>
      </c>
      <c r="DO70" s="20">
        <v>0</v>
      </c>
      <c r="DP70" s="20">
        <v>0</v>
      </c>
      <c r="DQ70" s="20">
        <v>0</v>
      </c>
      <c r="DR70" s="20">
        <v>0</v>
      </c>
      <c r="DS70" s="20">
        <v>0</v>
      </c>
      <c r="DT70" s="20">
        <v>0</v>
      </c>
      <c r="DU70" s="20">
        <v>0</v>
      </c>
      <c r="DV70" s="20">
        <v>0</v>
      </c>
      <c r="DW70" s="20">
        <v>1</v>
      </c>
      <c r="DX70" s="20">
        <v>2</v>
      </c>
      <c r="DY70" s="20">
        <v>2</v>
      </c>
      <c r="DZ70" s="20">
        <v>4</v>
      </c>
      <c r="EA70" s="20">
        <v>4</v>
      </c>
      <c r="EB70" s="20">
        <v>2500</v>
      </c>
      <c r="EC70" s="20">
        <v>5000</v>
      </c>
      <c r="ED70" s="19">
        <f t="shared" si="18"/>
        <v>2500</v>
      </c>
      <c r="EE70" s="19">
        <f t="shared" si="19"/>
        <v>50</v>
      </c>
      <c r="EF70" s="20">
        <v>2000</v>
      </c>
      <c r="EG70" s="20">
        <v>3500</v>
      </c>
      <c r="EH70" s="19">
        <f t="shared" si="20"/>
        <v>1500</v>
      </c>
      <c r="EI70" s="19">
        <f t="shared" si="21"/>
        <v>42.857142857142854</v>
      </c>
      <c r="EJ70" s="19"/>
      <c r="EK70" s="19"/>
      <c r="EL70" s="19"/>
      <c r="EM70" s="19"/>
      <c r="EN70" s="19"/>
      <c r="EO70" s="19"/>
      <c r="EP70" s="19"/>
      <c r="EQ70" s="19"/>
      <c r="ER70" s="19">
        <v>2</v>
      </c>
      <c r="ES70" s="20"/>
      <c r="ET70" s="20">
        <v>1</v>
      </c>
      <c r="EU70" s="20">
        <v>1</v>
      </c>
      <c r="EV70" s="20">
        <v>3</v>
      </c>
      <c r="EW70" s="20"/>
      <c r="EX70" s="20">
        <v>0</v>
      </c>
      <c r="EY70" t="s">
        <v>136</v>
      </c>
      <c r="EZ70">
        <v>1</v>
      </c>
      <c r="FB70">
        <v>8</v>
      </c>
      <c r="FD70">
        <v>3</v>
      </c>
      <c r="FF70" s="15">
        <v>0</v>
      </c>
      <c r="FG70">
        <v>54</v>
      </c>
      <c r="FH70">
        <v>2</v>
      </c>
      <c r="FI70">
        <v>92</v>
      </c>
      <c r="FJ70">
        <v>294</v>
      </c>
      <c r="FK70">
        <v>146</v>
      </c>
      <c r="FL70">
        <v>296</v>
      </c>
      <c r="FM70">
        <v>442</v>
      </c>
      <c r="FN70">
        <v>5</v>
      </c>
      <c r="FO70">
        <v>2</v>
      </c>
      <c r="FP70">
        <v>3</v>
      </c>
      <c r="FQ70">
        <v>0</v>
      </c>
      <c r="FR70">
        <v>3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8</v>
      </c>
      <c r="GA70">
        <v>0</v>
      </c>
      <c r="GB70">
        <v>6</v>
      </c>
      <c r="GC70">
        <v>58</v>
      </c>
      <c r="GD70">
        <v>6</v>
      </c>
      <c r="GE70">
        <v>0</v>
      </c>
      <c r="GF70">
        <v>0</v>
      </c>
      <c r="GG70">
        <v>0</v>
      </c>
      <c r="GH70">
        <v>3</v>
      </c>
      <c r="GI70">
        <v>0</v>
      </c>
      <c r="GJ70">
        <v>12</v>
      </c>
      <c r="GK70">
        <v>5</v>
      </c>
      <c r="GL70">
        <v>6</v>
      </c>
      <c r="GM70">
        <v>0</v>
      </c>
      <c r="GN70">
        <v>6</v>
      </c>
      <c r="GO70">
        <v>0</v>
      </c>
      <c r="GP70">
        <v>23</v>
      </c>
      <c r="GQ70">
        <v>0</v>
      </c>
      <c r="GR70">
        <v>41</v>
      </c>
      <c r="GS70">
        <v>227</v>
      </c>
      <c r="GT70">
        <v>0</v>
      </c>
      <c r="GU70">
        <v>0</v>
      </c>
      <c r="GV70">
        <v>0</v>
      </c>
      <c r="GW70">
        <v>0</v>
      </c>
      <c r="GX70">
        <v>0</v>
      </c>
      <c r="GY70">
        <v>0</v>
      </c>
      <c r="GZ70">
        <v>24</v>
      </c>
      <c r="HA70">
        <v>4</v>
      </c>
    </row>
    <row r="71" spans="1:209" ht="15" customHeight="1" x14ac:dyDescent="0.35">
      <c r="A71" s="18">
        <v>1070322</v>
      </c>
      <c r="B71" s="18">
        <v>1</v>
      </c>
      <c r="C71" s="18">
        <v>7</v>
      </c>
      <c r="D71" s="18">
        <v>3</v>
      </c>
      <c r="E71" s="18" t="s">
        <v>203</v>
      </c>
      <c r="F71" s="18">
        <v>1</v>
      </c>
      <c r="G71" s="18">
        <v>3</v>
      </c>
      <c r="H71" s="13">
        <v>3</v>
      </c>
      <c r="I71">
        <v>0</v>
      </c>
      <c r="J71" s="13">
        <v>1</v>
      </c>
      <c r="K71" s="13">
        <v>0</v>
      </c>
      <c r="L71" s="14">
        <v>0</v>
      </c>
      <c r="M71" s="14">
        <v>0</v>
      </c>
      <c r="N71" s="14">
        <v>0</v>
      </c>
      <c r="O71" s="14">
        <v>0</v>
      </c>
      <c r="P71" s="13">
        <v>0</v>
      </c>
      <c r="Q71" s="13">
        <v>0</v>
      </c>
      <c r="R71">
        <v>2</v>
      </c>
      <c r="S71">
        <v>1</v>
      </c>
      <c r="T71" s="14">
        <f t="shared" si="13"/>
        <v>3</v>
      </c>
      <c r="U71" s="14">
        <v>0</v>
      </c>
      <c r="V71">
        <v>6</v>
      </c>
      <c r="W71">
        <v>2</v>
      </c>
      <c r="X71" s="14">
        <v>0</v>
      </c>
      <c r="Y71">
        <v>1</v>
      </c>
      <c r="Z71" s="14">
        <v>0</v>
      </c>
      <c r="AA71">
        <v>2</v>
      </c>
      <c r="AB71" s="14">
        <f t="shared" si="14"/>
        <v>11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f t="shared" si="15"/>
        <v>0</v>
      </c>
      <c r="AK71" s="14">
        <v>0</v>
      </c>
      <c r="AL71" s="14">
        <v>0</v>
      </c>
      <c r="AM71" s="14">
        <v>0</v>
      </c>
      <c r="AN71" s="14">
        <v>0</v>
      </c>
      <c r="AO71" s="14">
        <v>0</v>
      </c>
      <c r="AP71" s="14">
        <v>0</v>
      </c>
      <c r="AQ71" s="14">
        <v>0</v>
      </c>
      <c r="AR71" s="14">
        <f t="shared" si="16"/>
        <v>0</v>
      </c>
      <c r="AS71" s="14">
        <f t="shared" si="17"/>
        <v>14</v>
      </c>
      <c r="AT71" s="20">
        <v>0</v>
      </c>
      <c r="AU71" s="13" t="s">
        <v>136</v>
      </c>
      <c r="AV71" s="20">
        <v>1</v>
      </c>
      <c r="AW71">
        <v>2</v>
      </c>
      <c r="AX71">
        <v>2</v>
      </c>
      <c r="AY71">
        <v>2</v>
      </c>
      <c r="AZ71" s="20">
        <v>0</v>
      </c>
      <c r="BA71" s="13" t="s">
        <v>136</v>
      </c>
      <c r="BB71" s="20" t="s">
        <v>136</v>
      </c>
      <c r="BC71" s="13" t="s">
        <v>136</v>
      </c>
      <c r="BD71" s="20">
        <v>0</v>
      </c>
      <c r="BE71" s="13" t="s">
        <v>136</v>
      </c>
      <c r="BF71" s="20" t="s">
        <v>136</v>
      </c>
      <c r="BG71" s="13" t="s">
        <v>136</v>
      </c>
      <c r="BH71" s="20">
        <v>0</v>
      </c>
      <c r="BI71" s="13" t="s">
        <v>136</v>
      </c>
      <c r="BJ71" s="20" t="s">
        <v>136</v>
      </c>
      <c r="BK71" s="13" t="s">
        <v>136</v>
      </c>
      <c r="BL71" s="20">
        <v>0</v>
      </c>
      <c r="BM71" s="13" t="s">
        <v>136</v>
      </c>
      <c r="BN71" s="20" t="s">
        <v>136</v>
      </c>
      <c r="BO71" s="13" t="s">
        <v>136</v>
      </c>
      <c r="BP71" s="20">
        <v>0</v>
      </c>
      <c r="BQ71" s="21">
        <v>1</v>
      </c>
      <c r="BR71" s="13" t="s">
        <v>136</v>
      </c>
      <c r="BS71" s="20" t="s">
        <v>136</v>
      </c>
      <c r="BT71" s="13" t="s">
        <v>136</v>
      </c>
      <c r="BU71" s="20">
        <v>0</v>
      </c>
      <c r="BV71" s="13" t="s">
        <v>136</v>
      </c>
      <c r="BW71" s="20" t="s">
        <v>136</v>
      </c>
      <c r="BX71" s="13" t="s">
        <v>136</v>
      </c>
      <c r="BY71" s="20">
        <v>0</v>
      </c>
      <c r="BZ71" s="13" t="s">
        <v>136</v>
      </c>
      <c r="CA71" s="20" t="s">
        <v>136</v>
      </c>
      <c r="CB71" s="13" t="s">
        <v>136</v>
      </c>
      <c r="CC71" s="20">
        <v>1</v>
      </c>
      <c r="CD71">
        <v>2</v>
      </c>
      <c r="CE71" s="20">
        <v>2</v>
      </c>
      <c r="CF71" s="20">
        <v>3</v>
      </c>
      <c r="CG71" s="20">
        <v>0</v>
      </c>
      <c r="CH71" s="13" t="s">
        <v>136</v>
      </c>
      <c r="CI71" s="20" t="s">
        <v>136</v>
      </c>
      <c r="CJ71" s="13" t="s">
        <v>136</v>
      </c>
      <c r="CK71" s="20">
        <v>0</v>
      </c>
      <c r="CL71" s="13" t="s">
        <v>136</v>
      </c>
      <c r="CM71" s="20" t="s">
        <v>136</v>
      </c>
      <c r="CN71" s="13" t="s">
        <v>136</v>
      </c>
      <c r="CO71" s="13" t="s">
        <v>136</v>
      </c>
      <c r="CP71" s="13" t="s">
        <v>136</v>
      </c>
      <c r="CQ71" s="13" t="s">
        <v>136</v>
      </c>
      <c r="CR71" s="13" t="s">
        <v>136</v>
      </c>
      <c r="CS71" s="13" t="s">
        <v>136</v>
      </c>
      <c r="CT71" s="13" t="s">
        <v>136</v>
      </c>
      <c r="CU71">
        <v>6</v>
      </c>
      <c r="CV71" s="13" t="s">
        <v>136</v>
      </c>
      <c r="CW71" s="13" t="s">
        <v>136</v>
      </c>
      <c r="CX71" s="13" t="s">
        <v>136</v>
      </c>
      <c r="CY71" s="13" t="s">
        <v>136</v>
      </c>
      <c r="CZ71" s="13" t="s">
        <v>136</v>
      </c>
      <c r="DA71" s="13" t="s">
        <v>136</v>
      </c>
      <c r="DB71" s="13" t="s">
        <v>136</v>
      </c>
      <c r="DC71">
        <v>6</v>
      </c>
      <c r="DD71" s="13" t="s">
        <v>136</v>
      </c>
      <c r="DE71" s="13" t="s">
        <v>136</v>
      </c>
      <c r="DF71" s="13" t="s">
        <v>136</v>
      </c>
      <c r="DG71" s="13" t="s">
        <v>136</v>
      </c>
      <c r="DH71" s="13" t="s">
        <v>136</v>
      </c>
      <c r="DI71" s="13"/>
      <c r="DJ71" s="13"/>
      <c r="DK71" s="13"/>
      <c r="DL71" s="20">
        <v>1</v>
      </c>
      <c r="DM71" s="20">
        <v>0</v>
      </c>
      <c r="DN71" s="20">
        <v>0</v>
      </c>
      <c r="DO71" s="20">
        <v>0</v>
      </c>
      <c r="DP71" s="20">
        <v>0</v>
      </c>
      <c r="DQ71" s="20">
        <v>0</v>
      </c>
      <c r="DR71" s="20">
        <v>0</v>
      </c>
      <c r="DS71" s="20">
        <v>1</v>
      </c>
      <c r="DT71" s="20">
        <v>1</v>
      </c>
      <c r="DU71" s="20">
        <v>0</v>
      </c>
      <c r="DV71" s="20">
        <v>0</v>
      </c>
      <c r="DW71" s="20">
        <v>0</v>
      </c>
      <c r="DX71" s="20">
        <v>2</v>
      </c>
      <c r="DY71" s="20">
        <v>2</v>
      </c>
      <c r="DZ71" s="20">
        <v>4</v>
      </c>
      <c r="EA71" s="20">
        <v>4</v>
      </c>
      <c r="EB71" s="20">
        <v>4000</v>
      </c>
      <c r="EC71" s="20">
        <v>5000</v>
      </c>
      <c r="ED71" s="19">
        <f t="shared" si="18"/>
        <v>1000</v>
      </c>
      <c r="EE71" s="19">
        <f t="shared" si="19"/>
        <v>20</v>
      </c>
      <c r="EF71" s="20">
        <v>2500</v>
      </c>
      <c r="EG71" s="20">
        <v>3600</v>
      </c>
      <c r="EH71" s="19">
        <f t="shared" si="20"/>
        <v>1100</v>
      </c>
      <c r="EI71" s="19">
        <f t="shared" si="21"/>
        <v>30.555555555555554</v>
      </c>
      <c r="EJ71" s="19"/>
      <c r="EK71" s="19"/>
      <c r="EL71" s="19"/>
      <c r="EM71" s="19"/>
      <c r="EN71" s="19"/>
      <c r="EO71" s="19"/>
      <c r="EP71" s="19"/>
      <c r="EQ71" s="19"/>
      <c r="ER71" s="20">
        <v>7</v>
      </c>
      <c r="ES71" s="20"/>
      <c r="ET71" s="20">
        <v>1</v>
      </c>
      <c r="EU71" s="20">
        <v>1</v>
      </c>
      <c r="EV71" s="20">
        <v>10</v>
      </c>
      <c r="EW71" s="20"/>
      <c r="EX71" s="20">
        <v>0</v>
      </c>
      <c r="EY71" t="s">
        <v>136</v>
      </c>
      <c r="EZ71" s="19">
        <v>0</v>
      </c>
      <c r="FA71" s="19"/>
      <c r="FB71" s="19">
        <v>0</v>
      </c>
      <c r="FC71" s="19"/>
      <c r="FD71" s="19">
        <v>0</v>
      </c>
      <c r="FE71" s="19"/>
      <c r="FF71" s="15">
        <v>0</v>
      </c>
      <c r="FG71">
        <v>24</v>
      </c>
      <c r="FH71">
        <v>0</v>
      </c>
      <c r="FI71">
        <v>7</v>
      </c>
      <c r="FJ71">
        <v>29</v>
      </c>
      <c r="FK71">
        <v>31</v>
      </c>
      <c r="FL71">
        <v>29</v>
      </c>
      <c r="FM71">
        <v>60</v>
      </c>
      <c r="FN71">
        <v>3</v>
      </c>
      <c r="FO71">
        <v>0</v>
      </c>
      <c r="FP71">
        <v>0</v>
      </c>
      <c r="FQ71">
        <v>0</v>
      </c>
      <c r="FR71">
        <v>1</v>
      </c>
      <c r="FS71">
        <v>0</v>
      </c>
      <c r="FT71">
        <v>0</v>
      </c>
      <c r="FU71">
        <v>13</v>
      </c>
      <c r="FV71">
        <v>0</v>
      </c>
      <c r="FW71">
        <v>0</v>
      </c>
      <c r="FX71">
        <v>0</v>
      </c>
      <c r="FY71">
        <v>0</v>
      </c>
      <c r="FZ71">
        <v>0</v>
      </c>
      <c r="GA71">
        <v>0</v>
      </c>
      <c r="GB71">
        <v>0</v>
      </c>
      <c r="GC71">
        <v>0</v>
      </c>
      <c r="GD71">
        <v>5</v>
      </c>
      <c r="GE71">
        <v>0</v>
      </c>
      <c r="GF71">
        <v>0</v>
      </c>
      <c r="GG71">
        <v>0</v>
      </c>
      <c r="GH71">
        <v>6</v>
      </c>
      <c r="GI71">
        <v>0</v>
      </c>
      <c r="GJ71">
        <v>0</v>
      </c>
      <c r="GK71">
        <v>0</v>
      </c>
      <c r="GL71">
        <v>0</v>
      </c>
      <c r="GM71">
        <v>0</v>
      </c>
      <c r="GN71">
        <v>0</v>
      </c>
      <c r="GO71">
        <v>0</v>
      </c>
      <c r="GP71">
        <v>6</v>
      </c>
      <c r="GQ71">
        <v>0</v>
      </c>
      <c r="GR71">
        <v>5</v>
      </c>
      <c r="GS71">
        <v>15</v>
      </c>
      <c r="GT71">
        <v>0</v>
      </c>
      <c r="GU71">
        <v>0</v>
      </c>
      <c r="GV71">
        <v>0</v>
      </c>
      <c r="GW71">
        <v>0</v>
      </c>
      <c r="GX71">
        <v>3</v>
      </c>
      <c r="GY71">
        <v>0</v>
      </c>
      <c r="GZ71">
        <v>2</v>
      </c>
      <c r="HA71">
        <v>1</v>
      </c>
    </row>
    <row r="72" spans="1:209" ht="15" customHeight="1" x14ac:dyDescent="0.35">
      <c r="A72" s="18">
        <v>1070323</v>
      </c>
      <c r="B72" s="18">
        <v>1</v>
      </c>
      <c r="C72" s="18"/>
      <c r="D72" s="18">
        <v>3</v>
      </c>
      <c r="E72" s="18" t="s">
        <v>204</v>
      </c>
      <c r="F72" s="18">
        <v>1</v>
      </c>
      <c r="G72" s="18">
        <v>2</v>
      </c>
      <c r="H72" s="13">
        <v>1</v>
      </c>
      <c r="I72">
        <v>0</v>
      </c>
      <c r="J72" s="13">
        <v>2</v>
      </c>
      <c r="K72" s="13">
        <v>0</v>
      </c>
      <c r="L72" s="14">
        <v>0</v>
      </c>
      <c r="M72" s="14">
        <v>0</v>
      </c>
      <c r="N72">
        <v>2</v>
      </c>
      <c r="O72" s="14">
        <v>0</v>
      </c>
      <c r="P72" s="13">
        <v>0</v>
      </c>
      <c r="Q72">
        <v>3</v>
      </c>
      <c r="R72">
        <v>1</v>
      </c>
      <c r="S72" s="14">
        <v>0</v>
      </c>
      <c r="T72" s="14">
        <f t="shared" si="13"/>
        <v>6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f t="shared" si="14"/>
        <v>0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f t="shared" si="15"/>
        <v>0</v>
      </c>
      <c r="AK72" s="14">
        <v>0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f t="shared" si="16"/>
        <v>0</v>
      </c>
      <c r="AS72" s="14">
        <f t="shared" si="17"/>
        <v>6</v>
      </c>
      <c r="AT72" s="20">
        <v>0</v>
      </c>
      <c r="AU72" s="13" t="s">
        <v>136</v>
      </c>
      <c r="AV72" s="20">
        <v>1</v>
      </c>
      <c r="AW72">
        <v>2</v>
      </c>
      <c r="AX72">
        <v>2</v>
      </c>
      <c r="AY72">
        <v>3</v>
      </c>
      <c r="AZ72" s="20">
        <v>0</v>
      </c>
      <c r="BA72" s="13" t="s">
        <v>136</v>
      </c>
      <c r="BB72" s="20" t="s">
        <v>136</v>
      </c>
      <c r="BC72" s="13" t="s">
        <v>136</v>
      </c>
      <c r="BD72" s="20">
        <v>0</v>
      </c>
      <c r="BE72" s="13" t="s">
        <v>136</v>
      </c>
      <c r="BF72" s="20" t="s">
        <v>136</v>
      </c>
      <c r="BG72" s="13" t="s">
        <v>136</v>
      </c>
      <c r="BH72" s="20">
        <v>0</v>
      </c>
      <c r="BI72" s="13" t="s">
        <v>136</v>
      </c>
      <c r="BJ72" s="20" t="s">
        <v>136</v>
      </c>
      <c r="BK72" s="13" t="s">
        <v>136</v>
      </c>
      <c r="BL72" s="20">
        <v>1</v>
      </c>
      <c r="BM72">
        <v>2</v>
      </c>
      <c r="BN72" s="20">
        <v>4</v>
      </c>
      <c r="BO72" s="20">
        <v>2</v>
      </c>
      <c r="BP72" s="20">
        <v>0</v>
      </c>
      <c r="BQ72" s="21">
        <v>1</v>
      </c>
      <c r="BR72" s="13" t="s">
        <v>136</v>
      </c>
      <c r="BS72" s="20" t="s">
        <v>136</v>
      </c>
      <c r="BT72" s="13" t="s">
        <v>136</v>
      </c>
      <c r="BU72" s="20">
        <v>0</v>
      </c>
      <c r="BV72" s="13" t="s">
        <v>136</v>
      </c>
      <c r="BW72" s="20" t="s">
        <v>136</v>
      </c>
      <c r="BX72" s="13" t="s">
        <v>136</v>
      </c>
      <c r="BY72" s="20">
        <v>0</v>
      </c>
      <c r="BZ72" s="13" t="s">
        <v>136</v>
      </c>
      <c r="CA72" s="20" t="s">
        <v>136</v>
      </c>
      <c r="CB72" s="13" t="s">
        <v>136</v>
      </c>
      <c r="CC72" s="20">
        <v>1</v>
      </c>
      <c r="CD72">
        <v>2</v>
      </c>
      <c r="CE72" s="15">
        <v>6</v>
      </c>
      <c r="CF72" s="20">
        <v>2</v>
      </c>
      <c r="CG72" s="20">
        <v>0</v>
      </c>
      <c r="CH72" s="13" t="s">
        <v>136</v>
      </c>
      <c r="CI72" s="20" t="s">
        <v>136</v>
      </c>
      <c r="CJ72" s="13" t="s">
        <v>136</v>
      </c>
      <c r="CK72" s="20">
        <v>1</v>
      </c>
      <c r="CL72">
        <v>2</v>
      </c>
      <c r="CM72">
        <v>2</v>
      </c>
      <c r="CN72">
        <v>3</v>
      </c>
      <c r="CO72" s="13" t="s">
        <v>136</v>
      </c>
      <c r="CP72" s="13" t="s">
        <v>136</v>
      </c>
      <c r="CQ72" s="13" t="s">
        <v>136</v>
      </c>
      <c r="CR72" s="13" t="s">
        <v>136</v>
      </c>
      <c r="CS72" s="13" t="s">
        <v>136</v>
      </c>
      <c r="CT72" s="13" t="s">
        <v>136</v>
      </c>
      <c r="CU72">
        <v>6</v>
      </c>
      <c r="CV72" s="13" t="s">
        <v>136</v>
      </c>
      <c r="CW72" s="13" t="s">
        <v>136</v>
      </c>
      <c r="CX72" s="13" t="s">
        <v>136</v>
      </c>
      <c r="CY72" s="13" t="s">
        <v>136</v>
      </c>
      <c r="CZ72" s="13" t="s">
        <v>136</v>
      </c>
      <c r="DA72" s="13" t="s">
        <v>136</v>
      </c>
      <c r="DB72" s="13" t="s">
        <v>136</v>
      </c>
      <c r="DC72">
        <v>6</v>
      </c>
      <c r="DD72" s="13" t="s">
        <v>136</v>
      </c>
      <c r="DE72" s="13" t="s">
        <v>136</v>
      </c>
      <c r="DF72" s="13" t="s">
        <v>136</v>
      </c>
      <c r="DG72" s="13" t="s">
        <v>136</v>
      </c>
      <c r="DH72" s="13" t="s">
        <v>136</v>
      </c>
      <c r="DI72" s="13"/>
      <c r="DJ72" s="13"/>
      <c r="DK72" s="13"/>
      <c r="DL72" s="20">
        <v>1</v>
      </c>
      <c r="DM72" s="20">
        <v>1</v>
      </c>
      <c r="DN72" s="20">
        <v>0</v>
      </c>
      <c r="DO72" s="20">
        <v>0</v>
      </c>
      <c r="DP72" s="20">
        <v>0</v>
      </c>
      <c r="DQ72" s="20">
        <v>0</v>
      </c>
      <c r="DR72" s="20">
        <v>0</v>
      </c>
      <c r="DS72" s="20">
        <v>0</v>
      </c>
      <c r="DT72" s="20">
        <v>1</v>
      </c>
      <c r="DU72" s="20">
        <v>1</v>
      </c>
      <c r="DV72" s="20">
        <v>0</v>
      </c>
      <c r="DW72" s="20">
        <v>0</v>
      </c>
      <c r="DX72" s="20">
        <v>2</v>
      </c>
      <c r="DY72" s="20">
        <v>2</v>
      </c>
      <c r="DZ72" s="20">
        <v>4</v>
      </c>
      <c r="EA72" s="20">
        <v>4</v>
      </c>
      <c r="EB72" s="20">
        <v>4000</v>
      </c>
      <c r="EC72" s="20">
        <v>5000</v>
      </c>
      <c r="ED72" s="19">
        <f t="shared" si="18"/>
        <v>1000</v>
      </c>
      <c r="EE72" s="19">
        <f t="shared" si="19"/>
        <v>20</v>
      </c>
      <c r="EF72" s="20">
        <v>2500</v>
      </c>
      <c r="EG72" s="20">
        <v>3500</v>
      </c>
      <c r="EH72" s="19">
        <f t="shared" si="20"/>
        <v>1000</v>
      </c>
      <c r="EI72" s="19">
        <f t="shared" si="21"/>
        <v>28.571428571428569</v>
      </c>
      <c r="EJ72" s="19"/>
      <c r="EK72" s="19"/>
      <c r="EL72" s="19"/>
      <c r="EM72" s="19"/>
      <c r="EN72" s="19"/>
      <c r="EO72" s="19"/>
      <c r="EP72" s="19"/>
      <c r="EQ72" s="19"/>
      <c r="ER72" s="19">
        <v>2</v>
      </c>
      <c r="ES72" s="20"/>
      <c r="ET72" s="20">
        <v>0</v>
      </c>
      <c r="EU72" s="20">
        <v>0</v>
      </c>
      <c r="EV72" s="19">
        <v>0</v>
      </c>
      <c r="EW72" s="19"/>
      <c r="EX72" s="20">
        <v>0</v>
      </c>
      <c r="EY72" t="s">
        <v>136</v>
      </c>
      <c r="EZ72" s="19">
        <v>0</v>
      </c>
      <c r="FA72" s="19"/>
      <c r="FB72">
        <v>3</v>
      </c>
      <c r="FD72" s="19">
        <v>0</v>
      </c>
      <c r="FE72" s="19"/>
      <c r="FF72">
        <v>4</v>
      </c>
      <c r="FG72">
        <v>5</v>
      </c>
      <c r="FH72">
        <v>0</v>
      </c>
      <c r="FI72">
        <v>32</v>
      </c>
      <c r="FJ72">
        <v>5</v>
      </c>
      <c r="FK72">
        <v>37</v>
      </c>
      <c r="FL72">
        <v>5</v>
      </c>
      <c r="FM72">
        <v>42</v>
      </c>
      <c r="FN72">
        <v>0</v>
      </c>
      <c r="FO72">
        <v>0</v>
      </c>
      <c r="FP72">
        <v>1</v>
      </c>
      <c r="FQ72">
        <v>0</v>
      </c>
      <c r="FR72">
        <v>1</v>
      </c>
      <c r="FS72">
        <v>0</v>
      </c>
      <c r="FT72">
        <v>15</v>
      </c>
      <c r="FU72">
        <v>0</v>
      </c>
      <c r="FV72">
        <v>0</v>
      </c>
      <c r="FW72">
        <v>0</v>
      </c>
      <c r="FX72">
        <v>0</v>
      </c>
      <c r="FY72">
        <v>0</v>
      </c>
      <c r="FZ72">
        <v>0</v>
      </c>
      <c r="GA72">
        <v>0</v>
      </c>
      <c r="GB72">
        <v>0</v>
      </c>
      <c r="GC72">
        <v>0</v>
      </c>
      <c r="GD72">
        <v>1</v>
      </c>
      <c r="GE72">
        <v>0</v>
      </c>
      <c r="GF72">
        <v>0</v>
      </c>
      <c r="GG72">
        <v>0</v>
      </c>
      <c r="GH72">
        <v>0</v>
      </c>
      <c r="GI72">
        <v>0</v>
      </c>
      <c r="GJ72">
        <v>0</v>
      </c>
      <c r="GK72">
        <v>0</v>
      </c>
      <c r="GL72">
        <v>1</v>
      </c>
      <c r="GM72">
        <v>0</v>
      </c>
      <c r="GN72">
        <v>0</v>
      </c>
      <c r="GO72">
        <v>0</v>
      </c>
      <c r="GP72">
        <v>1</v>
      </c>
      <c r="GQ72">
        <v>0</v>
      </c>
      <c r="GR72">
        <v>15</v>
      </c>
      <c r="GS72">
        <v>5</v>
      </c>
      <c r="GT72">
        <v>0</v>
      </c>
      <c r="GU72">
        <v>0</v>
      </c>
      <c r="GV72">
        <v>0</v>
      </c>
      <c r="GW72">
        <v>0</v>
      </c>
      <c r="GX72">
        <v>1</v>
      </c>
      <c r="GY72">
        <v>0</v>
      </c>
      <c r="GZ72">
        <v>1</v>
      </c>
      <c r="HA72">
        <v>0</v>
      </c>
    </row>
    <row r="73" spans="1:209" ht="15" customHeight="1" x14ac:dyDescent="0.35">
      <c r="A73" s="18">
        <v>1070324</v>
      </c>
      <c r="B73" s="18">
        <v>1</v>
      </c>
      <c r="C73" s="18">
        <v>7</v>
      </c>
      <c r="D73" s="18">
        <v>3</v>
      </c>
      <c r="E73" s="18" t="s">
        <v>205</v>
      </c>
      <c r="F73" s="18">
        <v>1</v>
      </c>
      <c r="G73" s="18">
        <v>1</v>
      </c>
      <c r="H73" s="13">
        <v>1</v>
      </c>
      <c r="I73">
        <v>0</v>
      </c>
      <c r="J73" s="13">
        <v>1</v>
      </c>
      <c r="K73" s="13">
        <v>0</v>
      </c>
      <c r="L73" s="14">
        <v>0</v>
      </c>
      <c r="M73" s="14">
        <v>0</v>
      </c>
      <c r="N73" s="14">
        <v>0</v>
      </c>
      <c r="O73">
        <v>5</v>
      </c>
      <c r="P73" s="14">
        <v>0</v>
      </c>
      <c r="Q73" s="14">
        <v>0</v>
      </c>
      <c r="R73">
        <v>1</v>
      </c>
      <c r="S73">
        <v>1</v>
      </c>
      <c r="T73" s="14">
        <f t="shared" si="13"/>
        <v>7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f t="shared" si="14"/>
        <v>0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f t="shared" si="15"/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f t="shared" si="16"/>
        <v>0</v>
      </c>
      <c r="AS73" s="14">
        <f t="shared" si="17"/>
        <v>7</v>
      </c>
      <c r="AT73" s="20">
        <v>0</v>
      </c>
      <c r="AU73" s="13" t="s">
        <v>136</v>
      </c>
      <c r="AV73" s="20">
        <v>1</v>
      </c>
      <c r="AW73">
        <v>2</v>
      </c>
      <c r="AX73">
        <v>2</v>
      </c>
      <c r="AY73">
        <v>2</v>
      </c>
      <c r="AZ73" s="20">
        <v>1</v>
      </c>
      <c r="BA73" s="20">
        <v>2</v>
      </c>
      <c r="BB73" s="20">
        <v>2</v>
      </c>
      <c r="BC73" s="20">
        <v>2</v>
      </c>
      <c r="BD73" s="20">
        <v>0</v>
      </c>
      <c r="BE73" s="13" t="s">
        <v>136</v>
      </c>
      <c r="BF73" s="20" t="s">
        <v>136</v>
      </c>
      <c r="BG73" s="13" t="s">
        <v>136</v>
      </c>
      <c r="BH73" s="20">
        <v>0</v>
      </c>
      <c r="BI73" s="13" t="s">
        <v>136</v>
      </c>
      <c r="BJ73" s="20" t="s">
        <v>136</v>
      </c>
      <c r="BK73" s="13" t="s">
        <v>136</v>
      </c>
      <c r="BL73" s="20">
        <v>0</v>
      </c>
      <c r="BM73" s="13" t="s">
        <v>136</v>
      </c>
      <c r="BN73" s="20" t="s">
        <v>136</v>
      </c>
      <c r="BO73" s="13" t="s">
        <v>136</v>
      </c>
      <c r="BP73" s="20">
        <v>0</v>
      </c>
      <c r="BQ73" s="21">
        <v>1</v>
      </c>
      <c r="BR73" s="13" t="s">
        <v>136</v>
      </c>
      <c r="BS73" s="20" t="s">
        <v>136</v>
      </c>
      <c r="BT73" s="13" t="s">
        <v>136</v>
      </c>
      <c r="BU73" s="20">
        <v>0</v>
      </c>
      <c r="BV73" s="13" t="s">
        <v>136</v>
      </c>
      <c r="BW73" s="20" t="s">
        <v>136</v>
      </c>
      <c r="BX73" s="13" t="s">
        <v>136</v>
      </c>
      <c r="BY73" s="20">
        <v>0</v>
      </c>
      <c r="BZ73" s="13" t="s">
        <v>136</v>
      </c>
      <c r="CA73" s="20" t="s">
        <v>136</v>
      </c>
      <c r="CB73" s="13" t="s">
        <v>136</v>
      </c>
      <c r="CC73" s="20">
        <v>1</v>
      </c>
      <c r="CD73">
        <v>2</v>
      </c>
      <c r="CE73">
        <v>4</v>
      </c>
      <c r="CF73" s="20">
        <v>2</v>
      </c>
      <c r="CG73" s="20">
        <v>0</v>
      </c>
      <c r="CH73" s="13" t="s">
        <v>136</v>
      </c>
      <c r="CI73" s="20" t="s">
        <v>136</v>
      </c>
      <c r="CJ73" s="13" t="s">
        <v>136</v>
      </c>
      <c r="CK73" s="20">
        <v>0</v>
      </c>
      <c r="CL73" s="13" t="s">
        <v>136</v>
      </c>
      <c r="CM73" s="20" t="s">
        <v>136</v>
      </c>
      <c r="CN73" s="13" t="s">
        <v>136</v>
      </c>
      <c r="CO73" s="20">
        <v>1</v>
      </c>
      <c r="CP73" s="13" t="s">
        <v>136</v>
      </c>
      <c r="CQ73" s="20" t="s">
        <v>136</v>
      </c>
      <c r="CR73" s="13" t="s">
        <v>136</v>
      </c>
      <c r="CS73" s="20">
        <v>2</v>
      </c>
      <c r="CT73" s="13" t="s">
        <v>136</v>
      </c>
      <c r="CU73">
        <v>6</v>
      </c>
      <c r="CV73" s="13" t="s">
        <v>136</v>
      </c>
      <c r="CW73" s="13" t="s">
        <v>136</v>
      </c>
      <c r="CX73" s="13" t="s">
        <v>136</v>
      </c>
      <c r="CY73" s="13" t="s">
        <v>136</v>
      </c>
      <c r="CZ73" s="13" t="s">
        <v>136</v>
      </c>
      <c r="DA73" s="13" t="s">
        <v>136</v>
      </c>
      <c r="DB73" s="13" t="s">
        <v>136</v>
      </c>
      <c r="DC73">
        <v>6</v>
      </c>
      <c r="DD73" s="13" t="s">
        <v>136</v>
      </c>
      <c r="DE73" s="13" t="s">
        <v>136</v>
      </c>
      <c r="DF73" s="13" t="s">
        <v>136</v>
      </c>
      <c r="DG73" s="13" t="s">
        <v>136</v>
      </c>
      <c r="DH73" s="13" t="s">
        <v>136</v>
      </c>
      <c r="DI73" s="13"/>
      <c r="DJ73" s="13"/>
      <c r="DK73" s="13"/>
      <c r="DL73" s="20">
        <v>0</v>
      </c>
      <c r="DM73" s="20">
        <v>0</v>
      </c>
      <c r="DN73" s="20">
        <v>0</v>
      </c>
      <c r="DO73" s="20">
        <v>0</v>
      </c>
      <c r="DP73" s="20">
        <v>0</v>
      </c>
      <c r="DQ73" s="20">
        <v>1</v>
      </c>
      <c r="DR73" s="20">
        <v>0</v>
      </c>
      <c r="DS73" s="20">
        <v>1</v>
      </c>
      <c r="DT73" s="20">
        <v>1</v>
      </c>
      <c r="DU73" s="20">
        <v>0</v>
      </c>
      <c r="DV73" s="20">
        <v>0</v>
      </c>
      <c r="DW73" s="20">
        <v>0</v>
      </c>
      <c r="DX73" s="20">
        <v>3</v>
      </c>
      <c r="DY73" s="20">
        <v>2</v>
      </c>
      <c r="DZ73" s="20">
        <v>4</v>
      </c>
      <c r="EA73" s="20">
        <v>4</v>
      </c>
      <c r="EB73" s="20">
        <v>5000</v>
      </c>
      <c r="EC73" s="20">
        <v>5000</v>
      </c>
      <c r="ED73" s="19">
        <f t="shared" si="18"/>
        <v>0</v>
      </c>
      <c r="EE73" s="19">
        <f t="shared" si="19"/>
        <v>0</v>
      </c>
      <c r="EF73" s="20">
        <v>3000</v>
      </c>
      <c r="EG73" s="20">
        <v>5000</v>
      </c>
      <c r="EH73" s="19">
        <f t="shared" si="20"/>
        <v>2000</v>
      </c>
      <c r="EI73" s="19">
        <f t="shared" si="21"/>
        <v>40</v>
      </c>
      <c r="EJ73" s="19"/>
      <c r="EK73" s="19"/>
      <c r="EL73" s="19"/>
      <c r="EM73" s="19"/>
      <c r="EN73" s="19"/>
      <c r="EO73" s="19"/>
      <c r="EP73" s="19"/>
      <c r="EQ73" s="19"/>
      <c r="ER73" s="20">
        <v>1</v>
      </c>
      <c r="ES73" s="20"/>
      <c r="ET73" s="20">
        <v>1</v>
      </c>
      <c r="EU73" s="20">
        <v>1</v>
      </c>
      <c r="EV73" s="20">
        <v>10</v>
      </c>
      <c r="EW73" s="20"/>
      <c r="EX73" s="20">
        <v>0</v>
      </c>
      <c r="EY73" t="s">
        <v>136</v>
      </c>
      <c r="EZ73" s="19">
        <v>0</v>
      </c>
      <c r="FA73" s="19"/>
      <c r="FB73" s="19">
        <v>0</v>
      </c>
      <c r="FC73" s="19"/>
      <c r="FD73" s="19">
        <v>0</v>
      </c>
      <c r="FE73" s="19"/>
      <c r="FF73" s="15">
        <v>0</v>
      </c>
      <c r="FG73">
        <v>14</v>
      </c>
      <c r="FH73">
        <v>0</v>
      </c>
      <c r="FI73">
        <v>26</v>
      </c>
      <c r="FJ73">
        <v>6</v>
      </c>
      <c r="FK73">
        <v>40</v>
      </c>
      <c r="FL73">
        <v>6</v>
      </c>
      <c r="FM73">
        <v>46</v>
      </c>
      <c r="FN73">
        <v>2</v>
      </c>
      <c r="FO73">
        <v>0</v>
      </c>
      <c r="FP73">
        <v>3</v>
      </c>
      <c r="FQ73">
        <v>0</v>
      </c>
      <c r="FR73">
        <v>0</v>
      </c>
      <c r="FS73">
        <v>0</v>
      </c>
      <c r="FT73">
        <v>0</v>
      </c>
      <c r="FU73">
        <v>0</v>
      </c>
      <c r="FV73">
        <v>2</v>
      </c>
      <c r="FW73">
        <v>0</v>
      </c>
      <c r="FX73">
        <v>1</v>
      </c>
      <c r="FY73">
        <v>0</v>
      </c>
      <c r="FZ73">
        <v>4</v>
      </c>
      <c r="GA73">
        <v>0</v>
      </c>
      <c r="GB73">
        <v>22</v>
      </c>
      <c r="GC73">
        <v>0</v>
      </c>
      <c r="GD73">
        <v>2</v>
      </c>
      <c r="GE73">
        <v>0</v>
      </c>
      <c r="GF73">
        <v>0</v>
      </c>
      <c r="GG73">
        <v>0</v>
      </c>
      <c r="GH73">
        <v>0</v>
      </c>
      <c r="GI73">
        <v>0</v>
      </c>
      <c r="GJ73">
        <v>0</v>
      </c>
      <c r="GK73">
        <v>0</v>
      </c>
      <c r="GL73">
        <v>1</v>
      </c>
      <c r="GM73">
        <v>0</v>
      </c>
      <c r="GN73">
        <v>0</v>
      </c>
      <c r="GO73">
        <v>0</v>
      </c>
      <c r="GP73">
        <v>2</v>
      </c>
      <c r="GQ73">
        <v>0</v>
      </c>
      <c r="GR73">
        <v>0</v>
      </c>
      <c r="GS73">
        <v>6</v>
      </c>
      <c r="GT73">
        <v>0</v>
      </c>
      <c r="GU73">
        <v>0</v>
      </c>
      <c r="GV73">
        <v>0</v>
      </c>
      <c r="GW73">
        <v>0</v>
      </c>
      <c r="GX73">
        <v>1</v>
      </c>
      <c r="GY73">
        <v>0</v>
      </c>
      <c r="GZ73">
        <v>0</v>
      </c>
      <c r="HA73">
        <v>0</v>
      </c>
    </row>
    <row r="74" spans="1:209" ht="15" customHeight="1" x14ac:dyDescent="0.35">
      <c r="A74" s="18">
        <v>1070325</v>
      </c>
      <c r="B74" s="18">
        <v>1</v>
      </c>
      <c r="C74" s="18">
        <v>7</v>
      </c>
      <c r="D74" s="18">
        <v>3</v>
      </c>
      <c r="E74" s="18" t="s">
        <v>206</v>
      </c>
      <c r="F74" s="18">
        <v>1</v>
      </c>
      <c r="G74" s="18">
        <v>3</v>
      </c>
      <c r="H74" s="13">
        <v>2</v>
      </c>
      <c r="I74">
        <v>0</v>
      </c>
      <c r="J74">
        <v>0</v>
      </c>
      <c r="K74" s="13">
        <v>1</v>
      </c>
      <c r="L74" s="13">
        <v>1</v>
      </c>
      <c r="M74" s="13">
        <v>8</v>
      </c>
      <c r="N74" s="14">
        <v>0</v>
      </c>
      <c r="O74" s="13">
        <v>2</v>
      </c>
      <c r="P74" s="14">
        <v>0</v>
      </c>
      <c r="Q74" s="14">
        <v>0</v>
      </c>
      <c r="R74">
        <v>1</v>
      </c>
      <c r="S74">
        <v>1</v>
      </c>
      <c r="T74" s="14">
        <f t="shared" si="13"/>
        <v>12</v>
      </c>
      <c r="U74">
        <v>1</v>
      </c>
      <c r="V74" s="14">
        <v>0</v>
      </c>
      <c r="W74">
        <v>2</v>
      </c>
      <c r="X74" s="14">
        <v>0</v>
      </c>
      <c r="Y74">
        <v>8</v>
      </c>
      <c r="Z74">
        <v>1</v>
      </c>
      <c r="AA74">
        <v>1</v>
      </c>
      <c r="AB74" s="14">
        <f t="shared" si="14"/>
        <v>13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f t="shared" si="15"/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f t="shared" si="16"/>
        <v>0</v>
      </c>
      <c r="AS74" s="14">
        <f t="shared" si="17"/>
        <v>25</v>
      </c>
      <c r="AT74" s="20">
        <v>0</v>
      </c>
      <c r="AU74" s="13" t="s">
        <v>136</v>
      </c>
      <c r="AV74" s="20">
        <v>0</v>
      </c>
      <c r="AW74" s="13" t="s">
        <v>136</v>
      </c>
      <c r="AX74" s="20" t="s">
        <v>136</v>
      </c>
      <c r="AY74" s="13" t="s">
        <v>136</v>
      </c>
      <c r="AZ74" s="20">
        <v>0</v>
      </c>
      <c r="BA74" s="13" t="s">
        <v>136</v>
      </c>
      <c r="BB74" s="20" t="s">
        <v>136</v>
      </c>
      <c r="BC74" s="13" t="s">
        <v>136</v>
      </c>
      <c r="BD74" s="20">
        <v>0</v>
      </c>
      <c r="BE74" s="13" t="s">
        <v>136</v>
      </c>
      <c r="BF74" s="20" t="s">
        <v>136</v>
      </c>
      <c r="BG74" s="13" t="s">
        <v>136</v>
      </c>
      <c r="BH74" s="20">
        <v>0</v>
      </c>
      <c r="BI74" s="13" t="s">
        <v>136</v>
      </c>
      <c r="BJ74" s="20" t="s">
        <v>136</v>
      </c>
      <c r="BK74" s="13" t="s">
        <v>136</v>
      </c>
      <c r="BL74" s="20">
        <v>1</v>
      </c>
      <c r="BM74">
        <v>2</v>
      </c>
      <c r="BN74" s="20">
        <v>6</v>
      </c>
      <c r="BO74" s="20">
        <v>2</v>
      </c>
      <c r="BP74" s="20">
        <v>0</v>
      </c>
      <c r="BQ74" s="21">
        <v>1</v>
      </c>
      <c r="BR74" s="13" t="s">
        <v>136</v>
      </c>
      <c r="BS74" s="20" t="s">
        <v>136</v>
      </c>
      <c r="BT74" s="13" t="s">
        <v>136</v>
      </c>
      <c r="BU74" s="20">
        <v>0</v>
      </c>
      <c r="BV74" s="13" t="s">
        <v>136</v>
      </c>
      <c r="BW74" s="20" t="s">
        <v>136</v>
      </c>
      <c r="BX74" s="13" t="s">
        <v>136</v>
      </c>
      <c r="BY74" s="20">
        <v>0</v>
      </c>
      <c r="BZ74" s="13" t="s">
        <v>136</v>
      </c>
      <c r="CA74" s="20" t="s">
        <v>136</v>
      </c>
      <c r="CB74" s="13" t="s">
        <v>136</v>
      </c>
      <c r="CC74" s="20">
        <v>1</v>
      </c>
      <c r="CD74">
        <v>2</v>
      </c>
      <c r="CE74" s="15">
        <v>6</v>
      </c>
      <c r="CF74" s="20">
        <v>2</v>
      </c>
      <c r="CG74" s="20">
        <v>0</v>
      </c>
      <c r="CH74" s="13" t="s">
        <v>136</v>
      </c>
      <c r="CI74" s="20" t="s">
        <v>136</v>
      </c>
      <c r="CJ74" s="13" t="s">
        <v>136</v>
      </c>
      <c r="CK74" s="20">
        <v>0</v>
      </c>
      <c r="CL74" s="13" t="s">
        <v>136</v>
      </c>
      <c r="CM74" s="20" t="s">
        <v>136</v>
      </c>
      <c r="CN74" s="13" t="s">
        <v>136</v>
      </c>
      <c r="CO74" s="13" t="s">
        <v>136</v>
      </c>
      <c r="CP74" s="13" t="s">
        <v>136</v>
      </c>
      <c r="CQ74" s="13" t="s">
        <v>136</v>
      </c>
      <c r="CR74" s="13" t="s">
        <v>136</v>
      </c>
      <c r="CS74" s="13" t="s">
        <v>136</v>
      </c>
      <c r="CT74" s="13" t="s">
        <v>136</v>
      </c>
      <c r="CU74" s="13">
        <v>3</v>
      </c>
      <c r="CV74" s="13" t="s">
        <v>136</v>
      </c>
      <c r="CW74" s="13" t="s">
        <v>136</v>
      </c>
      <c r="CX74" s="13" t="s">
        <v>136</v>
      </c>
      <c r="CY74" s="13" t="s">
        <v>136</v>
      </c>
      <c r="CZ74" s="13" t="s">
        <v>136</v>
      </c>
      <c r="DA74" s="13" t="s">
        <v>136</v>
      </c>
      <c r="DB74" s="13" t="s">
        <v>136</v>
      </c>
      <c r="DC74">
        <v>14</v>
      </c>
      <c r="DD74" s="13" t="s">
        <v>136</v>
      </c>
      <c r="DE74" s="13" t="s">
        <v>136</v>
      </c>
      <c r="DF74" s="13" t="s">
        <v>136</v>
      </c>
      <c r="DG74" s="13" t="s">
        <v>136</v>
      </c>
      <c r="DH74" s="13" t="s">
        <v>136</v>
      </c>
      <c r="DI74" s="13"/>
      <c r="DJ74" s="13"/>
      <c r="DK74" s="13"/>
      <c r="DL74" s="20">
        <v>0</v>
      </c>
      <c r="DM74" s="20">
        <v>0</v>
      </c>
      <c r="DN74" s="20">
        <v>1</v>
      </c>
      <c r="DO74" s="20">
        <v>1</v>
      </c>
      <c r="DP74" s="20">
        <v>0</v>
      </c>
      <c r="DQ74" s="20">
        <v>0</v>
      </c>
      <c r="DR74" s="20">
        <v>0</v>
      </c>
      <c r="DS74" s="20">
        <v>0</v>
      </c>
      <c r="DT74" s="20">
        <v>0</v>
      </c>
      <c r="DU74" s="20">
        <v>0</v>
      </c>
      <c r="DV74" s="20">
        <v>0</v>
      </c>
      <c r="DW74" s="20">
        <v>1</v>
      </c>
      <c r="DX74" s="20">
        <v>2</v>
      </c>
      <c r="DY74" s="20">
        <v>2</v>
      </c>
      <c r="DZ74" s="20">
        <v>2</v>
      </c>
      <c r="EA74" s="20">
        <v>2</v>
      </c>
      <c r="EB74" s="20">
        <v>4000</v>
      </c>
      <c r="EC74" s="20">
        <v>5000</v>
      </c>
      <c r="ED74" s="19">
        <f t="shared" si="18"/>
        <v>1000</v>
      </c>
      <c r="EE74" s="19">
        <f t="shared" si="19"/>
        <v>20</v>
      </c>
      <c r="EF74" s="20">
        <v>3000</v>
      </c>
      <c r="EG74" s="20">
        <v>4000</v>
      </c>
      <c r="EH74" s="19">
        <f t="shared" si="20"/>
        <v>1000</v>
      </c>
      <c r="EI74" s="19">
        <f t="shared" si="21"/>
        <v>25</v>
      </c>
      <c r="EJ74" s="20">
        <v>4000</v>
      </c>
      <c r="EK74" s="20">
        <v>6000</v>
      </c>
      <c r="EL74" s="19">
        <f t="shared" si="22"/>
        <v>2000</v>
      </c>
      <c r="EM74" s="19">
        <f t="shared" si="23"/>
        <v>33.333333333333336</v>
      </c>
      <c r="EN74" s="20">
        <v>4000</v>
      </c>
      <c r="EO74" s="20">
        <v>3000</v>
      </c>
      <c r="EP74" s="19">
        <f t="shared" si="24"/>
        <v>-1000</v>
      </c>
      <c r="EQ74" s="19">
        <f t="shared" si="25"/>
        <v>-33.333333333333336</v>
      </c>
      <c r="ER74" s="20">
        <v>1</v>
      </c>
      <c r="ES74" s="20"/>
      <c r="ET74" s="20">
        <v>1</v>
      </c>
      <c r="EU74" s="20">
        <v>0</v>
      </c>
      <c r="EV74" s="19">
        <v>0</v>
      </c>
      <c r="EW74" s="19"/>
      <c r="EX74" s="20">
        <v>0</v>
      </c>
      <c r="EY74" t="s">
        <v>136</v>
      </c>
      <c r="EZ74" s="19">
        <v>0</v>
      </c>
      <c r="FA74" s="19"/>
      <c r="FB74">
        <v>12</v>
      </c>
      <c r="FD74" s="19">
        <v>0</v>
      </c>
      <c r="FE74" s="19"/>
      <c r="FF74">
        <v>3</v>
      </c>
      <c r="FG74">
        <v>17</v>
      </c>
      <c r="FH74">
        <v>7</v>
      </c>
      <c r="FI74">
        <v>58</v>
      </c>
      <c r="FJ74">
        <v>96</v>
      </c>
      <c r="FK74">
        <v>75</v>
      </c>
      <c r="FL74">
        <v>103</v>
      </c>
      <c r="FM74">
        <v>178</v>
      </c>
      <c r="FN74">
        <v>3</v>
      </c>
      <c r="FO74">
        <v>0</v>
      </c>
      <c r="FP74">
        <v>2</v>
      </c>
      <c r="FQ74">
        <v>0</v>
      </c>
      <c r="FR74">
        <v>0</v>
      </c>
      <c r="FS74">
        <v>0</v>
      </c>
      <c r="FT74">
        <v>0</v>
      </c>
      <c r="FU74">
        <v>0</v>
      </c>
      <c r="FV74">
        <v>0</v>
      </c>
      <c r="FW74">
        <v>0</v>
      </c>
      <c r="FX74">
        <v>40</v>
      </c>
      <c r="FY74">
        <v>60</v>
      </c>
      <c r="FZ74">
        <v>3</v>
      </c>
      <c r="GA74">
        <v>3</v>
      </c>
      <c r="GB74">
        <v>10</v>
      </c>
      <c r="GC74">
        <v>10</v>
      </c>
      <c r="GD74">
        <v>4</v>
      </c>
      <c r="GE74">
        <v>0</v>
      </c>
      <c r="GF74">
        <v>0</v>
      </c>
      <c r="GG74">
        <v>0</v>
      </c>
      <c r="GH74">
        <v>1</v>
      </c>
      <c r="GI74">
        <v>1</v>
      </c>
      <c r="GJ74">
        <v>0</v>
      </c>
      <c r="GK74">
        <v>5</v>
      </c>
      <c r="GL74">
        <v>0</v>
      </c>
      <c r="GM74">
        <v>0</v>
      </c>
      <c r="GN74">
        <v>0</v>
      </c>
      <c r="GO74">
        <v>0</v>
      </c>
      <c r="GP74">
        <v>3</v>
      </c>
      <c r="GQ74">
        <v>3</v>
      </c>
      <c r="GR74">
        <v>5</v>
      </c>
      <c r="GS74">
        <v>21</v>
      </c>
      <c r="GT74">
        <v>0</v>
      </c>
      <c r="GU74">
        <v>0</v>
      </c>
      <c r="GV74">
        <v>0</v>
      </c>
      <c r="GW74">
        <v>0</v>
      </c>
      <c r="GX74">
        <v>3</v>
      </c>
      <c r="GY74">
        <v>0</v>
      </c>
      <c r="GZ74">
        <v>1</v>
      </c>
      <c r="HA74">
        <v>0</v>
      </c>
    </row>
    <row r="75" spans="1:209" s="20" customFormat="1" ht="15" customHeight="1" x14ac:dyDescent="0.35">
      <c r="A75" s="21">
        <v>1070326</v>
      </c>
      <c r="B75" s="21">
        <v>1</v>
      </c>
      <c r="C75" s="21">
        <v>7</v>
      </c>
      <c r="D75" s="21">
        <v>3</v>
      </c>
      <c r="E75" s="21" t="s">
        <v>207</v>
      </c>
      <c r="F75" s="21">
        <v>1</v>
      </c>
      <c r="G75" s="21">
        <v>4</v>
      </c>
      <c r="H75" s="13">
        <v>4</v>
      </c>
      <c r="I75" s="20">
        <v>0</v>
      </c>
      <c r="J75" s="20">
        <v>0</v>
      </c>
      <c r="K75" s="13">
        <v>0</v>
      </c>
      <c r="L75" s="14">
        <v>0</v>
      </c>
      <c r="M75" s="14">
        <v>0</v>
      </c>
      <c r="N75" s="14">
        <v>0</v>
      </c>
      <c r="O75" s="14">
        <v>0</v>
      </c>
      <c r="P75" s="13">
        <v>0</v>
      </c>
      <c r="Q75" s="13">
        <v>0</v>
      </c>
      <c r="R75" s="13">
        <v>0</v>
      </c>
      <c r="S75" s="14">
        <v>0</v>
      </c>
      <c r="T75" s="14">
        <f t="shared" si="13"/>
        <v>0</v>
      </c>
      <c r="U75" s="20">
        <v>6</v>
      </c>
      <c r="V75" s="20">
        <v>1</v>
      </c>
      <c r="W75" s="20">
        <v>3</v>
      </c>
      <c r="X75" s="14">
        <v>0</v>
      </c>
      <c r="Y75" s="14">
        <v>0</v>
      </c>
      <c r="Z75" s="20">
        <v>1</v>
      </c>
      <c r="AA75" s="20">
        <v>1</v>
      </c>
      <c r="AB75" s="14">
        <f t="shared" si="14"/>
        <v>12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f t="shared" si="15"/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f t="shared" si="16"/>
        <v>0</v>
      </c>
      <c r="AS75" s="14">
        <f t="shared" si="17"/>
        <v>12</v>
      </c>
      <c r="AT75" s="20">
        <v>0</v>
      </c>
      <c r="AU75" s="13" t="s">
        <v>136</v>
      </c>
      <c r="AV75" s="20">
        <v>0</v>
      </c>
      <c r="AW75" s="13" t="s">
        <v>136</v>
      </c>
      <c r="AX75" s="20" t="s">
        <v>136</v>
      </c>
      <c r="AY75" s="13" t="s">
        <v>136</v>
      </c>
      <c r="AZ75" s="20">
        <v>0</v>
      </c>
      <c r="BA75" s="13" t="s">
        <v>136</v>
      </c>
      <c r="BB75" s="20" t="s">
        <v>136</v>
      </c>
      <c r="BC75" s="13" t="s">
        <v>136</v>
      </c>
      <c r="BD75" s="20">
        <v>0</v>
      </c>
      <c r="BE75" s="13" t="s">
        <v>136</v>
      </c>
      <c r="BF75" s="20" t="s">
        <v>136</v>
      </c>
      <c r="BG75" s="13" t="s">
        <v>136</v>
      </c>
      <c r="BH75" s="20">
        <v>0</v>
      </c>
      <c r="BI75" s="13" t="s">
        <v>136</v>
      </c>
      <c r="BJ75" s="20" t="s">
        <v>136</v>
      </c>
      <c r="BK75" s="13" t="s">
        <v>136</v>
      </c>
      <c r="BL75" s="20">
        <v>0</v>
      </c>
      <c r="BM75" s="13" t="s">
        <v>136</v>
      </c>
      <c r="BN75" s="20" t="s">
        <v>136</v>
      </c>
      <c r="BO75" s="13" t="s">
        <v>136</v>
      </c>
      <c r="BP75" s="20">
        <v>0</v>
      </c>
      <c r="BQ75" s="21">
        <v>1</v>
      </c>
      <c r="BR75" s="13" t="s">
        <v>136</v>
      </c>
      <c r="BS75" s="20" t="s">
        <v>136</v>
      </c>
      <c r="BT75" s="13" t="s">
        <v>136</v>
      </c>
      <c r="BU75" s="20">
        <v>0</v>
      </c>
      <c r="BV75" s="13" t="s">
        <v>136</v>
      </c>
      <c r="BW75" s="20" t="s">
        <v>136</v>
      </c>
      <c r="BX75" s="13" t="s">
        <v>136</v>
      </c>
      <c r="BY75" s="20">
        <v>0</v>
      </c>
      <c r="BZ75" s="13" t="s">
        <v>136</v>
      </c>
      <c r="CA75" s="20" t="s">
        <v>136</v>
      </c>
      <c r="CB75" s="13" t="s">
        <v>136</v>
      </c>
      <c r="CC75" s="20">
        <v>0</v>
      </c>
      <c r="CD75" s="13" t="s">
        <v>136</v>
      </c>
      <c r="CE75" s="20" t="s">
        <v>136</v>
      </c>
      <c r="CF75" s="13" t="s">
        <v>136</v>
      </c>
      <c r="CG75" s="20">
        <v>0</v>
      </c>
      <c r="CH75" s="13" t="s">
        <v>136</v>
      </c>
      <c r="CI75" s="20" t="s">
        <v>136</v>
      </c>
      <c r="CJ75" s="13" t="s">
        <v>136</v>
      </c>
      <c r="CK75" s="20">
        <v>0</v>
      </c>
      <c r="CL75" s="13" t="s">
        <v>136</v>
      </c>
      <c r="CM75" s="20" t="s">
        <v>136</v>
      </c>
      <c r="CN75" s="13" t="s">
        <v>136</v>
      </c>
      <c r="CO75" s="13" t="s">
        <v>136</v>
      </c>
      <c r="CP75" s="13" t="s">
        <v>136</v>
      </c>
      <c r="CQ75" s="13" t="s">
        <v>136</v>
      </c>
      <c r="CR75" s="13" t="s">
        <v>136</v>
      </c>
      <c r="CS75" s="13" t="s">
        <v>136</v>
      </c>
      <c r="CT75" s="13" t="s">
        <v>136</v>
      </c>
      <c r="CU75" s="13" t="s">
        <v>136</v>
      </c>
      <c r="CV75" s="13" t="s">
        <v>136</v>
      </c>
      <c r="CW75" s="13" t="s">
        <v>136</v>
      </c>
      <c r="CX75" s="13" t="s">
        <v>136</v>
      </c>
      <c r="CY75" s="13" t="s">
        <v>136</v>
      </c>
      <c r="CZ75" s="13" t="s">
        <v>136</v>
      </c>
      <c r="DA75" s="13" t="s">
        <v>136</v>
      </c>
      <c r="DB75" s="13" t="s">
        <v>136</v>
      </c>
      <c r="DC75" s="13" t="s">
        <v>136</v>
      </c>
      <c r="DD75" s="13" t="s">
        <v>136</v>
      </c>
      <c r="DE75" s="13" t="s">
        <v>136</v>
      </c>
      <c r="DF75" s="13" t="s">
        <v>136</v>
      </c>
      <c r="DG75" s="13" t="s">
        <v>136</v>
      </c>
      <c r="DH75" s="13" t="s">
        <v>136</v>
      </c>
      <c r="DI75" s="13"/>
      <c r="DJ75" s="13"/>
      <c r="DK75" s="13"/>
      <c r="DL75" s="20">
        <v>0</v>
      </c>
      <c r="DM75" s="20">
        <v>0</v>
      </c>
      <c r="DN75" s="20">
        <v>0</v>
      </c>
      <c r="DO75" s="20">
        <v>0</v>
      </c>
      <c r="DP75" s="20">
        <v>0</v>
      </c>
      <c r="DQ75" s="20">
        <v>0</v>
      </c>
      <c r="DR75" s="20">
        <v>0</v>
      </c>
      <c r="DS75" s="20">
        <v>0</v>
      </c>
      <c r="DT75" s="20">
        <v>0</v>
      </c>
      <c r="DU75" s="20">
        <v>0</v>
      </c>
      <c r="DV75" s="20">
        <v>0</v>
      </c>
      <c r="DW75" s="20">
        <v>0</v>
      </c>
      <c r="DX75" s="20">
        <v>2</v>
      </c>
      <c r="DY75" s="20">
        <v>2</v>
      </c>
      <c r="DZ75" s="20">
        <v>2</v>
      </c>
      <c r="EA75" s="20">
        <v>2</v>
      </c>
      <c r="EB75" s="20">
        <v>4000</v>
      </c>
      <c r="EC75" s="20">
        <v>6000</v>
      </c>
      <c r="ED75" s="19">
        <f t="shared" si="18"/>
        <v>2000</v>
      </c>
      <c r="EE75" s="19">
        <f t="shared" si="19"/>
        <v>33.333333333333336</v>
      </c>
      <c r="EF75" s="20">
        <v>2500</v>
      </c>
      <c r="EG75" s="20">
        <v>3500</v>
      </c>
      <c r="EH75" s="19">
        <f t="shared" si="20"/>
        <v>1000</v>
      </c>
      <c r="EI75" s="19">
        <f t="shared" si="21"/>
        <v>28.571428571428569</v>
      </c>
      <c r="EJ75" s="20">
        <v>4000</v>
      </c>
      <c r="EK75" s="20">
        <v>6000</v>
      </c>
      <c r="EL75" s="19">
        <f t="shared" si="22"/>
        <v>2000</v>
      </c>
      <c r="EM75" s="19">
        <f t="shared" si="23"/>
        <v>33.333333333333336</v>
      </c>
      <c r="EN75" s="20">
        <v>2500</v>
      </c>
      <c r="EO75" s="20">
        <v>3500</v>
      </c>
      <c r="EP75" s="19">
        <f t="shared" si="24"/>
        <v>1000</v>
      </c>
      <c r="EQ75" s="19">
        <f t="shared" si="25"/>
        <v>28.571428571428569</v>
      </c>
      <c r="ER75" s="20">
        <v>1</v>
      </c>
      <c r="ET75" s="20">
        <v>1</v>
      </c>
      <c r="EU75" s="20">
        <v>0</v>
      </c>
      <c r="EV75" s="19">
        <v>0</v>
      </c>
      <c r="EW75" s="19"/>
      <c r="EX75" s="20">
        <v>0</v>
      </c>
      <c r="EY75" s="20" t="s">
        <v>136</v>
      </c>
      <c r="EZ75" s="19">
        <v>0</v>
      </c>
      <c r="FA75" s="19"/>
      <c r="FB75" s="19">
        <v>0</v>
      </c>
      <c r="FC75" s="19"/>
      <c r="FD75" s="19">
        <v>0</v>
      </c>
      <c r="FE75" s="19"/>
      <c r="FF75" s="20">
        <v>2</v>
      </c>
      <c r="FG75" s="20">
        <v>36</v>
      </c>
      <c r="FH75" s="20">
        <v>22</v>
      </c>
      <c r="FI75" s="20">
        <v>28</v>
      </c>
      <c r="FJ75" s="20">
        <v>48</v>
      </c>
      <c r="FK75" s="20">
        <v>64</v>
      </c>
      <c r="FL75" s="20">
        <v>70</v>
      </c>
      <c r="FM75" s="20">
        <v>134</v>
      </c>
      <c r="FN75" s="20">
        <v>6</v>
      </c>
      <c r="FO75" s="20">
        <v>0</v>
      </c>
      <c r="FP75" s="20">
        <v>2</v>
      </c>
      <c r="FQ75" s="20">
        <v>0</v>
      </c>
      <c r="FR75" s="20">
        <v>3</v>
      </c>
      <c r="FS75" s="20">
        <v>0</v>
      </c>
      <c r="FT75" s="20">
        <v>0</v>
      </c>
      <c r="FU75" s="20">
        <v>0</v>
      </c>
      <c r="FV75" s="20">
        <v>0</v>
      </c>
      <c r="FW75" s="20">
        <v>0</v>
      </c>
      <c r="FX75" s="20">
        <v>4</v>
      </c>
      <c r="FY75" s="20">
        <v>4</v>
      </c>
      <c r="FZ75" s="20">
        <v>0</v>
      </c>
      <c r="GA75" s="20">
        <v>2</v>
      </c>
      <c r="GB75" s="20">
        <v>0</v>
      </c>
      <c r="GC75" s="20">
        <v>20</v>
      </c>
      <c r="GD75" s="20">
        <v>2</v>
      </c>
      <c r="GE75" s="20">
        <v>4</v>
      </c>
      <c r="GF75" s="20">
        <v>0</v>
      </c>
      <c r="GG75" s="20">
        <v>0</v>
      </c>
      <c r="GH75" s="20">
        <v>1</v>
      </c>
      <c r="GI75" s="20">
        <v>0</v>
      </c>
      <c r="GJ75" s="20">
        <v>0</v>
      </c>
      <c r="GK75" s="20">
        <v>0</v>
      </c>
      <c r="GL75" s="20">
        <v>0</v>
      </c>
      <c r="GM75" s="20">
        <v>0</v>
      </c>
      <c r="GN75" s="20">
        <v>0</v>
      </c>
      <c r="GO75" s="20">
        <v>0</v>
      </c>
      <c r="GP75" s="20">
        <v>6</v>
      </c>
      <c r="GQ75" s="20">
        <v>4</v>
      </c>
      <c r="GR75" s="20">
        <v>13</v>
      </c>
      <c r="GS75" s="20">
        <v>20</v>
      </c>
      <c r="GT75" s="20">
        <v>9</v>
      </c>
      <c r="GU75" s="20">
        <v>6</v>
      </c>
      <c r="GV75" s="20">
        <v>4</v>
      </c>
      <c r="GW75" s="20">
        <v>2</v>
      </c>
      <c r="GX75" s="20">
        <v>9</v>
      </c>
      <c r="GY75" s="20">
        <v>6</v>
      </c>
      <c r="GZ75" s="20">
        <v>5</v>
      </c>
      <c r="HA75" s="20">
        <v>2</v>
      </c>
    </row>
    <row r="76" spans="1:209" ht="15" customHeight="1" x14ac:dyDescent="0.35">
      <c r="A76" s="18">
        <v>1070327</v>
      </c>
      <c r="B76" s="18">
        <v>1</v>
      </c>
      <c r="C76" s="18">
        <v>7</v>
      </c>
      <c r="D76" s="18">
        <v>3</v>
      </c>
      <c r="E76" s="18" t="s">
        <v>187</v>
      </c>
      <c r="F76" s="18">
        <v>1</v>
      </c>
      <c r="G76" s="18">
        <v>1</v>
      </c>
      <c r="H76" s="13">
        <v>1</v>
      </c>
      <c r="I76">
        <v>2</v>
      </c>
      <c r="J76" s="13">
        <v>2</v>
      </c>
      <c r="K76">
        <v>0</v>
      </c>
      <c r="L76" s="14">
        <v>0</v>
      </c>
      <c r="M76" s="14">
        <v>0</v>
      </c>
      <c r="N76">
        <v>15</v>
      </c>
      <c r="O76" s="14">
        <v>0</v>
      </c>
      <c r="P76">
        <v>4</v>
      </c>
      <c r="Q76" s="14">
        <v>0</v>
      </c>
      <c r="R76" s="13">
        <v>0</v>
      </c>
      <c r="S76" s="14">
        <v>0</v>
      </c>
      <c r="T76" s="14">
        <f t="shared" si="13"/>
        <v>19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f t="shared" si="14"/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f t="shared" si="15"/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f t="shared" si="16"/>
        <v>0</v>
      </c>
      <c r="AS76" s="14">
        <f t="shared" si="17"/>
        <v>19</v>
      </c>
      <c r="AT76" s="20">
        <v>0</v>
      </c>
      <c r="AU76" s="13" t="s">
        <v>136</v>
      </c>
      <c r="AV76" s="20">
        <v>0</v>
      </c>
      <c r="AW76" s="13" t="s">
        <v>136</v>
      </c>
      <c r="AX76" s="20" t="s">
        <v>136</v>
      </c>
      <c r="AY76" s="13" t="s">
        <v>136</v>
      </c>
      <c r="AZ76" s="20">
        <v>0</v>
      </c>
      <c r="BA76" s="13" t="s">
        <v>136</v>
      </c>
      <c r="BB76" s="20" t="s">
        <v>136</v>
      </c>
      <c r="BC76" s="13" t="s">
        <v>136</v>
      </c>
      <c r="BD76" s="20">
        <v>0</v>
      </c>
      <c r="BE76" s="13" t="s">
        <v>136</v>
      </c>
      <c r="BF76" s="20" t="s">
        <v>136</v>
      </c>
      <c r="BG76" s="13" t="s">
        <v>136</v>
      </c>
      <c r="BH76" s="20">
        <v>0</v>
      </c>
      <c r="BI76" s="13" t="s">
        <v>136</v>
      </c>
      <c r="BJ76" s="20" t="s">
        <v>136</v>
      </c>
      <c r="BK76" s="13" t="s">
        <v>136</v>
      </c>
      <c r="BL76" s="20">
        <v>1</v>
      </c>
      <c r="BM76">
        <v>2</v>
      </c>
      <c r="BN76" s="20">
        <v>6</v>
      </c>
      <c r="BO76">
        <v>2</v>
      </c>
      <c r="BP76" s="20">
        <v>0</v>
      </c>
      <c r="BQ76" s="21">
        <v>1</v>
      </c>
      <c r="BR76" s="13" t="s">
        <v>136</v>
      </c>
      <c r="BS76" s="20" t="s">
        <v>136</v>
      </c>
      <c r="BT76" s="13" t="s">
        <v>136</v>
      </c>
      <c r="BU76" s="20">
        <v>0</v>
      </c>
      <c r="BV76" s="13" t="s">
        <v>136</v>
      </c>
      <c r="BW76" s="20" t="s">
        <v>136</v>
      </c>
      <c r="BX76" s="13" t="s">
        <v>136</v>
      </c>
      <c r="BY76" s="20">
        <v>0</v>
      </c>
      <c r="BZ76" s="13" t="s">
        <v>136</v>
      </c>
      <c r="CA76" s="20" t="s">
        <v>136</v>
      </c>
      <c r="CB76" s="13" t="s">
        <v>136</v>
      </c>
      <c r="CC76" s="20">
        <v>0</v>
      </c>
      <c r="CD76" s="13" t="s">
        <v>136</v>
      </c>
      <c r="CE76" s="20" t="s">
        <v>136</v>
      </c>
      <c r="CF76" s="13" t="s">
        <v>136</v>
      </c>
      <c r="CG76" s="20">
        <v>0</v>
      </c>
      <c r="CH76" s="13" t="s">
        <v>136</v>
      </c>
      <c r="CI76" s="20" t="s">
        <v>136</v>
      </c>
      <c r="CJ76" s="13" t="s">
        <v>136</v>
      </c>
      <c r="CK76" s="20">
        <v>0</v>
      </c>
      <c r="CL76" s="13" t="s">
        <v>136</v>
      </c>
      <c r="CM76" s="20" t="s">
        <v>136</v>
      </c>
      <c r="CN76" s="13" t="s">
        <v>136</v>
      </c>
      <c r="CO76" s="13" t="s">
        <v>136</v>
      </c>
      <c r="CP76" s="13" t="s">
        <v>136</v>
      </c>
      <c r="CQ76" s="13" t="s">
        <v>136</v>
      </c>
      <c r="CR76" s="13" t="s">
        <v>136</v>
      </c>
      <c r="CS76" s="13" t="s">
        <v>136</v>
      </c>
      <c r="CT76" s="13" t="s">
        <v>136</v>
      </c>
      <c r="CU76">
        <v>2</v>
      </c>
      <c r="CV76" s="13" t="s">
        <v>136</v>
      </c>
      <c r="CW76" s="13" t="s">
        <v>136</v>
      </c>
      <c r="CX76" s="13" t="s">
        <v>136</v>
      </c>
      <c r="CY76" s="13" t="s">
        <v>136</v>
      </c>
      <c r="CZ76" s="13" t="s">
        <v>136</v>
      </c>
      <c r="DA76" s="13" t="s">
        <v>136</v>
      </c>
      <c r="DB76" s="13" t="s">
        <v>136</v>
      </c>
      <c r="DC76" s="13" t="s">
        <v>136</v>
      </c>
      <c r="DD76" s="13" t="s">
        <v>136</v>
      </c>
      <c r="DE76" s="13" t="s">
        <v>136</v>
      </c>
      <c r="DF76" s="13" t="s">
        <v>136</v>
      </c>
      <c r="DG76" s="13" t="s">
        <v>136</v>
      </c>
      <c r="DH76" s="13" t="s">
        <v>136</v>
      </c>
      <c r="DI76" s="13"/>
      <c r="DJ76" s="13"/>
      <c r="DK76" s="13"/>
      <c r="DL76" s="20">
        <v>0</v>
      </c>
      <c r="DM76" s="20">
        <v>0</v>
      </c>
      <c r="DN76" s="20">
        <v>0</v>
      </c>
      <c r="DO76" s="20">
        <v>0</v>
      </c>
      <c r="DP76" s="20">
        <v>0</v>
      </c>
      <c r="DQ76" s="20">
        <v>0</v>
      </c>
      <c r="DR76" s="20">
        <v>0</v>
      </c>
      <c r="DS76" s="20">
        <v>0</v>
      </c>
      <c r="DT76" s="20">
        <v>0</v>
      </c>
      <c r="DU76" s="20">
        <v>0</v>
      </c>
      <c r="DV76" s="20">
        <v>0</v>
      </c>
      <c r="DW76" s="20">
        <v>1</v>
      </c>
      <c r="DX76" s="20">
        <v>2</v>
      </c>
      <c r="DY76" s="20">
        <v>2</v>
      </c>
      <c r="DZ76" s="20">
        <v>4</v>
      </c>
      <c r="EA76" s="20">
        <v>4</v>
      </c>
      <c r="EB76" s="20">
        <v>3000</v>
      </c>
      <c r="EC76" s="20">
        <v>4000</v>
      </c>
      <c r="ED76" s="19">
        <f t="shared" si="18"/>
        <v>1000</v>
      </c>
      <c r="EE76" s="19">
        <f t="shared" si="19"/>
        <v>25</v>
      </c>
      <c r="EF76" s="20">
        <v>3000</v>
      </c>
      <c r="EG76" s="20">
        <v>4000</v>
      </c>
      <c r="EH76" s="19">
        <f t="shared" si="20"/>
        <v>1000</v>
      </c>
      <c r="EI76" s="19">
        <f t="shared" si="21"/>
        <v>25</v>
      </c>
      <c r="EJ76" s="19"/>
      <c r="EK76" s="19"/>
      <c r="EL76" s="19"/>
      <c r="EM76" s="19"/>
      <c r="EN76" s="19"/>
      <c r="EO76" s="19"/>
      <c r="EP76" s="19"/>
      <c r="EQ76" s="19"/>
      <c r="ER76" s="19">
        <v>2</v>
      </c>
      <c r="ES76" s="20"/>
      <c r="ET76" s="20">
        <v>0</v>
      </c>
      <c r="EU76" s="20">
        <v>0</v>
      </c>
      <c r="EV76" s="19">
        <v>0</v>
      </c>
      <c r="EW76" s="19"/>
      <c r="EX76" s="20">
        <v>0</v>
      </c>
      <c r="EY76" t="s">
        <v>136</v>
      </c>
      <c r="EZ76" s="19">
        <v>0</v>
      </c>
      <c r="FA76" s="19"/>
      <c r="FB76" s="19">
        <v>0</v>
      </c>
      <c r="FC76" s="19"/>
      <c r="FD76" s="19">
        <v>0</v>
      </c>
      <c r="FE76" s="19"/>
      <c r="FF76" s="15">
        <v>0</v>
      </c>
      <c r="FG76">
        <v>0</v>
      </c>
      <c r="FH76">
        <v>0</v>
      </c>
      <c r="FI76">
        <v>5</v>
      </c>
      <c r="FJ76">
        <v>0</v>
      </c>
      <c r="FK76">
        <v>5</v>
      </c>
      <c r="FL76">
        <v>0</v>
      </c>
      <c r="FM76">
        <v>5</v>
      </c>
      <c r="FN76">
        <v>0</v>
      </c>
      <c r="FO76">
        <v>0</v>
      </c>
      <c r="FP76">
        <v>1</v>
      </c>
      <c r="FQ76">
        <v>0</v>
      </c>
      <c r="FR76">
        <v>0</v>
      </c>
      <c r="FS76">
        <v>0</v>
      </c>
      <c r="FT76">
        <v>0</v>
      </c>
      <c r="FU76">
        <v>0</v>
      </c>
      <c r="FV76">
        <v>0</v>
      </c>
      <c r="FW76">
        <v>0</v>
      </c>
      <c r="FX76">
        <v>0</v>
      </c>
      <c r="FY76">
        <v>0</v>
      </c>
      <c r="FZ76">
        <v>0</v>
      </c>
      <c r="GA76">
        <v>0</v>
      </c>
      <c r="GB76">
        <v>2</v>
      </c>
      <c r="GC76">
        <v>0</v>
      </c>
      <c r="GD76">
        <v>0</v>
      </c>
      <c r="GE76">
        <v>0</v>
      </c>
      <c r="GF76">
        <v>0</v>
      </c>
      <c r="GG76">
        <v>0</v>
      </c>
      <c r="GH76">
        <v>0</v>
      </c>
      <c r="GI76">
        <v>0</v>
      </c>
      <c r="GJ76">
        <v>0</v>
      </c>
      <c r="GK76">
        <v>0</v>
      </c>
      <c r="GL76">
        <v>0</v>
      </c>
      <c r="GM76">
        <v>0</v>
      </c>
      <c r="GN76">
        <v>0</v>
      </c>
      <c r="GO76">
        <v>0</v>
      </c>
      <c r="GP76">
        <v>0</v>
      </c>
      <c r="GQ76">
        <v>0</v>
      </c>
      <c r="GR76">
        <v>1</v>
      </c>
      <c r="GS76">
        <v>0</v>
      </c>
      <c r="GT76">
        <v>0</v>
      </c>
      <c r="GU76">
        <v>0</v>
      </c>
      <c r="GV76">
        <v>0</v>
      </c>
      <c r="GW76">
        <v>0</v>
      </c>
      <c r="GX76">
        <v>0</v>
      </c>
      <c r="GY76">
        <v>0</v>
      </c>
      <c r="GZ76">
        <v>1</v>
      </c>
      <c r="HA76">
        <v>0</v>
      </c>
    </row>
    <row r="77" spans="1:209" ht="15" customHeight="1" x14ac:dyDescent="0.35">
      <c r="A77" s="18">
        <v>1070328</v>
      </c>
      <c r="B77" s="18">
        <v>1</v>
      </c>
      <c r="C77" s="18">
        <v>7</v>
      </c>
      <c r="D77" s="18">
        <v>3</v>
      </c>
      <c r="E77" s="18" t="s">
        <v>208</v>
      </c>
      <c r="F77" s="18">
        <v>1</v>
      </c>
      <c r="G77" s="18">
        <v>2</v>
      </c>
      <c r="H77" s="13">
        <v>2</v>
      </c>
      <c r="I77">
        <v>0</v>
      </c>
      <c r="J77" s="13">
        <v>1</v>
      </c>
      <c r="K77" s="13">
        <v>0</v>
      </c>
      <c r="L77" s="14">
        <v>0</v>
      </c>
      <c r="M77" s="13">
        <v>3</v>
      </c>
      <c r="N77" s="14">
        <v>0</v>
      </c>
      <c r="O77" s="13">
        <v>1</v>
      </c>
      <c r="P77" s="14">
        <v>0</v>
      </c>
      <c r="Q77" s="14">
        <v>0</v>
      </c>
      <c r="R77">
        <v>3</v>
      </c>
      <c r="S77">
        <v>1</v>
      </c>
      <c r="T77" s="14">
        <f t="shared" si="13"/>
        <v>8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f t="shared" si="14"/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f t="shared" si="15"/>
        <v>0</v>
      </c>
      <c r="AK77" s="14">
        <v>0</v>
      </c>
      <c r="AL77" s="14">
        <v>0</v>
      </c>
      <c r="AM77" s="14">
        <v>0</v>
      </c>
      <c r="AN77" s="14">
        <v>0</v>
      </c>
      <c r="AO77" s="14">
        <v>0</v>
      </c>
      <c r="AP77" s="14">
        <v>0</v>
      </c>
      <c r="AQ77" s="14">
        <v>0</v>
      </c>
      <c r="AR77" s="14">
        <f t="shared" si="16"/>
        <v>0</v>
      </c>
      <c r="AS77" s="14">
        <f t="shared" si="17"/>
        <v>8</v>
      </c>
      <c r="AT77" s="20">
        <v>0</v>
      </c>
      <c r="AU77" s="13" t="s">
        <v>136</v>
      </c>
      <c r="AV77" s="20">
        <v>0</v>
      </c>
      <c r="AW77" s="13" t="s">
        <v>136</v>
      </c>
      <c r="AX77" s="20" t="s">
        <v>136</v>
      </c>
      <c r="AY77" s="13" t="s">
        <v>136</v>
      </c>
      <c r="AZ77" s="20">
        <v>0</v>
      </c>
      <c r="BA77" s="13" t="s">
        <v>136</v>
      </c>
      <c r="BB77" s="20" t="s">
        <v>136</v>
      </c>
      <c r="BC77" s="13" t="s">
        <v>136</v>
      </c>
      <c r="BD77" s="20">
        <v>0</v>
      </c>
      <c r="BE77" s="13" t="s">
        <v>136</v>
      </c>
      <c r="BF77" s="20" t="s">
        <v>136</v>
      </c>
      <c r="BG77" s="13" t="s">
        <v>136</v>
      </c>
      <c r="BH77" s="20">
        <v>0</v>
      </c>
      <c r="BI77" s="13" t="s">
        <v>136</v>
      </c>
      <c r="BJ77" s="20" t="s">
        <v>136</v>
      </c>
      <c r="BK77" s="13" t="s">
        <v>136</v>
      </c>
      <c r="BL77" s="20">
        <v>1</v>
      </c>
      <c r="BM77" s="13">
        <v>2</v>
      </c>
      <c r="BN77" s="20">
        <v>6</v>
      </c>
      <c r="BO77" s="13">
        <v>2</v>
      </c>
      <c r="BP77" s="20">
        <v>0</v>
      </c>
      <c r="BQ77" s="21">
        <v>1</v>
      </c>
      <c r="BR77" s="13" t="s">
        <v>136</v>
      </c>
      <c r="BS77" s="20" t="s">
        <v>136</v>
      </c>
      <c r="BT77" s="13" t="s">
        <v>136</v>
      </c>
      <c r="BU77" s="20">
        <v>0</v>
      </c>
      <c r="BV77" s="13" t="s">
        <v>136</v>
      </c>
      <c r="BW77" s="20" t="s">
        <v>136</v>
      </c>
      <c r="BX77" s="13" t="s">
        <v>136</v>
      </c>
      <c r="BY77" s="20">
        <v>0</v>
      </c>
      <c r="BZ77" s="13" t="s">
        <v>136</v>
      </c>
      <c r="CA77" s="20" t="s">
        <v>136</v>
      </c>
      <c r="CB77" s="13" t="s">
        <v>136</v>
      </c>
      <c r="CC77" s="20">
        <v>0</v>
      </c>
      <c r="CD77" s="13" t="s">
        <v>136</v>
      </c>
      <c r="CE77" s="20" t="s">
        <v>136</v>
      </c>
      <c r="CF77" s="13" t="s">
        <v>136</v>
      </c>
      <c r="CG77" s="20">
        <v>0</v>
      </c>
      <c r="CH77" s="13" t="s">
        <v>136</v>
      </c>
      <c r="CI77" s="20" t="s">
        <v>136</v>
      </c>
      <c r="CJ77" s="13" t="s">
        <v>136</v>
      </c>
      <c r="CK77" s="20">
        <v>0</v>
      </c>
      <c r="CL77" s="13" t="s">
        <v>136</v>
      </c>
      <c r="CM77" s="20" t="s">
        <v>136</v>
      </c>
      <c r="CN77" s="13" t="s">
        <v>136</v>
      </c>
      <c r="CO77" s="13" t="s">
        <v>136</v>
      </c>
      <c r="CP77" s="13" t="s">
        <v>136</v>
      </c>
      <c r="CQ77" s="13" t="s">
        <v>136</v>
      </c>
      <c r="CR77" s="13" t="s">
        <v>136</v>
      </c>
      <c r="CS77" s="13" t="s">
        <v>136</v>
      </c>
      <c r="CT77" s="13" t="s">
        <v>136</v>
      </c>
      <c r="CU77">
        <v>14</v>
      </c>
      <c r="CV77">
        <v>4</v>
      </c>
      <c r="CW77" s="13" t="s">
        <v>136</v>
      </c>
      <c r="CX77" s="13" t="s">
        <v>136</v>
      </c>
      <c r="CY77" s="13" t="s">
        <v>136</v>
      </c>
      <c r="CZ77" s="13" t="s">
        <v>136</v>
      </c>
      <c r="DA77" s="13" t="s">
        <v>136</v>
      </c>
      <c r="DB77" s="13" t="s">
        <v>136</v>
      </c>
      <c r="DC77" s="13" t="s">
        <v>136</v>
      </c>
      <c r="DD77" s="13" t="s">
        <v>136</v>
      </c>
      <c r="DE77" s="13" t="s">
        <v>136</v>
      </c>
      <c r="DF77" s="13" t="s">
        <v>136</v>
      </c>
      <c r="DG77" s="13" t="s">
        <v>136</v>
      </c>
      <c r="DH77" s="13" t="s">
        <v>136</v>
      </c>
      <c r="DI77" s="13"/>
      <c r="DJ77" s="13"/>
      <c r="DK77" s="13"/>
      <c r="DL77" s="20">
        <v>1</v>
      </c>
      <c r="DM77" s="20">
        <v>0</v>
      </c>
      <c r="DN77" s="20">
        <v>0</v>
      </c>
      <c r="DO77" s="20">
        <v>0</v>
      </c>
      <c r="DP77" s="20">
        <v>0</v>
      </c>
      <c r="DQ77" s="20">
        <v>0</v>
      </c>
      <c r="DR77" s="20">
        <v>0</v>
      </c>
      <c r="DS77" s="20">
        <v>0</v>
      </c>
      <c r="DT77" s="20">
        <v>0</v>
      </c>
      <c r="DU77" s="20">
        <v>0</v>
      </c>
      <c r="DV77" s="20">
        <v>0</v>
      </c>
      <c r="DW77" s="20">
        <v>1</v>
      </c>
      <c r="DX77" s="20">
        <v>2</v>
      </c>
      <c r="DY77" s="20">
        <v>2</v>
      </c>
      <c r="DZ77" s="20">
        <v>4</v>
      </c>
      <c r="EA77" s="20">
        <v>4</v>
      </c>
      <c r="EB77" s="20">
        <v>4000</v>
      </c>
      <c r="EC77" s="20">
        <v>5000</v>
      </c>
      <c r="ED77" s="19">
        <f t="shared" si="18"/>
        <v>1000</v>
      </c>
      <c r="EE77" s="19">
        <f t="shared" si="19"/>
        <v>20</v>
      </c>
      <c r="EF77" s="20">
        <v>3000</v>
      </c>
      <c r="EG77" s="20">
        <v>3500</v>
      </c>
      <c r="EH77" s="19">
        <f t="shared" si="20"/>
        <v>500</v>
      </c>
      <c r="EI77" s="19">
        <f t="shared" si="21"/>
        <v>14.285714285714285</v>
      </c>
      <c r="EJ77" s="19"/>
      <c r="EK77" s="19"/>
      <c r="EL77" s="19"/>
      <c r="EM77" s="19"/>
      <c r="EN77" s="19"/>
      <c r="EO77" s="19"/>
      <c r="EP77" s="19"/>
      <c r="EQ77" s="19"/>
      <c r="ER77" s="20">
        <v>1</v>
      </c>
      <c r="ES77" s="20"/>
      <c r="ET77" s="20">
        <v>1</v>
      </c>
      <c r="EU77" s="20">
        <v>0</v>
      </c>
      <c r="EV77" s="19">
        <v>0</v>
      </c>
      <c r="EW77" s="19"/>
      <c r="EX77" s="20">
        <v>0</v>
      </c>
      <c r="EY77" t="s">
        <v>136</v>
      </c>
      <c r="EZ77" s="19">
        <v>0</v>
      </c>
      <c r="FA77" s="19"/>
      <c r="FB77" s="19">
        <v>0</v>
      </c>
      <c r="FC77" s="19"/>
      <c r="FD77" s="19">
        <v>0</v>
      </c>
      <c r="FE77" s="19"/>
      <c r="FF77" s="15">
        <v>0</v>
      </c>
      <c r="FG77">
        <v>13</v>
      </c>
      <c r="FH77">
        <v>0</v>
      </c>
      <c r="FI77">
        <v>17</v>
      </c>
      <c r="FJ77">
        <v>200</v>
      </c>
      <c r="FK77">
        <v>30</v>
      </c>
      <c r="FL77">
        <v>200</v>
      </c>
      <c r="FM77">
        <v>230</v>
      </c>
      <c r="FN77">
        <v>0</v>
      </c>
      <c r="FO77">
        <v>0</v>
      </c>
      <c r="FP77">
        <v>3</v>
      </c>
      <c r="FQ77">
        <v>0</v>
      </c>
      <c r="FR77">
        <v>0</v>
      </c>
      <c r="FS77">
        <v>0</v>
      </c>
      <c r="FT77">
        <v>0</v>
      </c>
      <c r="FU77">
        <v>0</v>
      </c>
      <c r="FV77">
        <v>10</v>
      </c>
      <c r="FW77">
        <v>0</v>
      </c>
      <c r="FX77">
        <v>0</v>
      </c>
      <c r="FY77">
        <v>0</v>
      </c>
      <c r="FZ77">
        <v>0</v>
      </c>
      <c r="GA77">
        <v>0</v>
      </c>
      <c r="GB77">
        <v>1</v>
      </c>
      <c r="GC77">
        <v>11</v>
      </c>
      <c r="GD77">
        <v>1</v>
      </c>
      <c r="GE77">
        <v>0</v>
      </c>
      <c r="GF77">
        <v>1</v>
      </c>
      <c r="GG77">
        <v>0</v>
      </c>
      <c r="GH77">
        <v>1</v>
      </c>
      <c r="GI77">
        <v>0</v>
      </c>
      <c r="GJ77">
        <v>10</v>
      </c>
      <c r="GK77">
        <v>0</v>
      </c>
      <c r="GL77">
        <v>1</v>
      </c>
      <c r="GM77">
        <v>0</v>
      </c>
      <c r="GN77">
        <v>0</v>
      </c>
      <c r="GO77">
        <v>0</v>
      </c>
      <c r="GP77">
        <v>0</v>
      </c>
      <c r="GQ77">
        <v>0</v>
      </c>
      <c r="GR77">
        <v>0</v>
      </c>
      <c r="GS77">
        <v>189</v>
      </c>
      <c r="GT77">
        <v>0</v>
      </c>
      <c r="GU77">
        <v>0</v>
      </c>
      <c r="GV77">
        <v>0</v>
      </c>
      <c r="GW77">
        <v>0</v>
      </c>
      <c r="GX77">
        <v>0</v>
      </c>
      <c r="GY77">
        <v>0</v>
      </c>
      <c r="GZ77">
        <v>2</v>
      </c>
      <c r="HA77">
        <v>0</v>
      </c>
    </row>
    <row r="78" spans="1:209" ht="15" customHeight="1" x14ac:dyDescent="0.35">
      <c r="A78" s="18">
        <v>2080401</v>
      </c>
      <c r="B78" s="18">
        <v>2</v>
      </c>
      <c r="C78" s="18">
        <v>8</v>
      </c>
      <c r="D78" s="18">
        <v>4</v>
      </c>
      <c r="E78" s="18" t="s">
        <v>209</v>
      </c>
      <c r="F78" s="18">
        <v>0</v>
      </c>
      <c r="G78" s="18">
        <v>0</v>
      </c>
      <c r="H78" s="13">
        <v>2</v>
      </c>
      <c r="I78">
        <v>0</v>
      </c>
      <c r="J78">
        <v>0</v>
      </c>
      <c r="K78" s="13">
        <v>1</v>
      </c>
      <c r="L78" s="13">
        <v>2</v>
      </c>
      <c r="M78" s="13">
        <v>8</v>
      </c>
      <c r="N78" s="14">
        <v>0</v>
      </c>
      <c r="O78" s="13">
        <v>2</v>
      </c>
      <c r="P78" s="14">
        <v>0</v>
      </c>
      <c r="Q78" s="14">
        <v>0</v>
      </c>
      <c r="R78">
        <v>1</v>
      </c>
      <c r="S78" s="14">
        <v>0</v>
      </c>
      <c r="T78" s="14">
        <f t="shared" si="13"/>
        <v>11</v>
      </c>
      <c r="U78">
        <v>1</v>
      </c>
      <c r="V78" s="14">
        <v>0</v>
      </c>
      <c r="W78" s="14">
        <v>0</v>
      </c>
      <c r="X78" s="14">
        <v>0</v>
      </c>
      <c r="Y78">
        <v>8</v>
      </c>
      <c r="Z78">
        <v>1</v>
      </c>
      <c r="AA78" s="14">
        <v>0</v>
      </c>
      <c r="AB78" s="14">
        <f t="shared" si="14"/>
        <v>10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f t="shared" si="15"/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f t="shared" si="16"/>
        <v>0</v>
      </c>
      <c r="AS78" s="14">
        <f t="shared" si="17"/>
        <v>21</v>
      </c>
      <c r="AT78" s="20">
        <v>1</v>
      </c>
      <c r="AU78">
        <v>7</v>
      </c>
      <c r="AV78" s="20">
        <v>0</v>
      </c>
      <c r="AW78" s="13" t="s">
        <v>136</v>
      </c>
      <c r="AX78" s="13" t="s">
        <v>136</v>
      </c>
      <c r="AY78" s="13" t="s">
        <v>136</v>
      </c>
      <c r="AZ78" s="20">
        <v>0</v>
      </c>
      <c r="BA78" s="13" t="s">
        <v>136</v>
      </c>
      <c r="BB78" s="13" t="s">
        <v>136</v>
      </c>
      <c r="BC78" s="13" t="s">
        <v>136</v>
      </c>
      <c r="BD78" s="20">
        <v>0</v>
      </c>
      <c r="BE78" s="13" t="s">
        <v>136</v>
      </c>
      <c r="BF78" s="13" t="s">
        <v>136</v>
      </c>
      <c r="BG78" s="13" t="s">
        <v>136</v>
      </c>
      <c r="BH78" s="20">
        <v>1</v>
      </c>
      <c r="BI78" s="13">
        <v>2</v>
      </c>
      <c r="BJ78" s="13">
        <v>2</v>
      </c>
      <c r="BK78" s="13">
        <v>3</v>
      </c>
      <c r="BL78" s="13">
        <v>1</v>
      </c>
      <c r="BM78" s="13">
        <v>2</v>
      </c>
      <c r="BN78" s="13">
        <v>4</v>
      </c>
      <c r="BO78" s="13">
        <v>2</v>
      </c>
      <c r="BP78" s="20">
        <v>0</v>
      </c>
      <c r="BQ78" s="21">
        <v>0</v>
      </c>
      <c r="BR78" s="13" t="s">
        <v>136</v>
      </c>
      <c r="BS78" s="13" t="s">
        <v>136</v>
      </c>
      <c r="BT78" s="13" t="s">
        <v>136</v>
      </c>
      <c r="BU78" s="20">
        <v>0</v>
      </c>
      <c r="BV78" s="13" t="s">
        <v>136</v>
      </c>
      <c r="BW78" s="13" t="s">
        <v>136</v>
      </c>
      <c r="BX78" s="13" t="s">
        <v>136</v>
      </c>
      <c r="BY78" s="20">
        <v>0</v>
      </c>
      <c r="BZ78" s="13" t="s">
        <v>136</v>
      </c>
      <c r="CA78" s="13" t="s">
        <v>136</v>
      </c>
      <c r="CB78" s="13" t="s">
        <v>136</v>
      </c>
      <c r="CC78" s="20">
        <v>0</v>
      </c>
      <c r="CD78" s="13" t="s">
        <v>136</v>
      </c>
      <c r="CE78" s="13" t="s">
        <v>136</v>
      </c>
      <c r="CF78" s="13" t="s">
        <v>136</v>
      </c>
      <c r="CG78" s="20">
        <v>0</v>
      </c>
      <c r="CH78" s="13" t="s">
        <v>136</v>
      </c>
      <c r="CI78" s="13" t="s">
        <v>136</v>
      </c>
      <c r="CJ78" s="13" t="s">
        <v>136</v>
      </c>
      <c r="CK78" s="20">
        <v>0</v>
      </c>
      <c r="CL78" s="13" t="s">
        <v>136</v>
      </c>
      <c r="CM78" s="13" t="s">
        <v>136</v>
      </c>
      <c r="CN78" s="13" t="s">
        <v>136</v>
      </c>
      <c r="CO78" s="13" t="s">
        <v>136</v>
      </c>
      <c r="CP78" s="13" t="s">
        <v>136</v>
      </c>
      <c r="CQ78" s="13" t="s">
        <v>136</v>
      </c>
      <c r="CR78" s="13" t="s">
        <v>136</v>
      </c>
      <c r="CS78">
        <v>3</v>
      </c>
      <c r="CT78" s="13" t="s">
        <v>136</v>
      </c>
      <c r="CU78">
        <v>10</v>
      </c>
      <c r="CV78" s="13" t="s">
        <v>136</v>
      </c>
      <c r="CW78" s="13" t="s">
        <v>136</v>
      </c>
      <c r="CX78" s="13" t="s">
        <v>136</v>
      </c>
      <c r="CY78" s="13" t="s">
        <v>136</v>
      </c>
      <c r="CZ78" s="13" t="s">
        <v>136</v>
      </c>
      <c r="DA78" s="13" t="s">
        <v>136</v>
      </c>
      <c r="DB78" s="13" t="s">
        <v>136</v>
      </c>
      <c r="DC78" s="13" t="s">
        <v>136</v>
      </c>
      <c r="DD78" s="13" t="s">
        <v>136</v>
      </c>
      <c r="DE78" s="13" t="s">
        <v>136</v>
      </c>
      <c r="DF78" s="13" t="s">
        <v>136</v>
      </c>
      <c r="DG78" s="13" t="s">
        <v>136</v>
      </c>
      <c r="DH78" s="13" t="s">
        <v>136</v>
      </c>
      <c r="DI78" s="13"/>
      <c r="DJ78" s="13"/>
      <c r="DK78" s="13"/>
      <c r="DL78" s="20">
        <v>0</v>
      </c>
      <c r="DM78" s="20">
        <v>0</v>
      </c>
      <c r="DN78" s="20">
        <v>0</v>
      </c>
      <c r="DO78" s="20">
        <v>0</v>
      </c>
      <c r="DP78" s="20">
        <v>0</v>
      </c>
      <c r="DQ78" s="20">
        <v>0</v>
      </c>
      <c r="DR78" s="20">
        <v>1</v>
      </c>
      <c r="DS78" s="20">
        <v>1</v>
      </c>
      <c r="DT78" s="20">
        <v>0</v>
      </c>
      <c r="DU78" s="20">
        <v>0</v>
      </c>
      <c r="DV78" s="20">
        <v>0</v>
      </c>
      <c r="DW78" s="20">
        <v>0</v>
      </c>
      <c r="DX78" s="20">
        <v>2</v>
      </c>
      <c r="DY78" s="20">
        <v>2</v>
      </c>
      <c r="DZ78">
        <v>4</v>
      </c>
      <c r="EA78" s="20">
        <v>4</v>
      </c>
      <c r="EB78" s="20">
        <v>3000</v>
      </c>
      <c r="EC78" s="20">
        <v>5000</v>
      </c>
      <c r="ED78" s="19">
        <f t="shared" si="18"/>
        <v>2000</v>
      </c>
      <c r="EE78" s="19">
        <f t="shared" si="19"/>
        <v>40</v>
      </c>
      <c r="EF78" s="20">
        <v>3000</v>
      </c>
      <c r="EG78" s="20">
        <v>4000</v>
      </c>
      <c r="EH78" s="19">
        <f t="shared" si="20"/>
        <v>1000</v>
      </c>
      <c r="EI78" s="19">
        <f t="shared" si="21"/>
        <v>25</v>
      </c>
      <c r="EJ78" s="19"/>
      <c r="EK78" s="19"/>
      <c r="EL78" s="19"/>
      <c r="EM78" s="19"/>
      <c r="EN78" s="19"/>
      <c r="EO78" s="19"/>
      <c r="EP78" s="19"/>
      <c r="EQ78" s="19"/>
      <c r="ER78" s="20">
        <v>1</v>
      </c>
      <c r="ES78" s="20"/>
      <c r="ET78" s="20">
        <v>0</v>
      </c>
      <c r="EU78" s="20">
        <v>0</v>
      </c>
      <c r="EV78" s="19">
        <v>0</v>
      </c>
      <c r="EW78" s="19"/>
      <c r="EX78" s="20">
        <v>0</v>
      </c>
      <c r="EY78" t="s">
        <v>136</v>
      </c>
      <c r="EZ78" s="19">
        <v>0</v>
      </c>
      <c r="FA78" s="19"/>
      <c r="FB78" s="19">
        <v>0</v>
      </c>
      <c r="FC78" s="19"/>
      <c r="FD78" s="19">
        <v>0</v>
      </c>
      <c r="FE78" s="19"/>
      <c r="FF78" s="15">
        <v>0</v>
      </c>
      <c r="FG78">
        <v>41</v>
      </c>
      <c r="FH78">
        <v>2</v>
      </c>
      <c r="FI78">
        <v>77</v>
      </c>
      <c r="FJ78">
        <v>14</v>
      </c>
      <c r="FK78">
        <v>118</v>
      </c>
      <c r="FL78">
        <v>16</v>
      </c>
      <c r="FM78">
        <v>134</v>
      </c>
      <c r="FN78">
        <v>30</v>
      </c>
      <c r="FO78">
        <v>0</v>
      </c>
      <c r="FP78">
        <v>30</v>
      </c>
      <c r="FQ78">
        <v>0</v>
      </c>
      <c r="FR78">
        <v>0</v>
      </c>
      <c r="FS78">
        <v>0</v>
      </c>
      <c r="FT78">
        <v>0</v>
      </c>
      <c r="FU78">
        <v>0</v>
      </c>
      <c r="FV78">
        <v>2</v>
      </c>
      <c r="FW78">
        <v>0</v>
      </c>
      <c r="FX78">
        <v>40</v>
      </c>
      <c r="FY78">
        <v>0</v>
      </c>
      <c r="FZ78">
        <v>2</v>
      </c>
      <c r="GA78">
        <v>2</v>
      </c>
      <c r="GB78">
        <v>0</v>
      </c>
      <c r="GC78">
        <v>14</v>
      </c>
      <c r="GD78">
        <v>2</v>
      </c>
      <c r="GE78">
        <v>0</v>
      </c>
      <c r="GF78">
        <v>4</v>
      </c>
      <c r="GG78">
        <v>0</v>
      </c>
      <c r="GH78">
        <v>3</v>
      </c>
      <c r="GI78">
        <v>0</v>
      </c>
      <c r="GJ78">
        <v>0</v>
      </c>
      <c r="GK78">
        <v>0</v>
      </c>
      <c r="GL78">
        <v>2</v>
      </c>
      <c r="GM78">
        <v>0</v>
      </c>
      <c r="GN78">
        <v>0</v>
      </c>
      <c r="GO78">
        <v>0</v>
      </c>
      <c r="GP78">
        <v>0</v>
      </c>
      <c r="GQ78">
        <v>0</v>
      </c>
      <c r="GR78">
        <v>2</v>
      </c>
      <c r="GS78">
        <v>0</v>
      </c>
      <c r="GT78">
        <v>0</v>
      </c>
      <c r="GU78">
        <v>0</v>
      </c>
      <c r="GV78">
        <v>0</v>
      </c>
      <c r="GW78">
        <v>0</v>
      </c>
      <c r="GX78">
        <v>0</v>
      </c>
      <c r="GY78">
        <v>0</v>
      </c>
      <c r="GZ78">
        <v>1</v>
      </c>
      <c r="HA78">
        <v>0</v>
      </c>
    </row>
    <row r="79" spans="1:209" s="20" customFormat="1" ht="15" customHeight="1" x14ac:dyDescent="0.35">
      <c r="A79" s="21">
        <v>2080402</v>
      </c>
      <c r="B79" s="21">
        <v>2</v>
      </c>
      <c r="C79" s="21">
        <v>8</v>
      </c>
      <c r="D79" s="21">
        <v>4</v>
      </c>
      <c r="E79" s="21" t="s">
        <v>210</v>
      </c>
      <c r="F79" s="21">
        <v>0</v>
      </c>
      <c r="G79" s="20">
        <v>0</v>
      </c>
      <c r="H79" s="13">
        <v>4</v>
      </c>
      <c r="I79" s="20">
        <v>0</v>
      </c>
      <c r="J79" s="20">
        <v>0</v>
      </c>
      <c r="K79" s="13">
        <v>0</v>
      </c>
      <c r="L79" s="14">
        <v>0</v>
      </c>
      <c r="M79" s="14">
        <v>0</v>
      </c>
      <c r="N79" s="14">
        <v>0</v>
      </c>
      <c r="O79" s="13">
        <v>4</v>
      </c>
      <c r="P79" s="14">
        <v>0</v>
      </c>
      <c r="Q79" s="14">
        <v>0</v>
      </c>
      <c r="R79" s="20">
        <v>5</v>
      </c>
      <c r="S79" s="20">
        <v>2</v>
      </c>
      <c r="T79" s="14">
        <f t="shared" si="13"/>
        <v>11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f t="shared" si="14"/>
        <v>0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J79" s="14">
        <f t="shared" si="15"/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f t="shared" si="16"/>
        <v>0</v>
      </c>
      <c r="AS79" s="14">
        <f t="shared" si="17"/>
        <v>11</v>
      </c>
      <c r="AT79" s="20">
        <v>1</v>
      </c>
      <c r="AU79" s="20">
        <v>6</v>
      </c>
      <c r="AV79" s="20">
        <v>1</v>
      </c>
      <c r="AW79" s="20">
        <v>2</v>
      </c>
      <c r="AX79" s="20">
        <v>2</v>
      </c>
      <c r="AY79" s="20">
        <v>2</v>
      </c>
      <c r="AZ79" s="20">
        <v>0</v>
      </c>
      <c r="BA79" s="13" t="s">
        <v>136</v>
      </c>
      <c r="BB79" s="20" t="s">
        <v>136</v>
      </c>
      <c r="BC79" s="13" t="s">
        <v>136</v>
      </c>
      <c r="BD79" s="20">
        <v>0</v>
      </c>
      <c r="BE79" s="13" t="s">
        <v>136</v>
      </c>
      <c r="BF79" s="20" t="s">
        <v>136</v>
      </c>
      <c r="BG79" s="13" t="s">
        <v>136</v>
      </c>
      <c r="BH79" s="20">
        <v>0</v>
      </c>
      <c r="BI79" s="13" t="s">
        <v>136</v>
      </c>
      <c r="BJ79" s="20" t="s">
        <v>136</v>
      </c>
      <c r="BK79" s="13" t="s">
        <v>136</v>
      </c>
      <c r="BL79" s="20">
        <v>1</v>
      </c>
      <c r="BM79" s="13">
        <v>2</v>
      </c>
      <c r="BN79" s="20">
        <v>6</v>
      </c>
      <c r="BO79" s="13">
        <v>2</v>
      </c>
      <c r="BP79" s="20">
        <v>0</v>
      </c>
      <c r="BQ79" s="21">
        <v>0</v>
      </c>
      <c r="BR79" s="13" t="s">
        <v>136</v>
      </c>
      <c r="BS79" s="20" t="s">
        <v>136</v>
      </c>
      <c r="BT79" s="13" t="s">
        <v>136</v>
      </c>
      <c r="BU79" s="20">
        <v>0</v>
      </c>
      <c r="BV79" s="13" t="s">
        <v>136</v>
      </c>
      <c r="BW79" s="20" t="s">
        <v>136</v>
      </c>
      <c r="BX79" s="13" t="s">
        <v>136</v>
      </c>
      <c r="BY79" s="20">
        <v>0</v>
      </c>
      <c r="BZ79" s="13" t="s">
        <v>136</v>
      </c>
      <c r="CA79" s="20" t="s">
        <v>136</v>
      </c>
      <c r="CB79" s="13" t="s">
        <v>136</v>
      </c>
      <c r="CC79" s="20">
        <v>0</v>
      </c>
      <c r="CD79" s="13" t="s">
        <v>136</v>
      </c>
      <c r="CE79" s="20" t="s">
        <v>136</v>
      </c>
      <c r="CF79" s="13" t="s">
        <v>136</v>
      </c>
      <c r="CG79" s="20">
        <v>0</v>
      </c>
      <c r="CH79" s="13" t="s">
        <v>136</v>
      </c>
      <c r="CI79" s="20" t="s">
        <v>136</v>
      </c>
      <c r="CJ79" s="13" t="s">
        <v>136</v>
      </c>
      <c r="CK79" s="20">
        <v>0</v>
      </c>
      <c r="CL79" s="13" t="s">
        <v>136</v>
      </c>
      <c r="CM79" s="20" t="s">
        <v>136</v>
      </c>
      <c r="CN79" s="13" t="s">
        <v>136</v>
      </c>
      <c r="CO79" s="13" t="s">
        <v>136</v>
      </c>
      <c r="CP79" s="13" t="s">
        <v>136</v>
      </c>
      <c r="CQ79" s="13" t="s">
        <v>136</v>
      </c>
      <c r="CR79" s="13" t="s">
        <v>136</v>
      </c>
      <c r="CS79" s="13" t="s">
        <v>136</v>
      </c>
      <c r="CT79" s="13" t="s">
        <v>136</v>
      </c>
      <c r="CU79" s="20">
        <v>18</v>
      </c>
      <c r="CV79" s="20">
        <v>2</v>
      </c>
      <c r="CW79" s="13" t="s">
        <v>136</v>
      </c>
      <c r="CX79" s="13" t="s">
        <v>136</v>
      </c>
      <c r="CY79" s="13" t="s">
        <v>136</v>
      </c>
      <c r="CZ79" s="13" t="s">
        <v>136</v>
      </c>
      <c r="DA79" s="13" t="s">
        <v>136</v>
      </c>
      <c r="DB79" s="13" t="s">
        <v>136</v>
      </c>
      <c r="DC79" s="13" t="s">
        <v>136</v>
      </c>
      <c r="DD79" s="13" t="s">
        <v>136</v>
      </c>
      <c r="DE79" s="13" t="s">
        <v>136</v>
      </c>
      <c r="DF79" s="13" t="s">
        <v>136</v>
      </c>
      <c r="DG79" s="13" t="s">
        <v>136</v>
      </c>
      <c r="DH79" s="13" t="s">
        <v>136</v>
      </c>
      <c r="DI79" s="13"/>
      <c r="DJ79" s="13"/>
      <c r="DK79" s="13"/>
      <c r="DL79" s="20">
        <v>1</v>
      </c>
      <c r="DM79" s="20">
        <v>0</v>
      </c>
      <c r="DN79" s="20">
        <v>0</v>
      </c>
      <c r="DO79" s="20">
        <v>0</v>
      </c>
      <c r="DP79" s="20">
        <v>0</v>
      </c>
      <c r="DQ79" s="20">
        <v>0</v>
      </c>
      <c r="DR79" s="20">
        <v>1</v>
      </c>
      <c r="DS79" s="20">
        <v>1</v>
      </c>
      <c r="DT79" s="20">
        <v>0</v>
      </c>
      <c r="DU79" s="20">
        <v>0</v>
      </c>
      <c r="DV79" s="20">
        <v>0</v>
      </c>
      <c r="DW79" s="20">
        <v>0</v>
      </c>
      <c r="DX79" s="20">
        <v>2</v>
      </c>
      <c r="DY79" s="20">
        <v>2</v>
      </c>
      <c r="DZ79" s="20">
        <v>2</v>
      </c>
      <c r="EA79" s="20">
        <v>2</v>
      </c>
      <c r="EB79" s="20">
        <v>3000</v>
      </c>
      <c r="EC79" s="20">
        <v>5000</v>
      </c>
      <c r="ED79" s="19">
        <f t="shared" si="18"/>
        <v>2000</v>
      </c>
      <c r="EE79" s="19">
        <f t="shared" si="19"/>
        <v>40</v>
      </c>
      <c r="EF79" s="20">
        <v>3000</v>
      </c>
      <c r="EG79" s="20">
        <v>5000</v>
      </c>
      <c r="EH79" s="19">
        <f t="shared" si="20"/>
        <v>2000</v>
      </c>
      <c r="EI79" s="19">
        <f t="shared" si="21"/>
        <v>40</v>
      </c>
      <c r="EJ79" s="20">
        <v>3000</v>
      </c>
      <c r="EK79" s="20">
        <v>5000</v>
      </c>
      <c r="EL79" s="19">
        <f t="shared" si="22"/>
        <v>2000</v>
      </c>
      <c r="EM79" s="19">
        <f t="shared" si="23"/>
        <v>40</v>
      </c>
      <c r="EN79" s="20">
        <v>3000</v>
      </c>
      <c r="EO79" s="20">
        <v>5000</v>
      </c>
      <c r="EP79" s="19">
        <f t="shared" si="24"/>
        <v>2000</v>
      </c>
      <c r="EQ79" s="19">
        <f t="shared" si="25"/>
        <v>40</v>
      </c>
      <c r="ER79" s="20">
        <v>1</v>
      </c>
      <c r="ET79" s="20">
        <v>1</v>
      </c>
      <c r="EU79" s="20">
        <v>1</v>
      </c>
      <c r="EV79" s="20">
        <v>8</v>
      </c>
      <c r="EX79" s="20">
        <v>0</v>
      </c>
      <c r="EY79" s="20" t="s">
        <v>136</v>
      </c>
      <c r="EZ79" s="19">
        <v>0</v>
      </c>
      <c r="FA79" s="19"/>
      <c r="FB79" s="20">
        <v>4</v>
      </c>
      <c r="FD79" s="19">
        <v>0</v>
      </c>
      <c r="FE79" s="19"/>
      <c r="FF79" s="15">
        <v>0</v>
      </c>
      <c r="FG79" s="20">
        <v>12</v>
      </c>
      <c r="FH79" s="20">
        <v>0</v>
      </c>
      <c r="FI79" s="20">
        <v>3</v>
      </c>
      <c r="FJ79" s="20">
        <v>14</v>
      </c>
      <c r="FK79" s="20">
        <v>15</v>
      </c>
      <c r="FL79" s="20">
        <v>14</v>
      </c>
      <c r="FM79" s="20">
        <v>29</v>
      </c>
      <c r="FN79" s="20">
        <v>4</v>
      </c>
      <c r="FO79" s="20">
        <v>0</v>
      </c>
      <c r="FP79" s="20">
        <v>0</v>
      </c>
      <c r="FQ79" s="20">
        <v>2</v>
      </c>
      <c r="FR79" s="20">
        <v>0</v>
      </c>
      <c r="FS79" s="20">
        <v>0</v>
      </c>
      <c r="FT79" s="20">
        <v>0</v>
      </c>
      <c r="FU79" s="20">
        <v>0</v>
      </c>
      <c r="FV79" s="20">
        <v>0</v>
      </c>
      <c r="FW79" s="20">
        <v>0</v>
      </c>
      <c r="FX79" s="20">
        <v>2</v>
      </c>
      <c r="FY79" s="20">
        <v>0</v>
      </c>
      <c r="FZ79" s="20">
        <v>0</v>
      </c>
      <c r="GA79" s="20">
        <v>0</v>
      </c>
      <c r="GB79" s="20">
        <v>0</v>
      </c>
      <c r="GC79" s="20">
        <v>10</v>
      </c>
      <c r="GD79" s="20">
        <v>2</v>
      </c>
      <c r="GE79" s="20">
        <v>0</v>
      </c>
      <c r="GF79" s="20">
        <v>0</v>
      </c>
      <c r="GG79" s="20">
        <v>0</v>
      </c>
      <c r="GH79" s="20">
        <v>2</v>
      </c>
      <c r="GI79" s="20">
        <v>0</v>
      </c>
      <c r="GJ79" s="20">
        <v>0</v>
      </c>
      <c r="GK79" s="20">
        <v>0</v>
      </c>
      <c r="GL79" s="20">
        <v>2</v>
      </c>
      <c r="GM79" s="20">
        <v>0</v>
      </c>
      <c r="GN79" s="20">
        <v>0</v>
      </c>
      <c r="GO79" s="20">
        <v>0</v>
      </c>
      <c r="GP79" s="20">
        <v>2</v>
      </c>
      <c r="GQ79" s="20">
        <v>0</v>
      </c>
      <c r="GR79" s="20">
        <v>1</v>
      </c>
      <c r="GS79" s="20">
        <v>2</v>
      </c>
      <c r="GT79" s="20">
        <v>0</v>
      </c>
      <c r="GU79" s="20">
        <v>0</v>
      </c>
      <c r="GV79" s="20">
        <v>0</v>
      </c>
      <c r="GW79" s="20">
        <v>0</v>
      </c>
      <c r="GX79" s="20">
        <v>0</v>
      </c>
      <c r="GY79" s="20">
        <v>0</v>
      </c>
      <c r="GZ79" s="20">
        <v>0</v>
      </c>
      <c r="HA79" s="20">
        <v>0</v>
      </c>
    </row>
    <row r="80" spans="1:209" ht="15" customHeight="1" x14ac:dyDescent="0.35">
      <c r="A80" s="18">
        <v>2080403</v>
      </c>
      <c r="B80" s="18">
        <v>2</v>
      </c>
      <c r="C80" s="18">
        <v>8</v>
      </c>
      <c r="D80" s="18">
        <v>4</v>
      </c>
      <c r="E80" s="18" t="s">
        <v>211</v>
      </c>
      <c r="F80" s="18">
        <v>0</v>
      </c>
      <c r="G80">
        <v>0</v>
      </c>
      <c r="H80" s="13">
        <v>1</v>
      </c>
      <c r="I80">
        <v>0</v>
      </c>
      <c r="J80">
        <v>0</v>
      </c>
      <c r="K80">
        <v>0</v>
      </c>
      <c r="L80" s="14">
        <v>0</v>
      </c>
      <c r="M80" s="14">
        <v>0</v>
      </c>
      <c r="N80" s="14">
        <v>0</v>
      </c>
      <c r="O80" s="13">
        <v>4</v>
      </c>
      <c r="P80" s="14">
        <v>0</v>
      </c>
      <c r="Q80" s="14">
        <v>0</v>
      </c>
      <c r="R80">
        <v>9</v>
      </c>
      <c r="S80" s="14">
        <v>0</v>
      </c>
      <c r="T80" s="14">
        <f t="shared" si="13"/>
        <v>13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14">
        <f t="shared" si="14"/>
        <v>0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J80" s="14">
        <f t="shared" si="15"/>
        <v>0</v>
      </c>
      <c r="AK80" s="14">
        <v>0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f t="shared" si="16"/>
        <v>0</v>
      </c>
      <c r="AS80" s="14">
        <f t="shared" si="17"/>
        <v>13</v>
      </c>
      <c r="AT80" s="20">
        <v>0</v>
      </c>
      <c r="AU80" s="13" t="s">
        <v>136</v>
      </c>
      <c r="AV80" s="20">
        <v>0</v>
      </c>
      <c r="AW80" s="13" t="s">
        <v>136</v>
      </c>
      <c r="AX80" s="13" t="s">
        <v>136</v>
      </c>
      <c r="AY80" s="13" t="s">
        <v>136</v>
      </c>
      <c r="AZ80" s="20">
        <v>0</v>
      </c>
      <c r="BA80" s="13" t="s">
        <v>136</v>
      </c>
      <c r="BB80" s="13" t="s">
        <v>136</v>
      </c>
      <c r="BC80" s="13" t="s">
        <v>136</v>
      </c>
      <c r="BD80" s="20">
        <v>0</v>
      </c>
      <c r="BE80" s="13" t="s">
        <v>136</v>
      </c>
      <c r="BF80" s="13" t="s">
        <v>136</v>
      </c>
      <c r="BG80" s="13" t="s">
        <v>136</v>
      </c>
      <c r="BH80" s="20">
        <v>0</v>
      </c>
      <c r="BI80" s="13" t="s">
        <v>136</v>
      </c>
      <c r="BJ80" s="13" t="s">
        <v>136</v>
      </c>
      <c r="BK80" s="13" t="s">
        <v>136</v>
      </c>
      <c r="BL80" s="20">
        <v>0</v>
      </c>
      <c r="BM80" s="13" t="s">
        <v>136</v>
      </c>
      <c r="BN80" s="13" t="s">
        <v>136</v>
      </c>
      <c r="BO80" s="13" t="s">
        <v>136</v>
      </c>
      <c r="BP80" s="20">
        <v>0</v>
      </c>
      <c r="BQ80" s="21">
        <v>0</v>
      </c>
      <c r="BR80" s="13" t="s">
        <v>136</v>
      </c>
      <c r="BS80" s="13" t="s">
        <v>136</v>
      </c>
      <c r="BT80" s="13" t="s">
        <v>136</v>
      </c>
      <c r="BU80" s="20">
        <v>0</v>
      </c>
      <c r="BV80" s="13" t="s">
        <v>136</v>
      </c>
      <c r="BW80" s="13" t="s">
        <v>136</v>
      </c>
      <c r="BX80" s="13" t="s">
        <v>136</v>
      </c>
      <c r="BY80" s="20">
        <v>0</v>
      </c>
      <c r="BZ80" s="13" t="s">
        <v>136</v>
      </c>
      <c r="CA80" s="13" t="s">
        <v>136</v>
      </c>
      <c r="CB80" s="13" t="s">
        <v>136</v>
      </c>
      <c r="CC80" s="20">
        <v>0</v>
      </c>
      <c r="CD80" s="13" t="s">
        <v>136</v>
      </c>
      <c r="CE80" s="13" t="s">
        <v>136</v>
      </c>
      <c r="CF80" s="13" t="s">
        <v>136</v>
      </c>
      <c r="CG80" s="20">
        <v>0</v>
      </c>
      <c r="CH80" s="13" t="s">
        <v>136</v>
      </c>
      <c r="CI80" s="13" t="s">
        <v>136</v>
      </c>
      <c r="CJ80" s="13" t="s">
        <v>136</v>
      </c>
      <c r="CK80" s="20">
        <v>0</v>
      </c>
      <c r="CL80" s="13" t="s">
        <v>136</v>
      </c>
      <c r="CM80" s="13" t="s">
        <v>136</v>
      </c>
      <c r="CN80" s="13" t="s">
        <v>136</v>
      </c>
      <c r="CO80" s="13" t="s">
        <v>136</v>
      </c>
      <c r="CP80" s="13" t="s">
        <v>136</v>
      </c>
      <c r="CQ80" s="13" t="s">
        <v>136</v>
      </c>
      <c r="CR80" s="13" t="s">
        <v>136</v>
      </c>
      <c r="CS80" s="13" t="s">
        <v>136</v>
      </c>
      <c r="CT80" s="13" t="s">
        <v>136</v>
      </c>
      <c r="CU80" s="13" t="s">
        <v>136</v>
      </c>
      <c r="CV80" s="13" t="s">
        <v>136</v>
      </c>
      <c r="CW80" s="13" t="s">
        <v>136</v>
      </c>
      <c r="CX80" s="13" t="s">
        <v>136</v>
      </c>
      <c r="CY80" s="13" t="s">
        <v>136</v>
      </c>
      <c r="CZ80" s="13" t="s">
        <v>136</v>
      </c>
      <c r="DA80" s="13" t="s">
        <v>136</v>
      </c>
      <c r="DB80" s="13" t="s">
        <v>136</v>
      </c>
      <c r="DC80" s="13" t="s">
        <v>136</v>
      </c>
      <c r="DD80" s="13" t="s">
        <v>136</v>
      </c>
      <c r="DE80" s="13" t="s">
        <v>136</v>
      </c>
      <c r="DF80" s="13" t="s">
        <v>136</v>
      </c>
      <c r="DG80" s="13" t="s">
        <v>136</v>
      </c>
      <c r="DH80" s="13" t="s">
        <v>136</v>
      </c>
      <c r="DI80" s="13"/>
      <c r="DJ80" s="13"/>
      <c r="DK80" s="13"/>
      <c r="DL80" s="20">
        <v>0</v>
      </c>
      <c r="DM80" s="20">
        <v>0</v>
      </c>
      <c r="DN80" s="20">
        <v>0</v>
      </c>
      <c r="DO80" s="20">
        <v>0</v>
      </c>
      <c r="DP80" s="20">
        <v>0</v>
      </c>
      <c r="DQ80" s="20">
        <v>0</v>
      </c>
      <c r="DR80" s="20">
        <v>0</v>
      </c>
      <c r="DS80" s="20">
        <v>0</v>
      </c>
      <c r="DT80" s="20">
        <v>0</v>
      </c>
      <c r="DU80" s="20">
        <v>0</v>
      </c>
      <c r="DV80" s="20">
        <v>0</v>
      </c>
      <c r="DW80" s="20">
        <v>0</v>
      </c>
      <c r="DX80" s="20">
        <v>2</v>
      </c>
      <c r="DY80" s="20">
        <v>2</v>
      </c>
      <c r="DZ80" s="20">
        <v>4</v>
      </c>
      <c r="EA80" s="20">
        <v>4</v>
      </c>
      <c r="EB80" s="20">
        <v>1400</v>
      </c>
      <c r="EC80" s="20">
        <v>5000</v>
      </c>
      <c r="ED80" s="19">
        <f t="shared" si="18"/>
        <v>3600</v>
      </c>
      <c r="EE80" s="19">
        <f t="shared" si="19"/>
        <v>72</v>
      </c>
      <c r="EF80" s="20">
        <v>1000</v>
      </c>
      <c r="EG80" s="20">
        <v>4000</v>
      </c>
      <c r="EH80" s="19">
        <f t="shared" si="20"/>
        <v>3000</v>
      </c>
      <c r="EI80" s="19">
        <f t="shared" si="21"/>
        <v>75</v>
      </c>
      <c r="EJ80" s="19"/>
      <c r="EK80" s="19"/>
      <c r="EL80" s="19"/>
      <c r="EM80" s="19"/>
      <c r="EN80" s="19"/>
      <c r="EO80" s="19"/>
      <c r="EP80" s="19"/>
      <c r="EQ80" s="19"/>
      <c r="ER80" s="19">
        <v>2</v>
      </c>
      <c r="ES80" s="20"/>
      <c r="ET80" s="20">
        <v>0</v>
      </c>
      <c r="EU80" s="20">
        <v>0</v>
      </c>
      <c r="EV80" s="19">
        <v>0</v>
      </c>
      <c r="EW80" s="19"/>
      <c r="EX80" s="20">
        <v>0</v>
      </c>
      <c r="EY80" t="s">
        <v>136</v>
      </c>
      <c r="EZ80" s="19">
        <v>0</v>
      </c>
      <c r="FA80" s="19"/>
      <c r="FB80" s="19">
        <v>0</v>
      </c>
      <c r="FC80" s="19"/>
      <c r="FD80" s="19">
        <v>0</v>
      </c>
      <c r="FE80" s="19"/>
      <c r="FF80" s="15">
        <v>0</v>
      </c>
      <c r="FG80">
        <v>1</v>
      </c>
      <c r="FH80">
        <v>0</v>
      </c>
      <c r="FI80">
        <v>13</v>
      </c>
      <c r="FJ80">
        <v>15</v>
      </c>
      <c r="FK80">
        <v>14</v>
      </c>
      <c r="FL80">
        <v>15</v>
      </c>
      <c r="FM80">
        <v>29</v>
      </c>
      <c r="FN80">
        <v>0</v>
      </c>
      <c r="FO80">
        <v>0</v>
      </c>
      <c r="FP80">
        <v>2</v>
      </c>
      <c r="FQ80">
        <v>0</v>
      </c>
      <c r="FR80">
        <v>0</v>
      </c>
      <c r="FS80">
        <v>0</v>
      </c>
      <c r="FT80">
        <v>0</v>
      </c>
      <c r="FU80">
        <v>0</v>
      </c>
      <c r="FV80">
        <v>0</v>
      </c>
      <c r="FW80">
        <v>0</v>
      </c>
      <c r="FX80">
        <v>5</v>
      </c>
      <c r="FY80">
        <v>0</v>
      </c>
      <c r="FZ80">
        <v>0</v>
      </c>
      <c r="GA80">
        <v>0</v>
      </c>
      <c r="GB80">
        <v>0</v>
      </c>
      <c r="GC80">
        <v>15</v>
      </c>
      <c r="GD80">
        <v>0</v>
      </c>
      <c r="GE80">
        <v>0</v>
      </c>
      <c r="GF80">
        <v>1</v>
      </c>
      <c r="GG80">
        <v>0</v>
      </c>
      <c r="GH80">
        <v>0</v>
      </c>
      <c r="GI80">
        <v>0</v>
      </c>
      <c r="GJ80">
        <v>0</v>
      </c>
      <c r="GK80">
        <v>0</v>
      </c>
      <c r="GL80">
        <v>1</v>
      </c>
      <c r="GM80">
        <v>0</v>
      </c>
      <c r="GN80">
        <v>0</v>
      </c>
      <c r="GO80">
        <v>0</v>
      </c>
      <c r="GP80">
        <v>0</v>
      </c>
      <c r="GQ80">
        <v>0</v>
      </c>
      <c r="GR80">
        <v>2</v>
      </c>
      <c r="GS80">
        <v>0</v>
      </c>
      <c r="GT80">
        <v>0</v>
      </c>
      <c r="GU80">
        <v>0</v>
      </c>
      <c r="GV80">
        <v>2</v>
      </c>
      <c r="GW80">
        <v>0</v>
      </c>
      <c r="GX80">
        <v>0</v>
      </c>
      <c r="GY80">
        <v>0</v>
      </c>
      <c r="GZ80">
        <v>1</v>
      </c>
      <c r="HA80">
        <v>0</v>
      </c>
    </row>
    <row r="81" spans="1:209" s="20" customFormat="1" ht="15" customHeight="1" x14ac:dyDescent="0.35">
      <c r="A81" s="21">
        <v>2080404</v>
      </c>
      <c r="B81" s="21">
        <v>2</v>
      </c>
      <c r="C81" s="21">
        <v>8</v>
      </c>
      <c r="D81" s="21">
        <v>4</v>
      </c>
      <c r="E81" s="21" t="s">
        <v>212</v>
      </c>
      <c r="F81" s="21">
        <v>0</v>
      </c>
      <c r="G81" s="20">
        <v>0</v>
      </c>
      <c r="H81" s="13">
        <v>1</v>
      </c>
      <c r="I81" s="20">
        <v>0</v>
      </c>
      <c r="J81" s="20">
        <v>0</v>
      </c>
      <c r="K81" s="13">
        <v>0</v>
      </c>
      <c r="L81" s="14">
        <v>0</v>
      </c>
      <c r="M81" s="14">
        <v>0</v>
      </c>
      <c r="N81" s="14">
        <v>0</v>
      </c>
      <c r="O81" s="14">
        <v>0</v>
      </c>
      <c r="P81" s="13">
        <v>0</v>
      </c>
      <c r="Q81" s="13">
        <v>0</v>
      </c>
      <c r="R81" s="13">
        <v>0</v>
      </c>
      <c r="S81" s="14">
        <v>0</v>
      </c>
      <c r="T81" s="14">
        <f t="shared" si="13"/>
        <v>0</v>
      </c>
      <c r="U81" s="14">
        <v>0</v>
      </c>
      <c r="V81" s="14">
        <v>0</v>
      </c>
      <c r="W81" s="14">
        <v>0</v>
      </c>
      <c r="X81" s="14">
        <v>0</v>
      </c>
      <c r="Y81" s="14">
        <v>0</v>
      </c>
      <c r="Z81" s="14">
        <v>0</v>
      </c>
      <c r="AA81" s="14">
        <v>0</v>
      </c>
      <c r="AB81" s="14">
        <f t="shared" si="14"/>
        <v>0</v>
      </c>
      <c r="AC81" s="14">
        <v>0</v>
      </c>
      <c r="AD81" s="14">
        <v>0</v>
      </c>
      <c r="AE81" s="14">
        <v>0</v>
      </c>
      <c r="AF81" s="14">
        <v>0</v>
      </c>
      <c r="AG81" s="14">
        <v>0</v>
      </c>
      <c r="AH81" s="14">
        <v>0</v>
      </c>
      <c r="AI81" s="14">
        <v>0</v>
      </c>
      <c r="AJ81" s="14">
        <f t="shared" si="15"/>
        <v>0</v>
      </c>
      <c r="AK81" s="14">
        <v>0</v>
      </c>
      <c r="AL81" s="14">
        <v>0</v>
      </c>
      <c r="AM81" s="14">
        <v>0</v>
      </c>
      <c r="AN81" s="14">
        <v>0</v>
      </c>
      <c r="AO81" s="14">
        <v>0</v>
      </c>
      <c r="AP81" s="14">
        <v>0</v>
      </c>
      <c r="AQ81" s="14">
        <v>0</v>
      </c>
      <c r="AR81" s="14">
        <f t="shared" si="16"/>
        <v>0</v>
      </c>
      <c r="AS81" s="14">
        <f t="shared" si="17"/>
        <v>0</v>
      </c>
      <c r="AT81" s="20">
        <v>0</v>
      </c>
      <c r="AU81" s="13" t="s">
        <v>136</v>
      </c>
      <c r="AV81" s="20">
        <v>0</v>
      </c>
      <c r="AW81" s="13" t="s">
        <v>136</v>
      </c>
      <c r="AX81" s="13" t="s">
        <v>136</v>
      </c>
      <c r="AY81" s="13" t="s">
        <v>136</v>
      </c>
      <c r="AZ81" s="20">
        <v>1</v>
      </c>
      <c r="BA81" s="20">
        <v>1</v>
      </c>
      <c r="BB81" s="20">
        <v>1</v>
      </c>
      <c r="BC81" s="20">
        <v>3</v>
      </c>
      <c r="BD81" s="20">
        <v>0</v>
      </c>
      <c r="BE81" s="13" t="s">
        <v>136</v>
      </c>
      <c r="BF81" s="13" t="s">
        <v>136</v>
      </c>
      <c r="BG81" s="13" t="s">
        <v>136</v>
      </c>
      <c r="BH81" s="20">
        <v>0</v>
      </c>
      <c r="BI81" s="13" t="s">
        <v>136</v>
      </c>
      <c r="BJ81" s="13" t="s">
        <v>136</v>
      </c>
      <c r="BK81" s="13" t="s">
        <v>136</v>
      </c>
      <c r="BL81" s="20">
        <v>1</v>
      </c>
      <c r="BM81" s="13">
        <v>1</v>
      </c>
      <c r="BN81" s="20">
        <v>3</v>
      </c>
      <c r="BO81" s="13">
        <v>1</v>
      </c>
      <c r="BP81" s="20">
        <v>0</v>
      </c>
      <c r="BQ81" s="21">
        <v>0</v>
      </c>
      <c r="BR81" s="13" t="s">
        <v>136</v>
      </c>
      <c r="BS81" s="13" t="s">
        <v>136</v>
      </c>
      <c r="BT81" s="13" t="s">
        <v>136</v>
      </c>
      <c r="BU81" s="20">
        <v>0</v>
      </c>
      <c r="BV81" s="13" t="s">
        <v>136</v>
      </c>
      <c r="BW81" s="13" t="s">
        <v>136</v>
      </c>
      <c r="BX81" s="13" t="s">
        <v>136</v>
      </c>
      <c r="BY81" s="20">
        <v>0</v>
      </c>
      <c r="BZ81" s="13" t="s">
        <v>136</v>
      </c>
      <c r="CA81" s="13" t="s">
        <v>136</v>
      </c>
      <c r="CB81" s="13" t="s">
        <v>136</v>
      </c>
      <c r="CC81" s="20">
        <v>1</v>
      </c>
      <c r="CD81" s="20">
        <v>1</v>
      </c>
      <c r="CE81" s="20">
        <v>1</v>
      </c>
      <c r="CF81" s="20">
        <v>2</v>
      </c>
      <c r="CG81" s="20">
        <v>0</v>
      </c>
      <c r="CH81" s="13" t="s">
        <v>136</v>
      </c>
      <c r="CI81" s="13" t="s">
        <v>136</v>
      </c>
      <c r="CJ81" s="13" t="s">
        <v>136</v>
      </c>
      <c r="CK81" s="20">
        <v>0</v>
      </c>
      <c r="CL81" s="13" t="s">
        <v>136</v>
      </c>
      <c r="CM81" s="13" t="s">
        <v>136</v>
      </c>
      <c r="CN81" s="13" t="s">
        <v>136</v>
      </c>
      <c r="CO81" s="20">
        <v>1</v>
      </c>
      <c r="CP81" s="13" t="s">
        <v>136</v>
      </c>
      <c r="CQ81" s="13" t="s">
        <v>136</v>
      </c>
      <c r="CR81" s="13" t="s">
        <v>136</v>
      </c>
      <c r="CS81" s="20">
        <v>2</v>
      </c>
      <c r="CT81" s="13" t="s">
        <v>136</v>
      </c>
      <c r="CU81" s="13" t="s">
        <v>136</v>
      </c>
      <c r="CV81" s="13" t="s">
        <v>136</v>
      </c>
      <c r="CW81" s="20">
        <v>3</v>
      </c>
      <c r="CX81" s="13" t="s">
        <v>136</v>
      </c>
      <c r="CY81" s="13" t="s">
        <v>136</v>
      </c>
      <c r="CZ81" s="13" t="s">
        <v>136</v>
      </c>
      <c r="DA81" s="20">
        <v>4</v>
      </c>
      <c r="DB81" s="20">
        <v>1</v>
      </c>
      <c r="DC81" s="20">
        <v>7</v>
      </c>
      <c r="DD81" s="13" t="s">
        <v>136</v>
      </c>
      <c r="DE81" s="13" t="s">
        <v>136</v>
      </c>
      <c r="DF81" s="13" t="s">
        <v>136</v>
      </c>
      <c r="DG81" s="13" t="s">
        <v>136</v>
      </c>
      <c r="DH81" s="13" t="s">
        <v>136</v>
      </c>
      <c r="DI81" s="13"/>
      <c r="DJ81" s="13"/>
      <c r="DK81" s="13"/>
      <c r="DL81" s="20">
        <v>0</v>
      </c>
      <c r="DM81" s="20">
        <v>0</v>
      </c>
      <c r="DN81" s="20">
        <v>0</v>
      </c>
      <c r="DO81" s="20">
        <v>0</v>
      </c>
      <c r="DP81" s="20">
        <v>0</v>
      </c>
      <c r="DQ81" s="20">
        <v>0</v>
      </c>
      <c r="DR81" s="20">
        <v>1</v>
      </c>
      <c r="DS81" s="20">
        <v>1</v>
      </c>
      <c r="DT81" s="20">
        <v>0</v>
      </c>
      <c r="DU81" s="20">
        <v>0</v>
      </c>
      <c r="DV81" s="20">
        <v>0</v>
      </c>
      <c r="DW81" s="20">
        <v>0</v>
      </c>
      <c r="DX81" s="20">
        <v>2</v>
      </c>
      <c r="DY81" s="20">
        <v>2</v>
      </c>
      <c r="DZ81" s="20">
        <v>4</v>
      </c>
      <c r="EA81" s="20">
        <v>4</v>
      </c>
      <c r="EB81" s="19"/>
      <c r="ED81" s="19"/>
      <c r="EE81" s="19"/>
      <c r="EG81" s="20">
        <v>4000</v>
      </c>
      <c r="EH81" s="19">
        <f t="shared" si="20"/>
        <v>4000</v>
      </c>
      <c r="EI81" s="19">
        <f t="shared" si="21"/>
        <v>100</v>
      </c>
      <c r="EJ81" s="19"/>
      <c r="EK81" s="19"/>
      <c r="EL81" s="19"/>
      <c r="EM81" s="19"/>
      <c r="EN81" s="19"/>
      <c r="EO81" s="19"/>
      <c r="EP81" s="19"/>
      <c r="EQ81" s="19"/>
      <c r="ER81" s="19">
        <v>2</v>
      </c>
      <c r="ET81" s="20">
        <v>0</v>
      </c>
      <c r="EU81" s="20">
        <v>0</v>
      </c>
      <c r="EV81" s="19">
        <v>0</v>
      </c>
      <c r="EW81" s="19"/>
      <c r="EX81" s="20">
        <v>0</v>
      </c>
      <c r="EY81" s="20" t="s">
        <v>136</v>
      </c>
      <c r="EZ81" s="19">
        <v>0</v>
      </c>
      <c r="FA81" s="19"/>
      <c r="FB81" s="19">
        <v>0</v>
      </c>
      <c r="FC81" s="19"/>
      <c r="FD81" s="19">
        <v>0</v>
      </c>
      <c r="FE81" s="19"/>
      <c r="FF81" s="15">
        <v>0</v>
      </c>
      <c r="FG81" s="20">
        <v>11</v>
      </c>
      <c r="FH81" s="20">
        <v>0</v>
      </c>
      <c r="FI81" s="20">
        <v>9</v>
      </c>
      <c r="FJ81" s="20">
        <v>15</v>
      </c>
      <c r="FK81" s="20">
        <v>20</v>
      </c>
      <c r="FL81" s="20">
        <v>15</v>
      </c>
      <c r="FM81" s="20">
        <v>35</v>
      </c>
      <c r="FN81" s="20">
        <v>0</v>
      </c>
      <c r="FO81" s="20">
        <v>0</v>
      </c>
      <c r="FP81" s="20">
        <v>1</v>
      </c>
      <c r="FQ81" s="20">
        <v>0</v>
      </c>
      <c r="FR81" s="20">
        <v>0</v>
      </c>
      <c r="FS81" s="20">
        <v>0</v>
      </c>
      <c r="FT81" s="20">
        <v>0</v>
      </c>
      <c r="FU81" s="20">
        <v>0</v>
      </c>
      <c r="FV81" s="20">
        <v>1</v>
      </c>
      <c r="FW81" s="20">
        <v>0</v>
      </c>
      <c r="FX81" s="20">
        <v>5</v>
      </c>
      <c r="FY81" s="20">
        <v>0</v>
      </c>
      <c r="FZ81" s="20">
        <v>1</v>
      </c>
      <c r="GA81" s="20">
        <v>0</v>
      </c>
      <c r="GB81" s="20">
        <v>0</v>
      </c>
      <c r="GC81" s="20">
        <v>10</v>
      </c>
      <c r="GD81" s="20">
        <v>1</v>
      </c>
      <c r="GE81" s="20">
        <v>0</v>
      </c>
      <c r="GF81" s="20">
        <v>0</v>
      </c>
      <c r="GG81" s="20">
        <v>0</v>
      </c>
      <c r="GH81" s="20">
        <v>0</v>
      </c>
      <c r="GI81" s="20">
        <v>0</v>
      </c>
      <c r="GJ81" s="20">
        <v>0</v>
      </c>
      <c r="GK81" s="20">
        <v>5</v>
      </c>
      <c r="GL81" s="20">
        <v>5</v>
      </c>
      <c r="GM81" s="20">
        <v>0</v>
      </c>
      <c r="GN81" s="20">
        <v>0</v>
      </c>
      <c r="GO81" s="20">
        <v>0</v>
      </c>
      <c r="GP81" s="20">
        <v>1</v>
      </c>
      <c r="GQ81" s="20">
        <v>0</v>
      </c>
      <c r="GR81" s="20">
        <v>1</v>
      </c>
      <c r="GS81" s="20">
        <v>0</v>
      </c>
      <c r="GT81" s="20">
        <v>1</v>
      </c>
      <c r="GU81" s="20">
        <v>0</v>
      </c>
      <c r="GV81" s="20">
        <v>1</v>
      </c>
      <c r="GW81" s="20">
        <v>0</v>
      </c>
      <c r="GX81" s="20">
        <v>1</v>
      </c>
      <c r="GY81" s="20">
        <v>0</v>
      </c>
      <c r="GZ81" s="20">
        <v>1</v>
      </c>
      <c r="HA81" s="20">
        <v>0</v>
      </c>
    </row>
    <row r="82" spans="1:209" ht="15" customHeight="1" x14ac:dyDescent="0.35">
      <c r="A82" s="18">
        <v>2080405</v>
      </c>
      <c r="B82" s="18">
        <v>2</v>
      </c>
      <c r="C82" s="18">
        <v>8</v>
      </c>
      <c r="D82" s="18">
        <v>4</v>
      </c>
      <c r="E82" s="18" t="s">
        <v>213</v>
      </c>
      <c r="F82" s="18">
        <v>0</v>
      </c>
      <c r="G82">
        <v>0</v>
      </c>
      <c r="H82" s="13">
        <v>2</v>
      </c>
      <c r="I82">
        <v>0</v>
      </c>
      <c r="J82">
        <v>0</v>
      </c>
      <c r="K82" s="13">
        <v>0</v>
      </c>
      <c r="L82" s="14">
        <v>0</v>
      </c>
      <c r="M82">
        <v>3</v>
      </c>
      <c r="N82" s="14">
        <v>0</v>
      </c>
      <c r="O82" s="13">
        <v>4</v>
      </c>
      <c r="P82">
        <v>2</v>
      </c>
      <c r="Q82" s="14">
        <v>0</v>
      </c>
      <c r="R82">
        <v>2</v>
      </c>
      <c r="S82" s="14">
        <v>0</v>
      </c>
      <c r="T82" s="14">
        <f t="shared" si="13"/>
        <v>11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f t="shared" si="14"/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f t="shared" si="15"/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f t="shared" si="16"/>
        <v>0</v>
      </c>
      <c r="AS82" s="14">
        <f t="shared" si="17"/>
        <v>11</v>
      </c>
      <c r="AT82" s="20">
        <v>1</v>
      </c>
      <c r="AU82">
        <v>5</v>
      </c>
      <c r="AV82" s="20">
        <v>1</v>
      </c>
      <c r="AW82" s="20">
        <v>2</v>
      </c>
      <c r="AX82" s="20">
        <v>2</v>
      </c>
      <c r="AY82" s="20">
        <v>2</v>
      </c>
      <c r="AZ82" s="20">
        <v>0</v>
      </c>
      <c r="BA82" s="13" t="s">
        <v>136</v>
      </c>
      <c r="BB82" s="13" t="s">
        <v>136</v>
      </c>
      <c r="BC82" s="13" t="s">
        <v>136</v>
      </c>
      <c r="BD82" s="20">
        <v>0</v>
      </c>
      <c r="BE82" s="13" t="s">
        <v>136</v>
      </c>
      <c r="BF82" s="13" t="s">
        <v>136</v>
      </c>
      <c r="BG82" s="13" t="s">
        <v>136</v>
      </c>
      <c r="BH82" s="20">
        <v>1</v>
      </c>
      <c r="BI82">
        <v>2</v>
      </c>
      <c r="BJ82">
        <v>6</v>
      </c>
      <c r="BK82">
        <v>2</v>
      </c>
      <c r="BL82" s="20">
        <v>1</v>
      </c>
      <c r="BM82" s="13">
        <v>2</v>
      </c>
      <c r="BN82" s="20">
        <v>6</v>
      </c>
      <c r="BO82" s="13">
        <v>2</v>
      </c>
      <c r="BP82" s="20">
        <v>0</v>
      </c>
      <c r="BQ82" s="21">
        <v>0</v>
      </c>
      <c r="BR82" s="13" t="s">
        <v>136</v>
      </c>
      <c r="BS82" s="13" t="s">
        <v>136</v>
      </c>
      <c r="BT82" s="13" t="s">
        <v>136</v>
      </c>
      <c r="BU82" s="20">
        <v>0</v>
      </c>
      <c r="BV82" s="13" t="s">
        <v>136</v>
      </c>
      <c r="BW82" s="13" t="s">
        <v>136</v>
      </c>
      <c r="BX82" s="13" t="s">
        <v>136</v>
      </c>
      <c r="BY82" s="20">
        <v>0</v>
      </c>
      <c r="BZ82" s="13" t="s">
        <v>136</v>
      </c>
      <c r="CA82" s="13" t="s">
        <v>136</v>
      </c>
      <c r="CB82" s="13" t="s">
        <v>136</v>
      </c>
      <c r="CC82" s="20">
        <v>0</v>
      </c>
      <c r="CD82" s="13" t="s">
        <v>136</v>
      </c>
      <c r="CE82" s="13" t="s">
        <v>136</v>
      </c>
      <c r="CF82" s="13" t="s">
        <v>136</v>
      </c>
      <c r="CG82" s="20">
        <v>0</v>
      </c>
      <c r="CH82" s="13" t="s">
        <v>136</v>
      </c>
      <c r="CI82" s="13" t="s">
        <v>136</v>
      </c>
      <c r="CJ82" s="13" t="s">
        <v>136</v>
      </c>
      <c r="CK82" s="20">
        <v>0</v>
      </c>
      <c r="CL82" s="13" t="s">
        <v>136</v>
      </c>
      <c r="CM82" s="13" t="s">
        <v>136</v>
      </c>
      <c r="CN82" s="13" t="s">
        <v>136</v>
      </c>
      <c r="CO82" s="13" t="s">
        <v>136</v>
      </c>
      <c r="CP82" s="13" t="s">
        <v>136</v>
      </c>
      <c r="CQ82" s="13" t="s">
        <v>136</v>
      </c>
      <c r="CR82" s="13" t="s">
        <v>136</v>
      </c>
      <c r="CS82" s="20">
        <v>2</v>
      </c>
      <c r="CT82" s="13" t="s">
        <v>136</v>
      </c>
      <c r="CU82" s="13">
        <v>2</v>
      </c>
      <c r="CV82" s="13" t="s">
        <v>136</v>
      </c>
      <c r="CW82" s="13" t="s">
        <v>136</v>
      </c>
      <c r="CX82" s="13" t="s">
        <v>136</v>
      </c>
      <c r="CY82" s="13" t="s">
        <v>136</v>
      </c>
      <c r="CZ82" s="13" t="s">
        <v>136</v>
      </c>
      <c r="DA82" s="13" t="s">
        <v>136</v>
      </c>
      <c r="DB82" s="13" t="s">
        <v>136</v>
      </c>
      <c r="DC82" s="13" t="s">
        <v>136</v>
      </c>
      <c r="DD82" s="13" t="s">
        <v>136</v>
      </c>
      <c r="DE82" s="13" t="s">
        <v>136</v>
      </c>
      <c r="DF82" s="13" t="s">
        <v>136</v>
      </c>
      <c r="DG82" s="13" t="s">
        <v>136</v>
      </c>
      <c r="DH82" s="13" t="s">
        <v>136</v>
      </c>
      <c r="DI82" s="13"/>
      <c r="DJ82" s="13"/>
      <c r="DK82" s="13"/>
      <c r="DL82" s="20">
        <v>0</v>
      </c>
      <c r="DM82" s="20">
        <v>0</v>
      </c>
      <c r="DN82" s="20">
        <v>0</v>
      </c>
      <c r="DO82" s="20">
        <v>0</v>
      </c>
      <c r="DP82" s="20">
        <v>0</v>
      </c>
      <c r="DQ82" s="20">
        <v>0</v>
      </c>
      <c r="DR82" s="20">
        <v>1</v>
      </c>
      <c r="DS82" s="20">
        <v>1</v>
      </c>
      <c r="DT82" s="20">
        <v>0</v>
      </c>
      <c r="DU82" s="20">
        <v>0</v>
      </c>
      <c r="DV82" s="20">
        <v>0</v>
      </c>
      <c r="DW82" s="20">
        <v>0</v>
      </c>
      <c r="DX82" s="20">
        <v>2</v>
      </c>
      <c r="DY82" s="20">
        <v>2</v>
      </c>
      <c r="DZ82" s="20">
        <v>2</v>
      </c>
      <c r="EA82" s="20">
        <v>2</v>
      </c>
      <c r="EB82" s="20">
        <v>3000</v>
      </c>
      <c r="EC82" s="20">
        <v>5000</v>
      </c>
      <c r="ED82" s="19">
        <f t="shared" si="18"/>
        <v>2000</v>
      </c>
      <c r="EE82" s="19">
        <f t="shared" si="19"/>
        <v>40</v>
      </c>
      <c r="EF82" s="20">
        <v>3000</v>
      </c>
      <c r="EG82" s="20">
        <v>4000</v>
      </c>
      <c r="EH82" s="19">
        <f t="shared" si="20"/>
        <v>1000</v>
      </c>
      <c r="EI82" s="19">
        <f t="shared" si="21"/>
        <v>25</v>
      </c>
      <c r="EJ82" s="20">
        <v>3000</v>
      </c>
      <c r="EK82" s="20">
        <v>5000</v>
      </c>
      <c r="EL82" s="19">
        <f t="shared" si="22"/>
        <v>2000</v>
      </c>
      <c r="EM82" s="19">
        <f t="shared" si="23"/>
        <v>40</v>
      </c>
      <c r="EN82" s="20">
        <v>3000</v>
      </c>
      <c r="EO82" s="20">
        <v>4000</v>
      </c>
      <c r="EP82" s="19">
        <f t="shared" si="24"/>
        <v>1000</v>
      </c>
      <c r="EQ82" s="19">
        <f t="shared" si="25"/>
        <v>25</v>
      </c>
      <c r="ER82" s="19">
        <v>2</v>
      </c>
      <c r="ES82" s="20"/>
      <c r="ET82" s="20">
        <v>1</v>
      </c>
      <c r="EU82" s="20">
        <v>1</v>
      </c>
      <c r="EV82" s="20">
        <v>7</v>
      </c>
      <c r="EW82" s="20"/>
      <c r="EX82" s="20">
        <v>0</v>
      </c>
      <c r="EY82" t="s">
        <v>136</v>
      </c>
      <c r="EZ82" s="19">
        <v>0</v>
      </c>
      <c r="FA82" s="19"/>
      <c r="FB82" s="19">
        <v>0</v>
      </c>
      <c r="FC82" s="19"/>
      <c r="FD82" s="19">
        <v>0</v>
      </c>
      <c r="FE82" s="19"/>
      <c r="FF82" s="15">
        <v>0</v>
      </c>
      <c r="FG82">
        <v>2</v>
      </c>
      <c r="FH82">
        <v>0</v>
      </c>
      <c r="FI82">
        <v>10</v>
      </c>
      <c r="FJ82">
        <v>8</v>
      </c>
      <c r="FK82">
        <v>12</v>
      </c>
      <c r="FL82">
        <v>8</v>
      </c>
      <c r="FM82">
        <v>20</v>
      </c>
      <c r="FN82">
        <v>1</v>
      </c>
      <c r="FO82">
        <v>0</v>
      </c>
      <c r="FP82">
        <v>0</v>
      </c>
      <c r="FQ82">
        <v>0</v>
      </c>
      <c r="FR82">
        <v>0</v>
      </c>
      <c r="FS82">
        <v>0</v>
      </c>
      <c r="FT82">
        <v>0</v>
      </c>
      <c r="FU82">
        <v>0</v>
      </c>
      <c r="FV82">
        <v>0</v>
      </c>
      <c r="FW82">
        <v>0</v>
      </c>
      <c r="FX82">
        <v>5</v>
      </c>
      <c r="FY82">
        <v>0</v>
      </c>
      <c r="FZ82">
        <v>0</v>
      </c>
      <c r="GA82">
        <v>0</v>
      </c>
      <c r="GB82">
        <v>0</v>
      </c>
      <c r="GC82">
        <v>8</v>
      </c>
      <c r="GD82">
        <v>0</v>
      </c>
      <c r="GE82">
        <v>0</v>
      </c>
      <c r="GF82">
        <v>1</v>
      </c>
      <c r="GG82">
        <v>0</v>
      </c>
      <c r="GH82">
        <v>0</v>
      </c>
      <c r="GI82">
        <v>0</v>
      </c>
      <c r="GJ82">
        <v>1</v>
      </c>
      <c r="GK82">
        <v>0</v>
      </c>
      <c r="GL82">
        <v>1</v>
      </c>
      <c r="GM82">
        <v>0</v>
      </c>
      <c r="GN82">
        <v>0</v>
      </c>
      <c r="GO82">
        <v>0</v>
      </c>
      <c r="GP82">
        <v>0</v>
      </c>
      <c r="GQ82">
        <v>0</v>
      </c>
      <c r="GR82">
        <v>1</v>
      </c>
      <c r="GS82">
        <v>0</v>
      </c>
      <c r="GT82">
        <v>0</v>
      </c>
      <c r="GU82">
        <v>0</v>
      </c>
      <c r="GV82">
        <v>1</v>
      </c>
      <c r="GW82">
        <v>0</v>
      </c>
      <c r="GX82">
        <v>0</v>
      </c>
      <c r="GY82">
        <v>0</v>
      </c>
      <c r="GZ82">
        <v>1</v>
      </c>
      <c r="HA82">
        <v>0</v>
      </c>
    </row>
    <row r="83" spans="1:209" ht="15" customHeight="1" x14ac:dyDescent="0.35">
      <c r="A83" s="18">
        <v>2080406</v>
      </c>
      <c r="B83" s="18">
        <v>2</v>
      </c>
      <c r="C83" s="18">
        <v>8</v>
      </c>
      <c r="D83" s="18">
        <v>4</v>
      </c>
      <c r="E83" s="18" t="s">
        <v>214</v>
      </c>
      <c r="F83" s="18">
        <v>0</v>
      </c>
      <c r="G83">
        <v>0</v>
      </c>
      <c r="H83" s="13">
        <v>2</v>
      </c>
      <c r="I83">
        <v>0</v>
      </c>
      <c r="J83">
        <v>0</v>
      </c>
      <c r="K83" s="13">
        <v>0</v>
      </c>
      <c r="L83" s="14">
        <v>0</v>
      </c>
      <c r="M83" s="14">
        <v>0</v>
      </c>
      <c r="N83">
        <v>14</v>
      </c>
      <c r="O83" s="13">
        <v>1.5</v>
      </c>
      <c r="P83" s="14">
        <v>0</v>
      </c>
      <c r="Q83" s="14">
        <v>0</v>
      </c>
      <c r="R83">
        <v>2</v>
      </c>
      <c r="S83" s="14">
        <v>0</v>
      </c>
      <c r="T83" s="14">
        <f t="shared" si="13"/>
        <v>17.5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f t="shared" si="14"/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f t="shared" si="15"/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f t="shared" si="16"/>
        <v>0</v>
      </c>
      <c r="AS83" s="14">
        <f t="shared" si="17"/>
        <v>17.5</v>
      </c>
      <c r="AT83">
        <v>0</v>
      </c>
      <c r="AU83" t="s">
        <v>136</v>
      </c>
      <c r="AV83" s="20">
        <v>0</v>
      </c>
      <c r="AW83" s="13" t="s">
        <v>136</v>
      </c>
      <c r="AX83" s="13" t="s">
        <v>136</v>
      </c>
      <c r="AY83" s="13" t="s">
        <v>136</v>
      </c>
      <c r="AZ83" s="20">
        <v>0</v>
      </c>
      <c r="BA83" s="13" t="s">
        <v>136</v>
      </c>
      <c r="BB83" s="13" t="s">
        <v>136</v>
      </c>
      <c r="BC83" s="13" t="s">
        <v>136</v>
      </c>
      <c r="BD83" s="20">
        <v>0</v>
      </c>
      <c r="BE83" s="13" t="s">
        <v>136</v>
      </c>
      <c r="BF83" s="13" t="s">
        <v>136</v>
      </c>
      <c r="BG83" s="13" t="s">
        <v>136</v>
      </c>
      <c r="BH83" s="20">
        <v>0</v>
      </c>
      <c r="BI83" s="13" t="s">
        <v>136</v>
      </c>
      <c r="BJ83" s="13" t="s">
        <v>136</v>
      </c>
      <c r="BK83" s="13" t="s">
        <v>136</v>
      </c>
      <c r="BL83" s="20">
        <v>0</v>
      </c>
      <c r="BM83" s="13" t="s">
        <v>136</v>
      </c>
      <c r="BN83" s="13" t="s">
        <v>136</v>
      </c>
      <c r="BO83" s="13" t="s">
        <v>136</v>
      </c>
      <c r="BP83" s="20">
        <v>0</v>
      </c>
      <c r="BQ83" s="21">
        <v>0</v>
      </c>
      <c r="BR83" s="13" t="s">
        <v>136</v>
      </c>
      <c r="BS83" s="13" t="s">
        <v>136</v>
      </c>
      <c r="BT83" s="13" t="s">
        <v>136</v>
      </c>
      <c r="BU83" s="20">
        <v>0</v>
      </c>
      <c r="BV83" s="13" t="s">
        <v>136</v>
      </c>
      <c r="BW83" s="13" t="s">
        <v>136</v>
      </c>
      <c r="BX83" s="13" t="s">
        <v>136</v>
      </c>
      <c r="BY83" s="20">
        <v>0</v>
      </c>
      <c r="BZ83" s="13" t="s">
        <v>136</v>
      </c>
      <c r="CA83" s="13" t="s">
        <v>136</v>
      </c>
      <c r="CB83" s="13" t="s">
        <v>136</v>
      </c>
      <c r="CC83" s="20">
        <v>0</v>
      </c>
      <c r="CD83" s="13" t="s">
        <v>136</v>
      </c>
      <c r="CE83" s="13" t="s">
        <v>136</v>
      </c>
      <c r="CF83" s="13" t="s">
        <v>136</v>
      </c>
      <c r="CG83" s="20">
        <v>0</v>
      </c>
      <c r="CH83" s="13" t="s">
        <v>136</v>
      </c>
      <c r="CI83" s="13" t="s">
        <v>136</v>
      </c>
      <c r="CJ83" s="13" t="s">
        <v>136</v>
      </c>
      <c r="CK83" s="20">
        <v>0</v>
      </c>
      <c r="CL83" s="13" t="s">
        <v>136</v>
      </c>
      <c r="CM83" s="13" t="s">
        <v>136</v>
      </c>
      <c r="CN83" s="13" t="s">
        <v>136</v>
      </c>
      <c r="CO83" s="13" t="s">
        <v>136</v>
      </c>
      <c r="CP83" s="13" t="s">
        <v>136</v>
      </c>
      <c r="CQ83" s="13" t="s">
        <v>136</v>
      </c>
      <c r="CR83" s="13" t="s">
        <v>136</v>
      </c>
      <c r="CS83" s="13" t="s">
        <v>136</v>
      </c>
      <c r="CT83" s="13" t="s">
        <v>136</v>
      </c>
      <c r="CU83" s="13" t="s">
        <v>136</v>
      </c>
      <c r="CV83" s="13" t="s">
        <v>136</v>
      </c>
      <c r="CW83" s="13" t="s">
        <v>136</v>
      </c>
      <c r="CX83" s="13" t="s">
        <v>136</v>
      </c>
      <c r="CY83" s="13" t="s">
        <v>136</v>
      </c>
      <c r="CZ83" s="13" t="s">
        <v>136</v>
      </c>
      <c r="DA83" s="13" t="s">
        <v>136</v>
      </c>
      <c r="DB83" s="13" t="s">
        <v>136</v>
      </c>
      <c r="DC83" s="13" t="s">
        <v>136</v>
      </c>
      <c r="DD83" s="13" t="s">
        <v>136</v>
      </c>
      <c r="DE83" s="13" t="s">
        <v>136</v>
      </c>
      <c r="DF83" s="13" t="s">
        <v>136</v>
      </c>
      <c r="DG83" s="13" t="s">
        <v>136</v>
      </c>
      <c r="DH83" s="13" t="s">
        <v>136</v>
      </c>
      <c r="DI83" s="13"/>
      <c r="DJ83" s="13"/>
      <c r="DK83" s="13"/>
      <c r="DL83" s="20">
        <v>0</v>
      </c>
      <c r="DM83" s="20">
        <v>0</v>
      </c>
      <c r="DN83" s="20">
        <v>0</v>
      </c>
      <c r="DO83" s="20">
        <v>0</v>
      </c>
      <c r="DP83" s="20">
        <v>0</v>
      </c>
      <c r="DQ83" s="20">
        <v>0</v>
      </c>
      <c r="DR83" s="20">
        <v>0</v>
      </c>
      <c r="DS83" s="20">
        <v>0</v>
      </c>
      <c r="DT83" s="20">
        <v>0</v>
      </c>
      <c r="DU83" s="20">
        <v>0</v>
      </c>
      <c r="DV83" s="20">
        <v>0</v>
      </c>
      <c r="DW83" s="20">
        <v>0</v>
      </c>
      <c r="DX83" s="20">
        <v>2</v>
      </c>
      <c r="DY83" s="20">
        <v>2</v>
      </c>
      <c r="DZ83" s="20">
        <v>2</v>
      </c>
      <c r="EA83" s="20">
        <v>4</v>
      </c>
      <c r="EB83" s="20">
        <v>3000</v>
      </c>
      <c r="EC83" s="20">
        <v>5000</v>
      </c>
      <c r="ED83" s="19">
        <f t="shared" si="18"/>
        <v>2000</v>
      </c>
      <c r="EE83" s="19">
        <f t="shared" si="19"/>
        <v>40</v>
      </c>
      <c r="EF83" s="20">
        <v>2500</v>
      </c>
      <c r="EG83" s="20">
        <v>4000</v>
      </c>
      <c r="EH83" s="19">
        <f t="shared" si="20"/>
        <v>1500</v>
      </c>
      <c r="EI83" s="19">
        <f t="shared" si="21"/>
        <v>37.5</v>
      </c>
      <c r="EJ83" s="20">
        <v>5000</v>
      </c>
      <c r="EK83" s="20">
        <v>7000</v>
      </c>
      <c r="EL83" s="19">
        <f t="shared" si="22"/>
        <v>2000</v>
      </c>
      <c r="EM83" s="19">
        <f t="shared" si="23"/>
        <v>28.571428571428569</v>
      </c>
      <c r="EN83" s="14"/>
      <c r="EO83" s="14"/>
      <c r="EP83" s="19"/>
      <c r="EQ83" s="19"/>
      <c r="ER83" s="19">
        <v>2</v>
      </c>
      <c r="ES83" s="20"/>
      <c r="ET83" s="20">
        <v>0</v>
      </c>
      <c r="EU83" s="20">
        <v>0</v>
      </c>
      <c r="EV83" s="19">
        <v>0</v>
      </c>
      <c r="EW83" s="19"/>
      <c r="EX83" s="20">
        <v>0</v>
      </c>
      <c r="EY83" t="s">
        <v>136</v>
      </c>
      <c r="EZ83" s="19">
        <v>0</v>
      </c>
      <c r="FA83" s="19"/>
      <c r="FB83" s="19">
        <v>0</v>
      </c>
      <c r="FC83" s="19"/>
      <c r="FD83" s="19">
        <v>0</v>
      </c>
      <c r="FE83" s="19"/>
      <c r="FF83">
        <v>2</v>
      </c>
      <c r="FG83">
        <v>1</v>
      </c>
      <c r="FH83">
        <v>181</v>
      </c>
      <c r="FI83">
        <v>91</v>
      </c>
      <c r="FJ83">
        <v>12</v>
      </c>
      <c r="FK83">
        <v>92</v>
      </c>
      <c r="FL83">
        <v>193</v>
      </c>
      <c r="FM83">
        <v>285</v>
      </c>
      <c r="FN83">
        <v>0</v>
      </c>
      <c r="FO83">
        <v>0</v>
      </c>
      <c r="FP83">
        <v>2</v>
      </c>
      <c r="FQ83">
        <v>0</v>
      </c>
      <c r="FR83">
        <v>0</v>
      </c>
      <c r="FS83">
        <v>0</v>
      </c>
      <c r="FT83">
        <v>1</v>
      </c>
      <c r="FU83">
        <v>0</v>
      </c>
      <c r="FV83">
        <v>0</v>
      </c>
      <c r="FW83">
        <v>0</v>
      </c>
      <c r="FX83">
        <v>4</v>
      </c>
      <c r="FY83">
        <v>0</v>
      </c>
      <c r="FZ83">
        <v>0</v>
      </c>
      <c r="GA83">
        <v>0</v>
      </c>
      <c r="GB83">
        <v>0</v>
      </c>
      <c r="GC83">
        <v>12</v>
      </c>
      <c r="GD83">
        <v>0</v>
      </c>
      <c r="GE83">
        <v>0</v>
      </c>
      <c r="GF83">
        <v>41</v>
      </c>
      <c r="GG83">
        <v>0</v>
      </c>
      <c r="GH83">
        <v>0</v>
      </c>
      <c r="GI83">
        <v>0</v>
      </c>
      <c r="GJ83">
        <v>35</v>
      </c>
      <c r="GK83">
        <v>0</v>
      </c>
      <c r="GL83">
        <v>1</v>
      </c>
      <c r="GM83">
        <v>1</v>
      </c>
      <c r="GN83">
        <v>0</v>
      </c>
      <c r="GO83">
        <v>0</v>
      </c>
      <c r="GP83">
        <v>0</v>
      </c>
      <c r="GQ83">
        <v>180</v>
      </c>
      <c r="GR83">
        <v>2</v>
      </c>
      <c r="GS83">
        <v>0</v>
      </c>
      <c r="GT83">
        <v>0</v>
      </c>
      <c r="GU83">
        <v>0</v>
      </c>
      <c r="GV83">
        <v>2</v>
      </c>
      <c r="GW83">
        <v>0</v>
      </c>
      <c r="GX83">
        <v>0</v>
      </c>
      <c r="GY83">
        <v>0</v>
      </c>
      <c r="GZ83">
        <v>4</v>
      </c>
      <c r="HA83">
        <v>0</v>
      </c>
    </row>
    <row r="84" spans="1:209" s="20" customFormat="1" ht="15" customHeight="1" x14ac:dyDescent="0.35">
      <c r="A84" s="21">
        <v>2080407</v>
      </c>
      <c r="B84" s="21">
        <v>2</v>
      </c>
      <c r="C84" s="21">
        <v>8</v>
      </c>
      <c r="D84" s="21">
        <v>4</v>
      </c>
      <c r="E84" s="21" t="s">
        <v>215</v>
      </c>
      <c r="F84" s="21">
        <v>0</v>
      </c>
      <c r="G84" s="20">
        <v>0</v>
      </c>
      <c r="H84" s="20">
        <v>0</v>
      </c>
      <c r="I84" s="20">
        <v>0</v>
      </c>
      <c r="J84" s="20">
        <v>1</v>
      </c>
      <c r="K84" s="13">
        <v>0</v>
      </c>
      <c r="L84" s="14">
        <v>0</v>
      </c>
      <c r="M84" s="14">
        <v>0</v>
      </c>
      <c r="N84" s="20">
        <v>5</v>
      </c>
      <c r="O84" s="13">
        <v>4</v>
      </c>
      <c r="P84" s="14">
        <v>0</v>
      </c>
      <c r="Q84" s="14">
        <v>0</v>
      </c>
      <c r="R84" s="20">
        <v>3</v>
      </c>
      <c r="S84" s="14">
        <v>0</v>
      </c>
      <c r="T84" s="14">
        <f t="shared" si="13"/>
        <v>12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f t="shared" si="14"/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f t="shared" si="15"/>
        <v>0</v>
      </c>
      <c r="AK84" s="14">
        <v>0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f t="shared" si="16"/>
        <v>0</v>
      </c>
      <c r="AS84" s="14">
        <f t="shared" si="17"/>
        <v>12</v>
      </c>
      <c r="AT84" s="20">
        <v>0</v>
      </c>
      <c r="AU84" s="20" t="s">
        <v>136</v>
      </c>
      <c r="AV84" s="20">
        <v>0</v>
      </c>
      <c r="AW84" s="13" t="s">
        <v>136</v>
      </c>
      <c r="AX84" s="13" t="s">
        <v>136</v>
      </c>
      <c r="AY84" s="13" t="s">
        <v>136</v>
      </c>
      <c r="AZ84" s="20">
        <v>0</v>
      </c>
      <c r="BA84" s="13" t="s">
        <v>136</v>
      </c>
      <c r="BB84" s="13" t="s">
        <v>136</v>
      </c>
      <c r="BC84" s="13" t="s">
        <v>136</v>
      </c>
      <c r="BD84" s="20">
        <v>0</v>
      </c>
      <c r="BE84" s="13" t="s">
        <v>136</v>
      </c>
      <c r="BF84" s="13" t="s">
        <v>136</v>
      </c>
      <c r="BG84" s="13" t="s">
        <v>136</v>
      </c>
      <c r="BH84" s="20">
        <v>0</v>
      </c>
      <c r="BI84" s="13" t="s">
        <v>136</v>
      </c>
      <c r="BJ84" s="13" t="s">
        <v>136</v>
      </c>
      <c r="BK84" s="13" t="s">
        <v>136</v>
      </c>
      <c r="BL84" s="20">
        <v>0</v>
      </c>
      <c r="BM84" s="13" t="s">
        <v>136</v>
      </c>
      <c r="BN84" s="13" t="s">
        <v>136</v>
      </c>
      <c r="BO84" s="13" t="s">
        <v>136</v>
      </c>
      <c r="BP84" s="20">
        <v>0</v>
      </c>
      <c r="BQ84" s="21">
        <v>0</v>
      </c>
      <c r="BR84" s="13" t="s">
        <v>136</v>
      </c>
      <c r="BS84" s="13" t="s">
        <v>136</v>
      </c>
      <c r="BT84" s="13" t="s">
        <v>136</v>
      </c>
      <c r="BU84" s="20">
        <v>0</v>
      </c>
      <c r="BV84" s="13" t="s">
        <v>136</v>
      </c>
      <c r="BW84" s="13" t="s">
        <v>136</v>
      </c>
      <c r="BX84" s="13" t="s">
        <v>136</v>
      </c>
      <c r="BY84" s="20">
        <v>0</v>
      </c>
      <c r="BZ84" s="13" t="s">
        <v>136</v>
      </c>
      <c r="CA84" s="13" t="s">
        <v>136</v>
      </c>
      <c r="CB84" s="13" t="s">
        <v>136</v>
      </c>
      <c r="CC84" s="20">
        <v>0</v>
      </c>
      <c r="CD84" s="13" t="s">
        <v>136</v>
      </c>
      <c r="CE84" s="13" t="s">
        <v>136</v>
      </c>
      <c r="CF84" s="13" t="s">
        <v>136</v>
      </c>
      <c r="CG84" s="20">
        <v>0</v>
      </c>
      <c r="CH84" s="13" t="s">
        <v>136</v>
      </c>
      <c r="CI84" s="13" t="s">
        <v>136</v>
      </c>
      <c r="CJ84" s="13" t="s">
        <v>136</v>
      </c>
      <c r="CK84" s="20">
        <v>0</v>
      </c>
      <c r="CL84" s="13" t="s">
        <v>136</v>
      </c>
      <c r="CM84" s="13" t="s">
        <v>136</v>
      </c>
      <c r="CN84" s="13" t="s">
        <v>136</v>
      </c>
      <c r="CO84" s="13" t="s">
        <v>136</v>
      </c>
      <c r="CP84" s="13" t="s">
        <v>136</v>
      </c>
      <c r="CQ84" s="13" t="s">
        <v>136</v>
      </c>
      <c r="CR84" s="13" t="s">
        <v>136</v>
      </c>
      <c r="CS84" s="13" t="s">
        <v>136</v>
      </c>
      <c r="CT84" s="13" t="s">
        <v>136</v>
      </c>
      <c r="CU84" s="13" t="s">
        <v>136</v>
      </c>
      <c r="CV84" s="13" t="s">
        <v>136</v>
      </c>
      <c r="CW84" s="13" t="s">
        <v>136</v>
      </c>
      <c r="CX84" s="13" t="s">
        <v>136</v>
      </c>
      <c r="CY84" s="13" t="s">
        <v>136</v>
      </c>
      <c r="CZ84" s="13" t="s">
        <v>136</v>
      </c>
      <c r="DA84" s="13" t="s">
        <v>136</v>
      </c>
      <c r="DB84" s="13" t="s">
        <v>136</v>
      </c>
      <c r="DC84" s="13" t="s">
        <v>136</v>
      </c>
      <c r="DD84" s="13" t="s">
        <v>136</v>
      </c>
      <c r="DE84" s="13" t="s">
        <v>136</v>
      </c>
      <c r="DF84" s="13" t="s">
        <v>136</v>
      </c>
      <c r="DG84" s="13" t="s">
        <v>136</v>
      </c>
      <c r="DH84" s="13" t="s">
        <v>136</v>
      </c>
      <c r="DI84" s="13"/>
      <c r="DJ84" s="13"/>
      <c r="DK84" s="13"/>
      <c r="DL84" s="20">
        <v>0</v>
      </c>
      <c r="DM84" s="20">
        <v>0</v>
      </c>
      <c r="DN84" s="20">
        <v>0</v>
      </c>
      <c r="DO84" s="20">
        <v>0</v>
      </c>
      <c r="DP84" s="20">
        <v>0</v>
      </c>
      <c r="DQ84" s="20">
        <v>0</v>
      </c>
      <c r="DR84" s="20">
        <v>0</v>
      </c>
      <c r="DS84" s="20">
        <v>0</v>
      </c>
      <c r="DT84" s="20">
        <v>0</v>
      </c>
      <c r="DU84" s="20">
        <v>0</v>
      </c>
      <c r="DV84" s="20">
        <v>0</v>
      </c>
      <c r="DW84" s="20">
        <v>0</v>
      </c>
      <c r="DX84" s="20">
        <v>2</v>
      </c>
      <c r="DY84" s="20">
        <v>2</v>
      </c>
      <c r="DZ84" s="20">
        <v>2</v>
      </c>
      <c r="EA84" s="20">
        <v>3</v>
      </c>
      <c r="EB84" s="20">
        <v>3000</v>
      </c>
      <c r="EC84" s="20">
        <v>6000</v>
      </c>
      <c r="ED84" s="19">
        <f t="shared" si="18"/>
        <v>3000</v>
      </c>
      <c r="EE84" s="19">
        <f t="shared" si="19"/>
        <v>50</v>
      </c>
      <c r="EF84" s="20">
        <v>3000</v>
      </c>
      <c r="EG84" s="20">
        <v>4000</v>
      </c>
      <c r="EH84" s="19">
        <f t="shared" si="20"/>
        <v>1000</v>
      </c>
      <c r="EI84" s="19">
        <f t="shared" si="21"/>
        <v>25</v>
      </c>
      <c r="EJ84" s="20">
        <v>5000</v>
      </c>
      <c r="EK84" s="20">
        <v>7500</v>
      </c>
      <c r="EL84" s="19">
        <f t="shared" si="22"/>
        <v>2500</v>
      </c>
      <c r="EM84" s="19">
        <f t="shared" si="23"/>
        <v>33.333333333333336</v>
      </c>
      <c r="EN84" s="14"/>
      <c r="EO84" s="14"/>
      <c r="EP84" s="19"/>
      <c r="EQ84" s="19"/>
      <c r="ER84" s="20">
        <v>1</v>
      </c>
      <c r="ET84" s="20">
        <v>0</v>
      </c>
      <c r="EU84" s="20">
        <v>0</v>
      </c>
      <c r="EV84" s="19">
        <v>0</v>
      </c>
      <c r="EW84" s="19"/>
      <c r="EX84" s="20">
        <v>0</v>
      </c>
      <c r="EY84" s="20" t="s">
        <v>136</v>
      </c>
      <c r="EZ84" s="19">
        <v>0</v>
      </c>
      <c r="FA84" s="19"/>
      <c r="FB84" s="19">
        <v>0</v>
      </c>
      <c r="FC84" s="19"/>
      <c r="FD84" s="19">
        <v>0</v>
      </c>
      <c r="FE84" s="19"/>
      <c r="FF84" s="20">
        <v>3</v>
      </c>
      <c r="FG84" s="20">
        <v>0</v>
      </c>
      <c r="FH84" s="20">
        <v>0</v>
      </c>
      <c r="FI84" s="20">
        <v>12</v>
      </c>
      <c r="FJ84" s="20">
        <v>32</v>
      </c>
      <c r="FK84" s="20">
        <v>12</v>
      </c>
      <c r="FL84" s="20">
        <v>32</v>
      </c>
      <c r="FM84" s="20">
        <v>44</v>
      </c>
      <c r="FN84" s="20">
        <v>0</v>
      </c>
      <c r="FO84" s="20">
        <v>0</v>
      </c>
      <c r="FP84" s="20">
        <v>1</v>
      </c>
      <c r="FQ84" s="20">
        <v>0</v>
      </c>
      <c r="FR84" s="20">
        <v>0</v>
      </c>
      <c r="FS84" s="20">
        <v>0</v>
      </c>
      <c r="FT84" s="20">
        <v>0</v>
      </c>
      <c r="FU84" s="20">
        <v>0</v>
      </c>
      <c r="FV84" s="20">
        <v>0</v>
      </c>
      <c r="FW84" s="20">
        <v>0</v>
      </c>
      <c r="FX84" s="20">
        <v>4</v>
      </c>
      <c r="FY84" s="20">
        <v>0</v>
      </c>
      <c r="FZ84" s="20">
        <v>0</v>
      </c>
      <c r="GA84" s="20">
        <v>0</v>
      </c>
      <c r="GB84" s="20">
        <v>0</v>
      </c>
      <c r="GC84" s="20">
        <v>15</v>
      </c>
      <c r="GD84" s="20">
        <v>0</v>
      </c>
      <c r="GE84" s="20">
        <v>0</v>
      </c>
      <c r="GF84" s="20">
        <v>3</v>
      </c>
      <c r="GG84" s="20">
        <v>0</v>
      </c>
      <c r="GH84" s="20">
        <v>0</v>
      </c>
      <c r="GI84" s="20">
        <v>0</v>
      </c>
      <c r="GJ84" s="20">
        <v>0</v>
      </c>
      <c r="GK84" s="20">
        <v>15</v>
      </c>
      <c r="GL84" s="20">
        <v>0</v>
      </c>
      <c r="GM84" s="20">
        <v>0</v>
      </c>
      <c r="GN84" s="20">
        <v>1</v>
      </c>
      <c r="GO84" s="20">
        <v>0</v>
      </c>
      <c r="GP84" s="20">
        <v>0</v>
      </c>
      <c r="GQ84" s="20">
        <v>0</v>
      </c>
      <c r="GR84" s="20">
        <v>2</v>
      </c>
      <c r="GS84" s="20">
        <v>2</v>
      </c>
      <c r="GT84" s="20">
        <v>0</v>
      </c>
      <c r="GU84" s="20">
        <v>0</v>
      </c>
      <c r="GV84" s="20">
        <v>0</v>
      </c>
      <c r="GW84" s="20">
        <v>0</v>
      </c>
      <c r="GX84" s="20">
        <v>0</v>
      </c>
      <c r="GY84" s="20">
        <v>0</v>
      </c>
      <c r="GZ84" s="20">
        <v>1</v>
      </c>
      <c r="HA84" s="20">
        <v>0</v>
      </c>
    </row>
    <row r="85" spans="1:209" ht="15" customHeight="1" x14ac:dyDescent="0.35">
      <c r="A85" s="18">
        <v>2080408</v>
      </c>
      <c r="B85" s="18">
        <v>2</v>
      </c>
      <c r="C85" s="18">
        <v>8</v>
      </c>
      <c r="D85" s="18">
        <v>4</v>
      </c>
      <c r="E85" s="18" t="s">
        <v>216</v>
      </c>
      <c r="F85" s="18">
        <v>0</v>
      </c>
      <c r="G85">
        <v>0</v>
      </c>
      <c r="H85" s="13">
        <v>3</v>
      </c>
      <c r="I85">
        <v>0</v>
      </c>
      <c r="J85">
        <v>0</v>
      </c>
      <c r="K85" s="13">
        <v>0</v>
      </c>
      <c r="L85" s="14">
        <v>0</v>
      </c>
      <c r="M85">
        <v>2</v>
      </c>
      <c r="N85">
        <v>3</v>
      </c>
      <c r="O85" s="13">
        <v>3</v>
      </c>
      <c r="P85" s="14">
        <v>0</v>
      </c>
      <c r="Q85" s="14">
        <v>0</v>
      </c>
      <c r="R85">
        <v>4</v>
      </c>
      <c r="S85" s="14">
        <v>0</v>
      </c>
      <c r="T85" s="14">
        <f t="shared" si="13"/>
        <v>12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>
        <f t="shared" si="14"/>
        <v>0</v>
      </c>
      <c r="AC85" s="14">
        <v>0</v>
      </c>
      <c r="AD85" s="14">
        <v>0</v>
      </c>
      <c r="AE85" s="14">
        <v>0</v>
      </c>
      <c r="AF85" s="14">
        <v>0</v>
      </c>
      <c r="AG85" s="14">
        <v>0</v>
      </c>
      <c r="AH85" s="14">
        <v>0</v>
      </c>
      <c r="AI85" s="14">
        <v>0</v>
      </c>
      <c r="AJ85" s="14">
        <f t="shared" si="15"/>
        <v>0</v>
      </c>
      <c r="AK85" s="14">
        <v>0</v>
      </c>
      <c r="AL85" s="14">
        <v>0</v>
      </c>
      <c r="AM85" s="14">
        <v>0</v>
      </c>
      <c r="AN85" s="14">
        <v>0</v>
      </c>
      <c r="AO85" s="14">
        <v>0</v>
      </c>
      <c r="AP85" s="14">
        <v>0</v>
      </c>
      <c r="AQ85" s="14">
        <v>0</v>
      </c>
      <c r="AR85" s="14">
        <f t="shared" si="16"/>
        <v>0</v>
      </c>
      <c r="AS85" s="14">
        <f t="shared" si="17"/>
        <v>12</v>
      </c>
      <c r="AT85">
        <v>0</v>
      </c>
      <c r="AU85" t="s">
        <v>136</v>
      </c>
      <c r="AV85" s="20">
        <v>0</v>
      </c>
      <c r="AW85" s="13" t="s">
        <v>136</v>
      </c>
      <c r="AX85" s="13" t="s">
        <v>136</v>
      </c>
      <c r="AY85" s="13" t="s">
        <v>136</v>
      </c>
      <c r="AZ85" s="20">
        <v>0</v>
      </c>
      <c r="BA85" s="13" t="s">
        <v>136</v>
      </c>
      <c r="BB85" s="13" t="s">
        <v>136</v>
      </c>
      <c r="BC85" s="13" t="s">
        <v>136</v>
      </c>
      <c r="BD85" s="20">
        <v>0</v>
      </c>
      <c r="BE85" s="13" t="s">
        <v>136</v>
      </c>
      <c r="BF85" s="13" t="s">
        <v>136</v>
      </c>
      <c r="BG85" s="13" t="s">
        <v>136</v>
      </c>
      <c r="BH85" s="20">
        <v>1</v>
      </c>
      <c r="BI85">
        <v>2</v>
      </c>
      <c r="BJ85">
        <v>6</v>
      </c>
      <c r="BK85">
        <v>2</v>
      </c>
      <c r="BL85" s="20">
        <v>1</v>
      </c>
      <c r="BM85">
        <v>2</v>
      </c>
      <c r="BN85" s="20">
        <v>6</v>
      </c>
      <c r="BO85">
        <v>2</v>
      </c>
      <c r="BP85" s="20">
        <v>0</v>
      </c>
      <c r="BQ85" s="21">
        <v>0</v>
      </c>
      <c r="BR85" s="13" t="s">
        <v>136</v>
      </c>
      <c r="BS85" s="13" t="s">
        <v>136</v>
      </c>
      <c r="BT85" s="13" t="s">
        <v>136</v>
      </c>
      <c r="BU85" s="20">
        <v>0</v>
      </c>
      <c r="BV85" s="13" t="s">
        <v>136</v>
      </c>
      <c r="BW85" s="13" t="s">
        <v>136</v>
      </c>
      <c r="BX85" s="13" t="s">
        <v>136</v>
      </c>
      <c r="BY85" s="20">
        <v>0</v>
      </c>
      <c r="BZ85" s="13" t="s">
        <v>136</v>
      </c>
      <c r="CA85" s="13" t="s">
        <v>136</v>
      </c>
      <c r="CB85" s="13" t="s">
        <v>136</v>
      </c>
      <c r="CC85" s="20">
        <v>0</v>
      </c>
      <c r="CD85" s="13" t="s">
        <v>136</v>
      </c>
      <c r="CE85" s="13" t="s">
        <v>136</v>
      </c>
      <c r="CF85" s="13" t="s">
        <v>136</v>
      </c>
      <c r="CG85" s="20">
        <v>0</v>
      </c>
      <c r="CH85" s="13" t="s">
        <v>136</v>
      </c>
      <c r="CI85" s="13" t="s">
        <v>136</v>
      </c>
      <c r="CJ85" s="13" t="s">
        <v>136</v>
      </c>
      <c r="CK85" s="20">
        <v>0</v>
      </c>
      <c r="CL85" s="13" t="s">
        <v>136</v>
      </c>
      <c r="CM85" s="13" t="s">
        <v>136</v>
      </c>
      <c r="CN85" s="13" t="s">
        <v>136</v>
      </c>
      <c r="CO85" s="13" t="s">
        <v>136</v>
      </c>
      <c r="CP85" s="13" t="s">
        <v>136</v>
      </c>
      <c r="CQ85" s="13" t="s">
        <v>136</v>
      </c>
      <c r="CR85" s="13" t="s">
        <v>136</v>
      </c>
      <c r="CS85">
        <v>3</v>
      </c>
      <c r="CT85">
        <v>3</v>
      </c>
      <c r="CU85">
        <v>3</v>
      </c>
      <c r="CV85">
        <v>3</v>
      </c>
      <c r="CW85" s="13" t="s">
        <v>136</v>
      </c>
      <c r="CX85" s="13" t="s">
        <v>136</v>
      </c>
      <c r="CY85" s="13" t="s">
        <v>136</v>
      </c>
      <c r="CZ85" s="13" t="s">
        <v>136</v>
      </c>
      <c r="DA85" s="13" t="s">
        <v>136</v>
      </c>
      <c r="DB85" s="13" t="s">
        <v>136</v>
      </c>
      <c r="DC85" s="13" t="s">
        <v>136</v>
      </c>
      <c r="DD85" s="13" t="s">
        <v>136</v>
      </c>
      <c r="DE85" s="13" t="s">
        <v>136</v>
      </c>
      <c r="DF85" s="13" t="s">
        <v>136</v>
      </c>
      <c r="DG85" s="13" t="s">
        <v>136</v>
      </c>
      <c r="DH85" s="13" t="s">
        <v>136</v>
      </c>
      <c r="DI85" s="13"/>
      <c r="DJ85" s="13"/>
      <c r="DK85" s="13"/>
      <c r="DL85" s="20">
        <v>0</v>
      </c>
      <c r="DM85" s="20">
        <v>0</v>
      </c>
      <c r="DN85" s="20">
        <v>0</v>
      </c>
      <c r="DO85" s="20">
        <v>0</v>
      </c>
      <c r="DP85" s="20">
        <v>0</v>
      </c>
      <c r="DQ85" s="20">
        <v>0</v>
      </c>
      <c r="DR85" s="20">
        <v>1</v>
      </c>
      <c r="DS85" s="20">
        <v>1</v>
      </c>
      <c r="DT85" s="20">
        <v>0</v>
      </c>
      <c r="DU85" s="20">
        <v>0</v>
      </c>
      <c r="DV85" s="20">
        <v>0</v>
      </c>
      <c r="DW85" s="20">
        <v>0</v>
      </c>
      <c r="DX85" s="20">
        <v>2</v>
      </c>
      <c r="DY85" s="20">
        <v>2</v>
      </c>
      <c r="DZ85" s="20">
        <v>2</v>
      </c>
      <c r="EA85" s="20">
        <v>4</v>
      </c>
      <c r="EB85" s="20">
        <v>3000</v>
      </c>
      <c r="EC85" s="20">
        <v>5000</v>
      </c>
      <c r="ED85" s="19">
        <f t="shared" si="18"/>
        <v>2000</v>
      </c>
      <c r="EE85" s="19">
        <f t="shared" si="19"/>
        <v>40</v>
      </c>
      <c r="EF85" s="20">
        <v>3000</v>
      </c>
      <c r="EG85" s="20">
        <v>4000</v>
      </c>
      <c r="EH85" s="19">
        <f t="shared" si="20"/>
        <v>1000</v>
      </c>
      <c r="EI85" s="19">
        <f t="shared" si="21"/>
        <v>25</v>
      </c>
      <c r="EJ85" s="20">
        <v>6000</v>
      </c>
      <c r="EK85" s="20">
        <v>8000</v>
      </c>
      <c r="EL85" s="19">
        <f t="shared" si="22"/>
        <v>2000</v>
      </c>
      <c r="EM85" s="19">
        <f t="shared" si="23"/>
        <v>25</v>
      </c>
      <c r="EN85" s="14"/>
      <c r="EO85" s="14"/>
      <c r="EP85" s="19"/>
      <c r="EQ85" s="19"/>
      <c r="ER85" s="20">
        <v>8</v>
      </c>
      <c r="ES85" s="20"/>
      <c r="ET85" s="20">
        <v>0</v>
      </c>
      <c r="EU85" s="20">
        <v>0</v>
      </c>
      <c r="EV85" s="19">
        <v>0</v>
      </c>
      <c r="EW85" s="19"/>
      <c r="EX85">
        <v>0</v>
      </c>
      <c r="EY85" t="s">
        <v>136</v>
      </c>
      <c r="EZ85" s="19">
        <v>0</v>
      </c>
      <c r="FA85" s="19"/>
      <c r="FB85">
        <v>16</v>
      </c>
      <c r="FD85" s="19">
        <v>0</v>
      </c>
      <c r="FE85" s="19"/>
      <c r="FF85">
        <v>3</v>
      </c>
      <c r="FG85">
        <v>0</v>
      </c>
      <c r="FH85">
        <v>602</v>
      </c>
      <c r="FI85">
        <v>25</v>
      </c>
      <c r="FJ85">
        <v>56</v>
      </c>
      <c r="FK85">
        <v>25</v>
      </c>
      <c r="FL85">
        <v>658</v>
      </c>
      <c r="FM85">
        <v>683</v>
      </c>
      <c r="FN85">
        <v>0</v>
      </c>
      <c r="FO85">
        <v>0</v>
      </c>
      <c r="FP85">
        <v>2</v>
      </c>
      <c r="FQ85">
        <v>20</v>
      </c>
      <c r="FR85">
        <v>0</v>
      </c>
      <c r="FS85">
        <v>0</v>
      </c>
      <c r="FT85">
        <v>2</v>
      </c>
      <c r="FU85">
        <v>0</v>
      </c>
      <c r="FV85">
        <v>0</v>
      </c>
      <c r="FW85">
        <v>0</v>
      </c>
      <c r="FX85">
        <v>3</v>
      </c>
      <c r="FY85">
        <v>0</v>
      </c>
      <c r="FZ85">
        <v>0</v>
      </c>
      <c r="GA85">
        <v>0</v>
      </c>
      <c r="GB85">
        <v>2</v>
      </c>
      <c r="GC85">
        <v>0</v>
      </c>
      <c r="GD85">
        <v>0</v>
      </c>
      <c r="GE85">
        <v>0</v>
      </c>
      <c r="GF85">
        <v>4</v>
      </c>
      <c r="GG85">
        <v>0</v>
      </c>
      <c r="GH85">
        <v>0</v>
      </c>
      <c r="GI85">
        <v>0</v>
      </c>
      <c r="GJ85">
        <v>6</v>
      </c>
      <c r="GK85">
        <v>36</v>
      </c>
      <c r="GL85">
        <v>0</v>
      </c>
      <c r="GM85">
        <v>2</v>
      </c>
      <c r="GN85">
        <v>0</v>
      </c>
      <c r="GO85">
        <v>0</v>
      </c>
      <c r="GP85">
        <v>0</v>
      </c>
      <c r="GQ85">
        <v>600</v>
      </c>
      <c r="GR85">
        <v>2</v>
      </c>
      <c r="GS85">
        <v>0</v>
      </c>
      <c r="GT85">
        <v>0</v>
      </c>
      <c r="GU85">
        <v>0</v>
      </c>
      <c r="GV85">
        <v>2</v>
      </c>
      <c r="GW85">
        <v>0</v>
      </c>
      <c r="GX85">
        <v>0</v>
      </c>
      <c r="GY85">
        <v>0</v>
      </c>
      <c r="GZ85">
        <v>2</v>
      </c>
      <c r="HA85">
        <v>0</v>
      </c>
    </row>
    <row r="86" spans="1:209" ht="15" customHeight="1" x14ac:dyDescent="0.35">
      <c r="A86" s="18">
        <v>2080409</v>
      </c>
      <c r="B86" s="18">
        <v>2</v>
      </c>
      <c r="C86" s="18">
        <v>8</v>
      </c>
      <c r="D86" s="18">
        <v>4</v>
      </c>
      <c r="E86" s="18" t="s">
        <v>217</v>
      </c>
      <c r="F86" s="18">
        <v>0</v>
      </c>
      <c r="G86">
        <v>0</v>
      </c>
      <c r="H86" s="13">
        <v>2</v>
      </c>
      <c r="I86">
        <v>0</v>
      </c>
      <c r="J86">
        <v>0</v>
      </c>
      <c r="K86" s="13">
        <v>0</v>
      </c>
      <c r="L86" s="14">
        <v>0</v>
      </c>
      <c r="M86">
        <v>10</v>
      </c>
      <c r="N86" s="14">
        <v>0</v>
      </c>
      <c r="O86" s="13">
        <v>4</v>
      </c>
      <c r="P86" s="14">
        <v>0</v>
      </c>
      <c r="Q86" s="14">
        <v>0</v>
      </c>
      <c r="R86">
        <v>4</v>
      </c>
      <c r="S86" s="14">
        <v>0</v>
      </c>
      <c r="T86" s="14">
        <f t="shared" si="13"/>
        <v>18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f t="shared" si="14"/>
        <v>0</v>
      </c>
      <c r="AC86" s="14">
        <v>0</v>
      </c>
      <c r="AD86" s="14">
        <v>0</v>
      </c>
      <c r="AE86" s="14">
        <v>0</v>
      </c>
      <c r="AF86" s="14">
        <v>0</v>
      </c>
      <c r="AG86" s="14">
        <v>0</v>
      </c>
      <c r="AH86" s="14">
        <v>0</v>
      </c>
      <c r="AI86" s="14">
        <v>0</v>
      </c>
      <c r="AJ86" s="14">
        <f t="shared" si="15"/>
        <v>0</v>
      </c>
      <c r="AK86" s="14">
        <v>0</v>
      </c>
      <c r="AL86" s="14">
        <v>0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f t="shared" si="16"/>
        <v>0</v>
      </c>
      <c r="AS86" s="14">
        <f t="shared" si="17"/>
        <v>18</v>
      </c>
      <c r="AT86">
        <v>0</v>
      </c>
      <c r="AU86" t="s">
        <v>136</v>
      </c>
      <c r="AV86" s="20">
        <v>0</v>
      </c>
      <c r="AW86" s="13" t="s">
        <v>136</v>
      </c>
      <c r="AX86" s="13" t="s">
        <v>136</v>
      </c>
      <c r="AY86" s="13" t="s">
        <v>136</v>
      </c>
      <c r="AZ86" s="20">
        <v>0</v>
      </c>
      <c r="BA86" s="13" t="s">
        <v>136</v>
      </c>
      <c r="BB86" s="13" t="s">
        <v>136</v>
      </c>
      <c r="BC86" s="13" t="s">
        <v>136</v>
      </c>
      <c r="BD86" s="20">
        <v>0</v>
      </c>
      <c r="BE86" s="13" t="s">
        <v>136</v>
      </c>
      <c r="BF86" s="13" t="s">
        <v>136</v>
      </c>
      <c r="BG86" s="13" t="s">
        <v>136</v>
      </c>
      <c r="BH86" s="20">
        <v>0</v>
      </c>
      <c r="BI86" s="13" t="s">
        <v>136</v>
      </c>
      <c r="BJ86" s="13" t="s">
        <v>136</v>
      </c>
      <c r="BK86" s="13" t="s">
        <v>136</v>
      </c>
      <c r="BL86" s="20">
        <v>0</v>
      </c>
      <c r="BM86" s="13" t="s">
        <v>136</v>
      </c>
      <c r="BN86" s="13" t="s">
        <v>136</v>
      </c>
      <c r="BO86" s="13" t="s">
        <v>136</v>
      </c>
      <c r="BP86" s="20">
        <v>0</v>
      </c>
      <c r="BQ86" s="21">
        <v>0</v>
      </c>
      <c r="BR86" s="13" t="s">
        <v>136</v>
      </c>
      <c r="BS86" s="13" t="s">
        <v>136</v>
      </c>
      <c r="BT86" s="13" t="s">
        <v>136</v>
      </c>
      <c r="BU86" s="20">
        <v>0</v>
      </c>
      <c r="BV86" s="13" t="s">
        <v>136</v>
      </c>
      <c r="BW86" s="13" t="s">
        <v>136</v>
      </c>
      <c r="BX86" s="13" t="s">
        <v>136</v>
      </c>
      <c r="BY86" s="20">
        <v>0</v>
      </c>
      <c r="BZ86" s="13" t="s">
        <v>136</v>
      </c>
      <c r="CA86" s="13" t="s">
        <v>136</v>
      </c>
      <c r="CB86" s="13" t="s">
        <v>136</v>
      </c>
      <c r="CC86" s="20">
        <v>0</v>
      </c>
      <c r="CD86" s="13" t="s">
        <v>136</v>
      </c>
      <c r="CE86" s="13" t="s">
        <v>136</v>
      </c>
      <c r="CF86" s="13" t="s">
        <v>136</v>
      </c>
      <c r="CG86" s="20">
        <v>0</v>
      </c>
      <c r="CH86" s="13" t="s">
        <v>136</v>
      </c>
      <c r="CI86" s="13" t="s">
        <v>136</v>
      </c>
      <c r="CJ86" s="13" t="s">
        <v>136</v>
      </c>
      <c r="CK86" s="20">
        <v>0</v>
      </c>
      <c r="CL86" s="13" t="s">
        <v>136</v>
      </c>
      <c r="CM86" s="13" t="s">
        <v>136</v>
      </c>
      <c r="CN86" s="13" t="s">
        <v>136</v>
      </c>
      <c r="CO86" s="13" t="s">
        <v>136</v>
      </c>
      <c r="CP86" s="13" t="s">
        <v>136</v>
      </c>
      <c r="CQ86" s="13" t="s">
        <v>136</v>
      </c>
      <c r="CR86" s="13" t="s">
        <v>136</v>
      </c>
      <c r="CS86" s="13" t="s">
        <v>136</v>
      </c>
      <c r="CT86" s="13" t="s">
        <v>136</v>
      </c>
      <c r="CU86" s="13" t="s">
        <v>136</v>
      </c>
      <c r="CV86" s="13" t="s">
        <v>136</v>
      </c>
      <c r="CW86" s="13" t="s">
        <v>136</v>
      </c>
      <c r="CX86" s="13" t="s">
        <v>136</v>
      </c>
      <c r="CY86" s="13" t="s">
        <v>136</v>
      </c>
      <c r="CZ86" s="13" t="s">
        <v>136</v>
      </c>
      <c r="DA86" s="13" t="s">
        <v>136</v>
      </c>
      <c r="DB86" s="13" t="s">
        <v>136</v>
      </c>
      <c r="DC86" s="13" t="s">
        <v>136</v>
      </c>
      <c r="DD86" s="13" t="s">
        <v>136</v>
      </c>
      <c r="DE86" s="13" t="s">
        <v>136</v>
      </c>
      <c r="DF86" s="13" t="s">
        <v>136</v>
      </c>
      <c r="DG86" s="13" t="s">
        <v>136</v>
      </c>
      <c r="DH86" s="13" t="s">
        <v>136</v>
      </c>
      <c r="DI86" s="13"/>
      <c r="DJ86" s="13"/>
      <c r="DK86" s="13"/>
      <c r="DL86" s="13">
        <v>0</v>
      </c>
      <c r="DM86" s="13">
        <v>0</v>
      </c>
      <c r="DN86" s="13">
        <v>0</v>
      </c>
      <c r="DO86" s="13">
        <v>0</v>
      </c>
      <c r="DP86" s="13">
        <v>0</v>
      </c>
      <c r="DQ86" s="13">
        <v>0</v>
      </c>
      <c r="DR86" s="13">
        <v>0</v>
      </c>
      <c r="DS86" s="13">
        <v>0</v>
      </c>
      <c r="DT86" s="13">
        <v>0</v>
      </c>
      <c r="DU86" s="13">
        <v>0</v>
      </c>
      <c r="DV86" s="13">
        <v>0</v>
      </c>
      <c r="DW86" s="13">
        <v>0</v>
      </c>
      <c r="DX86" s="13">
        <v>3</v>
      </c>
      <c r="DY86" s="13">
        <v>3</v>
      </c>
      <c r="DZ86" s="13">
        <v>3</v>
      </c>
      <c r="EA86" s="13">
        <v>3</v>
      </c>
      <c r="EB86" s="15"/>
      <c r="EC86" s="15"/>
      <c r="ED86" s="19"/>
      <c r="EE86" s="19"/>
      <c r="EF86" s="20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20">
        <v>0</v>
      </c>
      <c r="ET86" s="20">
        <v>0</v>
      </c>
      <c r="EU86" s="20">
        <v>0</v>
      </c>
      <c r="EV86" s="19">
        <v>0</v>
      </c>
      <c r="EW86" s="19"/>
      <c r="EX86">
        <v>0</v>
      </c>
      <c r="EY86" t="s">
        <v>136</v>
      </c>
      <c r="EZ86" s="19">
        <v>0</v>
      </c>
      <c r="FA86" s="19"/>
      <c r="FB86" s="19">
        <v>0</v>
      </c>
      <c r="FC86" s="19"/>
      <c r="FD86" s="19">
        <v>0</v>
      </c>
      <c r="FE86" s="19"/>
      <c r="FF86" s="15">
        <v>0</v>
      </c>
      <c r="FG86">
        <v>14</v>
      </c>
      <c r="FH86">
        <v>0</v>
      </c>
      <c r="FI86">
        <v>24</v>
      </c>
      <c r="FJ86">
        <v>44</v>
      </c>
      <c r="FK86">
        <v>38</v>
      </c>
      <c r="FL86">
        <v>44</v>
      </c>
      <c r="FM86">
        <v>82</v>
      </c>
      <c r="FN86">
        <v>2</v>
      </c>
      <c r="FO86">
        <v>0</v>
      </c>
      <c r="FP86">
        <v>0</v>
      </c>
      <c r="FQ86">
        <v>0</v>
      </c>
      <c r="FR86">
        <v>0</v>
      </c>
      <c r="FS86">
        <v>0</v>
      </c>
      <c r="FT86">
        <v>0</v>
      </c>
      <c r="FU86">
        <v>0</v>
      </c>
      <c r="FV86">
        <v>2</v>
      </c>
      <c r="FW86">
        <v>0</v>
      </c>
      <c r="FX86">
        <v>16</v>
      </c>
      <c r="FY86">
        <v>0</v>
      </c>
      <c r="FZ86">
        <v>1</v>
      </c>
      <c r="GA86">
        <v>0</v>
      </c>
      <c r="GB86">
        <v>0</v>
      </c>
      <c r="GC86">
        <v>40</v>
      </c>
      <c r="GD86">
        <v>5</v>
      </c>
      <c r="GE86">
        <v>0</v>
      </c>
      <c r="GF86">
        <v>0</v>
      </c>
      <c r="GG86">
        <v>0</v>
      </c>
      <c r="GH86">
        <v>0</v>
      </c>
      <c r="GI86">
        <v>0</v>
      </c>
      <c r="GJ86">
        <v>0</v>
      </c>
      <c r="GK86">
        <v>0</v>
      </c>
      <c r="GL86">
        <v>2</v>
      </c>
      <c r="GM86">
        <v>0</v>
      </c>
      <c r="GN86">
        <v>0</v>
      </c>
      <c r="GO86">
        <v>0</v>
      </c>
      <c r="GP86">
        <v>2</v>
      </c>
      <c r="GQ86">
        <v>0</v>
      </c>
      <c r="GR86">
        <v>6</v>
      </c>
      <c r="GS86">
        <v>4</v>
      </c>
      <c r="GT86">
        <v>0</v>
      </c>
      <c r="GU86">
        <v>0</v>
      </c>
      <c r="GV86">
        <v>0</v>
      </c>
      <c r="GW86">
        <v>0</v>
      </c>
      <c r="GX86">
        <v>0</v>
      </c>
      <c r="GY86">
        <v>0</v>
      </c>
      <c r="GZ86">
        <v>2</v>
      </c>
      <c r="HA86">
        <v>0</v>
      </c>
    </row>
    <row r="87" spans="1:209" s="20" customFormat="1" ht="15" customHeight="1" x14ac:dyDescent="0.35">
      <c r="A87" s="21">
        <v>2080410</v>
      </c>
      <c r="B87" s="21">
        <v>2</v>
      </c>
      <c r="C87" s="21">
        <v>8</v>
      </c>
      <c r="D87" s="21">
        <v>4</v>
      </c>
      <c r="E87" s="21" t="s">
        <v>218</v>
      </c>
      <c r="F87" s="21">
        <v>0</v>
      </c>
      <c r="G87" s="20">
        <v>0</v>
      </c>
      <c r="H87" s="13">
        <v>4</v>
      </c>
      <c r="I87" s="20">
        <v>0</v>
      </c>
      <c r="J87" s="20">
        <v>0</v>
      </c>
      <c r="K87" s="13">
        <v>1</v>
      </c>
      <c r="L87" s="20">
        <v>1</v>
      </c>
      <c r="M87" s="13">
        <v>6</v>
      </c>
      <c r="N87" s="13">
        <v>2</v>
      </c>
      <c r="O87" s="13">
        <v>4</v>
      </c>
      <c r="P87" s="14">
        <v>0</v>
      </c>
      <c r="Q87" s="14">
        <v>0</v>
      </c>
      <c r="R87" s="13">
        <v>1</v>
      </c>
      <c r="S87" s="13">
        <v>1</v>
      </c>
      <c r="T87" s="14">
        <f t="shared" si="13"/>
        <v>14</v>
      </c>
      <c r="U87" s="13">
        <v>5</v>
      </c>
      <c r="V87" s="13">
        <v>1</v>
      </c>
      <c r="W87" s="13">
        <v>5</v>
      </c>
      <c r="X87" s="14">
        <v>0</v>
      </c>
      <c r="Y87" s="14">
        <v>0</v>
      </c>
      <c r="Z87" s="13">
        <v>1</v>
      </c>
      <c r="AA87" s="13">
        <v>1</v>
      </c>
      <c r="AB87" s="14">
        <f t="shared" si="14"/>
        <v>13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0</v>
      </c>
      <c r="AJ87" s="14">
        <f t="shared" si="15"/>
        <v>0</v>
      </c>
      <c r="AK87" s="14">
        <v>0</v>
      </c>
      <c r="AL87" s="14">
        <v>0</v>
      </c>
      <c r="AM87" s="14">
        <v>0</v>
      </c>
      <c r="AN87" s="14">
        <v>0</v>
      </c>
      <c r="AO87" s="14">
        <v>0</v>
      </c>
      <c r="AP87" s="14">
        <v>0</v>
      </c>
      <c r="AQ87" s="14">
        <v>0</v>
      </c>
      <c r="AR87" s="14">
        <f t="shared" si="16"/>
        <v>0</v>
      </c>
      <c r="AS87" s="14">
        <f t="shared" si="17"/>
        <v>27</v>
      </c>
      <c r="AT87" s="20">
        <v>0</v>
      </c>
      <c r="AU87" s="20" t="s">
        <v>136</v>
      </c>
      <c r="AV87" s="20">
        <v>0</v>
      </c>
      <c r="AW87" s="13" t="s">
        <v>136</v>
      </c>
      <c r="AX87" s="13" t="s">
        <v>136</v>
      </c>
      <c r="AY87" s="13" t="s">
        <v>136</v>
      </c>
      <c r="AZ87" s="20">
        <v>1</v>
      </c>
      <c r="BA87" s="13">
        <v>1</v>
      </c>
      <c r="BB87" s="13">
        <v>4</v>
      </c>
      <c r="BC87" s="13">
        <v>2</v>
      </c>
      <c r="BD87" s="13">
        <v>1</v>
      </c>
      <c r="BE87" s="13">
        <v>1</v>
      </c>
      <c r="BF87" s="13">
        <v>1</v>
      </c>
      <c r="BG87" s="13">
        <v>2</v>
      </c>
      <c r="BH87" s="20">
        <v>0</v>
      </c>
      <c r="BI87" s="13" t="s">
        <v>136</v>
      </c>
      <c r="BJ87" s="13" t="s">
        <v>136</v>
      </c>
      <c r="BK87" s="13" t="s">
        <v>136</v>
      </c>
      <c r="BL87" s="20">
        <v>0</v>
      </c>
      <c r="BM87" s="13" t="s">
        <v>136</v>
      </c>
      <c r="BN87" s="13" t="s">
        <v>136</v>
      </c>
      <c r="BO87" s="13" t="s">
        <v>136</v>
      </c>
      <c r="BP87" s="20">
        <v>0</v>
      </c>
      <c r="BQ87" s="21">
        <v>0</v>
      </c>
      <c r="BR87" s="13" t="s">
        <v>136</v>
      </c>
      <c r="BS87" s="13" t="s">
        <v>136</v>
      </c>
      <c r="BT87" s="13" t="s">
        <v>136</v>
      </c>
      <c r="BU87" s="20">
        <v>0</v>
      </c>
      <c r="BV87" s="13" t="s">
        <v>136</v>
      </c>
      <c r="BW87" s="13" t="s">
        <v>136</v>
      </c>
      <c r="BX87" s="13" t="s">
        <v>136</v>
      </c>
      <c r="BY87" s="20">
        <v>0</v>
      </c>
      <c r="BZ87" s="13" t="s">
        <v>136</v>
      </c>
      <c r="CA87" s="13" t="s">
        <v>136</v>
      </c>
      <c r="CB87" s="13" t="s">
        <v>136</v>
      </c>
      <c r="CC87" s="20">
        <v>0</v>
      </c>
      <c r="CD87" s="13" t="s">
        <v>136</v>
      </c>
      <c r="CE87" s="13" t="s">
        <v>136</v>
      </c>
      <c r="CF87" s="13" t="s">
        <v>136</v>
      </c>
      <c r="CG87" s="20">
        <v>0</v>
      </c>
      <c r="CH87" s="13" t="s">
        <v>136</v>
      </c>
      <c r="CI87" s="13" t="s">
        <v>136</v>
      </c>
      <c r="CJ87" s="13" t="s">
        <v>136</v>
      </c>
      <c r="CK87" s="20">
        <v>0</v>
      </c>
      <c r="CL87" s="13" t="s">
        <v>136</v>
      </c>
      <c r="CM87" s="13" t="s">
        <v>136</v>
      </c>
      <c r="CN87" s="13" t="s">
        <v>136</v>
      </c>
      <c r="CO87" s="20" t="s">
        <v>136</v>
      </c>
      <c r="CP87" s="20" t="s">
        <v>136</v>
      </c>
      <c r="CQ87" s="20" t="s">
        <v>136</v>
      </c>
      <c r="CR87" s="20" t="s">
        <v>136</v>
      </c>
      <c r="CS87" s="13" t="s">
        <v>136</v>
      </c>
      <c r="CT87" s="13" t="s">
        <v>136</v>
      </c>
      <c r="CU87" s="13" t="s">
        <v>136</v>
      </c>
      <c r="CV87" s="13" t="s">
        <v>136</v>
      </c>
      <c r="CW87" s="13" t="s">
        <v>136</v>
      </c>
      <c r="CX87" s="13" t="s">
        <v>136</v>
      </c>
      <c r="CY87" s="13" t="s">
        <v>136</v>
      </c>
      <c r="CZ87" s="13" t="s">
        <v>136</v>
      </c>
      <c r="DA87" s="13" t="s">
        <v>136</v>
      </c>
      <c r="DB87" s="13" t="s">
        <v>136</v>
      </c>
      <c r="DC87" s="20" t="s">
        <v>136</v>
      </c>
      <c r="DD87" s="20" t="s">
        <v>136</v>
      </c>
      <c r="DE87" s="20" t="s">
        <v>136</v>
      </c>
      <c r="DF87" s="20" t="s">
        <v>136</v>
      </c>
      <c r="DG87" s="20" t="s">
        <v>136</v>
      </c>
      <c r="DH87" s="20" t="s">
        <v>136</v>
      </c>
      <c r="DL87" s="20">
        <v>1</v>
      </c>
      <c r="DM87" s="20">
        <v>0</v>
      </c>
      <c r="DN87" s="20">
        <v>0</v>
      </c>
      <c r="DO87" s="20">
        <v>0</v>
      </c>
      <c r="DP87" s="20">
        <v>0</v>
      </c>
      <c r="DQ87" s="20">
        <v>0</v>
      </c>
      <c r="DR87" s="20">
        <v>0</v>
      </c>
      <c r="DS87" s="20">
        <v>0</v>
      </c>
      <c r="DT87" s="20">
        <v>0</v>
      </c>
      <c r="DU87" s="20">
        <v>1</v>
      </c>
      <c r="DV87" s="20">
        <v>0</v>
      </c>
      <c r="DW87" s="20">
        <v>1</v>
      </c>
      <c r="DX87" s="20">
        <v>2</v>
      </c>
      <c r="DY87" s="20">
        <v>2</v>
      </c>
      <c r="DZ87" s="20">
        <v>4</v>
      </c>
      <c r="EA87" s="20">
        <v>4</v>
      </c>
      <c r="EB87" s="20">
        <v>3000</v>
      </c>
      <c r="EC87" s="20">
        <v>5000</v>
      </c>
      <c r="ED87" s="19">
        <f t="shared" si="18"/>
        <v>2000</v>
      </c>
      <c r="EE87" s="19">
        <f t="shared" si="19"/>
        <v>40</v>
      </c>
      <c r="EF87" s="20">
        <v>2000</v>
      </c>
      <c r="EG87" s="20">
        <v>4000</v>
      </c>
      <c r="EH87" s="19">
        <f t="shared" si="20"/>
        <v>2000</v>
      </c>
      <c r="EI87" s="19">
        <f t="shared" si="21"/>
        <v>50</v>
      </c>
      <c r="EJ87" s="19"/>
      <c r="EK87" s="19"/>
      <c r="EL87" s="19"/>
      <c r="EM87" s="19"/>
      <c r="EN87" s="19"/>
      <c r="EO87" s="19"/>
      <c r="EP87" s="19"/>
      <c r="EQ87" s="19"/>
      <c r="ER87" s="20">
        <v>1</v>
      </c>
      <c r="ET87" s="20">
        <v>1</v>
      </c>
      <c r="EU87" s="20">
        <v>0</v>
      </c>
      <c r="EV87" s="19">
        <v>0</v>
      </c>
      <c r="EW87" s="19"/>
      <c r="EX87" s="20">
        <v>0</v>
      </c>
      <c r="EY87" s="20" t="s">
        <v>136</v>
      </c>
      <c r="EZ87" s="19">
        <v>0</v>
      </c>
      <c r="FA87" s="19"/>
      <c r="FB87" s="20">
        <v>1</v>
      </c>
      <c r="FD87" s="20">
        <v>2</v>
      </c>
      <c r="FF87" s="15">
        <v>0</v>
      </c>
      <c r="FG87" s="20">
        <v>16</v>
      </c>
      <c r="FH87" s="20">
        <v>4</v>
      </c>
      <c r="FI87" s="20">
        <v>10</v>
      </c>
      <c r="FJ87" s="20">
        <v>32</v>
      </c>
      <c r="FK87" s="20">
        <v>26</v>
      </c>
      <c r="FL87" s="20">
        <v>36</v>
      </c>
      <c r="FM87" s="20">
        <v>62</v>
      </c>
      <c r="FN87" s="20">
        <v>0</v>
      </c>
      <c r="FO87" s="20">
        <v>0</v>
      </c>
      <c r="FP87" s="20">
        <v>1</v>
      </c>
      <c r="FQ87" s="20">
        <v>0</v>
      </c>
      <c r="FR87" s="20">
        <v>0</v>
      </c>
      <c r="FS87" s="20">
        <v>0</v>
      </c>
      <c r="FT87" s="20">
        <v>0</v>
      </c>
      <c r="FU87" s="20">
        <v>0</v>
      </c>
      <c r="FV87" s="20">
        <v>3</v>
      </c>
      <c r="FW87" s="20">
        <v>2</v>
      </c>
      <c r="FX87" s="20">
        <v>5</v>
      </c>
      <c r="FY87" s="20">
        <v>2</v>
      </c>
      <c r="FZ87" s="20">
        <v>0</v>
      </c>
      <c r="GA87" s="20">
        <v>2</v>
      </c>
      <c r="GB87" s="20">
        <v>0</v>
      </c>
      <c r="GC87" s="20">
        <v>10</v>
      </c>
      <c r="GD87" s="20">
        <v>3</v>
      </c>
      <c r="GE87" s="20">
        <v>0</v>
      </c>
      <c r="GF87" s="20">
        <v>0</v>
      </c>
      <c r="GG87" s="20">
        <v>0</v>
      </c>
      <c r="GH87" s="20">
        <v>0</v>
      </c>
      <c r="GI87" s="20">
        <v>0</v>
      </c>
      <c r="GJ87" s="20">
        <v>0</v>
      </c>
      <c r="GK87" s="20">
        <v>20</v>
      </c>
      <c r="GL87" s="20">
        <v>2</v>
      </c>
      <c r="GM87" s="20">
        <v>0</v>
      </c>
      <c r="GN87" s="20">
        <v>0</v>
      </c>
      <c r="GO87" s="20">
        <v>0</v>
      </c>
      <c r="GP87" s="20">
        <v>2</v>
      </c>
      <c r="GQ87" s="20">
        <v>0</v>
      </c>
      <c r="GR87" s="20">
        <v>1</v>
      </c>
      <c r="GS87" s="20">
        <v>0</v>
      </c>
      <c r="GT87" s="20">
        <v>2</v>
      </c>
      <c r="GU87" s="20">
        <v>0</v>
      </c>
      <c r="GV87" s="20">
        <v>1</v>
      </c>
      <c r="GW87" s="20">
        <v>0</v>
      </c>
      <c r="GX87" s="20">
        <v>4</v>
      </c>
      <c r="GY87" s="20">
        <v>0</v>
      </c>
      <c r="GZ87" s="20">
        <v>2</v>
      </c>
      <c r="HA87" s="20">
        <v>0</v>
      </c>
    </row>
    <row r="88" spans="1:209" ht="15" customHeight="1" x14ac:dyDescent="0.35">
      <c r="A88" s="18">
        <v>2080411</v>
      </c>
      <c r="B88" s="18">
        <v>2</v>
      </c>
      <c r="C88" s="18">
        <v>8</v>
      </c>
      <c r="D88" s="18">
        <v>4</v>
      </c>
      <c r="E88" s="18" t="s">
        <v>219</v>
      </c>
      <c r="F88" s="18">
        <v>0</v>
      </c>
      <c r="G88">
        <v>0</v>
      </c>
      <c r="H88" s="13">
        <v>3</v>
      </c>
      <c r="I88">
        <v>0</v>
      </c>
      <c r="J88">
        <v>0</v>
      </c>
      <c r="K88" s="13">
        <v>0</v>
      </c>
      <c r="L88" s="14">
        <v>0</v>
      </c>
      <c r="M88">
        <v>3</v>
      </c>
      <c r="N88" s="14">
        <v>0</v>
      </c>
      <c r="O88" s="13">
        <v>2</v>
      </c>
      <c r="P88" s="14">
        <v>0</v>
      </c>
      <c r="Q88" s="14">
        <v>0</v>
      </c>
      <c r="R88">
        <v>1</v>
      </c>
      <c r="S88" s="14">
        <v>0</v>
      </c>
      <c r="T88" s="14">
        <f t="shared" si="13"/>
        <v>6</v>
      </c>
      <c r="U88">
        <v>4</v>
      </c>
      <c r="V88" s="14">
        <v>0</v>
      </c>
      <c r="W88">
        <v>1</v>
      </c>
      <c r="X88" s="14">
        <v>0</v>
      </c>
      <c r="Y88" s="14">
        <v>0</v>
      </c>
      <c r="Z88" s="14">
        <v>0</v>
      </c>
      <c r="AA88">
        <v>1</v>
      </c>
      <c r="AB88" s="14">
        <f t="shared" si="14"/>
        <v>6</v>
      </c>
      <c r="AC88" s="14">
        <v>0</v>
      </c>
      <c r="AD88" s="14">
        <v>0</v>
      </c>
      <c r="AE88" s="14">
        <v>0</v>
      </c>
      <c r="AF88" s="14">
        <v>0</v>
      </c>
      <c r="AG88" s="14">
        <v>0</v>
      </c>
      <c r="AH88" s="14">
        <v>0</v>
      </c>
      <c r="AI88" s="14">
        <v>0</v>
      </c>
      <c r="AJ88" s="14">
        <f t="shared" si="15"/>
        <v>0</v>
      </c>
      <c r="AK88" s="14">
        <v>0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f t="shared" si="16"/>
        <v>0</v>
      </c>
      <c r="AS88" s="14">
        <f t="shared" si="17"/>
        <v>12</v>
      </c>
      <c r="AT88">
        <v>0</v>
      </c>
      <c r="AU88" t="s">
        <v>136</v>
      </c>
      <c r="AV88" s="20">
        <v>0</v>
      </c>
      <c r="AW88" s="13" t="s">
        <v>136</v>
      </c>
      <c r="AX88" s="13" t="s">
        <v>136</v>
      </c>
      <c r="AY88" s="13" t="s">
        <v>136</v>
      </c>
      <c r="AZ88" s="20">
        <v>0</v>
      </c>
      <c r="BA88" s="13" t="s">
        <v>136</v>
      </c>
      <c r="BB88" s="13" t="s">
        <v>136</v>
      </c>
      <c r="BC88" s="13" t="s">
        <v>136</v>
      </c>
      <c r="BD88" s="20">
        <v>0</v>
      </c>
      <c r="BE88" s="13" t="s">
        <v>136</v>
      </c>
      <c r="BF88" s="13" t="s">
        <v>136</v>
      </c>
      <c r="BG88" s="13" t="s">
        <v>136</v>
      </c>
      <c r="BH88" s="20">
        <v>0</v>
      </c>
      <c r="BI88" s="13" t="s">
        <v>136</v>
      </c>
      <c r="BJ88" s="13" t="s">
        <v>136</v>
      </c>
      <c r="BK88" s="13" t="s">
        <v>136</v>
      </c>
      <c r="BL88" s="20">
        <v>1</v>
      </c>
      <c r="BM88">
        <v>2</v>
      </c>
      <c r="BN88">
        <v>4</v>
      </c>
      <c r="BO88">
        <v>2</v>
      </c>
      <c r="BP88" s="20">
        <v>0</v>
      </c>
      <c r="BQ88" s="21">
        <v>0</v>
      </c>
      <c r="BR88" s="13" t="s">
        <v>136</v>
      </c>
      <c r="BS88" s="13" t="s">
        <v>136</v>
      </c>
      <c r="BT88" s="13" t="s">
        <v>136</v>
      </c>
      <c r="BU88" s="20">
        <v>0</v>
      </c>
      <c r="BV88" s="13" t="s">
        <v>136</v>
      </c>
      <c r="BW88" s="13" t="s">
        <v>136</v>
      </c>
      <c r="BX88" s="13" t="s">
        <v>136</v>
      </c>
      <c r="BY88" s="20">
        <v>0</v>
      </c>
      <c r="BZ88" s="13" t="s">
        <v>136</v>
      </c>
      <c r="CA88" s="13" t="s">
        <v>136</v>
      </c>
      <c r="CB88" s="13" t="s">
        <v>136</v>
      </c>
      <c r="CC88" s="20">
        <v>1</v>
      </c>
      <c r="CD88">
        <v>2</v>
      </c>
      <c r="CE88" s="15">
        <v>6</v>
      </c>
      <c r="CF88">
        <v>2</v>
      </c>
      <c r="CG88" s="20">
        <v>0</v>
      </c>
      <c r="CH88" s="13" t="s">
        <v>136</v>
      </c>
      <c r="CI88" s="13" t="s">
        <v>136</v>
      </c>
      <c r="CJ88" s="13" t="s">
        <v>136</v>
      </c>
      <c r="CK88" s="20">
        <v>0</v>
      </c>
      <c r="CL88" s="13" t="s">
        <v>136</v>
      </c>
      <c r="CM88" s="13" t="s">
        <v>136</v>
      </c>
      <c r="CN88" s="13" t="s">
        <v>136</v>
      </c>
      <c r="CO88" s="13" t="s">
        <v>136</v>
      </c>
      <c r="CP88" s="13" t="s">
        <v>136</v>
      </c>
      <c r="CQ88" s="13" t="s">
        <v>136</v>
      </c>
      <c r="CR88" s="13" t="s">
        <v>136</v>
      </c>
      <c r="CS88" s="13" t="s">
        <v>136</v>
      </c>
      <c r="CT88" s="13" t="s">
        <v>136</v>
      </c>
      <c r="CU88">
        <v>2</v>
      </c>
      <c r="CV88" s="13" t="s">
        <v>136</v>
      </c>
      <c r="CW88" s="13" t="s">
        <v>136</v>
      </c>
      <c r="CX88" s="13" t="s">
        <v>136</v>
      </c>
      <c r="CY88" s="13" t="s">
        <v>136</v>
      </c>
      <c r="CZ88" s="13" t="s">
        <v>136</v>
      </c>
      <c r="DA88" s="13" t="s">
        <v>136</v>
      </c>
      <c r="DB88" s="13" t="s">
        <v>136</v>
      </c>
      <c r="DC88">
        <v>18</v>
      </c>
      <c r="DD88" s="13" t="s">
        <v>136</v>
      </c>
      <c r="DE88" s="13" t="s">
        <v>136</v>
      </c>
      <c r="DF88" s="13" t="s">
        <v>136</v>
      </c>
      <c r="DG88" s="13" t="s">
        <v>136</v>
      </c>
      <c r="DH88" s="13" t="s">
        <v>136</v>
      </c>
      <c r="DI88" s="13"/>
      <c r="DJ88" s="13"/>
      <c r="DK88" s="13"/>
      <c r="DL88" s="20">
        <v>1</v>
      </c>
      <c r="DM88" s="20">
        <v>0</v>
      </c>
      <c r="DN88" s="20">
        <v>0</v>
      </c>
      <c r="DO88" s="20">
        <v>0</v>
      </c>
      <c r="DP88" s="20">
        <v>0</v>
      </c>
      <c r="DQ88" s="20">
        <v>0</v>
      </c>
      <c r="DR88" s="20">
        <v>1</v>
      </c>
      <c r="DS88" s="20">
        <v>1</v>
      </c>
      <c r="DT88" s="20">
        <v>0</v>
      </c>
      <c r="DU88" s="20">
        <v>0</v>
      </c>
      <c r="DV88" s="20">
        <v>0</v>
      </c>
      <c r="DW88" s="20">
        <v>1</v>
      </c>
      <c r="DX88" s="20">
        <v>2</v>
      </c>
      <c r="DY88" s="20">
        <v>2</v>
      </c>
      <c r="DZ88" s="20">
        <v>2</v>
      </c>
      <c r="EA88" s="20">
        <v>2</v>
      </c>
      <c r="EB88" s="20">
        <v>4000</v>
      </c>
      <c r="EC88" s="20">
        <v>5000</v>
      </c>
      <c r="ED88" s="19">
        <f t="shared" si="18"/>
        <v>1000</v>
      </c>
      <c r="EE88" s="19">
        <f t="shared" si="19"/>
        <v>20</v>
      </c>
      <c r="EF88" s="20">
        <v>3000</v>
      </c>
      <c r="EG88" s="20">
        <v>4000</v>
      </c>
      <c r="EH88" s="19">
        <f t="shared" si="20"/>
        <v>1000</v>
      </c>
      <c r="EI88" s="19">
        <f t="shared" si="21"/>
        <v>25</v>
      </c>
      <c r="EJ88" s="20">
        <v>4000</v>
      </c>
      <c r="EK88" s="20">
        <v>7000</v>
      </c>
      <c r="EL88" s="19">
        <f t="shared" si="22"/>
        <v>3000</v>
      </c>
      <c r="EM88" s="19">
        <f t="shared" si="23"/>
        <v>42.857142857142854</v>
      </c>
      <c r="EN88" s="20">
        <v>3000</v>
      </c>
      <c r="EO88" s="20">
        <v>5000</v>
      </c>
      <c r="EP88" s="19">
        <f t="shared" si="24"/>
        <v>2000</v>
      </c>
      <c r="EQ88" s="19">
        <f t="shared" si="25"/>
        <v>40</v>
      </c>
      <c r="ER88" s="20">
        <v>1</v>
      </c>
      <c r="ES88" s="20"/>
      <c r="ET88" s="20">
        <v>1</v>
      </c>
      <c r="EU88" s="20">
        <v>0</v>
      </c>
      <c r="EV88" s="19">
        <v>0</v>
      </c>
      <c r="EW88" s="19"/>
      <c r="EX88">
        <v>0</v>
      </c>
      <c r="EY88" t="s">
        <v>136</v>
      </c>
      <c r="EZ88" s="19">
        <v>0</v>
      </c>
      <c r="FA88" s="19"/>
      <c r="FB88">
        <v>6</v>
      </c>
      <c r="FD88" s="19">
        <v>0</v>
      </c>
      <c r="FE88" s="19"/>
      <c r="FF88">
        <v>2</v>
      </c>
      <c r="FG88">
        <v>2</v>
      </c>
      <c r="FH88">
        <v>0</v>
      </c>
      <c r="FI88">
        <v>37</v>
      </c>
      <c r="FJ88">
        <v>52</v>
      </c>
      <c r="FK88">
        <v>39</v>
      </c>
      <c r="FL88">
        <v>52</v>
      </c>
      <c r="FM88">
        <v>91</v>
      </c>
      <c r="FN88">
        <v>0</v>
      </c>
      <c r="FO88">
        <v>0</v>
      </c>
      <c r="FP88">
        <v>2</v>
      </c>
      <c r="FQ88">
        <v>0</v>
      </c>
      <c r="FR88">
        <v>0</v>
      </c>
      <c r="FS88">
        <v>0</v>
      </c>
      <c r="FT88">
        <v>3</v>
      </c>
      <c r="FU88">
        <v>0</v>
      </c>
      <c r="FV88">
        <v>0</v>
      </c>
      <c r="FW88">
        <v>0</v>
      </c>
      <c r="FX88">
        <v>24</v>
      </c>
      <c r="FY88">
        <v>0</v>
      </c>
      <c r="FZ88">
        <v>0</v>
      </c>
      <c r="GA88">
        <v>0</v>
      </c>
      <c r="GB88">
        <v>0</v>
      </c>
      <c r="GC88">
        <v>40</v>
      </c>
      <c r="GD88">
        <v>0</v>
      </c>
      <c r="GE88">
        <v>0</v>
      </c>
      <c r="GF88">
        <v>4</v>
      </c>
      <c r="GG88">
        <v>0</v>
      </c>
      <c r="GH88">
        <v>0</v>
      </c>
      <c r="GI88">
        <v>0</v>
      </c>
      <c r="GJ88">
        <v>0</v>
      </c>
      <c r="GK88">
        <v>0</v>
      </c>
      <c r="GL88">
        <v>2</v>
      </c>
      <c r="GM88">
        <v>0</v>
      </c>
      <c r="GN88">
        <v>0</v>
      </c>
      <c r="GO88">
        <v>0</v>
      </c>
      <c r="GP88">
        <v>0</v>
      </c>
      <c r="GQ88">
        <v>0</v>
      </c>
      <c r="GR88">
        <v>2</v>
      </c>
      <c r="GS88">
        <v>0</v>
      </c>
      <c r="GT88">
        <v>0</v>
      </c>
      <c r="GU88">
        <v>0</v>
      </c>
      <c r="GV88">
        <v>0</v>
      </c>
      <c r="GW88">
        <v>0</v>
      </c>
      <c r="GX88">
        <v>0</v>
      </c>
      <c r="GY88">
        <v>0</v>
      </c>
      <c r="GZ88">
        <v>2</v>
      </c>
      <c r="HA88">
        <v>12</v>
      </c>
    </row>
    <row r="89" spans="1:209" ht="15" customHeight="1" x14ac:dyDescent="0.35">
      <c r="A89" s="18">
        <v>2080412</v>
      </c>
      <c r="B89" s="18">
        <v>2</v>
      </c>
      <c r="C89" s="18">
        <v>8</v>
      </c>
      <c r="D89" s="18">
        <v>4</v>
      </c>
      <c r="E89" s="18" t="s">
        <v>220</v>
      </c>
      <c r="F89" s="18">
        <v>0</v>
      </c>
      <c r="G89">
        <v>0</v>
      </c>
      <c r="H89" s="13">
        <v>1</v>
      </c>
      <c r="I89">
        <v>0</v>
      </c>
      <c r="J89">
        <v>0</v>
      </c>
      <c r="K89">
        <v>0</v>
      </c>
      <c r="L89" s="14">
        <v>0</v>
      </c>
      <c r="M89" s="14">
        <v>0</v>
      </c>
      <c r="N89" s="14">
        <v>0</v>
      </c>
      <c r="O89" s="14">
        <v>0</v>
      </c>
      <c r="P89" s="13">
        <v>0</v>
      </c>
      <c r="Q89" s="13">
        <v>0</v>
      </c>
      <c r="R89" s="13">
        <v>0</v>
      </c>
      <c r="S89" s="14">
        <v>0</v>
      </c>
      <c r="T89" s="14">
        <f t="shared" si="13"/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f t="shared" si="14"/>
        <v>0</v>
      </c>
      <c r="AC89" s="14">
        <v>0</v>
      </c>
      <c r="AD89" s="14">
        <v>0</v>
      </c>
      <c r="AE89" s="14">
        <v>0</v>
      </c>
      <c r="AF89" s="14">
        <v>0</v>
      </c>
      <c r="AG89" s="14">
        <v>0</v>
      </c>
      <c r="AH89">
        <v>15</v>
      </c>
      <c r="AI89">
        <v>2</v>
      </c>
      <c r="AJ89" s="14">
        <f t="shared" si="15"/>
        <v>17</v>
      </c>
      <c r="AK89" s="14">
        <v>0</v>
      </c>
      <c r="AL89" s="14">
        <v>0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f t="shared" si="16"/>
        <v>0</v>
      </c>
      <c r="AS89" s="14">
        <f t="shared" si="17"/>
        <v>17</v>
      </c>
      <c r="AT89">
        <v>0</v>
      </c>
      <c r="AU89" t="s">
        <v>136</v>
      </c>
      <c r="AV89" s="20">
        <v>0</v>
      </c>
      <c r="AW89" s="13" t="s">
        <v>136</v>
      </c>
      <c r="AX89" s="13" t="s">
        <v>136</v>
      </c>
      <c r="AY89" s="13" t="s">
        <v>136</v>
      </c>
      <c r="AZ89" s="20">
        <v>0</v>
      </c>
      <c r="BA89" s="13" t="s">
        <v>136</v>
      </c>
      <c r="BB89" s="13" t="s">
        <v>136</v>
      </c>
      <c r="BC89" s="13" t="s">
        <v>136</v>
      </c>
      <c r="BD89" s="20">
        <v>0</v>
      </c>
      <c r="BE89" s="13" t="s">
        <v>136</v>
      </c>
      <c r="BF89" s="13" t="s">
        <v>136</v>
      </c>
      <c r="BG89" s="13" t="s">
        <v>136</v>
      </c>
      <c r="BH89" s="20">
        <v>0</v>
      </c>
      <c r="BI89" s="13" t="s">
        <v>136</v>
      </c>
      <c r="BJ89" s="13" t="s">
        <v>136</v>
      </c>
      <c r="BK89" s="13" t="s">
        <v>136</v>
      </c>
      <c r="BL89" s="20">
        <v>1</v>
      </c>
      <c r="BM89">
        <v>2</v>
      </c>
      <c r="BN89">
        <v>4</v>
      </c>
      <c r="BO89">
        <v>2</v>
      </c>
      <c r="BP89" s="20">
        <v>0</v>
      </c>
      <c r="BQ89" s="21">
        <v>0</v>
      </c>
      <c r="BR89" s="13" t="s">
        <v>136</v>
      </c>
      <c r="BS89" s="13" t="s">
        <v>136</v>
      </c>
      <c r="BT89" s="13" t="s">
        <v>136</v>
      </c>
      <c r="BU89" s="20">
        <v>0</v>
      </c>
      <c r="BV89" s="13" t="s">
        <v>136</v>
      </c>
      <c r="BW89" s="13" t="s">
        <v>136</v>
      </c>
      <c r="BX89" s="13" t="s">
        <v>136</v>
      </c>
      <c r="BY89" s="20">
        <v>0</v>
      </c>
      <c r="BZ89" s="13" t="s">
        <v>136</v>
      </c>
      <c r="CA89" s="13" t="s">
        <v>136</v>
      </c>
      <c r="CB89" s="13" t="s">
        <v>136</v>
      </c>
      <c r="CC89" s="20">
        <v>0</v>
      </c>
      <c r="CD89" s="13" t="s">
        <v>136</v>
      </c>
      <c r="CE89" s="13" t="s">
        <v>136</v>
      </c>
      <c r="CF89" s="13" t="s">
        <v>136</v>
      </c>
      <c r="CG89" s="20">
        <v>0</v>
      </c>
      <c r="CH89" s="13" t="s">
        <v>136</v>
      </c>
      <c r="CI89" s="13" t="s">
        <v>136</v>
      </c>
      <c r="CJ89" s="13" t="s">
        <v>136</v>
      </c>
      <c r="CK89" s="20">
        <v>0</v>
      </c>
      <c r="CL89" s="13" t="s">
        <v>136</v>
      </c>
      <c r="CM89" s="13" t="s">
        <v>136</v>
      </c>
      <c r="CN89" s="13" t="s">
        <v>136</v>
      </c>
      <c r="CO89" s="13" t="s">
        <v>136</v>
      </c>
      <c r="CP89" s="13" t="s">
        <v>136</v>
      </c>
      <c r="CQ89" s="13" t="s">
        <v>136</v>
      </c>
      <c r="CR89" s="13" t="s">
        <v>136</v>
      </c>
      <c r="CS89" s="13" t="s">
        <v>136</v>
      </c>
      <c r="CT89" s="13" t="s">
        <v>136</v>
      </c>
      <c r="CU89">
        <v>19</v>
      </c>
      <c r="CV89" s="13" t="s">
        <v>136</v>
      </c>
      <c r="CW89" s="13" t="s">
        <v>136</v>
      </c>
      <c r="CX89" s="13" t="s">
        <v>136</v>
      </c>
      <c r="CY89" s="13" t="s">
        <v>136</v>
      </c>
      <c r="CZ89" s="13" t="s">
        <v>136</v>
      </c>
      <c r="DA89" s="13" t="s">
        <v>136</v>
      </c>
      <c r="DB89" s="13" t="s">
        <v>136</v>
      </c>
      <c r="DC89" s="13" t="s">
        <v>136</v>
      </c>
      <c r="DD89" s="13" t="s">
        <v>136</v>
      </c>
      <c r="DE89" s="13" t="s">
        <v>136</v>
      </c>
      <c r="DF89" s="13" t="s">
        <v>136</v>
      </c>
      <c r="DG89" s="13" t="s">
        <v>136</v>
      </c>
      <c r="DH89" s="13" t="s">
        <v>136</v>
      </c>
      <c r="DI89" s="13"/>
      <c r="DJ89" s="13"/>
      <c r="DK89" s="13"/>
      <c r="DL89" s="20">
        <v>0</v>
      </c>
      <c r="DM89" s="20">
        <v>0</v>
      </c>
      <c r="DN89" s="20">
        <v>0</v>
      </c>
      <c r="DO89" s="20">
        <v>0</v>
      </c>
      <c r="DP89" s="20">
        <v>0</v>
      </c>
      <c r="DQ89" s="20">
        <v>0</v>
      </c>
      <c r="DR89" s="20">
        <v>1</v>
      </c>
      <c r="DS89" s="20">
        <v>1</v>
      </c>
      <c r="DT89" s="20">
        <v>0</v>
      </c>
      <c r="DU89" s="20">
        <v>0</v>
      </c>
      <c r="DV89" s="20">
        <v>0</v>
      </c>
      <c r="DW89" s="20">
        <v>0</v>
      </c>
      <c r="DX89" s="20">
        <v>2</v>
      </c>
      <c r="DY89" s="20">
        <v>2</v>
      </c>
      <c r="DZ89" s="20">
        <v>2</v>
      </c>
      <c r="EA89" s="20">
        <v>2</v>
      </c>
      <c r="EB89" s="20">
        <v>2500</v>
      </c>
      <c r="EC89" s="20">
        <v>5000</v>
      </c>
      <c r="ED89" s="19">
        <f t="shared" si="18"/>
        <v>2500</v>
      </c>
      <c r="EE89" s="19">
        <f t="shared" si="19"/>
        <v>50</v>
      </c>
      <c r="EF89" s="20">
        <v>2000</v>
      </c>
      <c r="EG89" s="20">
        <v>4000</v>
      </c>
      <c r="EH89" s="19">
        <f t="shared" si="20"/>
        <v>2000</v>
      </c>
      <c r="EI89" s="19">
        <f t="shared" si="21"/>
        <v>50</v>
      </c>
      <c r="EJ89" s="20">
        <v>5000</v>
      </c>
      <c r="EK89" s="20">
        <v>7000</v>
      </c>
      <c r="EL89" s="19">
        <f t="shared" si="22"/>
        <v>2000</v>
      </c>
      <c r="EM89" s="19">
        <f t="shared" si="23"/>
        <v>28.571428571428569</v>
      </c>
      <c r="EN89" s="20">
        <v>2500</v>
      </c>
      <c r="EO89" s="20">
        <v>4000</v>
      </c>
      <c r="EP89" s="19">
        <f t="shared" si="24"/>
        <v>1500</v>
      </c>
      <c r="EQ89" s="19">
        <f t="shared" si="25"/>
        <v>37.5</v>
      </c>
      <c r="ER89" s="19">
        <v>2</v>
      </c>
      <c r="ES89" s="20"/>
      <c r="ET89" s="20">
        <v>1</v>
      </c>
      <c r="EU89" s="20">
        <v>0</v>
      </c>
      <c r="EV89" s="19">
        <v>0</v>
      </c>
      <c r="EW89" s="19"/>
      <c r="EX89">
        <v>0</v>
      </c>
      <c r="EY89" t="s">
        <v>136</v>
      </c>
      <c r="EZ89" s="19">
        <v>0</v>
      </c>
      <c r="FA89" s="19"/>
      <c r="FB89">
        <v>8</v>
      </c>
      <c r="FD89" s="19">
        <v>0</v>
      </c>
      <c r="FE89" s="19"/>
      <c r="FF89">
        <v>2</v>
      </c>
      <c r="FG89">
        <v>3</v>
      </c>
      <c r="FH89">
        <v>0</v>
      </c>
      <c r="FI89">
        <v>14</v>
      </c>
      <c r="FJ89">
        <v>15</v>
      </c>
      <c r="FK89">
        <v>17</v>
      </c>
      <c r="FL89">
        <v>15</v>
      </c>
      <c r="FM89">
        <v>32</v>
      </c>
      <c r="FN89">
        <v>1</v>
      </c>
      <c r="FO89">
        <v>0</v>
      </c>
      <c r="FP89">
        <v>1</v>
      </c>
      <c r="FQ89">
        <v>0</v>
      </c>
      <c r="FR89">
        <v>0</v>
      </c>
      <c r="FS89">
        <v>0</v>
      </c>
      <c r="FT89">
        <v>0</v>
      </c>
      <c r="FU89">
        <v>0</v>
      </c>
      <c r="FV89">
        <v>0</v>
      </c>
      <c r="FW89">
        <v>0</v>
      </c>
      <c r="FX89">
        <v>9</v>
      </c>
      <c r="FY89">
        <v>0</v>
      </c>
      <c r="FZ89">
        <v>0</v>
      </c>
      <c r="GA89">
        <v>0</v>
      </c>
      <c r="GB89">
        <v>0</v>
      </c>
      <c r="GC89">
        <v>15</v>
      </c>
      <c r="GD89">
        <v>1</v>
      </c>
      <c r="GE89">
        <v>0</v>
      </c>
      <c r="GF89">
        <v>2</v>
      </c>
      <c r="GG89">
        <v>0</v>
      </c>
      <c r="GH89">
        <v>0</v>
      </c>
      <c r="GI89">
        <v>0</v>
      </c>
      <c r="GJ89">
        <v>0</v>
      </c>
      <c r="GK89">
        <v>0</v>
      </c>
      <c r="GL89">
        <v>1</v>
      </c>
      <c r="GM89">
        <v>0</v>
      </c>
      <c r="GN89">
        <v>0</v>
      </c>
      <c r="GO89">
        <v>0</v>
      </c>
      <c r="GP89">
        <v>0</v>
      </c>
      <c r="GQ89">
        <v>0</v>
      </c>
      <c r="GR89">
        <v>1</v>
      </c>
      <c r="GS89">
        <v>0</v>
      </c>
      <c r="GT89">
        <v>0</v>
      </c>
      <c r="GU89">
        <v>0</v>
      </c>
      <c r="GV89">
        <v>0</v>
      </c>
      <c r="GW89">
        <v>0</v>
      </c>
      <c r="GX89">
        <v>0</v>
      </c>
      <c r="GY89">
        <v>0</v>
      </c>
      <c r="GZ89">
        <v>1</v>
      </c>
      <c r="HA89">
        <v>0</v>
      </c>
    </row>
    <row r="90" spans="1:209" ht="15" customHeight="1" x14ac:dyDescent="0.35">
      <c r="A90" s="18">
        <v>2080413</v>
      </c>
      <c r="B90" s="18">
        <v>2</v>
      </c>
      <c r="C90" s="18">
        <v>8</v>
      </c>
      <c r="D90" s="18">
        <v>4</v>
      </c>
      <c r="E90" s="18" t="s">
        <v>221</v>
      </c>
      <c r="F90" s="18">
        <v>0</v>
      </c>
      <c r="G90">
        <v>0</v>
      </c>
      <c r="H90" s="13">
        <v>3</v>
      </c>
      <c r="I90">
        <v>0</v>
      </c>
      <c r="J90">
        <v>0</v>
      </c>
      <c r="K90" s="13">
        <v>0</v>
      </c>
      <c r="L90" s="14">
        <v>0</v>
      </c>
      <c r="M90" s="14">
        <v>0</v>
      </c>
      <c r="N90" s="14">
        <v>0</v>
      </c>
      <c r="O90" s="13">
        <v>5</v>
      </c>
      <c r="P90">
        <v>3</v>
      </c>
      <c r="Q90" s="14">
        <v>0</v>
      </c>
      <c r="R90">
        <v>2</v>
      </c>
      <c r="S90" s="14">
        <v>0</v>
      </c>
      <c r="T90" s="14">
        <f t="shared" si="13"/>
        <v>10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4">
        <f t="shared" si="14"/>
        <v>0</v>
      </c>
      <c r="AC90" s="14">
        <v>0</v>
      </c>
      <c r="AD90" s="14">
        <v>0</v>
      </c>
      <c r="AE90" s="14">
        <v>0</v>
      </c>
      <c r="AF90" s="14">
        <v>0</v>
      </c>
      <c r="AG90" s="14">
        <v>0</v>
      </c>
      <c r="AH90" s="14">
        <v>0</v>
      </c>
      <c r="AI90" s="14">
        <v>0</v>
      </c>
      <c r="AJ90" s="14">
        <f t="shared" si="15"/>
        <v>0</v>
      </c>
      <c r="AK90" s="14">
        <v>0</v>
      </c>
      <c r="AL90" s="14">
        <v>0</v>
      </c>
      <c r="AM90" s="14">
        <v>0</v>
      </c>
      <c r="AN90" s="14">
        <v>0</v>
      </c>
      <c r="AO90" s="14">
        <v>0</v>
      </c>
      <c r="AP90" s="14">
        <v>0</v>
      </c>
      <c r="AQ90" s="14">
        <v>0</v>
      </c>
      <c r="AR90" s="14">
        <f t="shared" si="16"/>
        <v>0</v>
      </c>
      <c r="AS90" s="14">
        <f t="shared" si="17"/>
        <v>10</v>
      </c>
      <c r="AT90">
        <v>0</v>
      </c>
      <c r="AU90" t="s">
        <v>136</v>
      </c>
      <c r="AV90" s="20">
        <v>1</v>
      </c>
      <c r="AW90">
        <v>2</v>
      </c>
      <c r="AX90">
        <v>2</v>
      </c>
      <c r="AY90">
        <v>2</v>
      </c>
      <c r="AZ90" s="20">
        <v>0</v>
      </c>
      <c r="BA90" s="13" t="s">
        <v>136</v>
      </c>
      <c r="BB90" s="13" t="s">
        <v>136</v>
      </c>
      <c r="BC90" s="13" t="s">
        <v>136</v>
      </c>
      <c r="BD90" s="20">
        <v>0</v>
      </c>
      <c r="BE90" s="13" t="s">
        <v>136</v>
      </c>
      <c r="BF90" s="13" t="s">
        <v>136</v>
      </c>
      <c r="BG90" s="13" t="s">
        <v>136</v>
      </c>
      <c r="BH90" s="20">
        <v>0</v>
      </c>
      <c r="BI90" s="13" t="s">
        <v>136</v>
      </c>
      <c r="BJ90" s="13" t="s">
        <v>136</v>
      </c>
      <c r="BK90" s="13" t="s">
        <v>136</v>
      </c>
      <c r="BL90" s="20">
        <v>1</v>
      </c>
      <c r="BM90">
        <v>2</v>
      </c>
      <c r="BN90">
        <v>6</v>
      </c>
      <c r="BO90">
        <v>2</v>
      </c>
      <c r="BP90" s="20">
        <v>0</v>
      </c>
      <c r="BQ90" s="21">
        <v>0</v>
      </c>
      <c r="BR90" s="13" t="s">
        <v>136</v>
      </c>
      <c r="BS90" s="13" t="s">
        <v>136</v>
      </c>
      <c r="BT90" s="13" t="s">
        <v>136</v>
      </c>
      <c r="BU90" s="20">
        <v>0</v>
      </c>
      <c r="BV90" s="13" t="s">
        <v>136</v>
      </c>
      <c r="BW90" s="13" t="s">
        <v>136</v>
      </c>
      <c r="BX90" s="13" t="s">
        <v>136</v>
      </c>
      <c r="BY90" s="20">
        <v>0</v>
      </c>
      <c r="BZ90" s="13" t="s">
        <v>136</v>
      </c>
      <c r="CA90" s="13" t="s">
        <v>136</v>
      </c>
      <c r="CB90" s="13" t="s">
        <v>136</v>
      </c>
      <c r="CC90" s="20">
        <v>0</v>
      </c>
      <c r="CD90" s="13" t="s">
        <v>136</v>
      </c>
      <c r="CE90" s="13" t="s">
        <v>136</v>
      </c>
      <c r="CF90" s="13" t="s">
        <v>136</v>
      </c>
      <c r="CG90" s="20">
        <v>0</v>
      </c>
      <c r="CH90" s="13" t="s">
        <v>136</v>
      </c>
      <c r="CI90" s="13" t="s">
        <v>136</v>
      </c>
      <c r="CJ90" s="13" t="s">
        <v>136</v>
      </c>
      <c r="CK90" s="20">
        <v>0</v>
      </c>
      <c r="CL90" s="13" t="s">
        <v>136</v>
      </c>
      <c r="CM90" s="13" t="s">
        <v>136</v>
      </c>
      <c r="CN90" s="13" t="s">
        <v>136</v>
      </c>
      <c r="CO90" s="13" t="s">
        <v>136</v>
      </c>
      <c r="CP90" s="13" t="s">
        <v>136</v>
      </c>
      <c r="CQ90" s="13" t="s">
        <v>136</v>
      </c>
      <c r="CR90" s="13" t="s">
        <v>136</v>
      </c>
      <c r="CS90" s="13" t="s">
        <v>136</v>
      </c>
      <c r="CT90" s="13" t="s">
        <v>136</v>
      </c>
      <c r="CU90">
        <v>2</v>
      </c>
      <c r="CV90" s="13" t="s">
        <v>136</v>
      </c>
      <c r="CW90" s="13" t="s">
        <v>136</v>
      </c>
      <c r="CX90" s="13" t="s">
        <v>136</v>
      </c>
      <c r="CY90" s="13" t="s">
        <v>136</v>
      </c>
      <c r="CZ90" s="13" t="s">
        <v>136</v>
      </c>
      <c r="DA90" s="13" t="s">
        <v>136</v>
      </c>
      <c r="DB90" s="13" t="s">
        <v>136</v>
      </c>
      <c r="DC90" s="13" t="s">
        <v>136</v>
      </c>
      <c r="DD90" s="13" t="s">
        <v>136</v>
      </c>
      <c r="DE90" s="13" t="s">
        <v>136</v>
      </c>
      <c r="DF90" s="13" t="s">
        <v>136</v>
      </c>
      <c r="DG90" s="13" t="s">
        <v>136</v>
      </c>
      <c r="DH90" s="13" t="s">
        <v>136</v>
      </c>
      <c r="DI90" s="13"/>
      <c r="DJ90" s="13"/>
      <c r="DK90" s="13"/>
      <c r="DL90" s="20">
        <v>0</v>
      </c>
      <c r="DM90" s="20">
        <v>0</v>
      </c>
      <c r="DN90" s="20">
        <v>0</v>
      </c>
      <c r="DO90" s="20">
        <v>0</v>
      </c>
      <c r="DP90" s="20">
        <v>0</v>
      </c>
      <c r="DQ90" s="20">
        <v>0</v>
      </c>
      <c r="DR90" s="20">
        <v>1</v>
      </c>
      <c r="DS90" s="20">
        <v>1</v>
      </c>
      <c r="DT90" s="20">
        <v>0</v>
      </c>
      <c r="DU90" s="20">
        <v>0</v>
      </c>
      <c r="DV90" s="20">
        <v>0</v>
      </c>
      <c r="DW90" s="20">
        <v>0</v>
      </c>
      <c r="DX90" s="20">
        <v>2</v>
      </c>
      <c r="DY90" s="20">
        <v>2</v>
      </c>
      <c r="DZ90" s="20">
        <v>4</v>
      </c>
      <c r="EA90" s="20">
        <v>4</v>
      </c>
      <c r="EB90" s="20">
        <v>3000</v>
      </c>
      <c r="EC90" s="20">
        <v>4500</v>
      </c>
      <c r="ED90" s="19">
        <f t="shared" si="18"/>
        <v>1500</v>
      </c>
      <c r="EE90" s="19">
        <f t="shared" si="19"/>
        <v>33.333333333333336</v>
      </c>
      <c r="EF90" s="20">
        <v>3000</v>
      </c>
      <c r="EG90" s="20">
        <v>4500</v>
      </c>
      <c r="EH90" s="19">
        <f t="shared" si="20"/>
        <v>1500</v>
      </c>
      <c r="EI90" s="19">
        <f t="shared" si="21"/>
        <v>33.333333333333336</v>
      </c>
      <c r="EJ90" s="19"/>
      <c r="EK90" s="19"/>
      <c r="EL90" s="19"/>
      <c r="EM90" s="19"/>
      <c r="EN90" s="19"/>
      <c r="EO90" s="19"/>
      <c r="EP90" s="19"/>
      <c r="EQ90" s="19"/>
      <c r="ER90" s="19">
        <v>2</v>
      </c>
      <c r="ES90" s="20"/>
      <c r="ET90" s="20">
        <v>1</v>
      </c>
      <c r="EU90" s="20">
        <v>1</v>
      </c>
      <c r="EV90" s="20">
        <v>7</v>
      </c>
      <c r="EW90" s="20"/>
      <c r="EX90">
        <v>0</v>
      </c>
      <c r="EY90" t="s">
        <v>136</v>
      </c>
      <c r="EZ90" s="19">
        <v>0</v>
      </c>
      <c r="FA90" s="19"/>
      <c r="FB90">
        <v>1</v>
      </c>
      <c r="FD90" s="19">
        <v>0</v>
      </c>
      <c r="FE90" s="19"/>
      <c r="FF90" s="15">
        <v>0</v>
      </c>
      <c r="FG90">
        <v>6</v>
      </c>
      <c r="FH90">
        <v>0</v>
      </c>
      <c r="FI90">
        <v>8</v>
      </c>
      <c r="FJ90">
        <v>7</v>
      </c>
      <c r="FK90">
        <v>14</v>
      </c>
      <c r="FL90">
        <v>7</v>
      </c>
      <c r="FM90">
        <v>21</v>
      </c>
      <c r="FN90">
        <v>1</v>
      </c>
      <c r="FO90">
        <v>0</v>
      </c>
      <c r="FP90">
        <v>0</v>
      </c>
      <c r="FQ90">
        <v>0</v>
      </c>
      <c r="FR90">
        <v>0</v>
      </c>
      <c r="FS90">
        <v>0</v>
      </c>
      <c r="FT90">
        <v>0</v>
      </c>
      <c r="FU90">
        <v>0</v>
      </c>
      <c r="FV90">
        <v>1</v>
      </c>
      <c r="FW90">
        <v>0</v>
      </c>
      <c r="FX90">
        <v>3</v>
      </c>
      <c r="FY90">
        <v>0</v>
      </c>
      <c r="FZ90">
        <v>0</v>
      </c>
      <c r="GA90">
        <v>0</v>
      </c>
      <c r="GB90">
        <v>0</v>
      </c>
      <c r="GC90">
        <v>7</v>
      </c>
      <c r="GD90">
        <v>3</v>
      </c>
      <c r="GE90">
        <v>0</v>
      </c>
      <c r="GF90">
        <v>0</v>
      </c>
      <c r="GG90">
        <v>0</v>
      </c>
      <c r="GH90">
        <v>0</v>
      </c>
      <c r="GI90">
        <v>0</v>
      </c>
      <c r="GJ90">
        <v>2</v>
      </c>
      <c r="GK90">
        <v>0</v>
      </c>
      <c r="GL90">
        <v>1</v>
      </c>
      <c r="GM90">
        <v>0</v>
      </c>
      <c r="GN90">
        <v>0</v>
      </c>
      <c r="GO90">
        <v>0</v>
      </c>
      <c r="GP90">
        <v>0</v>
      </c>
      <c r="GQ90">
        <v>0</v>
      </c>
      <c r="GR90">
        <v>1</v>
      </c>
      <c r="GS90">
        <v>0</v>
      </c>
      <c r="GT90">
        <v>0</v>
      </c>
      <c r="GU90">
        <v>0</v>
      </c>
      <c r="GV90">
        <v>1</v>
      </c>
      <c r="GW90">
        <v>0</v>
      </c>
      <c r="GX90">
        <v>0</v>
      </c>
      <c r="GY90">
        <v>0</v>
      </c>
      <c r="GZ90">
        <v>1</v>
      </c>
      <c r="HA90">
        <v>0</v>
      </c>
    </row>
    <row r="91" spans="1:209" s="20" customFormat="1" ht="15" customHeight="1" x14ac:dyDescent="0.35">
      <c r="A91" s="21">
        <v>2080414</v>
      </c>
      <c r="B91" s="21">
        <v>2</v>
      </c>
      <c r="C91" s="21">
        <v>8</v>
      </c>
      <c r="D91" s="21">
        <v>4</v>
      </c>
      <c r="E91" s="21" t="s">
        <v>222</v>
      </c>
      <c r="F91" s="21">
        <v>0</v>
      </c>
      <c r="G91" s="20">
        <v>0</v>
      </c>
      <c r="H91" s="13">
        <v>2</v>
      </c>
      <c r="I91" s="20">
        <v>0</v>
      </c>
      <c r="J91" s="20">
        <v>0</v>
      </c>
      <c r="K91" s="13">
        <v>0</v>
      </c>
      <c r="L91" s="14">
        <v>0</v>
      </c>
      <c r="M91" s="14">
        <v>0</v>
      </c>
      <c r="N91" s="20">
        <v>3</v>
      </c>
      <c r="O91" s="13">
        <v>2</v>
      </c>
      <c r="P91" s="14">
        <v>0</v>
      </c>
      <c r="Q91" s="20">
        <v>1</v>
      </c>
      <c r="R91" s="13">
        <v>0</v>
      </c>
      <c r="S91" s="14">
        <v>0</v>
      </c>
      <c r="T91" s="14">
        <f t="shared" si="13"/>
        <v>6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f t="shared" si="14"/>
        <v>0</v>
      </c>
      <c r="AC91" s="14">
        <v>0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f t="shared" si="15"/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0</v>
      </c>
      <c r="AQ91" s="14">
        <v>0</v>
      </c>
      <c r="AR91" s="14">
        <f t="shared" si="16"/>
        <v>0</v>
      </c>
      <c r="AS91" s="14">
        <f t="shared" si="17"/>
        <v>6</v>
      </c>
      <c r="AT91" s="20">
        <v>1</v>
      </c>
      <c r="AU91" s="20">
        <v>5</v>
      </c>
      <c r="AV91" s="20">
        <v>0</v>
      </c>
      <c r="AW91" s="13" t="s">
        <v>136</v>
      </c>
      <c r="AX91" s="13" t="s">
        <v>136</v>
      </c>
      <c r="AY91" s="13" t="s">
        <v>136</v>
      </c>
      <c r="AZ91" s="20">
        <v>0</v>
      </c>
      <c r="BA91" s="13" t="s">
        <v>136</v>
      </c>
      <c r="BB91" s="13" t="s">
        <v>136</v>
      </c>
      <c r="BC91" s="13" t="s">
        <v>136</v>
      </c>
      <c r="BD91" s="20">
        <v>0</v>
      </c>
      <c r="BE91" s="13" t="s">
        <v>136</v>
      </c>
      <c r="BF91" s="13" t="s">
        <v>136</v>
      </c>
      <c r="BG91" s="13" t="s">
        <v>136</v>
      </c>
      <c r="BH91" s="20">
        <v>0</v>
      </c>
      <c r="BI91" s="13" t="s">
        <v>136</v>
      </c>
      <c r="BJ91" s="13" t="s">
        <v>136</v>
      </c>
      <c r="BK91" s="13" t="s">
        <v>136</v>
      </c>
      <c r="BL91" s="20">
        <v>0</v>
      </c>
      <c r="BM91" s="13" t="s">
        <v>136</v>
      </c>
      <c r="BN91" s="13" t="s">
        <v>136</v>
      </c>
      <c r="BO91" s="13" t="s">
        <v>136</v>
      </c>
      <c r="BP91" s="20">
        <v>0</v>
      </c>
      <c r="BQ91" s="21">
        <v>0</v>
      </c>
      <c r="BR91" s="13" t="s">
        <v>136</v>
      </c>
      <c r="BS91" s="13" t="s">
        <v>136</v>
      </c>
      <c r="BT91" s="13" t="s">
        <v>136</v>
      </c>
      <c r="BU91" s="20">
        <v>0</v>
      </c>
      <c r="BV91" s="13" t="s">
        <v>136</v>
      </c>
      <c r="BW91" s="13" t="s">
        <v>136</v>
      </c>
      <c r="BX91" s="13" t="s">
        <v>136</v>
      </c>
      <c r="BY91" s="20">
        <v>0</v>
      </c>
      <c r="BZ91" s="13" t="s">
        <v>136</v>
      </c>
      <c r="CA91" s="13" t="s">
        <v>136</v>
      </c>
      <c r="CB91" s="13" t="s">
        <v>136</v>
      </c>
      <c r="CC91" s="20">
        <v>0</v>
      </c>
      <c r="CD91" s="13" t="s">
        <v>136</v>
      </c>
      <c r="CE91" s="13" t="s">
        <v>136</v>
      </c>
      <c r="CF91" s="13" t="s">
        <v>136</v>
      </c>
      <c r="CG91" s="20">
        <v>0</v>
      </c>
      <c r="CH91" s="13" t="s">
        <v>136</v>
      </c>
      <c r="CI91" s="13" t="s">
        <v>136</v>
      </c>
      <c r="CJ91" s="13" t="s">
        <v>136</v>
      </c>
      <c r="CK91" s="20">
        <v>0</v>
      </c>
      <c r="CL91" s="13" t="s">
        <v>136</v>
      </c>
      <c r="CM91" s="13" t="s">
        <v>136</v>
      </c>
      <c r="CN91" s="13" t="s">
        <v>136</v>
      </c>
      <c r="CO91" s="13" t="s">
        <v>136</v>
      </c>
      <c r="CP91" s="13" t="s">
        <v>136</v>
      </c>
      <c r="CQ91" s="13" t="s">
        <v>136</v>
      </c>
      <c r="CR91" s="13" t="s">
        <v>136</v>
      </c>
      <c r="CS91" s="13" t="s">
        <v>136</v>
      </c>
      <c r="CT91" s="13" t="s">
        <v>136</v>
      </c>
      <c r="CU91" s="13" t="s">
        <v>136</v>
      </c>
      <c r="CV91" s="13" t="s">
        <v>136</v>
      </c>
      <c r="CW91" s="13" t="s">
        <v>136</v>
      </c>
      <c r="CX91" s="13" t="s">
        <v>136</v>
      </c>
      <c r="CY91" s="13" t="s">
        <v>136</v>
      </c>
      <c r="CZ91" s="13" t="s">
        <v>136</v>
      </c>
      <c r="DA91" s="13" t="s">
        <v>136</v>
      </c>
      <c r="DB91" s="13" t="s">
        <v>136</v>
      </c>
      <c r="DC91" s="13" t="s">
        <v>136</v>
      </c>
      <c r="DD91" s="13" t="s">
        <v>136</v>
      </c>
      <c r="DE91" s="13" t="s">
        <v>136</v>
      </c>
      <c r="DF91" s="13" t="s">
        <v>136</v>
      </c>
      <c r="DG91" s="13" t="s">
        <v>136</v>
      </c>
      <c r="DH91" s="13" t="s">
        <v>136</v>
      </c>
      <c r="DI91" s="13"/>
      <c r="DJ91" s="13"/>
      <c r="DK91" s="13"/>
      <c r="DL91" s="20">
        <v>0</v>
      </c>
      <c r="DM91" s="20">
        <v>0</v>
      </c>
      <c r="DN91" s="20">
        <v>0</v>
      </c>
      <c r="DO91" s="20">
        <v>0</v>
      </c>
      <c r="DP91" s="20">
        <v>0</v>
      </c>
      <c r="DQ91" s="20">
        <v>0</v>
      </c>
      <c r="DR91" s="20">
        <v>1</v>
      </c>
      <c r="DS91" s="20">
        <v>1</v>
      </c>
      <c r="DT91" s="20">
        <v>0</v>
      </c>
      <c r="DU91" s="20">
        <v>0</v>
      </c>
      <c r="DV91" s="20">
        <v>0</v>
      </c>
      <c r="DW91" s="20">
        <v>0</v>
      </c>
      <c r="DX91" s="20">
        <v>2</v>
      </c>
      <c r="DY91" s="20">
        <v>2</v>
      </c>
      <c r="DZ91" s="20">
        <v>4</v>
      </c>
      <c r="EA91" s="20">
        <v>4</v>
      </c>
      <c r="EB91" s="20">
        <v>3000</v>
      </c>
      <c r="EC91" s="20">
        <v>5000</v>
      </c>
      <c r="ED91" s="19">
        <f t="shared" si="18"/>
        <v>2000</v>
      </c>
      <c r="EE91" s="19">
        <f t="shared" si="19"/>
        <v>40</v>
      </c>
      <c r="EF91" s="20">
        <v>3000</v>
      </c>
      <c r="EG91" s="20">
        <v>5000</v>
      </c>
      <c r="EH91" s="19">
        <f t="shared" si="20"/>
        <v>2000</v>
      </c>
      <c r="EI91" s="19">
        <f t="shared" si="21"/>
        <v>40</v>
      </c>
      <c r="EJ91" s="19"/>
      <c r="EK91" s="19"/>
      <c r="EL91" s="19"/>
      <c r="EM91" s="19"/>
      <c r="EN91" s="19"/>
      <c r="EO91" s="19"/>
      <c r="EP91" s="19"/>
      <c r="EQ91" s="19"/>
      <c r="ER91" s="20">
        <v>1</v>
      </c>
      <c r="ET91" s="20">
        <v>1</v>
      </c>
      <c r="EU91" s="20">
        <v>1</v>
      </c>
      <c r="EV91" s="20">
        <v>5</v>
      </c>
      <c r="EX91" s="20">
        <v>0</v>
      </c>
      <c r="EY91" s="20" t="s">
        <v>136</v>
      </c>
      <c r="EZ91" s="19">
        <v>0</v>
      </c>
      <c r="FA91" s="19"/>
      <c r="FB91" s="19">
        <v>0</v>
      </c>
      <c r="FC91" s="19"/>
      <c r="FD91" s="19">
        <v>0</v>
      </c>
      <c r="FE91" s="19"/>
      <c r="FF91" s="15">
        <v>0</v>
      </c>
      <c r="FG91" s="20">
        <v>5</v>
      </c>
      <c r="FH91" s="20">
        <v>0</v>
      </c>
      <c r="FI91" s="20">
        <v>5</v>
      </c>
      <c r="FJ91" s="20">
        <v>5</v>
      </c>
      <c r="FK91" s="20">
        <v>10</v>
      </c>
      <c r="FL91" s="20">
        <v>5</v>
      </c>
      <c r="FM91" s="20">
        <v>15</v>
      </c>
      <c r="FN91" s="20">
        <v>1</v>
      </c>
      <c r="FO91" s="20">
        <v>0</v>
      </c>
      <c r="FP91" s="20">
        <v>0</v>
      </c>
      <c r="FQ91" s="20">
        <v>0</v>
      </c>
      <c r="FR91" s="20">
        <v>0</v>
      </c>
      <c r="FS91" s="20">
        <v>0</v>
      </c>
      <c r="FT91" s="20">
        <v>0</v>
      </c>
      <c r="FU91" s="20">
        <v>0</v>
      </c>
      <c r="FV91" s="20">
        <v>0</v>
      </c>
      <c r="FW91" s="20">
        <v>0</v>
      </c>
      <c r="FX91" s="20">
        <v>2</v>
      </c>
      <c r="FY91" s="20">
        <v>0</v>
      </c>
      <c r="FZ91" s="20">
        <v>0</v>
      </c>
      <c r="GA91" s="20">
        <v>0</v>
      </c>
      <c r="GB91" s="20">
        <v>0</v>
      </c>
      <c r="GC91" s="20">
        <v>5</v>
      </c>
      <c r="GD91" s="20">
        <v>1</v>
      </c>
      <c r="GE91" s="20">
        <v>0</v>
      </c>
      <c r="GF91" s="20">
        <v>0</v>
      </c>
      <c r="GG91" s="20">
        <v>0</v>
      </c>
      <c r="GH91" s="20">
        <v>1</v>
      </c>
      <c r="GI91" s="20">
        <v>0</v>
      </c>
      <c r="GJ91" s="20">
        <v>0</v>
      </c>
      <c r="GK91" s="20">
        <v>0</v>
      </c>
      <c r="GL91" s="20">
        <v>1</v>
      </c>
      <c r="GM91" s="20">
        <v>0</v>
      </c>
      <c r="GN91" s="20">
        <v>0</v>
      </c>
      <c r="GO91" s="20">
        <v>0</v>
      </c>
      <c r="GP91" s="20">
        <v>0</v>
      </c>
      <c r="GQ91" s="20">
        <v>0</v>
      </c>
      <c r="GR91" s="20">
        <v>1</v>
      </c>
      <c r="GS91" s="20">
        <v>0</v>
      </c>
      <c r="GT91" s="20">
        <v>0</v>
      </c>
      <c r="GU91" s="20">
        <v>0</v>
      </c>
      <c r="GV91" s="20">
        <v>1</v>
      </c>
      <c r="GW91" s="20">
        <v>0</v>
      </c>
      <c r="GX91" s="20">
        <v>1</v>
      </c>
      <c r="GY91" s="20">
        <v>0</v>
      </c>
      <c r="GZ91" s="20">
        <v>1</v>
      </c>
      <c r="HA91" s="20">
        <v>0</v>
      </c>
    </row>
    <row r="92" spans="1:209" ht="15" customHeight="1" x14ac:dyDescent="0.35">
      <c r="A92" s="18">
        <v>2080415</v>
      </c>
      <c r="B92" s="18">
        <v>2</v>
      </c>
      <c r="C92" s="18">
        <v>8</v>
      </c>
      <c r="D92" s="18">
        <v>4</v>
      </c>
      <c r="E92" s="18" t="s">
        <v>223</v>
      </c>
      <c r="F92" s="18">
        <v>1</v>
      </c>
      <c r="G92" s="18">
        <v>3</v>
      </c>
      <c r="H92" s="13">
        <v>2</v>
      </c>
      <c r="I92">
        <v>0</v>
      </c>
      <c r="J92" s="13">
        <v>1</v>
      </c>
      <c r="K92" s="13">
        <v>0</v>
      </c>
      <c r="L92" s="14">
        <v>0</v>
      </c>
      <c r="M92" s="13">
        <v>5</v>
      </c>
      <c r="N92" s="14">
        <v>0</v>
      </c>
      <c r="O92" s="13">
        <v>3</v>
      </c>
      <c r="P92" s="14">
        <v>0</v>
      </c>
      <c r="Q92" s="14">
        <v>0</v>
      </c>
      <c r="R92">
        <v>1</v>
      </c>
      <c r="S92">
        <v>1</v>
      </c>
      <c r="T92" s="14">
        <f t="shared" si="13"/>
        <v>10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f t="shared" si="14"/>
        <v>0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0</v>
      </c>
      <c r="AJ92" s="14">
        <f t="shared" si="15"/>
        <v>0</v>
      </c>
      <c r="AK92" s="14">
        <v>0</v>
      </c>
      <c r="AL92" s="14">
        <v>0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f t="shared" si="16"/>
        <v>0</v>
      </c>
      <c r="AS92" s="14">
        <f t="shared" si="17"/>
        <v>10</v>
      </c>
      <c r="AT92">
        <v>0</v>
      </c>
      <c r="AU92" t="s">
        <v>136</v>
      </c>
      <c r="AV92" s="20">
        <v>1</v>
      </c>
      <c r="AW92">
        <v>2</v>
      </c>
      <c r="AX92">
        <v>2</v>
      </c>
      <c r="AY92">
        <v>2</v>
      </c>
      <c r="AZ92" s="20">
        <v>0</v>
      </c>
      <c r="BA92" s="13" t="s">
        <v>136</v>
      </c>
      <c r="BB92" s="13" t="s">
        <v>136</v>
      </c>
      <c r="BC92" s="13" t="s">
        <v>136</v>
      </c>
      <c r="BD92" s="20">
        <v>0</v>
      </c>
      <c r="BE92" s="13" t="s">
        <v>136</v>
      </c>
      <c r="BF92" s="13" t="s">
        <v>136</v>
      </c>
      <c r="BG92" s="13" t="s">
        <v>136</v>
      </c>
      <c r="BH92" s="20">
        <v>0</v>
      </c>
      <c r="BI92" s="13" t="s">
        <v>136</v>
      </c>
      <c r="BJ92" s="13" t="s">
        <v>136</v>
      </c>
      <c r="BK92" s="13" t="s">
        <v>136</v>
      </c>
      <c r="BL92" s="20">
        <v>1</v>
      </c>
      <c r="BM92">
        <v>2</v>
      </c>
      <c r="BN92">
        <v>6</v>
      </c>
      <c r="BO92">
        <v>2</v>
      </c>
      <c r="BP92" s="20">
        <v>0</v>
      </c>
      <c r="BQ92" s="21">
        <v>1</v>
      </c>
      <c r="BR92" s="13" t="s">
        <v>136</v>
      </c>
      <c r="BS92" s="13" t="s">
        <v>136</v>
      </c>
      <c r="BT92" s="13" t="s">
        <v>136</v>
      </c>
      <c r="BU92" s="20">
        <v>0</v>
      </c>
      <c r="BV92" s="13" t="s">
        <v>136</v>
      </c>
      <c r="BW92" s="13" t="s">
        <v>136</v>
      </c>
      <c r="BX92" s="13" t="s">
        <v>136</v>
      </c>
      <c r="BY92" s="20">
        <v>0</v>
      </c>
      <c r="BZ92" s="13" t="s">
        <v>136</v>
      </c>
      <c r="CA92" s="13" t="s">
        <v>136</v>
      </c>
      <c r="CB92" s="13" t="s">
        <v>136</v>
      </c>
      <c r="CC92" s="20">
        <v>0</v>
      </c>
      <c r="CD92" s="13" t="s">
        <v>136</v>
      </c>
      <c r="CE92" s="13" t="s">
        <v>136</v>
      </c>
      <c r="CF92" s="13" t="s">
        <v>136</v>
      </c>
      <c r="CG92" s="20">
        <v>0</v>
      </c>
      <c r="CH92" s="13" t="s">
        <v>136</v>
      </c>
      <c r="CI92" s="13" t="s">
        <v>136</v>
      </c>
      <c r="CJ92" s="13" t="s">
        <v>136</v>
      </c>
      <c r="CK92" s="20">
        <v>0</v>
      </c>
      <c r="CL92" s="13" t="s">
        <v>136</v>
      </c>
      <c r="CM92" s="13" t="s">
        <v>136</v>
      </c>
      <c r="CN92" s="13" t="s">
        <v>136</v>
      </c>
      <c r="CO92" s="13" t="s">
        <v>136</v>
      </c>
      <c r="CP92" s="13" t="s">
        <v>136</v>
      </c>
      <c r="CQ92" s="13" t="s">
        <v>136</v>
      </c>
      <c r="CR92" s="13" t="s">
        <v>136</v>
      </c>
      <c r="CS92" s="13" t="s">
        <v>136</v>
      </c>
      <c r="CT92" s="13" t="s">
        <v>136</v>
      </c>
      <c r="CU92">
        <v>10</v>
      </c>
      <c r="CV92">
        <v>2</v>
      </c>
      <c r="CW92" s="13" t="s">
        <v>136</v>
      </c>
      <c r="CX92" s="13" t="s">
        <v>136</v>
      </c>
      <c r="CY92" s="13" t="s">
        <v>136</v>
      </c>
      <c r="CZ92" s="13" t="s">
        <v>136</v>
      </c>
      <c r="DA92" s="13" t="s">
        <v>136</v>
      </c>
      <c r="DB92" s="13" t="s">
        <v>136</v>
      </c>
      <c r="DC92" s="13" t="s">
        <v>136</v>
      </c>
      <c r="DD92" s="13" t="s">
        <v>136</v>
      </c>
      <c r="DE92" s="13" t="s">
        <v>136</v>
      </c>
      <c r="DF92" s="13" t="s">
        <v>136</v>
      </c>
      <c r="DG92" s="13" t="s">
        <v>136</v>
      </c>
      <c r="DH92" s="13" t="s">
        <v>136</v>
      </c>
      <c r="DI92" s="13"/>
      <c r="DJ92" s="13"/>
      <c r="DK92" s="13"/>
      <c r="DL92" s="20">
        <v>0</v>
      </c>
      <c r="DM92" s="20">
        <v>0</v>
      </c>
      <c r="DN92" s="20">
        <v>0</v>
      </c>
      <c r="DO92" s="20">
        <v>0</v>
      </c>
      <c r="DP92" s="20">
        <v>0</v>
      </c>
      <c r="DQ92" s="20">
        <v>0</v>
      </c>
      <c r="DR92" s="20">
        <v>1</v>
      </c>
      <c r="DS92" s="20">
        <v>1</v>
      </c>
      <c r="DT92" s="20">
        <v>0</v>
      </c>
      <c r="DU92" s="20">
        <v>0</v>
      </c>
      <c r="DV92" s="20">
        <v>0</v>
      </c>
      <c r="DW92" s="20">
        <v>0</v>
      </c>
      <c r="DX92" s="20">
        <v>2</v>
      </c>
      <c r="DY92" s="20">
        <v>2</v>
      </c>
      <c r="DZ92" s="20">
        <v>2</v>
      </c>
      <c r="EA92" s="20">
        <v>2</v>
      </c>
      <c r="EB92" s="20">
        <v>2500</v>
      </c>
      <c r="EC92" s="20">
        <v>5000</v>
      </c>
      <c r="ED92" s="19">
        <f t="shared" si="18"/>
        <v>2500</v>
      </c>
      <c r="EE92" s="19">
        <f t="shared" si="19"/>
        <v>50</v>
      </c>
      <c r="EF92" s="20">
        <v>2500</v>
      </c>
      <c r="EG92" s="20">
        <v>5000</v>
      </c>
      <c r="EH92" s="19">
        <f t="shared" si="20"/>
        <v>2500</v>
      </c>
      <c r="EI92" s="19">
        <f t="shared" si="21"/>
        <v>50</v>
      </c>
      <c r="EJ92" s="20">
        <v>2500</v>
      </c>
      <c r="EK92" s="20">
        <v>5000</v>
      </c>
      <c r="EL92" s="19">
        <f t="shared" si="22"/>
        <v>2500</v>
      </c>
      <c r="EM92" s="19">
        <f t="shared" si="23"/>
        <v>50</v>
      </c>
      <c r="EN92" s="20">
        <v>2500</v>
      </c>
      <c r="EO92" s="20">
        <v>5000</v>
      </c>
      <c r="EP92" s="19">
        <f t="shared" si="24"/>
        <v>2500</v>
      </c>
      <c r="EQ92" s="19">
        <f t="shared" si="25"/>
        <v>50</v>
      </c>
      <c r="ER92" s="19">
        <v>2</v>
      </c>
      <c r="ES92" s="20"/>
      <c r="ET92" s="20">
        <v>1</v>
      </c>
      <c r="EU92" s="20">
        <v>0</v>
      </c>
      <c r="EV92" s="19">
        <v>0</v>
      </c>
      <c r="EW92" s="19"/>
      <c r="EX92" s="20">
        <v>0</v>
      </c>
      <c r="EY92" t="s">
        <v>136</v>
      </c>
      <c r="EZ92" s="19">
        <v>0</v>
      </c>
      <c r="FA92" s="19"/>
      <c r="FB92">
        <v>8</v>
      </c>
      <c r="FD92" s="19">
        <v>0</v>
      </c>
      <c r="FE92" s="19"/>
      <c r="FF92" s="15">
        <v>0</v>
      </c>
      <c r="FG92">
        <v>12</v>
      </c>
      <c r="FH92">
        <v>0</v>
      </c>
      <c r="FI92">
        <v>6</v>
      </c>
      <c r="FJ92">
        <v>10</v>
      </c>
      <c r="FK92">
        <v>18</v>
      </c>
      <c r="FL92">
        <v>10</v>
      </c>
      <c r="FM92">
        <v>28</v>
      </c>
      <c r="FN92">
        <v>2</v>
      </c>
      <c r="FO92">
        <v>0</v>
      </c>
      <c r="FP92">
        <v>0</v>
      </c>
      <c r="FQ92">
        <v>0</v>
      </c>
      <c r="FR92">
        <v>2</v>
      </c>
      <c r="FS92">
        <v>0</v>
      </c>
      <c r="FT92">
        <v>0</v>
      </c>
      <c r="FU92">
        <v>0</v>
      </c>
      <c r="FV92">
        <v>2</v>
      </c>
      <c r="FW92">
        <v>0</v>
      </c>
      <c r="FX92">
        <v>0</v>
      </c>
      <c r="FY92">
        <v>0</v>
      </c>
      <c r="FZ92">
        <v>0</v>
      </c>
      <c r="GA92">
        <v>0</v>
      </c>
      <c r="GB92">
        <v>0</v>
      </c>
      <c r="GC92">
        <v>10</v>
      </c>
      <c r="GD92">
        <v>2</v>
      </c>
      <c r="GE92">
        <v>0</v>
      </c>
      <c r="GF92">
        <v>0</v>
      </c>
      <c r="GG92">
        <v>0</v>
      </c>
      <c r="GH92">
        <v>2</v>
      </c>
      <c r="GI92">
        <v>0</v>
      </c>
      <c r="GJ92">
        <v>0</v>
      </c>
      <c r="GK92">
        <v>0</v>
      </c>
      <c r="GL92">
        <v>2</v>
      </c>
      <c r="GM92">
        <v>0</v>
      </c>
      <c r="GN92">
        <v>0</v>
      </c>
      <c r="GO92">
        <v>0</v>
      </c>
      <c r="GP92">
        <v>0</v>
      </c>
      <c r="GQ92">
        <v>0</v>
      </c>
      <c r="GR92">
        <v>2</v>
      </c>
      <c r="GS92">
        <v>0</v>
      </c>
      <c r="GT92">
        <v>0</v>
      </c>
      <c r="GU92">
        <v>0</v>
      </c>
      <c r="GV92">
        <v>2</v>
      </c>
      <c r="GW92">
        <v>0</v>
      </c>
      <c r="GX92">
        <v>0</v>
      </c>
      <c r="GY92">
        <v>0</v>
      </c>
      <c r="GZ92">
        <v>2</v>
      </c>
      <c r="HA92">
        <v>0</v>
      </c>
    </row>
    <row r="93" spans="1:209" ht="15" customHeight="1" x14ac:dyDescent="0.35">
      <c r="A93" s="18">
        <v>2080416</v>
      </c>
      <c r="B93" s="18">
        <v>2</v>
      </c>
      <c r="C93" s="18">
        <v>8</v>
      </c>
      <c r="D93" s="18">
        <v>4</v>
      </c>
      <c r="E93" s="18" t="s">
        <v>224</v>
      </c>
      <c r="F93" s="18">
        <v>1</v>
      </c>
      <c r="G93" s="18">
        <v>5</v>
      </c>
      <c r="H93" s="13">
        <v>3</v>
      </c>
      <c r="I93">
        <v>0</v>
      </c>
      <c r="J93" s="13">
        <v>3</v>
      </c>
      <c r="K93" s="13">
        <v>0</v>
      </c>
      <c r="L93" s="14">
        <v>0</v>
      </c>
      <c r="M93" s="13">
        <v>3</v>
      </c>
      <c r="N93" s="14">
        <v>0</v>
      </c>
      <c r="O93" s="13">
        <v>4</v>
      </c>
      <c r="P93" s="14">
        <v>0</v>
      </c>
      <c r="Q93" s="14">
        <v>0</v>
      </c>
      <c r="R93">
        <v>2</v>
      </c>
      <c r="S93" s="14">
        <v>0</v>
      </c>
      <c r="T93" s="14">
        <f t="shared" si="13"/>
        <v>9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f t="shared" si="14"/>
        <v>0</v>
      </c>
      <c r="AC93" s="14">
        <v>0</v>
      </c>
      <c r="AD93" s="14">
        <v>0</v>
      </c>
      <c r="AE93" s="14">
        <v>0</v>
      </c>
      <c r="AF93" s="14">
        <v>0</v>
      </c>
      <c r="AG93" s="14">
        <v>0</v>
      </c>
      <c r="AH93" s="14">
        <v>0</v>
      </c>
      <c r="AI93" s="14">
        <v>0</v>
      </c>
      <c r="AJ93" s="14">
        <f t="shared" si="15"/>
        <v>0</v>
      </c>
      <c r="AK93" s="14">
        <v>0</v>
      </c>
      <c r="AL93" s="14">
        <v>0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f t="shared" si="16"/>
        <v>0</v>
      </c>
      <c r="AS93" s="14">
        <f t="shared" si="17"/>
        <v>9</v>
      </c>
      <c r="AT93">
        <v>0</v>
      </c>
      <c r="AU93" s="13" t="s">
        <v>136</v>
      </c>
      <c r="AV93" s="20">
        <v>1</v>
      </c>
      <c r="AW93">
        <v>2</v>
      </c>
      <c r="AX93">
        <v>2</v>
      </c>
      <c r="AY93">
        <v>2</v>
      </c>
      <c r="AZ93" s="20">
        <v>0</v>
      </c>
      <c r="BA93" s="13" t="s">
        <v>136</v>
      </c>
      <c r="BB93" s="13" t="s">
        <v>136</v>
      </c>
      <c r="BC93" s="13" t="s">
        <v>136</v>
      </c>
      <c r="BD93" s="20">
        <v>0</v>
      </c>
      <c r="BE93" s="13" t="s">
        <v>136</v>
      </c>
      <c r="BF93" s="13" t="s">
        <v>136</v>
      </c>
      <c r="BG93" s="13" t="s">
        <v>136</v>
      </c>
      <c r="BH93" s="20">
        <v>1</v>
      </c>
      <c r="BI93">
        <v>2</v>
      </c>
      <c r="BJ93">
        <v>6</v>
      </c>
      <c r="BK93">
        <v>2</v>
      </c>
      <c r="BL93" s="20">
        <v>1</v>
      </c>
      <c r="BM93" s="20">
        <v>2</v>
      </c>
      <c r="BN93">
        <v>6</v>
      </c>
      <c r="BO93" s="20">
        <v>2</v>
      </c>
      <c r="BP93" s="20">
        <v>0</v>
      </c>
      <c r="BQ93" s="21">
        <v>1</v>
      </c>
      <c r="BR93" s="13" t="s">
        <v>136</v>
      </c>
      <c r="BS93" s="13" t="s">
        <v>136</v>
      </c>
      <c r="BT93" s="13" t="s">
        <v>136</v>
      </c>
      <c r="BU93" s="20">
        <v>0</v>
      </c>
      <c r="BV93" s="13" t="s">
        <v>136</v>
      </c>
      <c r="BW93" s="13" t="s">
        <v>136</v>
      </c>
      <c r="BX93" s="13" t="s">
        <v>136</v>
      </c>
      <c r="BY93" s="20">
        <v>0</v>
      </c>
      <c r="BZ93" s="13" t="s">
        <v>136</v>
      </c>
      <c r="CA93" s="13" t="s">
        <v>136</v>
      </c>
      <c r="CB93" s="13" t="s">
        <v>136</v>
      </c>
      <c r="CC93" s="20">
        <v>0</v>
      </c>
      <c r="CD93" s="13" t="s">
        <v>136</v>
      </c>
      <c r="CE93" s="13" t="s">
        <v>136</v>
      </c>
      <c r="CF93" s="13" t="s">
        <v>136</v>
      </c>
      <c r="CG93" s="20">
        <v>0</v>
      </c>
      <c r="CH93" s="13" t="s">
        <v>136</v>
      </c>
      <c r="CI93" s="13" t="s">
        <v>136</v>
      </c>
      <c r="CJ93" s="13" t="s">
        <v>136</v>
      </c>
      <c r="CK93" s="20">
        <v>0</v>
      </c>
      <c r="CL93" s="13" t="s">
        <v>136</v>
      </c>
      <c r="CM93" s="13" t="s">
        <v>136</v>
      </c>
      <c r="CN93" s="13" t="s">
        <v>136</v>
      </c>
      <c r="CO93" s="13" t="s">
        <v>136</v>
      </c>
      <c r="CP93" s="13" t="s">
        <v>136</v>
      </c>
      <c r="CQ93" s="13" t="s">
        <v>136</v>
      </c>
      <c r="CR93" s="13" t="s">
        <v>136</v>
      </c>
      <c r="CS93">
        <v>2</v>
      </c>
      <c r="CT93" s="13" t="s">
        <v>136</v>
      </c>
      <c r="CU93">
        <v>2</v>
      </c>
      <c r="CV93" s="13" t="s">
        <v>136</v>
      </c>
      <c r="CW93" s="13" t="s">
        <v>136</v>
      </c>
      <c r="CX93" s="13" t="s">
        <v>136</v>
      </c>
      <c r="CY93" s="13" t="s">
        <v>136</v>
      </c>
      <c r="CZ93" s="13" t="s">
        <v>136</v>
      </c>
      <c r="DA93" s="13" t="s">
        <v>136</v>
      </c>
      <c r="DB93" s="13" t="s">
        <v>136</v>
      </c>
      <c r="DC93" s="13" t="s">
        <v>136</v>
      </c>
      <c r="DD93" s="13" t="s">
        <v>136</v>
      </c>
      <c r="DE93" s="13" t="s">
        <v>136</v>
      </c>
      <c r="DF93" s="13" t="s">
        <v>136</v>
      </c>
      <c r="DG93" s="13" t="s">
        <v>136</v>
      </c>
      <c r="DH93" s="13" t="s">
        <v>136</v>
      </c>
      <c r="DI93" s="13"/>
      <c r="DJ93" s="13"/>
      <c r="DK93" s="13"/>
      <c r="DL93" s="20">
        <v>0</v>
      </c>
      <c r="DM93" s="20">
        <v>0</v>
      </c>
      <c r="DN93" s="20">
        <v>0</v>
      </c>
      <c r="DO93" s="20">
        <v>0</v>
      </c>
      <c r="DP93" s="20">
        <v>0</v>
      </c>
      <c r="DQ93" s="20">
        <v>0</v>
      </c>
      <c r="DR93" s="20">
        <v>1</v>
      </c>
      <c r="DS93" s="20">
        <v>1</v>
      </c>
      <c r="DT93" s="20">
        <v>0</v>
      </c>
      <c r="DU93" s="20">
        <v>0</v>
      </c>
      <c r="DV93" s="20">
        <v>0</v>
      </c>
      <c r="DW93" s="20">
        <v>0</v>
      </c>
      <c r="DX93" s="20">
        <v>2</v>
      </c>
      <c r="DY93" s="20">
        <v>2</v>
      </c>
      <c r="DZ93" s="20">
        <v>2</v>
      </c>
      <c r="EA93" s="20">
        <v>2</v>
      </c>
      <c r="EB93" s="20">
        <v>3000</v>
      </c>
      <c r="EC93" s="20">
        <v>5000</v>
      </c>
      <c r="ED93" s="19">
        <f t="shared" si="18"/>
        <v>2000</v>
      </c>
      <c r="EE93" s="19">
        <f t="shared" si="19"/>
        <v>40</v>
      </c>
      <c r="EF93" s="20">
        <v>2500</v>
      </c>
      <c r="EG93" s="20">
        <v>5000</v>
      </c>
      <c r="EH93" s="19">
        <f t="shared" si="20"/>
        <v>2500</v>
      </c>
      <c r="EI93" s="19">
        <f t="shared" si="21"/>
        <v>50</v>
      </c>
      <c r="EJ93" s="20">
        <v>3000</v>
      </c>
      <c r="EK93" s="20">
        <v>5000</v>
      </c>
      <c r="EL93" s="19">
        <f t="shared" si="22"/>
        <v>2000</v>
      </c>
      <c r="EM93" s="19">
        <f t="shared" si="23"/>
        <v>40</v>
      </c>
      <c r="EN93" s="20">
        <v>2500</v>
      </c>
      <c r="EO93" s="20">
        <v>5000</v>
      </c>
      <c r="EP93" s="19">
        <f t="shared" si="24"/>
        <v>2500</v>
      </c>
      <c r="EQ93" s="19">
        <f t="shared" si="25"/>
        <v>50</v>
      </c>
      <c r="ER93" s="19">
        <v>2</v>
      </c>
      <c r="ES93" s="20"/>
      <c r="ET93" s="20">
        <v>1</v>
      </c>
      <c r="EU93" s="20">
        <v>1</v>
      </c>
      <c r="EV93" s="20">
        <v>7</v>
      </c>
      <c r="EW93" s="20"/>
      <c r="EX93" s="20">
        <v>0</v>
      </c>
      <c r="EY93" t="s">
        <v>136</v>
      </c>
      <c r="EZ93" s="19">
        <v>0</v>
      </c>
      <c r="FA93" s="19"/>
      <c r="FB93">
        <v>10</v>
      </c>
      <c r="FD93" s="19">
        <v>0</v>
      </c>
      <c r="FE93" s="19"/>
      <c r="FF93">
        <v>2</v>
      </c>
      <c r="FG93">
        <v>2</v>
      </c>
      <c r="FH93">
        <v>0</v>
      </c>
      <c r="FI93">
        <v>13</v>
      </c>
      <c r="FJ93">
        <v>20</v>
      </c>
      <c r="FK93">
        <v>15</v>
      </c>
      <c r="FL93">
        <v>20</v>
      </c>
      <c r="FM93">
        <v>35</v>
      </c>
      <c r="FN93">
        <v>0</v>
      </c>
      <c r="FO93">
        <v>0</v>
      </c>
      <c r="FP93">
        <v>1</v>
      </c>
      <c r="FQ93">
        <v>0</v>
      </c>
      <c r="FR93">
        <v>0</v>
      </c>
      <c r="FS93">
        <v>0</v>
      </c>
      <c r="FT93">
        <v>0</v>
      </c>
      <c r="FU93">
        <v>0</v>
      </c>
      <c r="FV93">
        <v>0</v>
      </c>
      <c r="FW93">
        <v>0</v>
      </c>
      <c r="FX93">
        <v>8</v>
      </c>
      <c r="FY93">
        <v>0</v>
      </c>
      <c r="FZ93">
        <v>0</v>
      </c>
      <c r="GA93">
        <v>0</v>
      </c>
      <c r="GB93">
        <v>0</v>
      </c>
      <c r="GC93">
        <v>20</v>
      </c>
      <c r="GD93">
        <v>1</v>
      </c>
      <c r="GE93">
        <v>0</v>
      </c>
      <c r="GF93">
        <v>0</v>
      </c>
      <c r="GG93">
        <v>0</v>
      </c>
      <c r="GH93">
        <v>0</v>
      </c>
      <c r="GI93">
        <v>0</v>
      </c>
      <c r="GJ93">
        <v>0</v>
      </c>
      <c r="GK93">
        <v>0</v>
      </c>
      <c r="GL93">
        <v>1</v>
      </c>
      <c r="GM93">
        <v>0</v>
      </c>
      <c r="GN93">
        <v>0</v>
      </c>
      <c r="GO93">
        <v>0</v>
      </c>
      <c r="GP93">
        <v>0</v>
      </c>
      <c r="GQ93">
        <v>0</v>
      </c>
      <c r="GR93">
        <v>1</v>
      </c>
      <c r="GS93">
        <v>0</v>
      </c>
      <c r="GT93">
        <v>0</v>
      </c>
      <c r="GU93">
        <v>0</v>
      </c>
      <c r="GV93">
        <v>1</v>
      </c>
      <c r="GW93">
        <v>0</v>
      </c>
      <c r="GX93">
        <v>0</v>
      </c>
      <c r="GY93">
        <v>0</v>
      </c>
      <c r="GZ93">
        <v>2</v>
      </c>
      <c r="HA93">
        <v>0</v>
      </c>
    </row>
    <row r="94" spans="1:209" ht="15" customHeight="1" x14ac:dyDescent="0.35">
      <c r="A94" s="18">
        <v>2080417</v>
      </c>
      <c r="B94" s="18">
        <v>2</v>
      </c>
      <c r="C94" s="18">
        <v>8</v>
      </c>
      <c r="D94" s="18">
        <v>4</v>
      </c>
      <c r="E94" s="18" t="s">
        <v>225</v>
      </c>
      <c r="F94" s="18">
        <v>1</v>
      </c>
      <c r="G94" s="18">
        <v>1</v>
      </c>
      <c r="H94" s="13">
        <v>1</v>
      </c>
      <c r="I94" s="13">
        <v>0</v>
      </c>
      <c r="J94" s="13">
        <v>1</v>
      </c>
      <c r="K94">
        <v>0</v>
      </c>
      <c r="L94" s="14">
        <v>0</v>
      </c>
      <c r="M94" s="14">
        <v>0</v>
      </c>
      <c r="N94" s="14">
        <v>0</v>
      </c>
      <c r="O94" s="13">
        <v>4</v>
      </c>
      <c r="P94" s="14">
        <v>0</v>
      </c>
      <c r="Q94" s="14">
        <v>0</v>
      </c>
      <c r="R94">
        <v>3</v>
      </c>
      <c r="S94" s="14">
        <v>0</v>
      </c>
      <c r="T94" s="14">
        <f t="shared" si="13"/>
        <v>7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f t="shared" si="14"/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0</v>
      </c>
      <c r="AJ94" s="14">
        <f t="shared" si="15"/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f t="shared" si="16"/>
        <v>0</v>
      </c>
      <c r="AS94" s="14">
        <f t="shared" si="17"/>
        <v>7</v>
      </c>
      <c r="AT94">
        <v>1</v>
      </c>
      <c r="AU94">
        <v>6</v>
      </c>
      <c r="AV94" s="20">
        <v>1</v>
      </c>
      <c r="AW94" s="20">
        <v>1</v>
      </c>
      <c r="AX94" s="20">
        <v>2</v>
      </c>
      <c r="AY94" s="20">
        <v>2</v>
      </c>
      <c r="AZ94" s="20">
        <v>0</v>
      </c>
      <c r="BA94" s="13" t="s">
        <v>136</v>
      </c>
      <c r="BB94" s="13" t="s">
        <v>136</v>
      </c>
      <c r="BC94" s="13" t="s">
        <v>136</v>
      </c>
      <c r="BD94" s="20">
        <v>0</v>
      </c>
      <c r="BE94" s="13" t="s">
        <v>136</v>
      </c>
      <c r="BF94" s="13" t="s">
        <v>136</v>
      </c>
      <c r="BG94" s="13" t="s">
        <v>136</v>
      </c>
      <c r="BH94" s="20">
        <v>0</v>
      </c>
      <c r="BI94" s="13" t="s">
        <v>136</v>
      </c>
      <c r="BJ94" s="13" t="s">
        <v>136</v>
      </c>
      <c r="BK94" s="13" t="s">
        <v>136</v>
      </c>
      <c r="BL94" s="20">
        <v>1</v>
      </c>
      <c r="BM94" s="13">
        <v>2</v>
      </c>
      <c r="BN94">
        <v>6</v>
      </c>
      <c r="BO94" s="13">
        <v>2</v>
      </c>
      <c r="BP94" s="20">
        <v>0</v>
      </c>
      <c r="BQ94" s="21">
        <v>1</v>
      </c>
      <c r="BR94" s="13" t="s">
        <v>136</v>
      </c>
      <c r="BS94" s="13" t="s">
        <v>136</v>
      </c>
      <c r="BT94" s="13" t="s">
        <v>136</v>
      </c>
      <c r="BU94" s="20">
        <v>0</v>
      </c>
      <c r="BV94" s="13" t="s">
        <v>136</v>
      </c>
      <c r="BW94" s="13" t="s">
        <v>136</v>
      </c>
      <c r="BX94" s="13" t="s">
        <v>136</v>
      </c>
      <c r="BY94" s="20">
        <v>0</v>
      </c>
      <c r="BZ94" s="13" t="s">
        <v>136</v>
      </c>
      <c r="CA94" s="13" t="s">
        <v>136</v>
      </c>
      <c r="CB94" s="13" t="s">
        <v>136</v>
      </c>
      <c r="CC94" s="20">
        <v>0</v>
      </c>
      <c r="CD94" s="13" t="s">
        <v>136</v>
      </c>
      <c r="CE94" s="13" t="s">
        <v>136</v>
      </c>
      <c r="CF94" s="13" t="s">
        <v>136</v>
      </c>
      <c r="CG94" s="20">
        <v>0</v>
      </c>
      <c r="CH94" s="13" t="s">
        <v>136</v>
      </c>
      <c r="CI94" s="13" t="s">
        <v>136</v>
      </c>
      <c r="CJ94" s="13" t="s">
        <v>136</v>
      </c>
      <c r="CK94" s="20">
        <v>0</v>
      </c>
      <c r="CL94" s="13" t="s">
        <v>136</v>
      </c>
      <c r="CM94" s="13" t="s">
        <v>136</v>
      </c>
      <c r="CN94" s="13" t="s">
        <v>136</v>
      </c>
      <c r="CO94" s="13" t="s">
        <v>136</v>
      </c>
      <c r="CP94" s="13" t="s">
        <v>136</v>
      </c>
      <c r="CQ94" s="13" t="s">
        <v>136</v>
      </c>
      <c r="CR94" s="13" t="s">
        <v>136</v>
      </c>
      <c r="CS94" s="13" t="s">
        <v>136</v>
      </c>
      <c r="CT94" s="13" t="s">
        <v>136</v>
      </c>
      <c r="CU94">
        <v>14</v>
      </c>
      <c r="CV94" s="13" t="s">
        <v>136</v>
      </c>
      <c r="CW94" s="13" t="s">
        <v>136</v>
      </c>
      <c r="CX94" s="13" t="s">
        <v>136</v>
      </c>
      <c r="CY94" s="13" t="s">
        <v>136</v>
      </c>
      <c r="CZ94" s="13" t="s">
        <v>136</v>
      </c>
      <c r="DA94" s="13" t="s">
        <v>136</v>
      </c>
      <c r="DB94" s="13" t="s">
        <v>136</v>
      </c>
      <c r="DC94" s="13" t="s">
        <v>136</v>
      </c>
      <c r="DD94" s="13" t="s">
        <v>136</v>
      </c>
      <c r="DE94" s="13" t="s">
        <v>136</v>
      </c>
      <c r="DF94" s="13" t="s">
        <v>136</v>
      </c>
      <c r="DG94" s="13" t="s">
        <v>136</v>
      </c>
      <c r="DH94" s="13" t="s">
        <v>136</v>
      </c>
      <c r="DI94" s="13"/>
      <c r="DJ94" s="13"/>
      <c r="DK94" s="13"/>
      <c r="DL94" s="20">
        <v>0</v>
      </c>
      <c r="DM94" s="20">
        <v>0</v>
      </c>
      <c r="DN94" s="20">
        <v>0</v>
      </c>
      <c r="DO94" s="20">
        <v>0</v>
      </c>
      <c r="DP94" s="20">
        <v>0</v>
      </c>
      <c r="DQ94" s="20">
        <v>0</v>
      </c>
      <c r="DR94" s="20">
        <v>0</v>
      </c>
      <c r="DS94" s="20">
        <v>1</v>
      </c>
      <c r="DT94" s="20">
        <v>0</v>
      </c>
      <c r="DU94" s="20">
        <v>0</v>
      </c>
      <c r="DV94" s="20">
        <v>0</v>
      </c>
      <c r="DW94" s="20">
        <v>0</v>
      </c>
      <c r="DX94" s="20">
        <v>2</v>
      </c>
      <c r="DY94" s="20">
        <v>2</v>
      </c>
      <c r="DZ94" s="20">
        <v>4</v>
      </c>
      <c r="EA94" s="20">
        <v>4</v>
      </c>
      <c r="EB94" s="20">
        <v>2500</v>
      </c>
      <c r="EC94" s="20">
        <v>4500</v>
      </c>
      <c r="ED94" s="19">
        <f t="shared" si="18"/>
        <v>2000</v>
      </c>
      <c r="EE94" s="19">
        <f t="shared" si="19"/>
        <v>44.444444444444443</v>
      </c>
      <c r="EF94" s="20">
        <v>2000</v>
      </c>
      <c r="EG94" s="20">
        <v>4000</v>
      </c>
      <c r="EH94" s="19">
        <f t="shared" si="20"/>
        <v>2000</v>
      </c>
      <c r="EI94" s="19">
        <f t="shared" si="21"/>
        <v>50</v>
      </c>
      <c r="EJ94" s="19"/>
      <c r="EK94" s="19"/>
      <c r="EL94" s="19"/>
      <c r="EM94" s="19"/>
      <c r="EN94" s="19"/>
      <c r="EO94" s="19"/>
      <c r="EP94" s="19"/>
      <c r="EQ94" s="19"/>
      <c r="ER94" s="19">
        <v>2</v>
      </c>
      <c r="ES94" s="20"/>
      <c r="ET94" s="20">
        <v>1</v>
      </c>
      <c r="EU94" s="20">
        <v>1</v>
      </c>
      <c r="EV94" s="20">
        <v>7</v>
      </c>
      <c r="EW94" s="20"/>
      <c r="EX94" s="20">
        <v>0</v>
      </c>
      <c r="EY94" t="s">
        <v>136</v>
      </c>
      <c r="EZ94" s="19">
        <v>0</v>
      </c>
      <c r="FA94" s="19"/>
      <c r="FB94">
        <v>8</v>
      </c>
      <c r="FD94" s="19">
        <v>0</v>
      </c>
      <c r="FE94" s="19"/>
      <c r="FF94">
        <v>3</v>
      </c>
      <c r="FG94">
        <v>3</v>
      </c>
      <c r="FH94">
        <v>0</v>
      </c>
      <c r="FI94">
        <v>8</v>
      </c>
      <c r="FJ94">
        <v>10</v>
      </c>
      <c r="FK94">
        <v>11</v>
      </c>
      <c r="FL94">
        <v>10</v>
      </c>
      <c r="FM94">
        <v>21</v>
      </c>
      <c r="FN94">
        <v>0</v>
      </c>
      <c r="FO94">
        <v>0</v>
      </c>
      <c r="FP94">
        <v>1</v>
      </c>
      <c r="FQ94">
        <v>0</v>
      </c>
      <c r="FR94">
        <v>0</v>
      </c>
      <c r="FS94">
        <v>0</v>
      </c>
      <c r="FT94">
        <v>0</v>
      </c>
      <c r="FU94">
        <v>0</v>
      </c>
      <c r="FV94">
        <v>0</v>
      </c>
      <c r="FW94">
        <v>0</v>
      </c>
      <c r="FX94">
        <v>4</v>
      </c>
      <c r="FY94">
        <v>0</v>
      </c>
      <c r="FZ94">
        <v>0</v>
      </c>
      <c r="GA94">
        <v>0</v>
      </c>
      <c r="GB94">
        <v>0</v>
      </c>
      <c r="GC94">
        <v>10</v>
      </c>
      <c r="GD94">
        <v>1</v>
      </c>
      <c r="GE94">
        <v>0</v>
      </c>
      <c r="GF94">
        <v>0</v>
      </c>
      <c r="GG94">
        <v>0</v>
      </c>
      <c r="GH94">
        <v>1</v>
      </c>
      <c r="GI94">
        <v>0</v>
      </c>
      <c r="GJ94">
        <v>0</v>
      </c>
      <c r="GK94">
        <v>0</v>
      </c>
      <c r="GL94">
        <v>1</v>
      </c>
      <c r="GM94">
        <v>0</v>
      </c>
      <c r="GN94">
        <v>0</v>
      </c>
      <c r="GO94">
        <v>0</v>
      </c>
      <c r="GP94">
        <v>0</v>
      </c>
      <c r="GQ94">
        <v>0</v>
      </c>
      <c r="GR94">
        <v>1</v>
      </c>
      <c r="GS94">
        <v>0</v>
      </c>
      <c r="GT94">
        <v>0</v>
      </c>
      <c r="GU94">
        <v>0</v>
      </c>
      <c r="GV94">
        <v>1</v>
      </c>
      <c r="GW94">
        <v>0</v>
      </c>
      <c r="GX94">
        <v>0</v>
      </c>
      <c r="GY94">
        <v>0</v>
      </c>
      <c r="GZ94">
        <v>1</v>
      </c>
      <c r="HA94">
        <v>0</v>
      </c>
    </row>
    <row r="95" spans="1:209" ht="15" customHeight="1" x14ac:dyDescent="0.35">
      <c r="A95" s="18">
        <v>2080418</v>
      </c>
      <c r="B95" s="18">
        <v>2</v>
      </c>
      <c r="C95" s="18">
        <v>8</v>
      </c>
      <c r="D95" s="18">
        <v>4</v>
      </c>
      <c r="E95" s="18" t="s">
        <v>226</v>
      </c>
      <c r="F95" s="18">
        <v>1</v>
      </c>
      <c r="G95" s="18">
        <v>3</v>
      </c>
      <c r="H95" s="13">
        <v>1</v>
      </c>
      <c r="I95">
        <v>0</v>
      </c>
      <c r="J95" s="13">
        <v>1</v>
      </c>
      <c r="K95" s="13">
        <v>0</v>
      </c>
      <c r="L95" s="14">
        <v>0</v>
      </c>
      <c r="M95" s="14">
        <v>0</v>
      </c>
      <c r="N95" s="14">
        <v>0</v>
      </c>
      <c r="O95" s="13">
        <v>1</v>
      </c>
      <c r="P95" s="14">
        <v>0</v>
      </c>
      <c r="Q95" s="14">
        <v>0</v>
      </c>
      <c r="R95">
        <v>7</v>
      </c>
      <c r="S95" s="14">
        <v>0</v>
      </c>
      <c r="T95" s="14">
        <f t="shared" si="13"/>
        <v>8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f t="shared" si="14"/>
        <v>0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f t="shared" si="15"/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f t="shared" si="16"/>
        <v>0</v>
      </c>
      <c r="AS95" s="14">
        <f t="shared" si="17"/>
        <v>8</v>
      </c>
      <c r="AT95">
        <v>0</v>
      </c>
      <c r="AU95" t="s">
        <v>136</v>
      </c>
      <c r="AV95" s="20">
        <v>0</v>
      </c>
      <c r="AW95" s="13" t="s">
        <v>136</v>
      </c>
      <c r="AX95" s="13" t="s">
        <v>136</v>
      </c>
      <c r="AY95" s="13" t="s">
        <v>136</v>
      </c>
      <c r="AZ95" s="20">
        <v>0</v>
      </c>
      <c r="BA95" s="13" t="s">
        <v>136</v>
      </c>
      <c r="BB95" s="13" t="s">
        <v>136</v>
      </c>
      <c r="BC95" s="13" t="s">
        <v>136</v>
      </c>
      <c r="BD95" s="20">
        <v>0</v>
      </c>
      <c r="BE95" s="13" t="s">
        <v>136</v>
      </c>
      <c r="BF95" s="13" t="s">
        <v>136</v>
      </c>
      <c r="BG95" s="13" t="s">
        <v>136</v>
      </c>
      <c r="BH95" s="20">
        <v>0</v>
      </c>
      <c r="BI95" s="13" t="s">
        <v>136</v>
      </c>
      <c r="BJ95" s="13" t="s">
        <v>136</v>
      </c>
      <c r="BK95" s="13" t="s">
        <v>136</v>
      </c>
      <c r="BL95" s="20">
        <v>0</v>
      </c>
      <c r="BM95" s="13" t="s">
        <v>136</v>
      </c>
      <c r="BN95" s="13" t="s">
        <v>136</v>
      </c>
      <c r="BO95" s="13" t="s">
        <v>136</v>
      </c>
      <c r="BP95" s="20">
        <v>0</v>
      </c>
      <c r="BQ95" s="21">
        <v>1</v>
      </c>
      <c r="BR95" s="13" t="s">
        <v>136</v>
      </c>
      <c r="BS95" s="13" t="s">
        <v>136</v>
      </c>
      <c r="BT95" s="13" t="s">
        <v>136</v>
      </c>
      <c r="BU95" s="20">
        <v>0</v>
      </c>
      <c r="BV95" s="13" t="s">
        <v>136</v>
      </c>
      <c r="BW95" s="13" t="s">
        <v>136</v>
      </c>
      <c r="BX95" s="13" t="s">
        <v>136</v>
      </c>
      <c r="BY95" s="20">
        <v>0</v>
      </c>
      <c r="BZ95" s="13" t="s">
        <v>136</v>
      </c>
      <c r="CA95" s="13" t="s">
        <v>136</v>
      </c>
      <c r="CB95" s="13" t="s">
        <v>136</v>
      </c>
      <c r="CC95" s="20">
        <v>0</v>
      </c>
      <c r="CD95" s="13" t="s">
        <v>136</v>
      </c>
      <c r="CE95" s="13" t="s">
        <v>136</v>
      </c>
      <c r="CF95" s="13" t="s">
        <v>136</v>
      </c>
      <c r="CG95" s="20">
        <v>0</v>
      </c>
      <c r="CH95" s="13" t="s">
        <v>136</v>
      </c>
      <c r="CI95" s="13" t="s">
        <v>136</v>
      </c>
      <c r="CJ95" s="13" t="s">
        <v>136</v>
      </c>
      <c r="CK95" s="20">
        <v>0</v>
      </c>
      <c r="CL95" s="13" t="s">
        <v>136</v>
      </c>
      <c r="CM95" s="13" t="s">
        <v>136</v>
      </c>
      <c r="CN95" s="13" t="s">
        <v>136</v>
      </c>
      <c r="CO95" s="13" t="s">
        <v>136</v>
      </c>
      <c r="CP95" s="13" t="s">
        <v>136</v>
      </c>
      <c r="CQ95" s="13" t="s">
        <v>136</v>
      </c>
      <c r="CR95" s="13" t="s">
        <v>136</v>
      </c>
      <c r="CS95" s="13" t="s">
        <v>136</v>
      </c>
      <c r="CT95" s="13" t="s">
        <v>136</v>
      </c>
      <c r="CU95" s="13" t="s">
        <v>136</v>
      </c>
      <c r="CV95" s="13" t="s">
        <v>136</v>
      </c>
      <c r="CW95" s="13" t="s">
        <v>136</v>
      </c>
      <c r="CX95" s="13" t="s">
        <v>136</v>
      </c>
      <c r="CY95" s="13" t="s">
        <v>136</v>
      </c>
      <c r="CZ95" s="13" t="s">
        <v>136</v>
      </c>
      <c r="DA95" s="13" t="s">
        <v>136</v>
      </c>
      <c r="DB95" s="13" t="s">
        <v>136</v>
      </c>
      <c r="DC95" s="13" t="s">
        <v>136</v>
      </c>
      <c r="DD95" s="13" t="s">
        <v>136</v>
      </c>
      <c r="DE95" s="13" t="s">
        <v>136</v>
      </c>
      <c r="DF95" s="13" t="s">
        <v>136</v>
      </c>
      <c r="DG95" s="13" t="s">
        <v>136</v>
      </c>
      <c r="DH95" s="13" t="s">
        <v>136</v>
      </c>
      <c r="DI95" s="13"/>
      <c r="DJ95" s="13"/>
      <c r="DK95" s="13"/>
      <c r="DL95" s="20">
        <v>0</v>
      </c>
      <c r="DM95" s="20">
        <v>0</v>
      </c>
      <c r="DN95" s="20">
        <v>0</v>
      </c>
      <c r="DO95" s="20">
        <v>0</v>
      </c>
      <c r="DP95" s="20">
        <v>0</v>
      </c>
      <c r="DQ95" s="20">
        <v>0</v>
      </c>
      <c r="DR95" s="20">
        <v>0</v>
      </c>
      <c r="DS95" s="20">
        <v>0</v>
      </c>
      <c r="DT95" s="20">
        <v>0</v>
      </c>
      <c r="DU95" s="20">
        <v>0</v>
      </c>
      <c r="DV95" s="20">
        <v>0</v>
      </c>
      <c r="DW95" s="20">
        <v>0</v>
      </c>
      <c r="DX95" s="20">
        <v>2</v>
      </c>
      <c r="DY95" s="20">
        <v>2</v>
      </c>
      <c r="DZ95" s="20">
        <v>4</v>
      </c>
      <c r="EA95" s="20">
        <v>4</v>
      </c>
      <c r="EB95" s="20">
        <v>3000</v>
      </c>
      <c r="EC95" s="20">
        <v>5000</v>
      </c>
      <c r="ED95" s="19">
        <f t="shared" si="18"/>
        <v>2000</v>
      </c>
      <c r="EE95" s="19">
        <f t="shared" si="19"/>
        <v>40</v>
      </c>
      <c r="EF95" s="20">
        <v>2000</v>
      </c>
      <c r="EG95" s="20">
        <v>4000</v>
      </c>
      <c r="EH95" s="19">
        <f t="shared" si="20"/>
        <v>2000</v>
      </c>
      <c r="EI95" s="19">
        <f t="shared" si="21"/>
        <v>50</v>
      </c>
      <c r="EJ95" s="19"/>
      <c r="EK95" s="19"/>
      <c r="EL95" s="19"/>
      <c r="EM95" s="19"/>
      <c r="EN95" s="19"/>
      <c r="EO95" s="19"/>
      <c r="EP95" s="19"/>
      <c r="EQ95" s="19"/>
      <c r="ER95" s="19">
        <v>2</v>
      </c>
      <c r="ES95" s="20"/>
      <c r="ET95" s="20">
        <v>1</v>
      </c>
      <c r="EU95" s="20">
        <v>1</v>
      </c>
      <c r="EV95" s="20">
        <v>7</v>
      </c>
      <c r="EW95" s="20"/>
      <c r="EX95" s="20">
        <v>0</v>
      </c>
      <c r="EY95" t="s">
        <v>136</v>
      </c>
      <c r="EZ95" s="19">
        <v>0</v>
      </c>
      <c r="FA95" s="19"/>
      <c r="FB95" s="19">
        <v>0</v>
      </c>
      <c r="FC95" s="19"/>
      <c r="FD95" s="19">
        <v>0</v>
      </c>
      <c r="FE95" s="19"/>
      <c r="FF95" s="15">
        <v>0</v>
      </c>
      <c r="FG95">
        <v>2</v>
      </c>
      <c r="FH95">
        <v>0</v>
      </c>
      <c r="FI95">
        <v>9</v>
      </c>
      <c r="FJ95">
        <v>18</v>
      </c>
      <c r="FK95">
        <v>11</v>
      </c>
      <c r="FL95">
        <v>18</v>
      </c>
      <c r="FM95">
        <v>29</v>
      </c>
      <c r="FN95">
        <v>0</v>
      </c>
      <c r="FO95">
        <v>0</v>
      </c>
      <c r="FP95">
        <v>1</v>
      </c>
      <c r="FQ95">
        <v>0</v>
      </c>
      <c r="FR95">
        <v>0</v>
      </c>
      <c r="FS95">
        <v>0</v>
      </c>
      <c r="FT95">
        <v>0</v>
      </c>
      <c r="FU95">
        <v>0</v>
      </c>
      <c r="FV95">
        <v>1</v>
      </c>
      <c r="FW95">
        <v>0</v>
      </c>
      <c r="FX95">
        <v>2</v>
      </c>
      <c r="FY95">
        <v>0</v>
      </c>
      <c r="FZ95">
        <v>0</v>
      </c>
      <c r="GA95">
        <v>0</v>
      </c>
      <c r="GB95">
        <v>0</v>
      </c>
      <c r="GC95">
        <v>18</v>
      </c>
      <c r="GD95">
        <v>0</v>
      </c>
      <c r="GE95">
        <v>0</v>
      </c>
      <c r="GF95">
        <v>1</v>
      </c>
      <c r="GG95">
        <v>0</v>
      </c>
      <c r="GH95">
        <v>0</v>
      </c>
      <c r="GI95">
        <v>0</v>
      </c>
      <c r="GJ95">
        <v>0</v>
      </c>
      <c r="GK95">
        <v>0</v>
      </c>
      <c r="GL95">
        <v>0</v>
      </c>
      <c r="GM95">
        <v>0</v>
      </c>
      <c r="GN95">
        <v>0</v>
      </c>
      <c r="GO95">
        <v>0</v>
      </c>
      <c r="GP95">
        <v>0</v>
      </c>
      <c r="GQ95">
        <v>0</v>
      </c>
      <c r="GR95">
        <v>2</v>
      </c>
      <c r="GS95">
        <v>0</v>
      </c>
      <c r="GT95">
        <v>0</v>
      </c>
      <c r="GU95">
        <v>0</v>
      </c>
      <c r="GV95">
        <v>2</v>
      </c>
      <c r="GW95">
        <v>0</v>
      </c>
      <c r="GX95">
        <v>1</v>
      </c>
      <c r="GY95">
        <v>0</v>
      </c>
      <c r="GZ95">
        <v>1</v>
      </c>
      <c r="HA95">
        <v>0</v>
      </c>
    </row>
    <row r="96" spans="1:209" s="20" customFormat="1" ht="15" customHeight="1" x14ac:dyDescent="0.35">
      <c r="A96" s="21">
        <v>2080419</v>
      </c>
      <c r="B96" s="21">
        <v>2</v>
      </c>
      <c r="C96" s="21">
        <v>8</v>
      </c>
      <c r="D96" s="21">
        <v>4</v>
      </c>
      <c r="E96" s="21" t="s">
        <v>227</v>
      </c>
      <c r="F96" s="21">
        <v>1</v>
      </c>
      <c r="G96" s="21">
        <v>1</v>
      </c>
      <c r="H96" s="13">
        <v>1</v>
      </c>
      <c r="I96" s="20">
        <v>0</v>
      </c>
      <c r="J96" s="13">
        <v>2</v>
      </c>
      <c r="K96" s="13">
        <v>0</v>
      </c>
      <c r="L96" s="14">
        <v>0</v>
      </c>
      <c r="M96" s="14">
        <v>0</v>
      </c>
      <c r="N96" s="20">
        <v>0</v>
      </c>
      <c r="O96" s="13">
        <v>3</v>
      </c>
      <c r="P96" s="14">
        <v>0</v>
      </c>
      <c r="Q96" s="14">
        <v>0</v>
      </c>
      <c r="R96" s="20">
        <v>4</v>
      </c>
      <c r="S96" s="20">
        <v>2</v>
      </c>
      <c r="T96" s="14">
        <f t="shared" si="13"/>
        <v>9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f t="shared" si="14"/>
        <v>0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f t="shared" si="15"/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0</v>
      </c>
      <c r="AQ96" s="14">
        <v>0</v>
      </c>
      <c r="AR96" s="14">
        <f t="shared" si="16"/>
        <v>0</v>
      </c>
      <c r="AS96" s="14">
        <f t="shared" si="17"/>
        <v>9</v>
      </c>
      <c r="AT96" s="20">
        <v>0</v>
      </c>
      <c r="AU96" s="20" t="s">
        <v>136</v>
      </c>
      <c r="AV96" s="20">
        <v>0</v>
      </c>
      <c r="AW96" s="13" t="s">
        <v>136</v>
      </c>
      <c r="AX96" s="13" t="s">
        <v>136</v>
      </c>
      <c r="AY96" s="13" t="s">
        <v>136</v>
      </c>
      <c r="AZ96" s="20">
        <v>0</v>
      </c>
      <c r="BA96" s="13" t="s">
        <v>136</v>
      </c>
      <c r="BB96" s="13" t="s">
        <v>136</v>
      </c>
      <c r="BC96" s="13" t="s">
        <v>136</v>
      </c>
      <c r="BD96" s="20">
        <v>0</v>
      </c>
      <c r="BE96" s="13" t="s">
        <v>136</v>
      </c>
      <c r="BF96" s="13" t="s">
        <v>136</v>
      </c>
      <c r="BG96" s="13" t="s">
        <v>136</v>
      </c>
      <c r="BH96" s="20">
        <v>0</v>
      </c>
      <c r="BI96" s="13" t="s">
        <v>136</v>
      </c>
      <c r="BJ96" s="13" t="s">
        <v>136</v>
      </c>
      <c r="BK96" s="13" t="s">
        <v>136</v>
      </c>
      <c r="BL96" s="20">
        <v>0</v>
      </c>
      <c r="BM96" s="13" t="s">
        <v>136</v>
      </c>
      <c r="BN96" s="13" t="s">
        <v>136</v>
      </c>
      <c r="BO96" s="13" t="s">
        <v>136</v>
      </c>
      <c r="BP96" s="20">
        <v>0</v>
      </c>
      <c r="BQ96" s="21">
        <v>1</v>
      </c>
      <c r="BR96" s="13" t="s">
        <v>136</v>
      </c>
      <c r="BS96" s="13" t="s">
        <v>136</v>
      </c>
      <c r="BT96" s="13" t="s">
        <v>136</v>
      </c>
      <c r="BU96" s="20">
        <v>0</v>
      </c>
      <c r="BV96" s="13" t="s">
        <v>136</v>
      </c>
      <c r="BW96" s="13" t="s">
        <v>136</v>
      </c>
      <c r="BX96" s="13" t="s">
        <v>136</v>
      </c>
      <c r="BY96" s="20">
        <v>0</v>
      </c>
      <c r="BZ96" s="13" t="s">
        <v>136</v>
      </c>
      <c r="CA96" s="13" t="s">
        <v>136</v>
      </c>
      <c r="CB96" s="13" t="s">
        <v>136</v>
      </c>
      <c r="CC96" s="20">
        <v>0</v>
      </c>
      <c r="CD96" s="13" t="s">
        <v>136</v>
      </c>
      <c r="CE96" s="13" t="s">
        <v>136</v>
      </c>
      <c r="CF96" s="13" t="s">
        <v>136</v>
      </c>
      <c r="CG96" s="20">
        <v>0</v>
      </c>
      <c r="CH96" s="13" t="s">
        <v>136</v>
      </c>
      <c r="CI96" s="13" t="s">
        <v>136</v>
      </c>
      <c r="CJ96" s="13" t="s">
        <v>136</v>
      </c>
      <c r="CK96" s="20">
        <v>0</v>
      </c>
      <c r="CL96" s="13" t="s">
        <v>136</v>
      </c>
      <c r="CM96" s="13" t="s">
        <v>136</v>
      </c>
      <c r="CN96" s="13" t="s">
        <v>136</v>
      </c>
      <c r="CO96" s="13" t="s">
        <v>136</v>
      </c>
      <c r="CP96" s="13" t="s">
        <v>136</v>
      </c>
      <c r="CQ96" s="13" t="s">
        <v>136</v>
      </c>
      <c r="CR96" s="13" t="s">
        <v>136</v>
      </c>
      <c r="CS96" s="13" t="s">
        <v>136</v>
      </c>
      <c r="CT96" s="13" t="s">
        <v>136</v>
      </c>
      <c r="CU96" s="13" t="s">
        <v>136</v>
      </c>
      <c r="CV96" s="13" t="s">
        <v>136</v>
      </c>
      <c r="CW96" s="13" t="s">
        <v>136</v>
      </c>
      <c r="CX96" s="13" t="s">
        <v>136</v>
      </c>
      <c r="CY96" s="13" t="s">
        <v>136</v>
      </c>
      <c r="CZ96" s="13" t="s">
        <v>136</v>
      </c>
      <c r="DA96" s="13" t="s">
        <v>136</v>
      </c>
      <c r="DB96" s="13" t="s">
        <v>136</v>
      </c>
      <c r="DC96" s="13" t="s">
        <v>136</v>
      </c>
      <c r="DD96" s="13" t="s">
        <v>136</v>
      </c>
      <c r="DE96" s="13" t="s">
        <v>136</v>
      </c>
      <c r="DF96" s="13" t="s">
        <v>136</v>
      </c>
      <c r="DG96" s="13" t="s">
        <v>136</v>
      </c>
      <c r="DH96" s="13" t="s">
        <v>136</v>
      </c>
      <c r="DI96" s="13"/>
      <c r="DJ96" s="13"/>
      <c r="DK96" s="13"/>
      <c r="DL96" s="20">
        <v>0</v>
      </c>
      <c r="DM96" s="20">
        <v>0</v>
      </c>
      <c r="DN96" s="20">
        <v>0</v>
      </c>
      <c r="DO96" s="20">
        <v>0</v>
      </c>
      <c r="DP96" s="20">
        <v>0</v>
      </c>
      <c r="DQ96" s="20">
        <v>0</v>
      </c>
      <c r="DR96" s="20">
        <v>0</v>
      </c>
      <c r="DS96" s="20">
        <v>0</v>
      </c>
      <c r="DT96" s="20">
        <v>0</v>
      </c>
      <c r="DU96" s="20">
        <v>0</v>
      </c>
      <c r="DV96" s="20">
        <v>0</v>
      </c>
      <c r="DW96" s="20">
        <v>0</v>
      </c>
      <c r="DX96" s="20">
        <v>4</v>
      </c>
      <c r="DY96" s="20">
        <v>4</v>
      </c>
      <c r="DZ96" s="20">
        <v>4</v>
      </c>
      <c r="EA96" s="20">
        <v>4</v>
      </c>
      <c r="EB96" s="15"/>
      <c r="EC96" s="15"/>
      <c r="ED96" s="19"/>
      <c r="EE96" s="19"/>
      <c r="EG96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20">
        <v>0</v>
      </c>
      <c r="ET96" s="20">
        <v>0</v>
      </c>
      <c r="EU96" s="20">
        <v>0</v>
      </c>
      <c r="EV96" s="19">
        <v>0</v>
      </c>
      <c r="EW96" s="19"/>
      <c r="EX96" s="20">
        <v>0</v>
      </c>
      <c r="EY96" s="20" t="s">
        <v>136</v>
      </c>
      <c r="EZ96" s="19">
        <v>0</v>
      </c>
      <c r="FA96" s="19"/>
      <c r="FB96" s="19">
        <v>0</v>
      </c>
      <c r="FC96" s="19"/>
      <c r="FD96" s="19">
        <v>0</v>
      </c>
      <c r="FE96" s="19"/>
      <c r="FF96" s="15">
        <v>0</v>
      </c>
      <c r="FG96" s="20">
        <v>8</v>
      </c>
      <c r="FH96" s="20">
        <v>0</v>
      </c>
      <c r="FI96" s="20">
        <v>15</v>
      </c>
      <c r="FJ96" s="20">
        <v>0</v>
      </c>
      <c r="FK96" s="20">
        <v>23</v>
      </c>
      <c r="FL96" s="20">
        <v>0</v>
      </c>
      <c r="FM96" s="20">
        <v>23</v>
      </c>
      <c r="FN96" s="20">
        <v>1</v>
      </c>
      <c r="FO96" s="20">
        <v>0</v>
      </c>
      <c r="FP96" s="20">
        <v>0</v>
      </c>
      <c r="FQ96" s="20">
        <v>0</v>
      </c>
      <c r="FR96" s="20">
        <v>0</v>
      </c>
      <c r="FS96" s="20">
        <v>0</v>
      </c>
      <c r="FT96" s="20">
        <v>0</v>
      </c>
      <c r="FU96" s="20">
        <v>0</v>
      </c>
      <c r="FV96" s="20">
        <v>2</v>
      </c>
      <c r="FW96" s="20">
        <v>0</v>
      </c>
      <c r="FX96" s="20">
        <v>10</v>
      </c>
      <c r="FY96" s="20">
        <v>0</v>
      </c>
      <c r="FZ96" s="20">
        <v>1</v>
      </c>
      <c r="GA96" s="20">
        <v>0</v>
      </c>
      <c r="GB96" s="20">
        <v>0</v>
      </c>
      <c r="GC96" s="20">
        <v>0</v>
      </c>
      <c r="GD96" s="20">
        <v>0</v>
      </c>
      <c r="GE96" s="20">
        <v>0</v>
      </c>
      <c r="GF96" s="20">
        <v>5</v>
      </c>
      <c r="GG96" s="20">
        <v>0</v>
      </c>
      <c r="GH96" s="20">
        <v>4</v>
      </c>
      <c r="GI96" s="20">
        <v>0</v>
      </c>
      <c r="GJ96" s="20">
        <v>0</v>
      </c>
      <c r="GK96" s="20">
        <v>0</v>
      </c>
      <c r="GL96" s="20">
        <v>0</v>
      </c>
      <c r="GM96" s="20">
        <v>0</v>
      </c>
      <c r="GN96" s="20">
        <v>0</v>
      </c>
      <c r="GO96" s="20">
        <v>0</v>
      </c>
      <c r="GP96" s="20">
        <v>0</v>
      </c>
      <c r="GQ96" s="20">
        <v>0</v>
      </c>
      <c r="GR96" s="20">
        <v>0</v>
      </c>
      <c r="GS96" s="20">
        <v>0</v>
      </c>
      <c r="GT96" s="20">
        <v>0</v>
      </c>
      <c r="GU96" s="20">
        <v>0</v>
      </c>
      <c r="GV96" s="20">
        <v>0</v>
      </c>
      <c r="GW96" s="20">
        <v>0</v>
      </c>
      <c r="GX96" s="20">
        <v>0</v>
      </c>
      <c r="GY96" s="20">
        <v>0</v>
      </c>
      <c r="GZ96" s="20">
        <v>0</v>
      </c>
      <c r="HA96" s="20">
        <v>0</v>
      </c>
    </row>
    <row r="97" spans="1:209" s="20" customFormat="1" ht="15" customHeight="1" x14ac:dyDescent="0.35">
      <c r="A97" s="21">
        <v>2080420</v>
      </c>
      <c r="B97" s="21">
        <v>2</v>
      </c>
      <c r="C97" s="21">
        <v>8</v>
      </c>
      <c r="D97" s="21">
        <v>4</v>
      </c>
      <c r="E97" s="21" t="s">
        <v>228</v>
      </c>
      <c r="F97" s="21">
        <v>1</v>
      </c>
      <c r="G97" s="21">
        <v>5</v>
      </c>
      <c r="H97" s="13">
        <v>4</v>
      </c>
      <c r="I97" s="20">
        <v>0</v>
      </c>
      <c r="J97" s="13">
        <v>1</v>
      </c>
      <c r="K97" s="13">
        <v>0</v>
      </c>
      <c r="L97" s="14">
        <v>0</v>
      </c>
      <c r="M97" s="14">
        <v>0</v>
      </c>
      <c r="N97" s="20">
        <v>5</v>
      </c>
      <c r="O97" s="13">
        <v>4</v>
      </c>
      <c r="P97" s="14">
        <v>0</v>
      </c>
      <c r="Q97" s="14">
        <v>0</v>
      </c>
      <c r="R97" s="20">
        <v>3</v>
      </c>
      <c r="S97" s="14">
        <v>0</v>
      </c>
      <c r="T97" s="14">
        <f t="shared" si="13"/>
        <v>12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14">
        <f t="shared" si="14"/>
        <v>0</v>
      </c>
      <c r="AC97" s="14">
        <v>0</v>
      </c>
      <c r="AD97" s="20">
        <v>3</v>
      </c>
      <c r="AE97" s="14">
        <v>0</v>
      </c>
      <c r="AF97" s="14">
        <v>0</v>
      </c>
      <c r="AG97" s="14">
        <v>0</v>
      </c>
      <c r="AH97" s="20">
        <v>12</v>
      </c>
      <c r="AI97" s="14">
        <v>0</v>
      </c>
      <c r="AJ97" s="14">
        <f t="shared" si="15"/>
        <v>15</v>
      </c>
      <c r="AK97" s="14">
        <v>0</v>
      </c>
      <c r="AL97" s="14">
        <v>0</v>
      </c>
      <c r="AM97" s="14">
        <v>0</v>
      </c>
      <c r="AN97" s="14">
        <v>0</v>
      </c>
      <c r="AO97" s="14">
        <v>0</v>
      </c>
      <c r="AP97" s="14">
        <v>0</v>
      </c>
      <c r="AQ97" s="14">
        <v>0</v>
      </c>
      <c r="AR97" s="14">
        <f t="shared" si="16"/>
        <v>0</v>
      </c>
      <c r="AS97" s="14">
        <f t="shared" si="17"/>
        <v>27</v>
      </c>
      <c r="AT97" s="20">
        <v>0</v>
      </c>
      <c r="AU97" s="20" t="s">
        <v>136</v>
      </c>
      <c r="AV97" s="20">
        <v>0</v>
      </c>
      <c r="AW97" s="13" t="s">
        <v>136</v>
      </c>
      <c r="AX97" s="13" t="s">
        <v>136</v>
      </c>
      <c r="AY97" s="13" t="s">
        <v>136</v>
      </c>
      <c r="AZ97" s="20">
        <v>0</v>
      </c>
      <c r="BA97" s="13" t="s">
        <v>136</v>
      </c>
      <c r="BB97" s="13" t="s">
        <v>136</v>
      </c>
      <c r="BC97" s="13" t="s">
        <v>136</v>
      </c>
      <c r="BD97" s="20">
        <v>0</v>
      </c>
      <c r="BE97" s="13" t="s">
        <v>136</v>
      </c>
      <c r="BF97" s="13" t="s">
        <v>136</v>
      </c>
      <c r="BG97" s="13" t="s">
        <v>136</v>
      </c>
      <c r="BH97" s="20">
        <v>1</v>
      </c>
      <c r="BI97" s="20">
        <v>2</v>
      </c>
      <c r="BJ97">
        <v>6</v>
      </c>
      <c r="BK97" s="20">
        <v>2</v>
      </c>
      <c r="BL97" s="20">
        <v>1</v>
      </c>
      <c r="BM97" s="13">
        <v>2</v>
      </c>
      <c r="BN97" s="13">
        <v>4</v>
      </c>
      <c r="BO97" s="13">
        <v>2</v>
      </c>
      <c r="BP97" s="20">
        <v>0</v>
      </c>
      <c r="BQ97" s="21">
        <v>1</v>
      </c>
      <c r="BR97" s="13" t="s">
        <v>136</v>
      </c>
      <c r="BS97" s="13" t="s">
        <v>136</v>
      </c>
      <c r="BT97" s="13" t="s">
        <v>136</v>
      </c>
      <c r="BU97" s="20">
        <v>0</v>
      </c>
      <c r="BV97" s="13" t="s">
        <v>136</v>
      </c>
      <c r="BW97" s="13" t="s">
        <v>136</v>
      </c>
      <c r="BX97" s="13" t="s">
        <v>136</v>
      </c>
      <c r="BY97" s="20">
        <v>0</v>
      </c>
      <c r="BZ97" s="13" t="s">
        <v>136</v>
      </c>
      <c r="CA97" s="13" t="s">
        <v>136</v>
      </c>
      <c r="CB97" s="13" t="s">
        <v>136</v>
      </c>
      <c r="CC97" s="20">
        <v>0</v>
      </c>
      <c r="CD97" s="13" t="s">
        <v>136</v>
      </c>
      <c r="CE97" s="13" t="s">
        <v>136</v>
      </c>
      <c r="CF97" s="13" t="s">
        <v>136</v>
      </c>
      <c r="CG97" s="20">
        <v>0</v>
      </c>
      <c r="CH97" s="13" t="s">
        <v>136</v>
      </c>
      <c r="CI97" s="13" t="s">
        <v>136</v>
      </c>
      <c r="CJ97" s="13" t="s">
        <v>136</v>
      </c>
      <c r="CK97" s="20">
        <v>0</v>
      </c>
      <c r="CL97" s="13" t="s">
        <v>136</v>
      </c>
      <c r="CM97" s="13" t="s">
        <v>136</v>
      </c>
      <c r="CN97" s="13" t="s">
        <v>136</v>
      </c>
      <c r="CO97" s="13" t="s">
        <v>136</v>
      </c>
      <c r="CP97" s="13" t="s">
        <v>136</v>
      </c>
      <c r="CQ97" s="13" t="s">
        <v>136</v>
      </c>
      <c r="CR97" s="13" t="s">
        <v>136</v>
      </c>
      <c r="CS97" s="20">
        <v>2</v>
      </c>
      <c r="CT97" s="13" t="s">
        <v>136</v>
      </c>
      <c r="CU97" s="20">
        <v>6</v>
      </c>
      <c r="CV97" s="13" t="s">
        <v>136</v>
      </c>
      <c r="CW97" s="13" t="s">
        <v>136</v>
      </c>
      <c r="CX97" s="13" t="s">
        <v>136</v>
      </c>
      <c r="CY97" s="13" t="s">
        <v>136</v>
      </c>
      <c r="CZ97" s="13" t="s">
        <v>136</v>
      </c>
      <c r="DA97" s="13" t="s">
        <v>136</v>
      </c>
      <c r="DB97" s="13" t="s">
        <v>136</v>
      </c>
      <c r="DC97" s="13" t="s">
        <v>136</v>
      </c>
      <c r="DD97" s="13" t="s">
        <v>136</v>
      </c>
      <c r="DE97" s="13" t="s">
        <v>136</v>
      </c>
      <c r="DF97" s="13" t="s">
        <v>136</v>
      </c>
      <c r="DG97" s="13" t="s">
        <v>136</v>
      </c>
      <c r="DH97" s="13" t="s">
        <v>136</v>
      </c>
      <c r="DI97" s="13"/>
      <c r="DJ97" s="13"/>
      <c r="DK97" s="13"/>
      <c r="DL97" s="20">
        <v>0</v>
      </c>
      <c r="DM97" s="20">
        <v>0</v>
      </c>
      <c r="DN97" s="20">
        <v>0</v>
      </c>
      <c r="DO97" s="20">
        <v>0</v>
      </c>
      <c r="DP97" s="20">
        <v>0</v>
      </c>
      <c r="DQ97" s="20">
        <v>0</v>
      </c>
      <c r="DR97" s="20">
        <v>0</v>
      </c>
      <c r="DS97" s="20">
        <v>1</v>
      </c>
      <c r="DT97" s="20">
        <v>0</v>
      </c>
      <c r="DU97" s="20">
        <v>0</v>
      </c>
      <c r="DV97" s="20">
        <v>0</v>
      </c>
      <c r="DW97" s="20">
        <v>0</v>
      </c>
      <c r="DX97" s="20">
        <v>2</v>
      </c>
      <c r="DY97" s="20">
        <v>2</v>
      </c>
      <c r="DZ97" s="20">
        <v>4</v>
      </c>
      <c r="EA97" s="20">
        <v>4</v>
      </c>
      <c r="EB97" s="20">
        <v>4000</v>
      </c>
      <c r="EC97" s="20">
        <v>5000</v>
      </c>
      <c r="ED97" s="19">
        <f t="shared" si="18"/>
        <v>1000</v>
      </c>
      <c r="EE97" s="19">
        <f t="shared" si="19"/>
        <v>20</v>
      </c>
      <c r="EF97" s="20">
        <v>3000</v>
      </c>
      <c r="EG97" s="20">
        <v>4000</v>
      </c>
      <c r="EH97" s="19">
        <f t="shared" si="20"/>
        <v>1000</v>
      </c>
      <c r="EI97" s="19">
        <f t="shared" si="21"/>
        <v>25</v>
      </c>
      <c r="EJ97" s="19"/>
      <c r="EK97" s="19"/>
      <c r="EL97" s="19"/>
      <c r="EM97" s="19"/>
      <c r="EN97" s="19"/>
      <c r="EO97" s="19"/>
      <c r="EP97" s="19"/>
      <c r="EQ97" s="19"/>
      <c r="ER97" s="19">
        <v>2</v>
      </c>
      <c r="ET97" s="20">
        <v>1</v>
      </c>
      <c r="EU97" s="20">
        <v>0</v>
      </c>
      <c r="EV97" s="19">
        <v>0</v>
      </c>
      <c r="EW97" s="19"/>
      <c r="EX97" s="20">
        <v>0</v>
      </c>
      <c r="EY97" s="20" t="s">
        <v>136</v>
      </c>
      <c r="EZ97" s="19">
        <v>0</v>
      </c>
      <c r="FA97" s="19"/>
      <c r="FB97" s="19">
        <v>0</v>
      </c>
      <c r="FC97" s="19"/>
      <c r="FD97" s="19">
        <v>0</v>
      </c>
      <c r="FE97" s="19"/>
      <c r="FF97" s="15">
        <v>0</v>
      </c>
      <c r="FG97" s="20">
        <v>124</v>
      </c>
      <c r="FH97" s="20">
        <v>10</v>
      </c>
      <c r="FI97" s="20">
        <v>32</v>
      </c>
      <c r="FJ97" s="20">
        <v>105</v>
      </c>
      <c r="FK97" s="20">
        <v>156</v>
      </c>
      <c r="FL97" s="20">
        <v>115</v>
      </c>
      <c r="FM97" s="20">
        <v>271</v>
      </c>
      <c r="FN97" s="20">
        <v>0</v>
      </c>
      <c r="FO97" s="20">
        <v>0</v>
      </c>
      <c r="FP97" s="20">
        <v>2</v>
      </c>
      <c r="FQ97" s="20">
        <v>0</v>
      </c>
      <c r="FR97" s="20">
        <v>0</v>
      </c>
      <c r="FS97" s="20">
        <v>0</v>
      </c>
      <c r="FT97" s="20">
        <v>0</v>
      </c>
      <c r="FU97" s="20">
        <v>0</v>
      </c>
      <c r="FV97" s="20">
        <v>0</v>
      </c>
      <c r="FW97" s="20">
        <v>0</v>
      </c>
      <c r="FX97" s="20">
        <v>28</v>
      </c>
      <c r="FY97" s="20">
        <v>0</v>
      </c>
      <c r="FZ97" s="20">
        <v>0</v>
      </c>
      <c r="GA97" s="20">
        <v>6</v>
      </c>
      <c r="GB97" s="20">
        <v>0</v>
      </c>
      <c r="GC97" s="20">
        <v>85</v>
      </c>
      <c r="GD97" s="20">
        <v>16</v>
      </c>
      <c r="GE97" s="20">
        <v>0</v>
      </c>
      <c r="GF97" s="20">
        <v>0</v>
      </c>
      <c r="GG97" s="20">
        <v>0</v>
      </c>
      <c r="GH97" s="20">
        <v>8</v>
      </c>
      <c r="GI97" s="20">
        <v>0</v>
      </c>
      <c r="GJ97" s="20">
        <v>0</v>
      </c>
      <c r="GK97" s="20">
        <v>0</v>
      </c>
      <c r="GL97" s="20">
        <v>60</v>
      </c>
      <c r="GM97" s="20">
        <v>0</v>
      </c>
      <c r="GN97" s="20">
        <v>0</v>
      </c>
      <c r="GO97" s="20">
        <v>0</v>
      </c>
      <c r="GP97" s="20">
        <v>4</v>
      </c>
      <c r="GQ97" s="20">
        <v>4</v>
      </c>
      <c r="GR97" s="20">
        <v>2</v>
      </c>
      <c r="GS97" s="20">
        <v>20</v>
      </c>
      <c r="GT97" s="20">
        <v>0</v>
      </c>
      <c r="GU97" s="20">
        <v>0</v>
      </c>
      <c r="GV97" s="20">
        <v>0</v>
      </c>
      <c r="GW97" s="20">
        <v>0</v>
      </c>
      <c r="GX97" s="20">
        <v>36</v>
      </c>
      <c r="GY97" s="20">
        <v>0</v>
      </c>
      <c r="GZ97" s="20">
        <v>0</v>
      </c>
      <c r="HA97" s="20">
        <v>0</v>
      </c>
    </row>
    <row r="98" spans="1:209" ht="15" customHeight="1" x14ac:dyDescent="0.35">
      <c r="A98" s="18">
        <v>2080421</v>
      </c>
      <c r="B98" s="18">
        <v>2</v>
      </c>
      <c r="C98" s="18">
        <v>8</v>
      </c>
      <c r="D98" s="18">
        <v>4</v>
      </c>
      <c r="E98" s="18" t="s">
        <v>229</v>
      </c>
      <c r="F98" s="18">
        <v>1</v>
      </c>
      <c r="G98" s="18">
        <v>2</v>
      </c>
      <c r="H98" s="13">
        <v>2</v>
      </c>
      <c r="I98" s="13">
        <v>3</v>
      </c>
      <c r="J98" s="13">
        <v>2</v>
      </c>
      <c r="K98" s="13">
        <v>0</v>
      </c>
      <c r="L98" s="14">
        <v>0</v>
      </c>
      <c r="M98" s="13">
        <v>9</v>
      </c>
      <c r="N98" s="14">
        <v>0</v>
      </c>
      <c r="O98" s="13">
        <v>1</v>
      </c>
      <c r="P98">
        <v>1</v>
      </c>
      <c r="Q98" s="14">
        <v>0</v>
      </c>
      <c r="R98">
        <v>1</v>
      </c>
      <c r="S98" s="14">
        <v>0</v>
      </c>
      <c r="T98" s="14">
        <f t="shared" si="13"/>
        <v>12</v>
      </c>
      <c r="U98" s="14">
        <v>0</v>
      </c>
      <c r="V98">
        <v>11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f t="shared" si="14"/>
        <v>11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f t="shared" si="15"/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f t="shared" si="16"/>
        <v>0</v>
      </c>
      <c r="AS98" s="14">
        <f t="shared" si="17"/>
        <v>23</v>
      </c>
      <c r="AT98">
        <v>0</v>
      </c>
      <c r="AU98" t="s">
        <v>136</v>
      </c>
      <c r="AV98" s="20">
        <v>0</v>
      </c>
      <c r="AW98" s="13" t="s">
        <v>136</v>
      </c>
      <c r="AX98" s="13" t="s">
        <v>136</v>
      </c>
      <c r="AY98" s="13" t="s">
        <v>136</v>
      </c>
      <c r="AZ98" s="20">
        <v>0</v>
      </c>
      <c r="BA98" s="13" t="s">
        <v>136</v>
      </c>
      <c r="BB98" s="13" t="s">
        <v>136</v>
      </c>
      <c r="BC98" s="13" t="s">
        <v>136</v>
      </c>
      <c r="BD98" s="20">
        <v>0</v>
      </c>
      <c r="BE98" s="13" t="s">
        <v>136</v>
      </c>
      <c r="BF98" s="13" t="s">
        <v>136</v>
      </c>
      <c r="BG98" s="13" t="s">
        <v>136</v>
      </c>
      <c r="BH98" s="20">
        <v>0</v>
      </c>
      <c r="BI98" s="13" t="s">
        <v>136</v>
      </c>
      <c r="BJ98" s="13" t="s">
        <v>136</v>
      </c>
      <c r="BK98" s="13" t="s">
        <v>136</v>
      </c>
      <c r="BL98" s="20">
        <v>0</v>
      </c>
      <c r="BM98" s="13" t="s">
        <v>136</v>
      </c>
      <c r="BN98" s="13" t="s">
        <v>136</v>
      </c>
      <c r="BO98" s="13" t="s">
        <v>136</v>
      </c>
      <c r="BP98" s="20">
        <v>0</v>
      </c>
      <c r="BQ98" s="21">
        <v>1</v>
      </c>
      <c r="BR98" s="13" t="s">
        <v>136</v>
      </c>
      <c r="BS98" s="13" t="s">
        <v>136</v>
      </c>
      <c r="BT98" s="13" t="s">
        <v>136</v>
      </c>
      <c r="BU98" s="20">
        <v>0</v>
      </c>
      <c r="BV98" s="13" t="s">
        <v>136</v>
      </c>
      <c r="BW98" s="13" t="s">
        <v>136</v>
      </c>
      <c r="BX98" s="13" t="s">
        <v>136</v>
      </c>
      <c r="BY98" s="20">
        <v>0</v>
      </c>
      <c r="BZ98" s="13" t="s">
        <v>136</v>
      </c>
      <c r="CA98" s="13" t="s">
        <v>136</v>
      </c>
      <c r="CB98" s="13" t="s">
        <v>136</v>
      </c>
      <c r="CC98" s="20">
        <v>0</v>
      </c>
      <c r="CD98" s="13" t="s">
        <v>136</v>
      </c>
      <c r="CE98" s="13" t="s">
        <v>136</v>
      </c>
      <c r="CF98" s="13" t="s">
        <v>136</v>
      </c>
      <c r="CG98" s="20">
        <v>0</v>
      </c>
      <c r="CH98" s="13" t="s">
        <v>136</v>
      </c>
      <c r="CI98" s="13" t="s">
        <v>136</v>
      </c>
      <c r="CJ98" s="13" t="s">
        <v>136</v>
      </c>
      <c r="CK98" s="20">
        <v>0</v>
      </c>
      <c r="CL98" s="13" t="s">
        <v>136</v>
      </c>
      <c r="CM98" s="13" t="s">
        <v>136</v>
      </c>
      <c r="CN98" s="13" t="s">
        <v>136</v>
      </c>
      <c r="CO98" s="13" t="s">
        <v>136</v>
      </c>
      <c r="CP98" s="13" t="s">
        <v>136</v>
      </c>
      <c r="CQ98" s="13" t="s">
        <v>136</v>
      </c>
      <c r="CR98" s="13" t="s">
        <v>136</v>
      </c>
      <c r="CS98" s="13" t="s">
        <v>136</v>
      </c>
      <c r="CT98" s="13" t="s">
        <v>136</v>
      </c>
      <c r="CU98" s="13" t="s">
        <v>136</v>
      </c>
      <c r="CV98" s="13" t="s">
        <v>136</v>
      </c>
      <c r="CW98" s="13" t="s">
        <v>136</v>
      </c>
      <c r="CX98" s="13" t="s">
        <v>136</v>
      </c>
      <c r="CY98" s="13" t="s">
        <v>136</v>
      </c>
      <c r="CZ98" s="13" t="s">
        <v>136</v>
      </c>
      <c r="DA98" s="13" t="s">
        <v>136</v>
      </c>
      <c r="DB98" s="13" t="s">
        <v>136</v>
      </c>
      <c r="DC98" s="13" t="s">
        <v>136</v>
      </c>
      <c r="DD98" s="13" t="s">
        <v>136</v>
      </c>
      <c r="DE98" s="13" t="s">
        <v>136</v>
      </c>
      <c r="DF98" s="13" t="s">
        <v>136</v>
      </c>
      <c r="DG98" s="13" t="s">
        <v>136</v>
      </c>
      <c r="DH98" s="13" t="s">
        <v>136</v>
      </c>
      <c r="DI98" s="13"/>
      <c r="DJ98" s="13"/>
      <c r="DK98" s="13"/>
      <c r="DL98" s="20">
        <v>0</v>
      </c>
      <c r="DM98" s="20">
        <v>0</v>
      </c>
      <c r="DN98" s="20">
        <v>0</v>
      </c>
      <c r="DO98" s="20">
        <v>0</v>
      </c>
      <c r="DP98" s="20">
        <v>0</v>
      </c>
      <c r="DQ98" s="20">
        <v>0</v>
      </c>
      <c r="DR98" s="20">
        <v>0</v>
      </c>
      <c r="DS98" s="20">
        <v>0</v>
      </c>
      <c r="DT98" s="20">
        <v>0</v>
      </c>
      <c r="DU98" s="20">
        <v>0</v>
      </c>
      <c r="DV98" s="20">
        <v>0</v>
      </c>
      <c r="DW98" s="20">
        <v>0</v>
      </c>
      <c r="DX98" s="20">
        <v>3</v>
      </c>
      <c r="DY98" s="20">
        <v>2</v>
      </c>
      <c r="DZ98" s="20">
        <v>4</v>
      </c>
      <c r="EA98" s="20">
        <v>4</v>
      </c>
      <c r="EB98" s="15"/>
      <c r="EC98" s="15"/>
      <c r="ED98" s="19"/>
      <c r="EE98" s="19"/>
      <c r="EF98" s="20">
        <v>3500</v>
      </c>
      <c r="EG98" s="20">
        <v>4000</v>
      </c>
      <c r="EH98" s="19">
        <f t="shared" si="20"/>
        <v>500</v>
      </c>
      <c r="EI98" s="19">
        <f t="shared" si="21"/>
        <v>12.5</v>
      </c>
      <c r="EJ98" s="19"/>
      <c r="EK98" s="19"/>
      <c r="EL98" s="19"/>
      <c r="EM98" s="19"/>
      <c r="EN98" s="19"/>
      <c r="EO98" s="19"/>
      <c r="EP98" s="19"/>
      <c r="EQ98" s="19"/>
      <c r="ER98" s="20">
        <v>1</v>
      </c>
      <c r="ES98" s="20"/>
      <c r="ET98" s="20">
        <v>0</v>
      </c>
      <c r="EU98" s="20">
        <v>0</v>
      </c>
      <c r="EV98" s="19">
        <v>0</v>
      </c>
      <c r="EW98" s="19"/>
      <c r="EX98" s="20">
        <v>0</v>
      </c>
      <c r="EY98" t="s">
        <v>136</v>
      </c>
      <c r="EZ98">
        <v>1</v>
      </c>
      <c r="FB98" s="19">
        <v>0</v>
      </c>
      <c r="FC98" s="19"/>
      <c r="FD98" s="19">
        <v>0</v>
      </c>
      <c r="FE98" s="19"/>
      <c r="FF98" s="15">
        <v>0</v>
      </c>
      <c r="FG98">
        <v>9</v>
      </c>
      <c r="FH98">
        <v>0</v>
      </c>
      <c r="FI98">
        <v>20</v>
      </c>
      <c r="FJ98">
        <v>25</v>
      </c>
      <c r="FK98">
        <v>29</v>
      </c>
      <c r="FL98">
        <v>25</v>
      </c>
      <c r="FM98">
        <v>54</v>
      </c>
      <c r="FN98">
        <v>2</v>
      </c>
      <c r="FO98">
        <v>0</v>
      </c>
      <c r="FP98">
        <v>2</v>
      </c>
      <c r="FQ98">
        <v>0</v>
      </c>
      <c r="FR98">
        <v>1</v>
      </c>
      <c r="FS98">
        <v>0</v>
      </c>
      <c r="FT98">
        <v>0</v>
      </c>
      <c r="FU98">
        <v>0</v>
      </c>
      <c r="FV98">
        <v>0</v>
      </c>
      <c r="FW98">
        <v>0</v>
      </c>
      <c r="FX98">
        <v>10</v>
      </c>
      <c r="FY98">
        <v>0</v>
      </c>
      <c r="FZ98">
        <v>0</v>
      </c>
      <c r="GA98">
        <v>0</v>
      </c>
      <c r="GB98">
        <v>0</v>
      </c>
      <c r="GC98">
        <v>25</v>
      </c>
      <c r="GD98">
        <v>0</v>
      </c>
      <c r="GE98">
        <v>0</v>
      </c>
      <c r="GF98">
        <v>0</v>
      </c>
      <c r="GG98">
        <v>0</v>
      </c>
      <c r="GH98">
        <v>2</v>
      </c>
      <c r="GI98">
        <v>0</v>
      </c>
      <c r="GJ98">
        <v>0</v>
      </c>
      <c r="GK98">
        <v>0</v>
      </c>
      <c r="GL98">
        <v>2</v>
      </c>
      <c r="GM98">
        <v>0</v>
      </c>
      <c r="GN98">
        <v>0</v>
      </c>
      <c r="GO98">
        <v>0</v>
      </c>
      <c r="GP98">
        <v>0</v>
      </c>
      <c r="GQ98">
        <v>0</v>
      </c>
      <c r="GR98">
        <v>4</v>
      </c>
      <c r="GS98">
        <v>0</v>
      </c>
      <c r="GT98">
        <v>0</v>
      </c>
      <c r="GU98">
        <v>0</v>
      </c>
      <c r="GV98">
        <v>4</v>
      </c>
      <c r="GW98">
        <v>0</v>
      </c>
      <c r="GX98">
        <v>2</v>
      </c>
      <c r="GY98">
        <v>0</v>
      </c>
      <c r="GZ98">
        <v>0</v>
      </c>
      <c r="HA98">
        <v>0</v>
      </c>
    </row>
    <row r="99" spans="1:209" ht="15" customHeight="1" x14ac:dyDescent="0.35">
      <c r="A99" s="18">
        <v>2080422</v>
      </c>
      <c r="B99" s="18">
        <v>2</v>
      </c>
      <c r="C99" s="18">
        <v>8</v>
      </c>
      <c r="D99" s="18">
        <v>4</v>
      </c>
      <c r="E99" s="18" t="s">
        <v>230</v>
      </c>
      <c r="F99" s="18">
        <v>1</v>
      </c>
      <c r="G99" s="18">
        <v>1</v>
      </c>
      <c r="H99" s="13">
        <v>1</v>
      </c>
      <c r="I99">
        <v>0</v>
      </c>
      <c r="J99">
        <v>1</v>
      </c>
      <c r="K99">
        <v>0</v>
      </c>
      <c r="L99" s="14">
        <v>0</v>
      </c>
      <c r="M99" s="14">
        <v>0</v>
      </c>
      <c r="N99" s="14">
        <v>0</v>
      </c>
      <c r="O99" s="14">
        <v>0</v>
      </c>
      <c r="P99" s="13">
        <v>0</v>
      </c>
      <c r="Q99" s="13">
        <v>0</v>
      </c>
      <c r="R99" s="13">
        <v>0</v>
      </c>
      <c r="S99" s="14">
        <v>0</v>
      </c>
      <c r="T99" s="14">
        <f t="shared" si="13"/>
        <v>0</v>
      </c>
      <c r="U99" s="14">
        <v>0</v>
      </c>
      <c r="V99">
        <v>6</v>
      </c>
      <c r="W99">
        <v>4</v>
      </c>
      <c r="X99" s="14">
        <v>0</v>
      </c>
      <c r="Y99" s="14">
        <v>0</v>
      </c>
      <c r="Z99">
        <v>1</v>
      </c>
      <c r="AA99">
        <v>2</v>
      </c>
      <c r="AB99" s="14">
        <f t="shared" si="14"/>
        <v>13</v>
      </c>
      <c r="AC99" s="14">
        <v>0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f t="shared" si="15"/>
        <v>0</v>
      </c>
      <c r="AK99" s="14">
        <v>0</v>
      </c>
      <c r="AL99" s="14">
        <v>0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f t="shared" si="16"/>
        <v>0</v>
      </c>
      <c r="AS99" s="14">
        <f t="shared" si="17"/>
        <v>13</v>
      </c>
      <c r="AT99">
        <v>1</v>
      </c>
      <c r="AU99">
        <v>5</v>
      </c>
      <c r="AV99" s="20">
        <v>0</v>
      </c>
      <c r="AW99" s="13" t="s">
        <v>136</v>
      </c>
      <c r="AX99" s="13" t="s">
        <v>136</v>
      </c>
      <c r="AY99" s="13" t="s">
        <v>136</v>
      </c>
      <c r="AZ99" s="20">
        <v>1</v>
      </c>
      <c r="BA99">
        <v>2</v>
      </c>
      <c r="BB99">
        <v>1</v>
      </c>
      <c r="BC99">
        <v>3</v>
      </c>
      <c r="BD99" s="20">
        <v>1</v>
      </c>
      <c r="BE99" s="20">
        <v>2</v>
      </c>
      <c r="BF99" s="20">
        <v>1</v>
      </c>
      <c r="BG99" s="20">
        <v>2</v>
      </c>
      <c r="BH99" s="20">
        <v>1</v>
      </c>
      <c r="BI99" s="20">
        <v>2</v>
      </c>
      <c r="BJ99" s="20">
        <v>4</v>
      </c>
      <c r="BK99" s="20">
        <v>2</v>
      </c>
      <c r="BL99" s="20">
        <v>1</v>
      </c>
      <c r="BM99" s="20">
        <v>2</v>
      </c>
      <c r="BN99" s="20">
        <v>2</v>
      </c>
      <c r="BO99" s="20">
        <v>1</v>
      </c>
      <c r="BP99" s="20">
        <v>0</v>
      </c>
      <c r="BQ99" s="21">
        <v>1</v>
      </c>
      <c r="BR99" s="13" t="s">
        <v>136</v>
      </c>
      <c r="BS99" s="13" t="s">
        <v>136</v>
      </c>
      <c r="BT99" s="13" t="s">
        <v>136</v>
      </c>
      <c r="BU99" s="20">
        <v>0</v>
      </c>
      <c r="BV99" s="13" t="s">
        <v>136</v>
      </c>
      <c r="BW99" s="13" t="s">
        <v>136</v>
      </c>
      <c r="BX99" s="13" t="s">
        <v>136</v>
      </c>
      <c r="BY99" s="20">
        <v>0</v>
      </c>
      <c r="BZ99" s="13" t="s">
        <v>136</v>
      </c>
      <c r="CA99" s="13" t="s">
        <v>136</v>
      </c>
      <c r="CB99" s="13" t="s">
        <v>136</v>
      </c>
      <c r="CC99" s="20">
        <v>1</v>
      </c>
      <c r="CD99">
        <v>2</v>
      </c>
      <c r="CE99">
        <v>2</v>
      </c>
      <c r="CF99">
        <v>3</v>
      </c>
      <c r="CG99" s="20">
        <v>0</v>
      </c>
      <c r="CH99" s="13" t="s">
        <v>136</v>
      </c>
      <c r="CI99" s="13" t="s">
        <v>136</v>
      </c>
      <c r="CJ99" s="13" t="s">
        <v>136</v>
      </c>
      <c r="CK99" s="20">
        <v>1</v>
      </c>
      <c r="CL99">
        <v>2</v>
      </c>
      <c r="CM99">
        <v>2</v>
      </c>
      <c r="CN99">
        <v>3</v>
      </c>
      <c r="CO99" s="13" t="s">
        <v>136</v>
      </c>
      <c r="CP99" s="13" t="s">
        <v>136</v>
      </c>
      <c r="CQ99" s="13" t="s">
        <v>136</v>
      </c>
      <c r="CR99" s="13" t="s">
        <v>136</v>
      </c>
      <c r="CS99">
        <v>10</v>
      </c>
      <c r="CT99" s="13" t="s">
        <v>136</v>
      </c>
      <c r="CU99" s="13" t="s">
        <v>136</v>
      </c>
      <c r="CV99" s="13" t="s">
        <v>136</v>
      </c>
      <c r="CW99" s="13" t="s">
        <v>136</v>
      </c>
      <c r="CX99" s="13" t="s">
        <v>136</v>
      </c>
      <c r="CY99" s="13" t="s">
        <v>136</v>
      </c>
      <c r="CZ99" s="13" t="s">
        <v>136</v>
      </c>
      <c r="DA99" s="13" t="s">
        <v>136</v>
      </c>
      <c r="DB99" s="13" t="s">
        <v>136</v>
      </c>
      <c r="DC99">
        <v>10</v>
      </c>
      <c r="DD99" s="13" t="s">
        <v>136</v>
      </c>
      <c r="DE99" s="13" t="s">
        <v>136</v>
      </c>
      <c r="DF99" s="13" t="s">
        <v>136</v>
      </c>
      <c r="DG99" s="13" t="s">
        <v>136</v>
      </c>
      <c r="DH99" s="13" t="s">
        <v>136</v>
      </c>
      <c r="DI99" s="13"/>
      <c r="DJ99" s="13"/>
      <c r="DK99" s="13"/>
      <c r="DL99" s="20">
        <v>1</v>
      </c>
      <c r="DM99" s="20">
        <v>0</v>
      </c>
      <c r="DN99" s="20">
        <v>0</v>
      </c>
      <c r="DO99" s="20">
        <v>0</v>
      </c>
      <c r="DP99" s="20">
        <v>0</v>
      </c>
      <c r="DQ99" s="20">
        <v>0</v>
      </c>
      <c r="DR99" s="20">
        <v>0</v>
      </c>
      <c r="DS99" s="20">
        <v>0</v>
      </c>
      <c r="DT99" s="20">
        <v>0</v>
      </c>
      <c r="DU99" s="20">
        <v>0</v>
      </c>
      <c r="DV99" s="20">
        <v>0</v>
      </c>
      <c r="DW99" s="20">
        <v>1</v>
      </c>
      <c r="DX99" s="20">
        <v>2</v>
      </c>
      <c r="DY99" s="20">
        <v>2</v>
      </c>
      <c r="DZ99" s="20">
        <v>4</v>
      </c>
      <c r="EA99" s="20">
        <v>4</v>
      </c>
      <c r="EB99" s="20">
        <v>3500</v>
      </c>
      <c r="EC99" s="20">
        <v>5000</v>
      </c>
      <c r="ED99" s="19">
        <f t="shared" si="18"/>
        <v>1500</v>
      </c>
      <c r="EE99" s="19">
        <f t="shared" si="19"/>
        <v>30</v>
      </c>
      <c r="EF99" s="20">
        <v>3000</v>
      </c>
      <c r="EG99" s="20">
        <v>4000</v>
      </c>
      <c r="EH99" s="19">
        <f t="shared" si="20"/>
        <v>1000</v>
      </c>
      <c r="EI99" s="19">
        <f t="shared" si="21"/>
        <v>25</v>
      </c>
      <c r="EJ99" s="19"/>
      <c r="EK99" s="19"/>
      <c r="EL99" s="19"/>
      <c r="EM99" s="19"/>
      <c r="EN99" s="19"/>
      <c r="EO99" s="19"/>
      <c r="EP99" s="19"/>
      <c r="EQ99" s="19"/>
      <c r="ER99" s="19">
        <v>2</v>
      </c>
      <c r="ES99" s="20"/>
      <c r="ET99" s="20">
        <v>0</v>
      </c>
      <c r="EU99" s="20">
        <v>0</v>
      </c>
      <c r="EV99" s="19">
        <v>0</v>
      </c>
      <c r="EW99" s="19"/>
      <c r="EX99" s="20">
        <v>0</v>
      </c>
      <c r="EY99" t="s">
        <v>136</v>
      </c>
      <c r="EZ99" s="19">
        <v>0</v>
      </c>
      <c r="FA99" s="19"/>
      <c r="FB99" s="19">
        <v>0</v>
      </c>
      <c r="FC99" s="19"/>
      <c r="FD99" s="19">
        <v>0</v>
      </c>
      <c r="FE99" s="19"/>
      <c r="FF99" s="15">
        <v>0</v>
      </c>
      <c r="FG99">
        <v>4</v>
      </c>
      <c r="FH99">
        <v>0</v>
      </c>
      <c r="FI99">
        <v>11</v>
      </c>
      <c r="FJ99">
        <v>15</v>
      </c>
      <c r="FK99">
        <v>15</v>
      </c>
      <c r="FL99">
        <v>15</v>
      </c>
      <c r="FM99">
        <v>30</v>
      </c>
      <c r="FN99">
        <v>0</v>
      </c>
      <c r="FO99">
        <v>0</v>
      </c>
      <c r="FP99">
        <v>1</v>
      </c>
      <c r="FQ99">
        <v>0</v>
      </c>
      <c r="FR99">
        <v>0</v>
      </c>
      <c r="FS99">
        <v>0</v>
      </c>
      <c r="FT99">
        <v>0</v>
      </c>
      <c r="FU99">
        <v>0</v>
      </c>
      <c r="FV99">
        <v>0</v>
      </c>
      <c r="FW99">
        <v>0</v>
      </c>
      <c r="FX99">
        <v>5</v>
      </c>
      <c r="FY99">
        <v>0</v>
      </c>
      <c r="FZ99">
        <v>0</v>
      </c>
      <c r="GA99">
        <v>0</v>
      </c>
      <c r="GB99">
        <v>0</v>
      </c>
      <c r="GC99">
        <v>10</v>
      </c>
      <c r="GD99">
        <v>0</v>
      </c>
      <c r="GE99">
        <v>0</v>
      </c>
      <c r="GF99">
        <v>2</v>
      </c>
      <c r="GG99">
        <v>0</v>
      </c>
      <c r="GH99">
        <v>1</v>
      </c>
      <c r="GI99">
        <v>0</v>
      </c>
      <c r="GJ99">
        <v>0</v>
      </c>
      <c r="GK99">
        <v>5</v>
      </c>
      <c r="GL99">
        <v>0</v>
      </c>
      <c r="GM99">
        <v>0</v>
      </c>
      <c r="GN99">
        <v>0</v>
      </c>
      <c r="GO99">
        <v>0</v>
      </c>
      <c r="GP99">
        <v>1</v>
      </c>
      <c r="GQ99">
        <v>0</v>
      </c>
      <c r="GR99">
        <v>1</v>
      </c>
      <c r="GS99">
        <v>0</v>
      </c>
      <c r="GT99">
        <v>1</v>
      </c>
      <c r="GU99">
        <v>0</v>
      </c>
      <c r="GV99">
        <v>1</v>
      </c>
      <c r="GW99">
        <v>0</v>
      </c>
      <c r="GX99">
        <v>1</v>
      </c>
      <c r="GY99">
        <v>0</v>
      </c>
      <c r="GZ99">
        <v>1</v>
      </c>
      <c r="HA99">
        <v>0</v>
      </c>
    </row>
    <row r="100" spans="1:209" ht="15" customHeight="1" x14ac:dyDescent="0.35">
      <c r="A100" s="18">
        <v>2080423</v>
      </c>
      <c r="B100" s="18">
        <v>2</v>
      </c>
      <c r="C100" s="18">
        <v>8</v>
      </c>
      <c r="D100" s="18">
        <v>4</v>
      </c>
      <c r="E100" s="18" t="s">
        <v>231</v>
      </c>
      <c r="F100" s="18">
        <v>1</v>
      </c>
      <c r="G100" s="18">
        <v>2</v>
      </c>
      <c r="H100" s="13">
        <v>2</v>
      </c>
      <c r="I100">
        <v>0</v>
      </c>
      <c r="J100" s="13">
        <v>1</v>
      </c>
      <c r="K100" s="13">
        <v>0</v>
      </c>
      <c r="L100" s="14">
        <v>0</v>
      </c>
      <c r="M100" s="13">
        <v>4</v>
      </c>
      <c r="N100" s="13">
        <v>5</v>
      </c>
      <c r="O100" s="13">
        <v>6</v>
      </c>
      <c r="P100" s="14">
        <v>0</v>
      </c>
      <c r="Q100" s="14">
        <v>0</v>
      </c>
      <c r="R100" s="13">
        <v>1</v>
      </c>
      <c r="S100" s="13">
        <v>1</v>
      </c>
      <c r="T100" s="14">
        <f t="shared" si="13"/>
        <v>17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f t="shared" si="14"/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f t="shared" si="15"/>
        <v>0</v>
      </c>
      <c r="AK100" s="14">
        <v>0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f t="shared" si="16"/>
        <v>0</v>
      </c>
      <c r="AS100" s="14">
        <f t="shared" si="17"/>
        <v>17</v>
      </c>
      <c r="AT100">
        <v>0</v>
      </c>
      <c r="AU100" t="s">
        <v>136</v>
      </c>
      <c r="AV100" s="20">
        <v>0</v>
      </c>
      <c r="AW100" s="13" t="s">
        <v>136</v>
      </c>
      <c r="AX100" s="13" t="s">
        <v>136</v>
      </c>
      <c r="AY100" s="13" t="s">
        <v>136</v>
      </c>
      <c r="AZ100" s="20">
        <v>0</v>
      </c>
      <c r="BA100" s="13" t="s">
        <v>136</v>
      </c>
      <c r="BB100" s="13" t="s">
        <v>136</v>
      </c>
      <c r="BC100" s="13" t="s">
        <v>136</v>
      </c>
      <c r="BD100" s="20">
        <v>0</v>
      </c>
      <c r="BE100" s="13" t="s">
        <v>136</v>
      </c>
      <c r="BF100" s="13" t="s">
        <v>136</v>
      </c>
      <c r="BG100" s="13" t="s">
        <v>136</v>
      </c>
      <c r="BH100" s="20">
        <v>0</v>
      </c>
      <c r="BI100" s="13" t="s">
        <v>136</v>
      </c>
      <c r="BJ100" s="13" t="s">
        <v>136</v>
      </c>
      <c r="BK100" s="13" t="s">
        <v>136</v>
      </c>
      <c r="BL100" s="20">
        <v>0</v>
      </c>
      <c r="BM100" s="13" t="s">
        <v>136</v>
      </c>
      <c r="BN100" s="13" t="s">
        <v>136</v>
      </c>
      <c r="BO100" s="13" t="s">
        <v>136</v>
      </c>
      <c r="BP100" s="20">
        <v>0</v>
      </c>
      <c r="BQ100" s="21">
        <v>1</v>
      </c>
      <c r="BR100" s="13" t="s">
        <v>136</v>
      </c>
      <c r="BS100" s="13" t="s">
        <v>136</v>
      </c>
      <c r="BT100" s="13" t="s">
        <v>136</v>
      </c>
      <c r="BU100" s="20">
        <v>0</v>
      </c>
      <c r="BV100" s="13" t="s">
        <v>136</v>
      </c>
      <c r="BW100" s="13" t="s">
        <v>136</v>
      </c>
      <c r="BX100" s="13" t="s">
        <v>136</v>
      </c>
      <c r="BY100" s="20">
        <v>0</v>
      </c>
      <c r="BZ100" s="13" t="s">
        <v>136</v>
      </c>
      <c r="CA100" s="13" t="s">
        <v>136</v>
      </c>
      <c r="CB100" s="13" t="s">
        <v>136</v>
      </c>
      <c r="CC100" s="20">
        <v>1</v>
      </c>
      <c r="CD100">
        <v>2</v>
      </c>
      <c r="CE100">
        <v>1</v>
      </c>
      <c r="CF100">
        <v>3</v>
      </c>
      <c r="CG100" s="20">
        <v>1</v>
      </c>
      <c r="CH100" s="20">
        <v>2</v>
      </c>
      <c r="CI100" s="20">
        <v>1</v>
      </c>
      <c r="CJ100" s="20">
        <v>3</v>
      </c>
      <c r="CK100" s="20">
        <v>1</v>
      </c>
      <c r="CL100" s="20">
        <v>2</v>
      </c>
      <c r="CM100" s="20">
        <v>1</v>
      </c>
      <c r="CN100" s="20">
        <v>3</v>
      </c>
      <c r="CO100" s="13" t="s">
        <v>136</v>
      </c>
      <c r="CP100" s="13" t="s">
        <v>136</v>
      </c>
      <c r="CQ100" s="13" t="s">
        <v>136</v>
      </c>
      <c r="CR100" s="13" t="s">
        <v>136</v>
      </c>
      <c r="CS100" s="13" t="s">
        <v>136</v>
      </c>
      <c r="CT100" s="13" t="s">
        <v>136</v>
      </c>
      <c r="CU100" s="13" t="s">
        <v>136</v>
      </c>
      <c r="CV100" s="13" t="s">
        <v>136</v>
      </c>
      <c r="CW100" s="13" t="s">
        <v>136</v>
      </c>
      <c r="CX100" s="13" t="s">
        <v>136</v>
      </c>
      <c r="CY100" s="13" t="s">
        <v>136</v>
      </c>
      <c r="CZ100" s="13" t="s">
        <v>136</v>
      </c>
      <c r="DA100" s="13" t="s">
        <v>136</v>
      </c>
      <c r="DB100" s="13" t="s">
        <v>136</v>
      </c>
      <c r="DC100">
        <v>20</v>
      </c>
      <c r="DD100" s="13" t="s">
        <v>136</v>
      </c>
      <c r="DE100">
        <v>20</v>
      </c>
      <c r="DF100" s="13" t="s">
        <v>136</v>
      </c>
      <c r="DG100">
        <v>20</v>
      </c>
      <c r="DH100" s="13" t="s">
        <v>136</v>
      </c>
      <c r="DI100" s="13"/>
      <c r="DJ100" s="13"/>
      <c r="DK100" s="13"/>
      <c r="DL100" s="20">
        <v>0</v>
      </c>
      <c r="DM100" s="13">
        <v>0</v>
      </c>
      <c r="DN100" s="20">
        <v>1</v>
      </c>
      <c r="DO100" s="13">
        <v>0</v>
      </c>
      <c r="DP100" s="20">
        <v>0</v>
      </c>
      <c r="DQ100" s="13">
        <v>0</v>
      </c>
      <c r="DR100" s="20">
        <v>1</v>
      </c>
      <c r="DS100" s="13">
        <v>0</v>
      </c>
      <c r="DT100" s="20">
        <v>0</v>
      </c>
      <c r="DU100" s="13">
        <v>0</v>
      </c>
      <c r="DV100" s="20">
        <v>0</v>
      </c>
      <c r="DW100" s="13">
        <v>0</v>
      </c>
      <c r="DX100" s="20">
        <v>2</v>
      </c>
      <c r="DY100" s="13">
        <v>2</v>
      </c>
      <c r="DZ100" s="20">
        <v>4</v>
      </c>
      <c r="EA100" s="13">
        <v>4</v>
      </c>
      <c r="EB100" s="20">
        <v>5000</v>
      </c>
      <c r="EC100" s="13">
        <v>6000</v>
      </c>
      <c r="ED100" s="19">
        <f t="shared" si="18"/>
        <v>1000</v>
      </c>
      <c r="EE100" s="19">
        <f t="shared" si="19"/>
        <v>16.666666666666668</v>
      </c>
      <c r="EF100" s="20">
        <v>3000</v>
      </c>
      <c r="EG100" s="13">
        <v>5000</v>
      </c>
      <c r="EH100" s="19">
        <f t="shared" si="20"/>
        <v>2000</v>
      </c>
      <c r="EI100" s="19">
        <f t="shared" si="21"/>
        <v>40</v>
      </c>
      <c r="EJ100" s="19"/>
      <c r="EK100" s="19"/>
      <c r="EL100" s="19"/>
      <c r="EM100" s="19"/>
      <c r="EN100" s="19"/>
      <c r="EO100" s="19"/>
      <c r="EP100" s="19"/>
      <c r="EQ100" s="19"/>
      <c r="ER100" s="20">
        <v>1</v>
      </c>
      <c r="ES100" s="20"/>
      <c r="ET100" s="20">
        <v>0</v>
      </c>
      <c r="EU100" s="20">
        <v>0</v>
      </c>
      <c r="EV100" s="19">
        <v>0</v>
      </c>
      <c r="EW100" s="19"/>
      <c r="EX100" s="20">
        <v>0</v>
      </c>
      <c r="EY100" t="s">
        <v>136</v>
      </c>
      <c r="EZ100" s="19">
        <v>0</v>
      </c>
      <c r="FA100" s="19"/>
      <c r="FB100">
        <v>8</v>
      </c>
      <c r="FD100" s="19">
        <v>0</v>
      </c>
      <c r="FE100" s="19"/>
      <c r="FF100">
        <v>2</v>
      </c>
      <c r="FG100">
        <v>16</v>
      </c>
      <c r="FH100">
        <v>14</v>
      </c>
      <c r="FI100">
        <v>6</v>
      </c>
      <c r="FJ100">
        <v>33</v>
      </c>
      <c r="FK100">
        <v>22</v>
      </c>
      <c r="FL100">
        <v>47</v>
      </c>
      <c r="FM100">
        <v>69</v>
      </c>
      <c r="FN100">
        <v>2</v>
      </c>
      <c r="FO100">
        <v>0</v>
      </c>
      <c r="FP100">
        <v>0</v>
      </c>
      <c r="FQ100">
        <v>0</v>
      </c>
      <c r="FR100">
        <v>0</v>
      </c>
      <c r="FS100">
        <v>0</v>
      </c>
      <c r="FT100">
        <v>0</v>
      </c>
      <c r="FU100">
        <v>0</v>
      </c>
      <c r="FV100">
        <v>2</v>
      </c>
      <c r="FW100">
        <v>2</v>
      </c>
      <c r="FX100">
        <v>0</v>
      </c>
      <c r="FY100">
        <v>13</v>
      </c>
      <c r="FZ100">
        <v>2</v>
      </c>
      <c r="GA100">
        <v>2</v>
      </c>
      <c r="GB100">
        <v>0</v>
      </c>
      <c r="GC100">
        <v>20</v>
      </c>
      <c r="GD100">
        <v>2</v>
      </c>
      <c r="GE100">
        <v>2</v>
      </c>
      <c r="GF100">
        <v>0</v>
      </c>
      <c r="GG100">
        <v>0</v>
      </c>
      <c r="GH100">
        <v>0</v>
      </c>
      <c r="GI100">
        <v>0</v>
      </c>
      <c r="GJ100">
        <v>0</v>
      </c>
      <c r="GK100">
        <v>0</v>
      </c>
      <c r="GL100">
        <v>2</v>
      </c>
      <c r="GM100">
        <v>2</v>
      </c>
      <c r="GN100">
        <v>0</v>
      </c>
      <c r="GO100">
        <v>0</v>
      </c>
      <c r="GP100">
        <v>2</v>
      </c>
      <c r="GQ100">
        <v>2</v>
      </c>
      <c r="GR100">
        <v>2</v>
      </c>
      <c r="GS100">
        <v>0</v>
      </c>
      <c r="GT100">
        <v>2</v>
      </c>
      <c r="GU100">
        <v>2</v>
      </c>
      <c r="GV100">
        <v>2</v>
      </c>
      <c r="GW100">
        <v>0</v>
      </c>
      <c r="GX100">
        <v>2</v>
      </c>
      <c r="GY100">
        <v>2</v>
      </c>
      <c r="GZ100">
        <v>2</v>
      </c>
      <c r="HA100">
        <v>0</v>
      </c>
    </row>
    <row r="101" spans="1:209" ht="15" customHeight="1" x14ac:dyDescent="0.35">
      <c r="A101" s="18">
        <v>2080424</v>
      </c>
      <c r="B101" s="18">
        <v>2</v>
      </c>
      <c r="C101" s="18">
        <v>8</v>
      </c>
      <c r="D101" s="18">
        <v>4</v>
      </c>
      <c r="E101" s="18" t="s">
        <v>232</v>
      </c>
      <c r="F101" s="18">
        <v>1</v>
      </c>
      <c r="G101" s="18">
        <v>2</v>
      </c>
      <c r="H101" s="13">
        <v>2</v>
      </c>
      <c r="I101">
        <v>0</v>
      </c>
      <c r="J101" s="13">
        <v>2</v>
      </c>
      <c r="K101" s="13">
        <v>0</v>
      </c>
      <c r="L101" s="14">
        <v>0</v>
      </c>
      <c r="M101" s="13">
        <v>1</v>
      </c>
      <c r="N101" s="14">
        <v>0</v>
      </c>
      <c r="O101" s="13">
        <v>1</v>
      </c>
      <c r="P101" s="14">
        <v>0</v>
      </c>
      <c r="Q101" s="14">
        <v>0</v>
      </c>
      <c r="R101">
        <v>11</v>
      </c>
      <c r="S101" s="14">
        <v>0</v>
      </c>
      <c r="T101" s="14">
        <f t="shared" si="13"/>
        <v>13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f t="shared" si="14"/>
        <v>0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0</v>
      </c>
      <c r="AJ101" s="14">
        <f t="shared" si="15"/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f t="shared" si="16"/>
        <v>0</v>
      </c>
      <c r="AS101" s="14">
        <f t="shared" si="17"/>
        <v>13</v>
      </c>
      <c r="AT101">
        <v>0</v>
      </c>
      <c r="AU101" t="s">
        <v>136</v>
      </c>
      <c r="AV101" s="20">
        <v>0</v>
      </c>
      <c r="AW101" s="13" t="s">
        <v>136</v>
      </c>
      <c r="AX101" s="13" t="s">
        <v>136</v>
      </c>
      <c r="AY101" s="13" t="s">
        <v>136</v>
      </c>
      <c r="AZ101" s="20">
        <v>0</v>
      </c>
      <c r="BA101" s="13" t="s">
        <v>136</v>
      </c>
      <c r="BB101" s="13" t="s">
        <v>136</v>
      </c>
      <c r="BC101" s="13" t="s">
        <v>136</v>
      </c>
      <c r="BD101" s="20">
        <v>0</v>
      </c>
      <c r="BE101" s="13" t="s">
        <v>136</v>
      </c>
      <c r="BF101" s="13" t="s">
        <v>136</v>
      </c>
      <c r="BG101" s="13" t="s">
        <v>136</v>
      </c>
      <c r="BH101" s="20">
        <v>0</v>
      </c>
      <c r="BI101" s="13" t="s">
        <v>136</v>
      </c>
      <c r="BJ101" s="13" t="s">
        <v>136</v>
      </c>
      <c r="BK101" s="13" t="s">
        <v>136</v>
      </c>
      <c r="BL101" s="20">
        <v>0</v>
      </c>
      <c r="BM101" s="13" t="s">
        <v>136</v>
      </c>
      <c r="BN101" s="13" t="s">
        <v>136</v>
      </c>
      <c r="BO101" s="13" t="s">
        <v>136</v>
      </c>
      <c r="BP101" s="20">
        <v>0</v>
      </c>
      <c r="BQ101" s="21">
        <v>1</v>
      </c>
      <c r="BR101" s="13" t="s">
        <v>136</v>
      </c>
      <c r="BS101" s="13" t="s">
        <v>136</v>
      </c>
      <c r="BT101" s="13" t="s">
        <v>136</v>
      </c>
      <c r="BU101" s="20">
        <v>1</v>
      </c>
      <c r="BV101" s="13">
        <v>2</v>
      </c>
      <c r="BW101">
        <v>6</v>
      </c>
      <c r="BX101" s="13">
        <v>2</v>
      </c>
      <c r="BY101" s="20">
        <v>0</v>
      </c>
      <c r="BZ101" s="13" t="s">
        <v>136</v>
      </c>
      <c r="CA101" s="13" t="s">
        <v>136</v>
      </c>
      <c r="CB101" s="13" t="s">
        <v>136</v>
      </c>
      <c r="CC101" s="20">
        <v>1</v>
      </c>
      <c r="CD101">
        <v>2</v>
      </c>
      <c r="CE101" s="15">
        <v>6</v>
      </c>
      <c r="CF101">
        <v>2</v>
      </c>
      <c r="CG101" s="20">
        <v>0</v>
      </c>
      <c r="CH101" s="13" t="s">
        <v>136</v>
      </c>
      <c r="CI101" s="13" t="s">
        <v>136</v>
      </c>
      <c r="CJ101" s="13" t="s">
        <v>136</v>
      </c>
      <c r="CK101" s="20">
        <v>0</v>
      </c>
      <c r="CL101" s="13" t="s">
        <v>136</v>
      </c>
      <c r="CM101" s="13" t="s">
        <v>136</v>
      </c>
      <c r="CN101" s="13" t="s">
        <v>136</v>
      </c>
      <c r="CO101" s="13" t="s">
        <v>136</v>
      </c>
      <c r="CP101" s="13" t="s">
        <v>136</v>
      </c>
      <c r="CQ101" s="13" t="s">
        <v>136</v>
      </c>
      <c r="CR101" s="13" t="s">
        <v>136</v>
      </c>
      <c r="CS101" s="13" t="s">
        <v>136</v>
      </c>
      <c r="CT101" s="13" t="s">
        <v>136</v>
      </c>
      <c r="CU101" s="13" t="s">
        <v>136</v>
      </c>
      <c r="CV101" s="13" t="s">
        <v>136</v>
      </c>
      <c r="CW101" s="13" t="s">
        <v>136</v>
      </c>
      <c r="CX101" s="13" t="s">
        <v>136</v>
      </c>
      <c r="CY101">
        <v>21</v>
      </c>
      <c r="CZ101" s="13" t="s">
        <v>136</v>
      </c>
      <c r="DA101" s="13" t="s">
        <v>136</v>
      </c>
      <c r="DB101" s="13" t="s">
        <v>136</v>
      </c>
      <c r="DC101">
        <v>1</v>
      </c>
      <c r="DD101" s="13" t="s">
        <v>136</v>
      </c>
      <c r="DE101" s="13" t="s">
        <v>136</v>
      </c>
      <c r="DF101" s="13" t="s">
        <v>136</v>
      </c>
      <c r="DG101" s="13" t="s">
        <v>136</v>
      </c>
      <c r="DH101" s="13" t="s">
        <v>136</v>
      </c>
      <c r="DI101" s="13"/>
      <c r="DJ101" s="13"/>
      <c r="DK101" s="13"/>
      <c r="DL101" s="20">
        <v>0</v>
      </c>
      <c r="DM101" s="20">
        <v>0</v>
      </c>
      <c r="DN101" s="20">
        <v>0</v>
      </c>
      <c r="DO101" s="20">
        <v>0</v>
      </c>
      <c r="DP101" s="20">
        <v>0</v>
      </c>
      <c r="DQ101" s="20">
        <v>0</v>
      </c>
      <c r="DR101" s="20">
        <v>0</v>
      </c>
      <c r="DS101" s="20">
        <v>1</v>
      </c>
      <c r="DT101" s="20">
        <v>1</v>
      </c>
      <c r="DU101" s="20">
        <v>0</v>
      </c>
      <c r="DV101" s="20">
        <v>0</v>
      </c>
      <c r="DW101" s="20">
        <v>0</v>
      </c>
      <c r="DX101" s="20">
        <v>3</v>
      </c>
      <c r="DY101" s="20">
        <v>3</v>
      </c>
      <c r="DZ101" s="20">
        <v>3</v>
      </c>
      <c r="EA101" s="20">
        <v>3</v>
      </c>
      <c r="EB101" s="15"/>
      <c r="EC101" s="15"/>
      <c r="ED101" s="19"/>
      <c r="EE101" s="19"/>
      <c r="EF101" s="20"/>
      <c r="EH101" s="19"/>
      <c r="EI101" s="19"/>
      <c r="EJ101" s="19"/>
      <c r="EK101" s="19"/>
      <c r="EL101" s="19"/>
      <c r="EM101" s="19"/>
      <c r="EN101" s="19"/>
      <c r="EO101" s="19"/>
      <c r="EP101" s="19"/>
      <c r="EQ101" s="19"/>
      <c r="ER101" s="20">
        <v>0</v>
      </c>
      <c r="ET101" s="20">
        <v>1</v>
      </c>
      <c r="EU101" s="20">
        <v>1</v>
      </c>
      <c r="EV101" s="20">
        <v>11</v>
      </c>
      <c r="EW101" s="20"/>
      <c r="EX101" s="20">
        <v>0</v>
      </c>
      <c r="EY101" t="s">
        <v>136</v>
      </c>
      <c r="EZ101" s="19">
        <v>0</v>
      </c>
      <c r="FA101" s="19"/>
      <c r="FB101">
        <v>10</v>
      </c>
      <c r="FD101" s="19">
        <v>0</v>
      </c>
      <c r="FE101" s="19"/>
      <c r="FF101" s="15">
        <v>0</v>
      </c>
      <c r="FG101">
        <v>2</v>
      </c>
      <c r="FH101">
        <v>0</v>
      </c>
      <c r="FI101">
        <v>27</v>
      </c>
      <c r="FJ101">
        <v>8</v>
      </c>
      <c r="FK101">
        <v>29</v>
      </c>
      <c r="FL101">
        <v>8</v>
      </c>
      <c r="FM101">
        <v>37</v>
      </c>
      <c r="FN101">
        <v>0</v>
      </c>
      <c r="FO101">
        <v>0</v>
      </c>
      <c r="FP101">
        <v>8</v>
      </c>
      <c r="FQ101">
        <v>0</v>
      </c>
      <c r="FR101">
        <v>0</v>
      </c>
      <c r="FS101">
        <v>0</v>
      </c>
      <c r="FT101">
        <v>1</v>
      </c>
      <c r="FU101">
        <v>0</v>
      </c>
      <c r="FV101">
        <v>0</v>
      </c>
      <c r="FW101">
        <v>0</v>
      </c>
      <c r="FX101">
        <v>5</v>
      </c>
      <c r="FY101">
        <v>0</v>
      </c>
      <c r="FZ101">
        <v>0</v>
      </c>
      <c r="GA101">
        <v>0</v>
      </c>
      <c r="GB101">
        <v>0</v>
      </c>
      <c r="GC101">
        <v>8</v>
      </c>
      <c r="GD101">
        <v>0</v>
      </c>
      <c r="GE101">
        <v>0</v>
      </c>
      <c r="GF101">
        <v>6</v>
      </c>
      <c r="GG101">
        <v>0</v>
      </c>
      <c r="GH101">
        <v>0</v>
      </c>
      <c r="GI101">
        <v>0</v>
      </c>
      <c r="GJ101">
        <v>2</v>
      </c>
      <c r="GK101">
        <v>0</v>
      </c>
      <c r="GL101">
        <v>2</v>
      </c>
      <c r="GM101">
        <v>0</v>
      </c>
      <c r="GN101">
        <v>0</v>
      </c>
      <c r="GO101">
        <v>0</v>
      </c>
      <c r="GP101">
        <v>0</v>
      </c>
      <c r="GQ101">
        <v>0</v>
      </c>
      <c r="GR101">
        <v>1</v>
      </c>
      <c r="GS101">
        <v>0</v>
      </c>
      <c r="GT101">
        <v>0</v>
      </c>
      <c r="GU101">
        <v>0</v>
      </c>
      <c r="GV101">
        <v>2</v>
      </c>
      <c r="GW101">
        <v>0</v>
      </c>
      <c r="GX101">
        <v>0</v>
      </c>
      <c r="GY101">
        <v>0</v>
      </c>
      <c r="GZ101">
        <v>2</v>
      </c>
      <c r="HA101">
        <v>0</v>
      </c>
    </row>
    <row r="102" spans="1:209" ht="15" customHeight="1" x14ac:dyDescent="0.35">
      <c r="A102" s="18">
        <v>2080425</v>
      </c>
      <c r="B102" s="18">
        <v>2</v>
      </c>
      <c r="C102" s="18">
        <v>8</v>
      </c>
      <c r="D102" s="18">
        <v>4</v>
      </c>
      <c r="E102" s="18" t="s">
        <v>233</v>
      </c>
      <c r="F102" s="18">
        <v>1</v>
      </c>
      <c r="G102" s="18">
        <v>2</v>
      </c>
      <c r="H102" s="13">
        <v>2</v>
      </c>
      <c r="I102">
        <v>0</v>
      </c>
      <c r="J102" s="13">
        <v>1</v>
      </c>
      <c r="K102" s="13">
        <v>1</v>
      </c>
      <c r="L102" s="13">
        <v>1</v>
      </c>
      <c r="M102" s="13">
        <v>2</v>
      </c>
      <c r="N102">
        <v>1</v>
      </c>
      <c r="O102" s="13">
        <v>5</v>
      </c>
      <c r="P102" s="14">
        <v>0</v>
      </c>
      <c r="Q102" s="14">
        <v>0</v>
      </c>
      <c r="R102">
        <v>8</v>
      </c>
      <c r="S102" s="14">
        <v>0</v>
      </c>
      <c r="T102" s="14">
        <f t="shared" si="13"/>
        <v>16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f t="shared" si="14"/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f t="shared" si="15"/>
        <v>0</v>
      </c>
      <c r="AK102" s="14">
        <v>0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f t="shared" si="16"/>
        <v>0</v>
      </c>
      <c r="AS102" s="14">
        <f t="shared" si="17"/>
        <v>16</v>
      </c>
      <c r="AT102">
        <v>0</v>
      </c>
      <c r="AU102" t="s">
        <v>136</v>
      </c>
      <c r="AV102" s="20">
        <v>0</v>
      </c>
      <c r="AW102" s="13" t="s">
        <v>136</v>
      </c>
      <c r="AX102" s="13" t="s">
        <v>136</v>
      </c>
      <c r="AY102" s="13" t="s">
        <v>136</v>
      </c>
      <c r="AZ102" s="20">
        <v>0</v>
      </c>
      <c r="BA102" s="13" t="s">
        <v>136</v>
      </c>
      <c r="BB102" s="13" t="s">
        <v>136</v>
      </c>
      <c r="BC102" s="13" t="s">
        <v>136</v>
      </c>
      <c r="BD102" s="20">
        <v>0</v>
      </c>
      <c r="BE102" s="13" t="s">
        <v>136</v>
      </c>
      <c r="BF102" s="13" t="s">
        <v>136</v>
      </c>
      <c r="BG102" s="13" t="s">
        <v>136</v>
      </c>
      <c r="BH102" s="20">
        <v>0</v>
      </c>
      <c r="BI102" s="13" t="s">
        <v>136</v>
      </c>
      <c r="BJ102" s="13" t="s">
        <v>136</v>
      </c>
      <c r="BK102" s="13" t="s">
        <v>136</v>
      </c>
      <c r="BL102" s="20">
        <v>0</v>
      </c>
      <c r="BM102" s="13" t="s">
        <v>136</v>
      </c>
      <c r="BN102" s="13" t="s">
        <v>136</v>
      </c>
      <c r="BO102" s="13" t="s">
        <v>136</v>
      </c>
      <c r="BP102" s="20">
        <v>0</v>
      </c>
      <c r="BQ102" s="21">
        <v>1</v>
      </c>
      <c r="BR102" s="13" t="s">
        <v>136</v>
      </c>
      <c r="BS102" s="13" t="s">
        <v>136</v>
      </c>
      <c r="BT102" s="13" t="s">
        <v>136</v>
      </c>
      <c r="BU102" s="20">
        <v>0</v>
      </c>
      <c r="BV102" s="13" t="s">
        <v>136</v>
      </c>
      <c r="BW102" s="13" t="s">
        <v>136</v>
      </c>
      <c r="BX102" s="13" t="s">
        <v>136</v>
      </c>
      <c r="BY102" s="20">
        <v>0</v>
      </c>
      <c r="BZ102" s="13" t="s">
        <v>136</v>
      </c>
      <c r="CA102" s="13" t="s">
        <v>136</v>
      </c>
      <c r="CB102" s="13" t="s">
        <v>136</v>
      </c>
      <c r="CC102" s="20">
        <v>1</v>
      </c>
      <c r="CD102">
        <v>2</v>
      </c>
      <c r="CE102" s="15">
        <v>6</v>
      </c>
      <c r="CF102">
        <v>2</v>
      </c>
      <c r="CG102" s="20">
        <v>0</v>
      </c>
      <c r="CH102" s="13" t="s">
        <v>136</v>
      </c>
      <c r="CI102" s="13" t="s">
        <v>136</v>
      </c>
      <c r="CJ102" s="13" t="s">
        <v>136</v>
      </c>
      <c r="CK102" s="20">
        <v>0</v>
      </c>
      <c r="CL102" s="13" t="s">
        <v>136</v>
      </c>
      <c r="CM102" s="13" t="s">
        <v>136</v>
      </c>
      <c r="CN102" s="13" t="s">
        <v>136</v>
      </c>
      <c r="CO102" s="13" t="s">
        <v>136</v>
      </c>
      <c r="CP102" s="13" t="s">
        <v>136</v>
      </c>
      <c r="CQ102" s="13" t="s">
        <v>136</v>
      </c>
      <c r="CR102" s="13" t="s">
        <v>136</v>
      </c>
      <c r="CS102" s="13" t="s">
        <v>136</v>
      </c>
      <c r="CT102" s="13" t="s">
        <v>136</v>
      </c>
      <c r="CU102" s="13" t="s">
        <v>136</v>
      </c>
      <c r="CV102" s="13" t="s">
        <v>136</v>
      </c>
      <c r="CW102" s="13" t="s">
        <v>136</v>
      </c>
      <c r="CX102" s="13" t="s">
        <v>136</v>
      </c>
      <c r="CY102" s="13" t="s">
        <v>136</v>
      </c>
      <c r="CZ102" s="13" t="s">
        <v>136</v>
      </c>
      <c r="DA102" s="13" t="s">
        <v>136</v>
      </c>
      <c r="DB102" s="13" t="s">
        <v>136</v>
      </c>
      <c r="DC102">
        <v>10</v>
      </c>
      <c r="DD102" s="13" t="s">
        <v>136</v>
      </c>
      <c r="DE102" s="13" t="s">
        <v>136</v>
      </c>
      <c r="DF102" s="13" t="s">
        <v>136</v>
      </c>
      <c r="DG102" s="13" t="s">
        <v>136</v>
      </c>
      <c r="DH102" s="13" t="s">
        <v>136</v>
      </c>
      <c r="DI102" s="13"/>
      <c r="DJ102" s="13"/>
      <c r="DK102" s="13"/>
      <c r="DL102" s="20">
        <v>1</v>
      </c>
      <c r="DM102" s="20">
        <v>0</v>
      </c>
      <c r="DN102" s="20">
        <v>0</v>
      </c>
      <c r="DO102" s="20">
        <v>0</v>
      </c>
      <c r="DP102" s="20">
        <v>0</v>
      </c>
      <c r="DQ102" s="20">
        <v>0</v>
      </c>
      <c r="DR102" s="20">
        <v>0</v>
      </c>
      <c r="DS102" s="20">
        <v>0</v>
      </c>
      <c r="DT102" s="20">
        <v>0</v>
      </c>
      <c r="DU102" s="20">
        <v>0</v>
      </c>
      <c r="DV102" s="20">
        <v>0</v>
      </c>
      <c r="DW102" s="20">
        <v>1</v>
      </c>
      <c r="DX102" s="20">
        <v>2</v>
      </c>
      <c r="DY102" s="20">
        <v>3</v>
      </c>
      <c r="DZ102" s="20">
        <v>2</v>
      </c>
      <c r="EA102" s="20">
        <v>3</v>
      </c>
      <c r="EB102" s="20">
        <v>5000</v>
      </c>
      <c r="EC102" s="20">
        <v>6000</v>
      </c>
      <c r="ED102" s="19">
        <f t="shared" si="18"/>
        <v>1000</v>
      </c>
      <c r="EE102" s="19">
        <f t="shared" si="19"/>
        <v>16.666666666666668</v>
      </c>
      <c r="EF102" s="20"/>
      <c r="EH102" s="19"/>
      <c r="EI102" s="19"/>
      <c r="EJ102">
        <v>5000</v>
      </c>
      <c r="EK102">
        <v>7000</v>
      </c>
      <c r="EL102" s="19">
        <f t="shared" si="22"/>
        <v>2000</v>
      </c>
      <c r="EM102" s="19">
        <f t="shared" si="23"/>
        <v>28.571428571428569</v>
      </c>
      <c r="EN102" s="14"/>
      <c r="EO102" s="14"/>
      <c r="EP102" s="19"/>
      <c r="EQ102" s="19"/>
      <c r="ER102" s="19">
        <v>2</v>
      </c>
      <c r="ET102" s="20">
        <v>1</v>
      </c>
      <c r="EU102" s="20">
        <v>1</v>
      </c>
      <c r="EV102" s="20">
        <v>4</v>
      </c>
      <c r="EW102" s="20"/>
      <c r="EX102" s="20">
        <v>0</v>
      </c>
      <c r="EY102" t="s">
        <v>136</v>
      </c>
      <c r="EZ102" s="19">
        <v>0</v>
      </c>
      <c r="FA102" s="19"/>
      <c r="FB102" s="19">
        <v>0</v>
      </c>
      <c r="FC102" s="19"/>
      <c r="FD102" s="19">
        <v>0</v>
      </c>
      <c r="FE102" s="19"/>
      <c r="FF102" s="15">
        <v>0</v>
      </c>
      <c r="FG102">
        <v>15</v>
      </c>
      <c r="FH102">
        <v>340</v>
      </c>
      <c r="FI102">
        <v>18</v>
      </c>
      <c r="FJ102">
        <v>10</v>
      </c>
      <c r="FK102">
        <v>33</v>
      </c>
      <c r="FL102">
        <v>350</v>
      </c>
      <c r="FM102">
        <v>383</v>
      </c>
      <c r="FN102">
        <v>2</v>
      </c>
      <c r="FO102">
        <v>0</v>
      </c>
      <c r="FP102">
        <v>0</v>
      </c>
      <c r="FQ102">
        <v>0</v>
      </c>
      <c r="FR102">
        <v>1</v>
      </c>
      <c r="FS102">
        <v>0</v>
      </c>
      <c r="FT102">
        <v>0</v>
      </c>
      <c r="FU102">
        <v>0</v>
      </c>
      <c r="FV102">
        <v>1</v>
      </c>
      <c r="FW102">
        <v>0</v>
      </c>
      <c r="FX102">
        <v>8</v>
      </c>
      <c r="FY102">
        <v>0</v>
      </c>
      <c r="FZ102">
        <v>1</v>
      </c>
      <c r="GA102">
        <v>0</v>
      </c>
      <c r="GB102">
        <v>0</v>
      </c>
      <c r="GC102">
        <v>10</v>
      </c>
      <c r="GD102">
        <v>4</v>
      </c>
      <c r="GE102">
        <v>0</v>
      </c>
      <c r="GF102">
        <v>0</v>
      </c>
      <c r="GG102">
        <v>0</v>
      </c>
      <c r="GH102">
        <v>2</v>
      </c>
      <c r="GI102">
        <v>0</v>
      </c>
      <c r="GJ102">
        <v>6</v>
      </c>
      <c r="GK102">
        <v>0</v>
      </c>
      <c r="GL102">
        <v>2</v>
      </c>
      <c r="GM102">
        <v>0</v>
      </c>
      <c r="GN102">
        <v>0</v>
      </c>
      <c r="GO102">
        <v>0</v>
      </c>
      <c r="GP102">
        <v>1</v>
      </c>
      <c r="GQ102">
        <v>340</v>
      </c>
      <c r="GR102">
        <v>1</v>
      </c>
      <c r="GS102">
        <v>0</v>
      </c>
      <c r="GT102">
        <v>1</v>
      </c>
      <c r="GU102">
        <v>0</v>
      </c>
      <c r="GV102">
        <v>1</v>
      </c>
      <c r="GW102">
        <v>0</v>
      </c>
      <c r="GX102">
        <v>0</v>
      </c>
      <c r="GY102">
        <v>0</v>
      </c>
      <c r="GZ102">
        <v>2</v>
      </c>
      <c r="HA102">
        <v>0</v>
      </c>
    </row>
    <row r="103" spans="1:209" ht="15" customHeight="1" x14ac:dyDescent="0.35">
      <c r="A103" s="18">
        <v>2080426</v>
      </c>
      <c r="B103" s="18">
        <v>2</v>
      </c>
      <c r="C103" s="18">
        <v>8</v>
      </c>
      <c r="D103" s="18">
        <v>4</v>
      </c>
      <c r="E103" s="18" t="s">
        <v>234</v>
      </c>
      <c r="F103" s="18">
        <v>1</v>
      </c>
      <c r="G103" s="18">
        <v>1</v>
      </c>
      <c r="H103" s="13">
        <v>1</v>
      </c>
      <c r="I103">
        <v>0</v>
      </c>
      <c r="J103">
        <v>0</v>
      </c>
      <c r="K103" s="13">
        <v>0</v>
      </c>
      <c r="L103" s="14">
        <v>0</v>
      </c>
      <c r="M103" s="14">
        <v>0</v>
      </c>
      <c r="N103">
        <v>1</v>
      </c>
      <c r="O103" s="13">
        <v>3</v>
      </c>
      <c r="P103" s="14">
        <v>0</v>
      </c>
      <c r="Q103" s="14">
        <v>0</v>
      </c>
      <c r="R103">
        <v>2</v>
      </c>
      <c r="S103" s="14">
        <v>0</v>
      </c>
      <c r="T103" s="14">
        <f t="shared" si="13"/>
        <v>6</v>
      </c>
      <c r="U103" s="14">
        <v>0</v>
      </c>
      <c r="V103" s="14">
        <v>0</v>
      </c>
      <c r="W103" s="14">
        <v>0</v>
      </c>
      <c r="X103" s="14">
        <v>0</v>
      </c>
      <c r="Y103" s="14">
        <v>0</v>
      </c>
      <c r="Z103" s="14">
        <v>0</v>
      </c>
      <c r="AA103" s="14">
        <v>0</v>
      </c>
      <c r="AB103" s="14">
        <f t="shared" si="14"/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0</v>
      </c>
      <c r="AH103" s="14">
        <v>0</v>
      </c>
      <c r="AI103" s="14">
        <v>0</v>
      </c>
      <c r="AJ103" s="14">
        <f t="shared" si="15"/>
        <v>0</v>
      </c>
      <c r="AK103" s="14">
        <v>0</v>
      </c>
      <c r="AL103" s="14">
        <v>0</v>
      </c>
      <c r="AM103" s="14">
        <v>0</v>
      </c>
      <c r="AN103" s="14">
        <v>0</v>
      </c>
      <c r="AO103" s="14">
        <v>0</v>
      </c>
      <c r="AP103" s="14">
        <v>0</v>
      </c>
      <c r="AQ103" s="14">
        <v>0</v>
      </c>
      <c r="AR103" s="14">
        <f t="shared" si="16"/>
        <v>0</v>
      </c>
      <c r="AS103" s="14">
        <f t="shared" si="17"/>
        <v>6</v>
      </c>
      <c r="AT103">
        <v>0</v>
      </c>
      <c r="AU103" t="s">
        <v>136</v>
      </c>
      <c r="AV103" s="20">
        <v>0</v>
      </c>
      <c r="AW103" s="13" t="s">
        <v>136</v>
      </c>
      <c r="AX103" s="13" t="s">
        <v>136</v>
      </c>
      <c r="AY103" s="13" t="s">
        <v>136</v>
      </c>
      <c r="AZ103" s="20">
        <v>1</v>
      </c>
      <c r="BA103">
        <v>1</v>
      </c>
      <c r="BB103">
        <v>4</v>
      </c>
      <c r="BC103">
        <v>2</v>
      </c>
      <c r="BD103" s="20">
        <v>1</v>
      </c>
      <c r="BE103" s="20">
        <v>1</v>
      </c>
      <c r="BF103" s="20">
        <v>1</v>
      </c>
      <c r="BG103" s="20">
        <v>1</v>
      </c>
      <c r="BH103" s="20">
        <v>1</v>
      </c>
      <c r="BI103" s="20">
        <v>1</v>
      </c>
      <c r="BJ103" s="20">
        <v>1</v>
      </c>
      <c r="BK103" s="20">
        <v>3</v>
      </c>
      <c r="BL103" s="20">
        <v>1</v>
      </c>
      <c r="BM103" s="20">
        <v>1</v>
      </c>
      <c r="BN103" s="20">
        <v>5</v>
      </c>
      <c r="BO103" s="20">
        <v>1</v>
      </c>
      <c r="BP103" s="20">
        <v>0</v>
      </c>
      <c r="BQ103" s="21">
        <v>1</v>
      </c>
      <c r="BR103" s="13" t="s">
        <v>136</v>
      </c>
      <c r="BS103" s="13" t="s">
        <v>136</v>
      </c>
      <c r="BT103" s="13" t="s">
        <v>136</v>
      </c>
      <c r="BU103" s="20">
        <v>0</v>
      </c>
      <c r="BV103" s="13" t="s">
        <v>136</v>
      </c>
      <c r="BW103" s="13" t="s">
        <v>136</v>
      </c>
      <c r="BX103" s="13" t="s">
        <v>136</v>
      </c>
      <c r="BY103" s="20">
        <v>0</v>
      </c>
      <c r="BZ103" s="13" t="s">
        <v>136</v>
      </c>
      <c r="CA103" s="13" t="s">
        <v>136</v>
      </c>
      <c r="CB103" s="13" t="s">
        <v>136</v>
      </c>
      <c r="CC103" s="20">
        <v>1</v>
      </c>
      <c r="CD103">
        <v>1</v>
      </c>
      <c r="CE103">
        <v>1</v>
      </c>
      <c r="CF103">
        <v>3</v>
      </c>
      <c r="CG103" s="20">
        <v>1</v>
      </c>
      <c r="CH103" s="20">
        <v>1</v>
      </c>
      <c r="CI103" s="20">
        <v>1</v>
      </c>
      <c r="CJ103" s="20">
        <v>3</v>
      </c>
      <c r="CK103" s="20">
        <v>1</v>
      </c>
      <c r="CL103" s="20">
        <v>1</v>
      </c>
      <c r="CM103" s="20">
        <v>1</v>
      </c>
      <c r="CN103" s="20">
        <v>3</v>
      </c>
      <c r="CO103" s="13" t="s">
        <v>136</v>
      </c>
      <c r="CP103" s="13" t="s">
        <v>136</v>
      </c>
      <c r="CQ103" s="13" t="s">
        <v>136</v>
      </c>
      <c r="CR103" s="13" t="s">
        <v>136</v>
      </c>
      <c r="CS103" s="13" t="s">
        <v>136</v>
      </c>
      <c r="CT103" s="13" t="s">
        <v>136</v>
      </c>
      <c r="CU103">
        <v>10</v>
      </c>
      <c r="CV103" s="13" t="s">
        <v>136</v>
      </c>
      <c r="CW103" s="13" t="s">
        <v>136</v>
      </c>
      <c r="CX103" s="13" t="s">
        <v>136</v>
      </c>
      <c r="CY103" s="13" t="s">
        <v>136</v>
      </c>
      <c r="CZ103" s="13" t="s">
        <v>136</v>
      </c>
      <c r="DA103" s="13" t="s">
        <v>136</v>
      </c>
      <c r="DB103" s="13" t="s">
        <v>136</v>
      </c>
      <c r="DC103" s="13" t="s">
        <v>136</v>
      </c>
      <c r="DD103" s="13" t="s">
        <v>136</v>
      </c>
      <c r="DE103" s="13" t="s">
        <v>136</v>
      </c>
      <c r="DF103" s="13" t="s">
        <v>136</v>
      </c>
      <c r="DG103" s="13" t="s">
        <v>136</v>
      </c>
      <c r="DH103" s="13" t="s">
        <v>136</v>
      </c>
      <c r="DI103" s="13"/>
      <c r="DJ103" s="13"/>
      <c r="DK103" s="13"/>
      <c r="DL103" s="20">
        <v>0</v>
      </c>
      <c r="DM103" s="20">
        <v>0</v>
      </c>
      <c r="DN103" s="20">
        <v>0</v>
      </c>
      <c r="DO103" s="20">
        <v>0</v>
      </c>
      <c r="DP103" s="20">
        <v>0</v>
      </c>
      <c r="DQ103" s="20">
        <v>0</v>
      </c>
      <c r="DR103" s="20">
        <v>1</v>
      </c>
      <c r="DS103" s="20">
        <v>1</v>
      </c>
      <c r="DT103" s="20">
        <v>0</v>
      </c>
      <c r="DU103" s="20">
        <v>0</v>
      </c>
      <c r="DV103" s="20">
        <v>0</v>
      </c>
      <c r="DW103" s="20">
        <v>0</v>
      </c>
      <c r="DX103" s="20">
        <v>2</v>
      </c>
      <c r="DY103" s="20">
        <v>2</v>
      </c>
      <c r="DZ103">
        <v>4</v>
      </c>
      <c r="EA103">
        <v>4</v>
      </c>
      <c r="EB103" s="20">
        <v>2000</v>
      </c>
      <c r="EC103" s="20">
        <v>5000</v>
      </c>
      <c r="ED103" s="19">
        <f t="shared" si="18"/>
        <v>3000</v>
      </c>
      <c r="EE103" s="19">
        <f t="shared" si="19"/>
        <v>60</v>
      </c>
      <c r="EF103" s="20">
        <v>1500</v>
      </c>
      <c r="EG103" s="20">
        <v>4000</v>
      </c>
      <c r="EH103" s="19">
        <f t="shared" si="20"/>
        <v>2500</v>
      </c>
      <c r="EI103" s="19">
        <f t="shared" si="21"/>
        <v>62.5</v>
      </c>
      <c r="EJ103" s="19"/>
      <c r="EK103" s="19"/>
      <c r="EL103" s="19"/>
      <c r="EM103" s="19"/>
      <c r="EN103" s="19"/>
      <c r="EO103" s="19"/>
      <c r="EP103" s="19"/>
      <c r="EQ103" s="19"/>
      <c r="ER103">
        <v>1</v>
      </c>
      <c r="ET103" s="20">
        <v>1</v>
      </c>
      <c r="EU103" s="20">
        <v>1</v>
      </c>
      <c r="EV103" s="20">
        <v>4</v>
      </c>
      <c r="EW103" s="20"/>
      <c r="EX103" s="20">
        <v>0</v>
      </c>
      <c r="EY103" t="s">
        <v>136</v>
      </c>
      <c r="EZ103" s="19">
        <v>0</v>
      </c>
      <c r="FA103" s="19"/>
      <c r="FB103">
        <v>16</v>
      </c>
      <c r="FD103" s="19">
        <v>0</v>
      </c>
      <c r="FE103" s="19"/>
      <c r="FF103" s="15">
        <v>0</v>
      </c>
      <c r="FG103">
        <v>0</v>
      </c>
      <c r="FH103">
        <v>0</v>
      </c>
      <c r="FI103">
        <v>20</v>
      </c>
      <c r="FJ103">
        <v>10</v>
      </c>
      <c r="FK103">
        <v>20</v>
      </c>
      <c r="FL103">
        <v>10</v>
      </c>
      <c r="FM103">
        <v>30</v>
      </c>
      <c r="FN103">
        <v>0</v>
      </c>
      <c r="FO103">
        <v>0</v>
      </c>
      <c r="FP103">
        <v>1</v>
      </c>
      <c r="FQ103">
        <v>0</v>
      </c>
      <c r="FR103">
        <v>0</v>
      </c>
      <c r="FS103">
        <v>0</v>
      </c>
      <c r="FT103">
        <v>0</v>
      </c>
      <c r="FU103">
        <v>0</v>
      </c>
      <c r="FV103">
        <v>0</v>
      </c>
      <c r="FW103">
        <v>0</v>
      </c>
      <c r="FX103">
        <v>8</v>
      </c>
      <c r="FY103">
        <v>0</v>
      </c>
      <c r="FZ103">
        <v>0</v>
      </c>
      <c r="GA103">
        <v>0</v>
      </c>
      <c r="GB103">
        <v>0</v>
      </c>
      <c r="GC103">
        <v>10</v>
      </c>
      <c r="GD103">
        <v>0</v>
      </c>
      <c r="GE103">
        <v>0</v>
      </c>
      <c r="GF103">
        <v>1</v>
      </c>
      <c r="GG103">
        <v>0</v>
      </c>
      <c r="GH103">
        <v>0</v>
      </c>
      <c r="GI103">
        <v>0</v>
      </c>
      <c r="GJ103">
        <v>7</v>
      </c>
      <c r="GK103">
        <v>0</v>
      </c>
      <c r="GL103">
        <v>0</v>
      </c>
      <c r="GM103">
        <v>0</v>
      </c>
      <c r="GN103">
        <v>0</v>
      </c>
      <c r="GO103">
        <v>0</v>
      </c>
      <c r="GP103">
        <v>0</v>
      </c>
      <c r="GQ103">
        <v>0</v>
      </c>
      <c r="GR103">
        <v>1</v>
      </c>
      <c r="GS103">
        <v>0</v>
      </c>
      <c r="GT103">
        <v>0</v>
      </c>
      <c r="GU103">
        <v>0</v>
      </c>
      <c r="GV103">
        <v>1</v>
      </c>
      <c r="GW103">
        <v>0</v>
      </c>
      <c r="GX103">
        <v>0</v>
      </c>
      <c r="GY103">
        <v>0</v>
      </c>
      <c r="GZ103">
        <v>1</v>
      </c>
      <c r="HA103">
        <v>0</v>
      </c>
    </row>
    <row r="104" spans="1:209" ht="15" customHeight="1" x14ac:dyDescent="0.35">
      <c r="A104" s="18">
        <v>2080427</v>
      </c>
      <c r="B104" s="18">
        <v>2</v>
      </c>
      <c r="C104" s="18">
        <v>8</v>
      </c>
      <c r="D104" s="18">
        <v>4</v>
      </c>
      <c r="E104" s="18" t="s">
        <v>235</v>
      </c>
      <c r="F104" s="18">
        <v>1</v>
      </c>
      <c r="G104" s="18">
        <v>2</v>
      </c>
      <c r="H104" s="13">
        <v>2</v>
      </c>
      <c r="I104">
        <v>0</v>
      </c>
      <c r="J104" s="13">
        <v>3</v>
      </c>
      <c r="K104" s="13">
        <v>0</v>
      </c>
      <c r="L104" s="14">
        <v>0</v>
      </c>
      <c r="M104" s="13">
        <v>3</v>
      </c>
      <c r="N104" s="14">
        <v>0</v>
      </c>
      <c r="O104" s="13">
        <v>4</v>
      </c>
      <c r="P104" s="14">
        <v>0</v>
      </c>
      <c r="Q104" s="14">
        <v>0</v>
      </c>
      <c r="R104">
        <v>1</v>
      </c>
      <c r="S104">
        <v>2</v>
      </c>
      <c r="T104" s="14">
        <f t="shared" si="13"/>
        <v>10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f t="shared" si="14"/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0</v>
      </c>
      <c r="AH104" s="14">
        <v>0</v>
      </c>
      <c r="AI104" s="14">
        <v>0</v>
      </c>
      <c r="AJ104" s="14">
        <f t="shared" si="15"/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0</v>
      </c>
      <c r="AQ104" s="14">
        <v>0</v>
      </c>
      <c r="AR104" s="14">
        <f t="shared" si="16"/>
        <v>0</v>
      </c>
      <c r="AS104" s="14">
        <f t="shared" si="17"/>
        <v>10</v>
      </c>
      <c r="AT104">
        <v>0</v>
      </c>
      <c r="AU104" t="s">
        <v>136</v>
      </c>
      <c r="AV104" s="20">
        <v>0</v>
      </c>
      <c r="AW104" s="13" t="s">
        <v>136</v>
      </c>
      <c r="AX104" s="13" t="s">
        <v>136</v>
      </c>
      <c r="AY104" s="13" t="s">
        <v>136</v>
      </c>
      <c r="AZ104" s="20">
        <v>0</v>
      </c>
      <c r="BA104" s="13" t="s">
        <v>136</v>
      </c>
      <c r="BB104" s="13" t="s">
        <v>136</v>
      </c>
      <c r="BC104" s="13" t="s">
        <v>136</v>
      </c>
      <c r="BD104" s="20">
        <v>0</v>
      </c>
      <c r="BE104" s="13" t="s">
        <v>136</v>
      </c>
      <c r="BF104" s="13" t="s">
        <v>136</v>
      </c>
      <c r="BG104" s="13" t="s">
        <v>136</v>
      </c>
      <c r="BH104" s="20">
        <v>0</v>
      </c>
      <c r="BI104" s="13" t="s">
        <v>136</v>
      </c>
      <c r="BJ104" s="13" t="s">
        <v>136</v>
      </c>
      <c r="BK104" s="13" t="s">
        <v>136</v>
      </c>
      <c r="BL104" s="20">
        <v>1</v>
      </c>
      <c r="BM104">
        <v>2</v>
      </c>
      <c r="BN104">
        <v>6</v>
      </c>
      <c r="BO104">
        <v>2</v>
      </c>
      <c r="BP104" s="20">
        <v>0</v>
      </c>
      <c r="BQ104" s="21">
        <v>1</v>
      </c>
      <c r="BR104" s="13" t="s">
        <v>136</v>
      </c>
      <c r="BS104" s="13" t="s">
        <v>136</v>
      </c>
      <c r="BT104" s="13" t="s">
        <v>136</v>
      </c>
      <c r="BU104" s="20">
        <v>0</v>
      </c>
      <c r="BV104" s="13" t="s">
        <v>136</v>
      </c>
      <c r="BW104" s="13" t="s">
        <v>136</v>
      </c>
      <c r="BX104" s="13" t="s">
        <v>136</v>
      </c>
      <c r="BY104" s="20">
        <v>0</v>
      </c>
      <c r="BZ104" s="13" t="s">
        <v>136</v>
      </c>
      <c r="CA104" s="13" t="s">
        <v>136</v>
      </c>
      <c r="CB104" s="13" t="s">
        <v>136</v>
      </c>
      <c r="CC104" s="20">
        <v>0</v>
      </c>
      <c r="CD104" s="13" t="s">
        <v>136</v>
      </c>
      <c r="CE104" s="13" t="s">
        <v>136</v>
      </c>
      <c r="CF104" s="13" t="s">
        <v>136</v>
      </c>
      <c r="CG104" s="20">
        <v>0</v>
      </c>
      <c r="CH104" s="13" t="s">
        <v>136</v>
      </c>
      <c r="CI104" s="13" t="s">
        <v>136</v>
      </c>
      <c r="CJ104" s="13" t="s">
        <v>136</v>
      </c>
      <c r="CK104" s="20">
        <v>0</v>
      </c>
      <c r="CL104" s="13" t="s">
        <v>136</v>
      </c>
      <c r="CM104" s="13" t="s">
        <v>136</v>
      </c>
      <c r="CN104" s="13" t="s">
        <v>136</v>
      </c>
      <c r="CO104" s="13" t="s">
        <v>136</v>
      </c>
      <c r="CP104" s="13" t="s">
        <v>136</v>
      </c>
      <c r="CQ104" s="13" t="s">
        <v>136</v>
      </c>
      <c r="CR104" s="13" t="s">
        <v>136</v>
      </c>
      <c r="CS104" s="13" t="s">
        <v>136</v>
      </c>
      <c r="CT104" s="13" t="s">
        <v>136</v>
      </c>
      <c r="CU104">
        <v>14</v>
      </c>
      <c r="CV104" s="13" t="s">
        <v>136</v>
      </c>
      <c r="CW104" s="13" t="s">
        <v>136</v>
      </c>
      <c r="CX104" s="13" t="s">
        <v>136</v>
      </c>
      <c r="CY104" s="13" t="s">
        <v>136</v>
      </c>
      <c r="CZ104" s="13" t="s">
        <v>136</v>
      </c>
      <c r="DA104" s="13" t="s">
        <v>136</v>
      </c>
      <c r="DB104" s="13" t="s">
        <v>136</v>
      </c>
      <c r="DC104" s="13" t="s">
        <v>136</v>
      </c>
      <c r="DD104" s="13" t="s">
        <v>136</v>
      </c>
      <c r="DE104" s="13" t="s">
        <v>136</v>
      </c>
      <c r="DF104" s="13" t="s">
        <v>136</v>
      </c>
      <c r="DG104" s="13" t="s">
        <v>136</v>
      </c>
      <c r="DH104" s="13" t="s">
        <v>136</v>
      </c>
      <c r="DI104" s="13"/>
      <c r="DJ104" s="13"/>
      <c r="DK104" s="13"/>
      <c r="DL104" s="20">
        <v>0</v>
      </c>
      <c r="DM104" s="20">
        <v>0</v>
      </c>
      <c r="DN104" s="20">
        <v>0</v>
      </c>
      <c r="DO104" s="20">
        <v>0</v>
      </c>
      <c r="DP104" s="20">
        <v>0</v>
      </c>
      <c r="DQ104" s="20">
        <v>0</v>
      </c>
      <c r="DR104" s="20">
        <v>1</v>
      </c>
      <c r="DS104" s="20">
        <v>1</v>
      </c>
      <c r="DT104" s="20">
        <v>0</v>
      </c>
      <c r="DU104" s="20">
        <v>0</v>
      </c>
      <c r="DV104" s="20">
        <v>0</v>
      </c>
      <c r="DW104" s="20">
        <v>0</v>
      </c>
      <c r="DX104" s="20">
        <v>2</v>
      </c>
      <c r="DY104" s="20">
        <v>2</v>
      </c>
      <c r="DZ104" s="20">
        <v>2</v>
      </c>
      <c r="EA104" s="20">
        <v>2</v>
      </c>
      <c r="EB104" s="20">
        <v>2000</v>
      </c>
      <c r="EC104" s="20">
        <v>5000</v>
      </c>
      <c r="ED104" s="19">
        <f t="shared" si="18"/>
        <v>3000</v>
      </c>
      <c r="EE104" s="19">
        <f t="shared" si="19"/>
        <v>60</v>
      </c>
      <c r="EF104" s="20">
        <v>1500</v>
      </c>
      <c r="EG104" s="20">
        <v>4000</v>
      </c>
      <c r="EH104" s="19">
        <f t="shared" si="20"/>
        <v>2500</v>
      </c>
      <c r="EI104" s="19">
        <f t="shared" si="21"/>
        <v>62.5</v>
      </c>
      <c r="EJ104" s="20">
        <v>4000</v>
      </c>
      <c r="EK104" s="20">
        <v>7000</v>
      </c>
      <c r="EL104" s="19">
        <f t="shared" si="22"/>
        <v>3000</v>
      </c>
      <c r="EM104" s="19">
        <f t="shared" si="23"/>
        <v>42.857142857142854</v>
      </c>
      <c r="EN104" s="20">
        <v>2000</v>
      </c>
      <c r="EO104" s="20">
        <v>4000</v>
      </c>
      <c r="EP104" s="19">
        <f t="shared" si="24"/>
        <v>2000</v>
      </c>
      <c r="EQ104" s="19">
        <f t="shared" si="25"/>
        <v>50</v>
      </c>
      <c r="ER104" s="19">
        <v>2</v>
      </c>
      <c r="ES104" s="20"/>
      <c r="ET104" s="20">
        <v>1</v>
      </c>
      <c r="EU104" s="20">
        <v>0</v>
      </c>
      <c r="EV104" s="19">
        <v>0</v>
      </c>
      <c r="EW104" s="19"/>
      <c r="EX104" s="20">
        <v>0</v>
      </c>
      <c r="EY104" t="s">
        <v>136</v>
      </c>
      <c r="EZ104" s="19">
        <v>0</v>
      </c>
      <c r="FA104" s="19"/>
      <c r="FB104">
        <v>10</v>
      </c>
      <c r="FD104">
        <v>3</v>
      </c>
      <c r="FF104">
        <v>2</v>
      </c>
      <c r="FG104">
        <v>120</v>
      </c>
      <c r="FH104">
        <v>0</v>
      </c>
      <c r="FI104">
        <v>33.5</v>
      </c>
      <c r="FJ104">
        <v>12</v>
      </c>
      <c r="FK104">
        <v>153.5</v>
      </c>
      <c r="FL104">
        <v>12</v>
      </c>
      <c r="FM104">
        <v>165.5</v>
      </c>
      <c r="FN104">
        <v>0</v>
      </c>
      <c r="FO104">
        <v>0</v>
      </c>
      <c r="FP104">
        <v>10</v>
      </c>
      <c r="FQ104">
        <v>0</v>
      </c>
      <c r="FR104">
        <v>0</v>
      </c>
      <c r="FS104">
        <v>0</v>
      </c>
      <c r="FT104">
        <v>2</v>
      </c>
      <c r="FU104">
        <v>0</v>
      </c>
      <c r="FV104">
        <v>0</v>
      </c>
      <c r="FW104">
        <v>0</v>
      </c>
      <c r="FX104">
        <v>10</v>
      </c>
      <c r="FY104">
        <v>0</v>
      </c>
      <c r="FZ104">
        <v>0</v>
      </c>
      <c r="GA104">
        <v>0</v>
      </c>
      <c r="GB104">
        <v>0</v>
      </c>
      <c r="GC104">
        <v>12</v>
      </c>
      <c r="GD104">
        <v>0</v>
      </c>
      <c r="GE104">
        <v>0</v>
      </c>
      <c r="GF104">
        <v>6</v>
      </c>
      <c r="GG104">
        <v>0</v>
      </c>
      <c r="GH104">
        <v>0</v>
      </c>
      <c r="GI104">
        <v>0</v>
      </c>
      <c r="GJ104">
        <v>0</v>
      </c>
      <c r="GK104">
        <v>0</v>
      </c>
      <c r="GL104">
        <v>120</v>
      </c>
      <c r="GM104">
        <v>0</v>
      </c>
      <c r="GN104">
        <v>0</v>
      </c>
      <c r="GO104">
        <v>0</v>
      </c>
      <c r="GP104">
        <v>0</v>
      </c>
      <c r="GQ104">
        <v>0</v>
      </c>
      <c r="GR104">
        <v>2</v>
      </c>
      <c r="GS104">
        <v>0</v>
      </c>
      <c r="GT104">
        <v>0</v>
      </c>
      <c r="GU104">
        <v>0</v>
      </c>
      <c r="GV104">
        <v>2</v>
      </c>
      <c r="GW104">
        <v>0</v>
      </c>
      <c r="GX104">
        <v>0</v>
      </c>
      <c r="GY104">
        <v>0</v>
      </c>
      <c r="GZ104">
        <v>2</v>
      </c>
      <c r="HA104">
        <v>0</v>
      </c>
    </row>
    <row r="105" spans="1:209" ht="15" customHeight="1" x14ac:dyDescent="0.35">
      <c r="A105" s="18">
        <v>2080428</v>
      </c>
      <c r="B105" s="18">
        <v>2</v>
      </c>
      <c r="C105" s="18">
        <v>8</v>
      </c>
      <c r="D105" s="18">
        <v>4</v>
      </c>
      <c r="E105" s="18" t="s">
        <v>236</v>
      </c>
      <c r="F105" s="18">
        <v>1</v>
      </c>
      <c r="G105" s="18">
        <v>6</v>
      </c>
      <c r="H105" s="13">
        <v>3</v>
      </c>
      <c r="I105">
        <v>0</v>
      </c>
      <c r="J105" s="13">
        <v>3</v>
      </c>
      <c r="K105" s="13">
        <v>0</v>
      </c>
      <c r="L105" s="14">
        <v>0</v>
      </c>
      <c r="M105" s="13">
        <v>8</v>
      </c>
      <c r="N105" s="14">
        <v>0</v>
      </c>
      <c r="O105" s="13">
        <v>2</v>
      </c>
      <c r="P105" s="14">
        <v>0</v>
      </c>
      <c r="Q105" s="14">
        <v>0</v>
      </c>
      <c r="R105">
        <v>1</v>
      </c>
      <c r="S105">
        <v>0.5</v>
      </c>
      <c r="T105" s="14">
        <f t="shared" si="13"/>
        <v>11.5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f t="shared" si="14"/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0</v>
      </c>
      <c r="AJ105" s="14">
        <f t="shared" si="15"/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f t="shared" si="16"/>
        <v>0</v>
      </c>
      <c r="AS105" s="14">
        <f t="shared" si="17"/>
        <v>11.5</v>
      </c>
      <c r="AT105">
        <v>1</v>
      </c>
      <c r="AU105">
        <v>1</v>
      </c>
      <c r="AV105" s="20">
        <v>0</v>
      </c>
      <c r="AW105" s="13" t="s">
        <v>136</v>
      </c>
      <c r="AX105" s="13" t="s">
        <v>136</v>
      </c>
      <c r="AY105" s="13" t="s">
        <v>136</v>
      </c>
      <c r="AZ105" s="20">
        <v>0</v>
      </c>
      <c r="BA105" s="13" t="s">
        <v>136</v>
      </c>
      <c r="BB105" s="13" t="s">
        <v>136</v>
      </c>
      <c r="BC105" s="13" t="s">
        <v>136</v>
      </c>
      <c r="BD105" s="20">
        <v>0</v>
      </c>
      <c r="BE105" s="13" t="s">
        <v>136</v>
      </c>
      <c r="BF105" s="13" t="s">
        <v>136</v>
      </c>
      <c r="BG105" s="13" t="s">
        <v>136</v>
      </c>
      <c r="BH105" s="20">
        <v>0</v>
      </c>
      <c r="BI105" s="13" t="s">
        <v>136</v>
      </c>
      <c r="BJ105" s="13" t="s">
        <v>136</v>
      </c>
      <c r="BK105" s="13" t="s">
        <v>136</v>
      </c>
      <c r="BL105" s="20">
        <v>0</v>
      </c>
      <c r="BM105" s="13" t="s">
        <v>136</v>
      </c>
      <c r="BN105" s="13" t="s">
        <v>136</v>
      </c>
      <c r="BO105" s="13" t="s">
        <v>136</v>
      </c>
      <c r="BP105" s="20">
        <v>0</v>
      </c>
      <c r="BQ105" s="21">
        <v>1</v>
      </c>
      <c r="BR105" s="13" t="s">
        <v>136</v>
      </c>
      <c r="BS105" s="13" t="s">
        <v>136</v>
      </c>
      <c r="BT105" s="13" t="s">
        <v>136</v>
      </c>
      <c r="BU105" s="20">
        <v>1</v>
      </c>
      <c r="BV105">
        <v>2</v>
      </c>
      <c r="BW105" s="19">
        <v>4</v>
      </c>
      <c r="BX105">
        <v>2</v>
      </c>
      <c r="BY105" s="20">
        <v>0</v>
      </c>
      <c r="BZ105" s="13" t="s">
        <v>136</v>
      </c>
      <c r="CA105" s="13" t="s">
        <v>136</v>
      </c>
      <c r="CB105" s="13" t="s">
        <v>136</v>
      </c>
      <c r="CC105" s="20">
        <v>0</v>
      </c>
      <c r="CD105" s="13" t="s">
        <v>136</v>
      </c>
      <c r="CE105" s="13" t="s">
        <v>136</v>
      </c>
      <c r="CF105" s="13" t="s">
        <v>136</v>
      </c>
      <c r="CG105" s="20">
        <v>0</v>
      </c>
      <c r="CH105" s="13" t="s">
        <v>136</v>
      </c>
      <c r="CI105" s="13" t="s">
        <v>136</v>
      </c>
      <c r="CJ105" s="13" t="s">
        <v>136</v>
      </c>
      <c r="CK105" s="20">
        <v>0</v>
      </c>
      <c r="CL105" s="13" t="s">
        <v>136</v>
      </c>
      <c r="CM105" s="13" t="s">
        <v>136</v>
      </c>
      <c r="CN105" s="13" t="s">
        <v>136</v>
      </c>
      <c r="CO105" s="13" t="s">
        <v>136</v>
      </c>
      <c r="CP105" s="13" t="s">
        <v>136</v>
      </c>
      <c r="CQ105" s="13" t="s">
        <v>136</v>
      </c>
      <c r="CR105" s="13" t="s">
        <v>136</v>
      </c>
      <c r="CS105" s="13" t="s">
        <v>136</v>
      </c>
      <c r="CT105" s="13" t="s">
        <v>136</v>
      </c>
      <c r="CU105">
        <v>2</v>
      </c>
      <c r="CV105" s="13" t="s">
        <v>136</v>
      </c>
      <c r="CW105" s="13" t="s">
        <v>136</v>
      </c>
      <c r="CX105" s="13" t="s">
        <v>136</v>
      </c>
      <c r="CY105" s="13" t="s">
        <v>136</v>
      </c>
      <c r="CZ105" s="13" t="s">
        <v>136</v>
      </c>
      <c r="DA105" s="13" t="s">
        <v>136</v>
      </c>
      <c r="DB105" s="13" t="s">
        <v>136</v>
      </c>
      <c r="DC105" s="13" t="s">
        <v>136</v>
      </c>
      <c r="DD105" s="13" t="s">
        <v>136</v>
      </c>
      <c r="DE105" s="13" t="s">
        <v>136</v>
      </c>
      <c r="DF105" s="13" t="s">
        <v>136</v>
      </c>
      <c r="DG105" s="13" t="s">
        <v>136</v>
      </c>
      <c r="DH105" s="13" t="s">
        <v>136</v>
      </c>
      <c r="DI105" s="13"/>
      <c r="DJ105" s="13"/>
      <c r="DK105" s="13"/>
      <c r="DL105" s="20">
        <v>0</v>
      </c>
      <c r="DM105" s="20">
        <v>0</v>
      </c>
      <c r="DN105" s="20">
        <v>0</v>
      </c>
      <c r="DO105" s="20">
        <v>0</v>
      </c>
      <c r="DP105" s="20">
        <v>0</v>
      </c>
      <c r="DQ105" s="20">
        <v>0</v>
      </c>
      <c r="DR105" s="20">
        <v>1</v>
      </c>
      <c r="DS105" s="20">
        <v>1</v>
      </c>
      <c r="DT105" s="20">
        <v>0</v>
      </c>
      <c r="DU105" s="20">
        <v>0</v>
      </c>
      <c r="DV105" s="20">
        <v>0</v>
      </c>
      <c r="DW105" s="20">
        <v>0</v>
      </c>
      <c r="DX105" s="20">
        <v>2</v>
      </c>
      <c r="DY105" s="20">
        <v>2</v>
      </c>
      <c r="DZ105" s="20">
        <v>2</v>
      </c>
      <c r="EA105" s="20">
        <v>2</v>
      </c>
      <c r="EB105" s="20">
        <v>1500</v>
      </c>
      <c r="EC105" s="20">
        <v>4500</v>
      </c>
      <c r="ED105" s="19">
        <f t="shared" si="18"/>
        <v>3000</v>
      </c>
      <c r="EE105" s="19">
        <f t="shared" si="19"/>
        <v>66.666666666666671</v>
      </c>
      <c r="EF105" s="20">
        <v>1500</v>
      </c>
      <c r="EG105" s="20">
        <v>4500</v>
      </c>
      <c r="EH105" s="19">
        <f t="shared" si="20"/>
        <v>3000</v>
      </c>
      <c r="EI105" s="19">
        <f t="shared" si="21"/>
        <v>66.666666666666671</v>
      </c>
      <c r="EJ105" s="20">
        <v>3000</v>
      </c>
      <c r="EK105" s="20">
        <v>6000</v>
      </c>
      <c r="EL105" s="19">
        <f t="shared" si="22"/>
        <v>3000</v>
      </c>
      <c r="EM105" s="19">
        <f t="shared" si="23"/>
        <v>50</v>
      </c>
      <c r="EN105" s="20">
        <v>2000</v>
      </c>
      <c r="EO105" s="20">
        <v>4000</v>
      </c>
      <c r="EP105" s="19">
        <f t="shared" si="24"/>
        <v>2000</v>
      </c>
      <c r="EQ105" s="19">
        <f t="shared" si="25"/>
        <v>50</v>
      </c>
      <c r="ER105" s="19">
        <v>2</v>
      </c>
      <c r="ES105" s="20"/>
      <c r="ET105" s="20">
        <v>1</v>
      </c>
      <c r="EU105" s="20">
        <v>0</v>
      </c>
      <c r="EV105" s="19">
        <v>0</v>
      </c>
      <c r="EW105" s="19"/>
      <c r="EX105" s="20">
        <v>0</v>
      </c>
      <c r="EY105" t="s">
        <v>136</v>
      </c>
      <c r="EZ105" s="19">
        <v>0</v>
      </c>
      <c r="FA105" s="19"/>
      <c r="FB105">
        <v>8</v>
      </c>
      <c r="FD105">
        <v>3</v>
      </c>
      <c r="FF105">
        <v>2</v>
      </c>
      <c r="FG105">
        <v>15</v>
      </c>
      <c r="FH105">
        <v>1</v>
      </c>
      <c r="FI105">
        <v>29</v>
      </c>
      <c r="FJ105">
        <v>35</v>
      </c>
      <c r="FK105">
        <v>44</v>
      </c>
      <c r="FL105">
        <v>36</v>
      </c>
      <c r="FM105">
        <v>80</v>
      </c>
      <c r="FN105">
        <v>3</v>
      </c>
      <c r="FO105">
        <v>0</v>
      </c>
      <c r="FP105">
        <v>0</v>
      </c>
      <c r="FQ105">
        <v>0</v>
      </c>
      <c r="FR105">
        <v>0</v>
      </c>
      <c r="FS105">
        <v>0</v>
      </c>
      <c r="FT105">
        <v>0</v>
      </c>
      <c r="FU105">
        <v>0</v>
      </c>
      <c r="FV105">
        <v>2</v>
      </c>
      <c r="FW105">
        <v>0</v>
      </c>
      <c r="FX105">
        <v>20</v>
      </c>
      <c r="FY105">
        <v>0</v>
      </c>
      <c r="FZ105">
        <v>1</v>
      </c>
      <c r="GA105">
        <v>0</v>
      </c>
      <c r="GB105">
        <v>0</v>
      </c>
      <c r="GC105">
        <v>34</v>
      </c>
      <c r="GD105">
        <v>3</v>
      </c>
      <c r="GE105">
        <v>0</v>
      </c>
      <c r="GF105">
        <v>5</v>
      </c>
      <c r="GG105">
        <v>0</v>
      </c>
      <c r="GH105">
        <v>4</v>
      </c>
      <c r="GI105">
        <v>0</v>
      </c>
      <c r="GJ105">
        <v>0</v>
      </c>
      <c r="GK105">
        <v>0</v>
      </c>
      <c r="GL105">
        <v>1</v>
      </c>
      <c r="GM105">
        <v>1</v>
      </c>
      <c r="GN105">
        <v>0</v>
      </c>
      <c r="GO105">
        <v>0</v>
      </c>
      <c r="GP105">
        <v>0</v>
      </c>
      <c r="GQ105">
        <v>0</v>
      </c>
      <c r="GR105">
        <v>1</v>
      </c>
      <c r="GS105">
        <v>0</v>
      </c>
      <c r="GT105">
        <v>1</v>
      </c>
      <c r="GU105">
        <v>0</v>
      </c>
      <c r="GV105">
        <v>1</v>
      </c>
      <c r="GW105">
        <v>1</v>
      </c>
      <c r="GX105">
        <v>0</v>
      </c>
      <c r="GY105">
        <v>0</v>
      </c>
      <c r="GZ105">
        <v>2</v>
      </c>
      <c r="HA105">
        <v>0</v>
      </c>
    </row>
    <row r="106" spans="1:209" s="20" customFormat="1" ht="15" customHeight="1" x14ac:dyDescent="0.35">
      <c r="A106" s="21">
        <v>2080429</v>
      </c>
      <c r="B106" s="21">
        <v>2</v>
      </c>
      <c r="C106" s="21">
        <v>8</v>
      </c>
      <c r="D106" s="21">
        <v>4</v>
      </c>
      <c r="E106" s="21" t="s">
        <v>237</v>
      </c>
      <c r="F106" s="21">
        <v>1</v>
      </c>
      <c r="G106" s="21">
        <v>7</v>
      </c>
      <c r="H106" s="13">
        <v>5</v>
      </c>
      <c r="I106" s="20">
        <v>0</v>
      </c>
      <c r="J106" s="13">
        <v>3</v>
      </c>
      <c r="K106" s="13">
        <v>0</v>
      </c>
      <c r="L106" s="14">
        <v>0</v>
      </c>
      <c r="M106" s="20">
        <v>8</v>
      </c>
      <c r="N106" s="14">
        <v>0</v>
      </c>
      <c r="O106" s="14">
        <v>0</v>
      </c>
      <c r="P106" s="13">
        <v>0</v>
      </c>
      <c r="Q106" s="13">
        <v>0</v>
      </c>
      <c r="R106" s="20">
        <v>2</v>
      </c>
      <c r="S106" s="20">
        <v>1</v>
      </c>
      <c r="T106" s="14">
        <f t="shared" si="13"/>
        <v>11</v>
      </c>
      <c r="U106" s="20">
        <v>3</v>
      </c>
      <c r="V106" s="14">
        <v>0</v>
      </c>
      <c r="W106" s="20">
        <v>2</v>
      </c>
      <c r="X106" s="14">
        <v>0</v>
      </c>
      <c r="Y106" s="14">
        <v>0</v>
      </c>
      <c r="Z106" s="20">
        <v>1</v>
      </c>
      <c r="AA106" s="20">
        <v>1</v>
      </c>
      <c r="AB106" s="14">
        <f t="shared" si="14"/>
        <v>7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0</v>
      </c>
      <c r="AJ106" s="14">
        <f t="shared" si="15"/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0</v>
      </c>
      <c r="AQ106" s="14">
        <v>0</v>
      </c>
      <c r="AR106" s="14">
        <f t="shared" si="16"/>
        <v>0</v>
      </c>
      <c r="AS106" s="14">
        <f t="shared" si="17"/>
        <v>18</v>
      </c>
      <c r="AT106" s="20">
        <v>0</v>
      </c>
      <c r="AU106" s="20" t="s">
        <v>136</v>
      </c>
      <c r="AV106" s="20">
        <v>0</v>
      </c>
      <c r="AW106" s="13" t="s">
        <v>136</v>
      </c>
      <c r="AX106" s="13" t="s">
        <v>136</v>
      </c>
      <c r="AY106" s="13" t="s">
        <v>136</v>
      </c>
      <c r="AZ106" s="20">
        <v>0</v>
      </c>
      <c r="BA106" s="13" t="s">
        <v>136</v>
      </c>
      <c r="BB106" s="13" t="s">
        <v>136</v>
      </c>
      <c r="BC106" s="13" t="s">
        <v>136</v>
      </c>
      <c r="BD106" s="20">
        <v>0</v>
      </c>
      <c r="BE106" s="13" t="s">
        <v>136</v>
      </c>
      <c r="BF106" s="13" t="s">
        <v>136</v>
      </c>
      <c r="BG106" s="13" t="s">
        <v>136</v>
      </c>
      <c r="BH106" s="20">
        <v>1</v>
      </c>
      <c r="BI106" s="20">
        <v>2</v>
      </c>
      <c r="BJ106" s="20">
        <v>2</v>
      </c>
      <c r="BK106" s="20">
        <v>3</v>
      </c>
      <c r="BL106" s="20">
        <v>0</v>
      </c>
      <c r="BM106" s="13" t="s">
        <v>136</v>
      </c>
      <c r="BN106" s="13" t="s">
        <v>136</v>
      </c>
      <c r="BO106" s="13" t="s">
        <v>136</v>
      </c>
      <c r="BP106" s="20">
        <v>0</v>
      </c>
      <c r="BQ106" s="21">
        <v>1</v>
      </c>
      <c r="BR106" s="13" t="s">
        <v>136</v>
      </c>
      <c r="BS106" s="13" t="s">
        <v>136</v>
      </c>
      <c r="BT106" s="13" t="s">
        <v>136</v>
      </c>
      <c r="BU106" s="20">
        <v>0</v>
      </c>
      <c r="BV106" s="13" t="s">
        <v>136</v>
      </c>
      <c r="BW106" s="13" t="s">
        <v>136</v>
      </c>
      <c r="BX106" s="13" t="s">
        <v>136</v>
      </c>
      <c r="BY106" s="20">
        <v>0</v>
      </c>
      <c r="BZ106" s="13" t="s">
        <v>136</v>
      </c>
      <c r="CA106" s="13" t="s">
        <v>136</v>
      </c>
      <c r="CB106" s="13" t="s">
        <v>136</v>
      </c>
      <c r="CC106" s="20">
        <v>0</v>
      </c>
      <c r="CD106" s="13" t="s">
        <v>136</v>
      </c>
      <c r="CE106" s="13" t="s">
        <v>136</v>
      </c>
      <c r="CF106" s="13" t="s">
        <v>136</v>
      </c>
      <c r="CG106" s="20">
        <v>0</v>
      </c>
      <c r="CH106" s="13" t="s">
        <v>136</v>
      </c>
      <c r="CI106" s="13" t="s">
        <v>136</v>
      </c>
      <c r="CJ106" s="13" t="s">
        <v>136</v>
      </c>
      <c r="CK106" s="20">
        <v>0</v>
      </c>
      <c r="CL106" s="13" t="s">
        <v>136</v>
      </c>
      <c r="CM106" s="13" t="s">
        <v>136</v>
      </c>
      <c r="CN106" s="13" t="s">
        <v>136</v>
      </c>
      <c r="CO106" s="13" t="s">
        <v>136</v>
      </c>
      <c r="CP106" s="13" t="s">
        <v>136</v>
      </c>
      <c r="CQ106" s="13" t="s">
        <v>136</v>
      </c>
      <c r="CR106" s="13" t="s">
        <v>136</v>
      </c>
      <c r="CS106" s="20">
        <v>3</v>
      </c>
      <c r="CT106" s="13" t="s">
        <v>136</v>
      </c>
      <c r="CU106" s="13" t="s">
        <v>136</v>
      </c>
      <c r="CV106" s="13" t="s">
        <v>136</v>
      </c>
      <c r="CW106" s="13" t="s">
        <v>136</v>
      </c>
      <c r="CX106" s="13" t="s">
        <v>136</v>
      </c>
      <c r="CY106" s="13" t="s">
        <v>136</v>
      </c>
      <c r="CZ106" s="13" t="s">
        <v>136</v>
      </c>
      <c r="DA106" s="13" t="s">
        <v>136</v>
      </c>
      <c r="DB106" s="13" t="s">
        <v>136</v>
      </c>
      <c r="DC106" s="13" t="s">
        <v>136</v>
      </c>
      <c r="DD106" s="13" t="s">
        <v>136</v>
      </c>
      <c r="DE106" s="13" t="s">
        <v>136</v>
      </c>
      <c r="DF106" s="13" t="s">
        <v>136</v>
      </c>
      <c r="DG106" s="13" t="s">
        <v>136</v>
      </c>
      <c r="DH106" s="13" t="s">
        <v>136</v>
      </c>
      <c r="DI106" s="13"/>
      <c r="DJ106" s="13"/>
      <c r="DK106" s="13"/>
      <c r="DL106" s="20">
        <v>0</v>
      </c>
      <c r="DM106" s="20">
        <v>0</v>
      </c>
      <c r="DN106" s="20">
        <v>0</v>
      </c>
      <c r="DO106" s="20">
        <v>0</v>
      </c>
      <c r="DP106" s="20">
        <v>0</v>
      </c>
      <c r="DQ106" s="20">
        <v>0</v>
      </c>
      <c r="DR106" s="20">
        <v>1</v>
      </c>
      <c r="DS106" s="20">
        <v>1</v>
      </c>
      <c r="DT106" s="20">
        <v>0</v>
      </c>
      <c r="DU106" s="20">
        <v>0</v>
      </c>
      <c r="DV106" s="20">
        <v>0</v>
      </c>
      <c r="DW106" s="20">
        <v>0</v>
      </c>
      <c r="DX106" s="20">
        <v>2</v>
      </c>
      <c r="DY106" s="20">
        <v>2</v>
      </c>
      <c r="DZ106" s="20">
        <v>2</v>
      </c>
      <c r="EA106" s="20">
        <v>2</v>
      </c>
      <c r="EB106" s="20">
        <v>3500</v>
      </c>
      <c r="EC106" s="20">
        <v>6000</v>
      </c>
      <c r="ED106" s="19">
        <f t="shared" si="18"/>
        <v>2500</v>
      </c>
      <c r="EE106" s="19">
        <f t="shared" si="19"/>
        <v>41.666666666666664</v>
      </c>
      <c r="EF106" s="20">
        <v>3000</v>
      </c>
      <c r="EG106" s="20">
        <v>5000</v>
      </c>
      <c r="EH106" s="19">
        <f t="shared" si="20"/>
        <v>2000</v>
      </c>
      <c r="EI106" s="19">
        <f t="shared" si="21"/>
        <v>40</v>
      </c>
      <c r="EJ106" s="20">
        <v>4000</v>
      </c>
      <c r="EK106" s="20">
        <v>7000</v>
      </c>
      <c r="EL106" s="19">
        <f t="shared" si="22"/>
        <v>3000</v>
      </c>
      <c r="EM106" s="19">
        <f t="shared" si="23"/>
        <v>42.857142857142854</v>
      </c>
      <c r="EN106" s="20">
        <v>3000</v>
      </c>
      <c r="EO106" s="20">
        <v>4000</v>
      </c>
      <c r="EP106" s="19">
        <f t="shared" si="24"/>
        <v>1000</v>
      </c>
      <c r="EQ106" s="19">
        <f t="shared" si="25"/>
        <v>25</v>
      </c>
      <c r="ER106" s="20">
        <v>1</v>
      </c>
      <c r="ET106" s="20">
        <v>1</v>
      </c>
      <c r="EU106" s="20">
        <v>0</v>
      </c>
      <c r="EV106" s="19">
        <v>0</v>
      </c>
      <c r="EW106" s="19"/>
      <c r="EX106" s="20">
        <v>0</v>
      </c>
      <c r="EY106" s="20" t="s">
        <v>136</v>
      </c>
      <c r="EZ106" s="19">
        <v>0</v>
      </c>
      <c r="FA106" s="19"/>
      <c r="FB106" s="20">
        <v>2</v>
      </c>
      <c r="FD106" s="19">
        <v>0</v>
      </c>
      <c r="FE106" s="19"/>
      <c r="FF106" s="20">
        <v>2</v>
      </c>
      <c r="FG106" s="20">
        <v>1</v>
      </c>
      <c r="FH106" s="20">
        <v>2</v>
      </c>
      <c r="FI106" s="20">
        <v>20</v>
      </c>
      <c r="FJ106" s="20">
        <v>38</v>
      </c>
      <c r="FK106" s="20">
        <v>21</v>
      </c>
      <c r="FL106" s="20">
        <v>40</v>
      </c>
      <c r="FM106" s="20">
        <v>61</v>
      </c>
      <c r="FN106" s="20">
        <v>0</v>
      </c>
      <c r="FO106" s="20">
        <v>0</v>
      </c>
      <c r="FP106" s="20">
        <v>1</v>
      </c>
      <c r="FQ106" s="20">
        <v>0</v>
      </c>
      <c r="FR106" s="20">
        <v>0</v>
      </c>
      <c r="FS106" s="20">
        <v>0</v>
      </c>
      <c r="FT106" s="20">
        <v>0</v>
      </c>
      <c r="FU106" s="20">
        <v>0</v>
      </c>
      <c r="FV106" s="20">
        <v>0</v>
      </c>
      <c r="FW106" s="20">
        <v>0</v>
      </c>
      <c r="FX106" s="20">
        <v>16</v>
      </c>
      <c r="FY106" s="20">
        <v>0</v>
      </c>
      <c r="FZ106" s="20">
        <v>0</v>
      </c>
      <c r="GA106" s="20">
        <v>2</v>
      </c>
      <c r="GB106" s="20">
        <v>0</v>
      </c>
      <c r="GC106" s="20">
        <v>38</v>
      </c>
      <c r="GD106" s="20">
        <v>0</v>
      </c>
      <c r="GE106" s="20">
        <v>0</v>
      </c>
      <c r="GF106" s="20">
        <v>1</v>
      </c>
      <c r="GG106" s="20">
        <v>0</v>
      </c>
      <c r="GH106" s="20">
        <v>0</v>
      </c>
      <c r="GI106" s="20">
        <v>0</v>
      </c>
      <c r="GJ106" s="20">
        <v>0</v>
      </c>
      <c r="GK106" s="20">
        <v>0</v>
      </c>
      <c r="GL106" s="20">
        <v>1</v>
      </c>
      <c r="GM106" s="20">
        <v>0</v>
      </c>
      <c r="GN106" s="20">
        <v>0</v>
      </c>
      <c r="GO106" s="20">
        <v>0</v>
      </c>
      <c r="GP106" s="20">
        <v>0</v>
      </c>
      <c r="GQ106" s="20">
        <v>0</v>
      </c>
      <c r="GR106" s="20">
        <v>1</v>
      </c>
      <c r="GS106" s="20">
        <v>0</v>
      </c>
      <c r="GT106" s="20">
        <v>0</v>
      </c>
      <c r="GU106" s="20">
        <v>0</v>
      </c>
      <c r="GV106" s="20">
        <v>0</v>
      </c>
      <c r="GW106" s="20">
        <v>0</v>
      </c>
      <c r="GX106" s="20">
        <v>0</v>
      </c>
      <c r="GY106" s="20">
        <v>0</v>
      </c>
      <c r="GZ106" s="20">
        <v>1</v>
      </c>
      <c r="HA106" s="20">
        <v>0</v>
      </c>
    </row>
    <row r="107" spans="1:209" s="20" customFormat="1" ht="15" customHeight="1" x14ac:dyDescent="0.35">
      <c r="A107" s="21">
        <v>2080430</v>
      </c>
      <c r="B107" s="21">
        <v>2</v>
      </c>
      <c r="C107" s="21">
        <v>8</v>
      </c>
      <c r="D107" s="21">
        <v>4</v>
      </c>
      <c r="E107" s="21" t="s">
        <v>238</v>
      </c>
      <c r="F107" s="21">
        <v>1</v>
      </c>
      <c r="G107" s="21">
        <v>3</v>
      </c>
      <c r="H107" s="13">
        <v>1</v>
      </c>
      <c r="I107" s="20">
        <v>0</v>
      </c>
      <c r="J107" s="13">
        <v>2</v>
      </c>
      <c r="K107" s="13">
        <v>0</v>
      </c>
      <c r="L107" s="14">
        <v>0</v>
      </c>
      <c r="M107" s="13">
        <v>8</v>
      </c>
      <c r="N107" s="14">
        <v>0</v>
      </c>
      <c r="O107" s="13">
        <v>2</v>
      </c>
      <c r="P107" s="14">
        <v>0</v>
      </c>
      <c r="Q107" s="14">
        <v>0</v>
      </c>
      <c r="R107" s="13">
        <v>0</v>
      </c>
      <c r="S107" s="20">
        <v>1</v>
      </c>
      <c r="T107" s="14">
        <f t="shared" si="13"/>
        <v>11</v>
      </c>
      <c r="U107" s="14">
        <v>0</v>
      </c>
      <c r="V107" s="14">
        <v>0</v>
      </c>
      <c r="W107" s="14">
        <v>0</v>
      </c>
      <c r="X107" s="14">
        <v>0</v>
      </c>
      <c r="Y107" s="14">
        <v>0</v>
      </c>
      <c r="Z107" s="14">
        <v>0</v>
      </c>
      <c r="AA107" s="14">
        <v>0</v>
      </c>
      <c r="AB107" s="14">
        <f t="shared" si="14"/>
        <v>0</v>
      </c>
      <c r="AC107" s="14">
        <v>0</v>
      </c>
      <c r="AD107" s="14">
        <v>0</v>
      </c>
      <c r="AE107" s="14">
        <v>0</v>
      </c>
      <c r="AF107" s="14">
        <v>0</v>
      </c>
      <c r="AG107" s="14">
        <v>0</v>
      </c>
      <c r="AH107" s="14">
        <v>0</v>
      </c>
      <c r="AI107" s="14">
        <v>0</v>
      </c>
      <c r="AJ107" s="14">
        <f t="shared" si="15"/>
        <v>0</v>
      </c>
      <c r="AK107" s="14">
        <v>0</v>
      </c>
      <c r="AL107" s="14">
        <v>0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f t="shared" si="16"/>
        <v>0</v>
      </c>
      <c r="AS107" s="14">
        <f t="shared" si="17"/>
        <v>11</v>
      </c>
      <c r="AT107" s="20">
        <v>1</v>
      </c>
      <c r="AU107" s="20">
        <v>5</v>
      </c>
      <c r="AV107" s="20">
        <v>0</v>
      </c>
      <c r="AW107" s="13" t="s">
        <v>136</v>
      </c>
      <c r="AX107" s="13" t="s">
        <v>136</v>
      </c>
      <c r="AY107" s="13" t="s">
        <v>136</v>
      </c>
      <c r="AZ107" s="20">
        <v>0</v>
      </c>
      <c r="BA107" s="13" t="s">
        <v>136</v>
      </c>
      <c r="BB107" s="13" t="s">
        <v>136</v>
      </c>
      <c r="BC107" s="13" t="s">
        <v>136</v>
      </c>
      <c r="BD107" s="20">
        <v>0</v>
      </c>
      <c r="BE107" s="13" t="s">
        <v>136</v>
      </c>
      <c r="BF107" s="13" t="s">
        <v>136</v>
      </c>
      <c r="BG107" s="13" t="s">
        <v>136</v>
      </c>
      <c r="BH107" s="20">
        <v>0</v>
      </c>
      <c r="BI107" s="13" t="s">
        <v>136</v>
      </c>
      <c r="BJ107" s="13" t="s">
        <v>136</v>
      </c>
      <c r="BK107" s="13" t="s">
        <v>136</v>
      </c>
      <c r="BL107" s="20">
        <v>1</v>
      </c>
      <c r="BM107" s="20">
        <v>2</v>
      </c>
      <c r="BN107" s="20">
        <v>4</v>
      </c>
      <c r="BO107" s="20">
        <v>2</v>
      </c>
      <c r="BP107" s="20">
        <v>0</v>
      </c>
      <c r="BQ107" s="21">
        <v>1</v>
      </c>
      <c r="BR107" s="13" t="s">
        <v>136</v>
      </c>
      <c r="BS107" s="13" t="s">
        <v>136</v>
      </c>
      <c r="BT107" s="13" t="s">
        <v>136</v>
      </c>
      <c r="BU107" s="20">
        <v>0</v>
      </c>
      <c r="BV107" s="13" t="s">
        <v>136</v>
      </c>
      <c r="BW107" s="13" t="s">
        <v>136</v>
      </c>
      <c r="BX107" s="13" t="s">
        <v>136</v>
      </c>
      <c r="BY107" s="20">
        <v>0</v>
      </c>
      <c r="BZ107" s="13" t="s">
        <v>136</v>
      </c>
      <c r="CA107" s="13" t="s">
        <v>136</v>
      </c>
      <c r="CB107" s="13" t="s">
        <v>136</v>
      </c>
      <c r="CC107" s="20">
        <v>0</v>
      </c>
      <c r="CD107" s="13" t="s">
        <v>136</v>
      </c>
      <c r="CE107" s="13" t="s">
        <v>136</v>
      </c>
      <c r="CF107" s="13" t="s">
        <v>136</v>
      </c>
      <c r="CG107" s="20">
        <v>0</v>
      </c>
      <c r="CH107" s="13" t="s">
        <v>136</v>
      </c>
      <c r="CI107" s="13" t="s">
        <v>136</v>
      </c>
      <c r="CJ107" s="13" t="s">
        <v>136</v>
      </c>
      <c r="CK107" s="20">
        <v>0</v>
      </c>
      <c r="CL107" s="13" t="s">
        <v>136</v>
      </c>
      <c r="CM107" s="13" t="s">
        <v>136</v>
      </c>
      <c r="CN107" s="13" t="s">
        <v>136</v>
      </c>
      <c r="CO107" s="13" t="s">
        <v>136</v>
      </c>
      <c r="CP107" s="13" t="s">
        <v>136</v>
      </c>
      <c r="CQ107" s="13" t="s">
        <v>136</v>
      </c>
      <c r="CR107" s="13" t="s">
        <v>136</v>
      </c>
      <c r="CS107" s="13" t="s">
        <v>136</v>
      </c>
      <c r="CT107" s="13" t="s">
        <v>136</v>
      </c>
      <c r="CU107" s="20">
        <v>3</v>
      </c>
      <c r="CV107" s="13" t="s">
        <v>136</v>
      </c>
      <c r="CW107" s="13" t="s">
        <v>136</v>
      </c>
      <c r="CX107" s="13" t="s">
        <v>136</v>
      </c>
      <c r="CY107" s="13" t="s">
        <v>136</v>
      </c>
      <c r="CZ107" s="13" t="s">
        <v>136</v>
      </c>
      <c r="DA107" s="13" t="s">
        <v>136</v>
      </c>
      <c r="DB107" s="13" t="s">
        <v>136</v>
      </c>
      <c r="DC107" s="13" t="s">
        <v>136</v>
      </c>
      <c r="DD107" s="13" t="s">
        <v>136</v>
      </c>
      <c r="DE107" s="13" t="s">
        <v>136</v>
      </c>
      <c r="DF107" s="13" t="s">
        <v>136</v>
      </c>
      <c r="DG107" s="13" t="s">
        <v>136</v>
      </c>
      <c r="DH107" s="13" t="s">
        <v>136</v>
      </c>
      <c r="DI107" s="13"/>
      <c r="DJ107" s="13"/>
      <c r="DK107" s="13"/>
      <c r="DL107" s="20">
        <v>0</v>
      </c>
      <c r="DM107" s="20">
        <v>0</v>
      </c>
      <c r="DN107" s="20">
        <v>0</v>
      </c>
      <c r="DO107" s="20">
        <v>0</v>
      </c>
      <c r="DP107" s="20">
        <v>0</v>
      </c>
      <c r="DQ107" s="20">
        <v>0</v>
      </c>
      <c r="DR107" s="20">
        <v>1</v>
      </c>
      <c r="DS107" s="20">
        <v>1</v>
      </c>
      <c r="DT107" s="20">
        <v>0</v>
      </c>
      <c r="DU107" s="20">
        <v>0</v>
      </c>
      <c r="DV107" s="20">
        <v>0</v>
      </c>
      <c r="DW107" s="20">
        <v>0</v>
      </c>
      <c r="DX107" s="20">
        <v>2</v>
      </c>
      <c r="DY107" s="20">
        <v>2</v>
      </c>
      <c r="DZ107" s="20">
        <v>2</v>
      </c>
      <c r="EA107" s="20">
        <v>2</v>
      </c>
      <c r="EB107" s="20">
        <v>3000</v>
      </c>
      <c r="EC107" s="20">
        <v>5000</v>
      </c>
      <c r="ED107" s="19">
        <f t="shared" si="18"/>
        <v>2000</v>
      </c>
      <c r="EE107" s="19">
        <f t="shared" si="19"/>
        <v>40</v>
      </c>
      <c r="EF107" s="20">
        <v>2000</v>
      </c>
      <c r="EG107" s="20">
        <v>4000</v>
      </c>
      <c r="EH107" s="19">
        <f t="shared" si="20"/>
        <v>2000</v>
      </c>
      <c r="EI107" s="19">
        <f t="shared" si="21"/>
        <v>50</v>
      </c>
      <c r="EJ107" s="20">
        <v>5000</v>
      </c>
      <c r="EK107" s="20">
        <v>7000</v>
      </c>
      <c r="EL107" s="19">
        <f t="shared" si="22"/>
        <v>2000</v>
      </c>
      <c r="EM107" s="19">
        <f t="shared" si="23"/>
        <v>28.571428571428569</v>
      </c>
      <c r="EN107" s="20">
        <v>2000</v>
      </c>
      <c r="EO107" s="20">
        <v>4000</v>
      </c>
      <c r="EP107" s="19">
        <f t="shared" si="24"/>
        <v>2000</v>
      </c>
      <c r="EQ107" s="19">
        <f t="shared" si="25"/>
        <v>50</v>
      </c>
      <c r="ER107" s="20">
        <v>1</v>
      </c>
      <c r="ET107" s="20">
        <v>1</v>
      </c>
      <c r="EU107" s="20">
        <v>0</v>
      </c>
      <c r="EV107" s="19">
        <v>0</v>
      </c>
      <c r="EW107" s="19"/>
      <c r="EX107" s="20">
        <v>1</v>
      </c>
      <c r="EY107" s="20">
        <v>2</v>
      </c>
      <c r="EZ107" s="19">
        <v>0</v>
      </c>
      <c r="FA107" s="19"/>
      <c r="FB107" s="20">
        <v>2</v>
      </c>
      <c r="FD107" s="20">
        <v>3</v>
      </c>
      <c r="FF107" s="20">
        <v>2</v>
      </c>
      <c r="FG107" s="20">
        <v>0</v>
      </c>
      <c r="FH107" s="20">
        <v>1</v>
      </c>
      <c r="FI107" s="20">
        <v>17</v>
      </c>
      <c r="FJ107" s="20">
        <v>25</v>
      </c>
      <c r="FK107" s="20">
        <v>17</v>
      </c>
      <c r="FL107" s="20">
        <v>26</v>
      </c>
      <c r="FM107" s="20">
        <v>43</v>
      </c>
      <c r="FN107" s="20">
        <v>0</v>
      </c>
      <c r="FO107" s="20">
        <v>0</v>
      </c>
      <c r="FP107" s="20">
        <v>1</v>
      </c>
      <c r="FQ107" s="20">
        <v>0</v>
      </c>
      <c r="FR107" s="20">
        <v>0</v>
      </c>
      <c r="FS107" s="20">
        <v>0</v>
      </c>
      <c r="FT107" s="20">
        <v>0</v>
      </c>
      <c r="FU107" s="20">
        <v>0</v>
      </c>
      <c r="FV107" s="20">
        <v>0</v>
      </c>
      <c r="FW107" s="20">
        <v>0</v>
      </c>
      <c r="FX107" s="20">
        <v>10</v>
      </c>
      <c r="FY107" s="20">
        <v>0</v>
      </c>
      <c r="FZ107" s="20">
        <v>0</v>
      </c>
      <c r="GA107" s="20">
        <v>0</v>
      </c>
      <c r="GB107" s="20">
        <v>0</v>
      </c>
      <c r="GC107" s="20">
        <v>25</v>
      </c>
      <c r="GD107" s="20">
        <v>0</v>
      </c>
      <c r="GE107" s="20">
        <v>0</v>
      </c>
      <c r="GF107" s="20">
        <v>2</v>
      </c>
      <c r="GG107" s="20">
        <v>0</v>
      </c>
      <c r="GH107" s="20">
        <v>0</v>
      </c>
      <c r="GI107" s="20">
        <v>0</v>
      </c>
      <c r="GJ107" s="20">
        <v>0</v>
      </c>
      <c r="GK107" s="20">
        <v>0</v>
      </c>
      <c r="GL107" s="20">
        <v>0</v>
      </c>
      <c r="GM107" s="20">
        <v>1</v>
      </c>
      <c r="GN107" s="20">
        <v>2</v>
      </c>
      <c r="GO107" s="20">
        <v>0</v>
      </c>
      <c r="GP107" s="20">
        <v>0</v>
      </c>
      <c r="GQ107" s="20">
        <v>0</v>
      </c>
      <c r="GR107" s="20">
        <v>1</v>
      </c>
      <c r="GS107" s="20">
        <v>0</v>
      </c>
      <c r="GT107" s="20">
        <v>0</v>
      </c>
      <c r="GU107" s="20">
        <v>0</v>
      </c>
      <c r="GV107" s="20">
        <v>0</v>
      </c>
      <c r="GW107" s="20">
        <v>0</v>
      </c>
      <c r="GX107" s="20">
        <v>0</v>
      </c>
      <c r="GY107" s="20">
        <v>0</v>
      </c>
      <c r="GZ107" s="20">
        <v>1</v>
      </c>
      <c r="HA107" s="20">
        <v>0</v>
      </c>
    </row>
    <row r="108" spans="1:209" s="20" customFormat="1" ht="15" customHeight="1" x14ac:dyDescent="0.35">
      <c r="A108" s="21">
        <v>2080431</v>
      </c>
      <c r="B108" s="21">
        <v>2</v>
      </c>
      <c r="C108" s="21">
        <v>8</v>
      </c>
      <c r="D108" s="21">
        <v>4</v>
      </c>
      <c r="E108" s="21" t="s">
        <v>218</v>
      </c>
      <c r="F108" s="21">
        <v>1</v>
      </c>
      <c r="G108" s="21">
        <v>2</v>
      </c>
      <c r="H108" s="13">
        <v>1</v>
      </c>
      <c r="I108" s="20">
        <v>0</v>
      </c>
      <c r="J108" s="13">
        <v>2</v>
      </c>
      <c r="K108" s="13">
        <v>0</v>
      </c>
      <c r="L108" s="14">
        <v>0</v>
      </c>
      <c r="M108" s="13">
        <v>2</v>
      </c>
      <c r="N108" s="13">
        <v>6</v>
      </c>
      <c r="O108" s="13">
        <v>6</v>
      </c>
      <c r="P108" s="14">
        <v>0</v>
      </c>
      <c r="Q108" s="14">
        <v>0</v>
      </c>
      <c r="R108" s="13">
        <v>2</v>
      </c>
      <c r="S108" s="14">
        <v>0</v>
      </c>
      <c r="T108" s="14">
        <f t="shared" si="13"/>
        <v>16</v>
      </c>
      <c r="U108" s="20">
        <v>4</v>
      </c>
      <c r="V108" s="20">
        <v>2</v>
      </c>
      <c r="W108" s="20">
        <v>6</v>
      </c>
      <c r="X108" s="14">
        <v>0</v>
      </c>
      <c r="Y108" s="14">
        <v>0</v>
      </c>
      <c r="Z108" s="20">
        <v>1</v>
      </c>
      <c r="AA108" s="14">
        <v>0</v>
      </c>
      <c r="AB108" s="14">
        <f t="shared" si="14"/>
        <v>13</v>
      </c>
      <c r="AC108" s="14">
        <v>0</v>
      </c>
      <c r="AD108" s="14">
        <v>0</v>
      </c>
      <c r="AE108" s="14">
        <v>0</v>
      </c>
      <c r="AF108" s="14">
        <v>0</v>
      </c>
      <c r="AG108" s="14">
        <v>0</v>
      </c>
      <c r="AH108" s="14">
        <v>0</v>
      </c>
      <c r="AI108" s="14">
        <v>0</v>
      </c>
      <c r="AJ108" s="14">
        <f t="shared" si="15"/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f t="shared" si="16"/>
        <v>0</v>
      </c>
      <c r="AS108" s="14">
        <f t="shared" si="17"/>
        <v>29</v>
      </c>
      <c r="AT108" s="20">
        <v>0</v>
      </c>
      <c r="AU108" s="20" t="s">
        <v>136</v>
      </c>
      <c r="AV108" s="20">
        <v>0</v>
      </c>
      <c r="AW108" s="13" t="s">
        <v>136</v>
      </c>
      <c r="AX108" s="13" t="s">
        <v>136</v>
      </c>
      <c r="AY108" s="13" t="s">
        <v>136</v>
      </c>
      <c r="AZ108" s="20">
        <v>0</v>
      </c>
      <c r="BA108" s="13" t="s">
        <v>136</v>
      </c>
      <c r="BB108" s="13" t="s">
        <v>136</v>
      </c>
      <c r="BC108" s="13" t="s">
        <v>136</v>
      </c>
      <c r="BD108" s="20">
        <v>0</v>
      </c>
      <c r="BE108" s="13" t="s">
        <v>136</v>
      </c>
      <c r="BF108" s="13" t="s">
        <v>136</v>
      </c>
      <c r="BG108" s="13" t="s">
        <v>136</v>
      </c>
      <c r="BH108" s="20">
        <v>0</v>
      </c>
      <c r="BI108" s="13" t="s">
        <v>136</v>
      </c>
      <c r="BJ108" s="13" t="s">
        <v>136</v>
      </c>
      <c r="BK108" s="13" t="s">
        <v>136</v>
      </c>
      <c r="BL108" s="20">
        <v>0</v>
      </c>
      <c r="BM108" s="13" t="s">
        <v>136</v>
      </c>
      <c r="BN108" s="13" t="s">
        <v>136</v>
      </c>
      <c r="BO108" s="13" t="s">
        <v>136</v>
      </c>
      <c r="BP108" s="20">
        <v>0</v>
      </c>
      <c r="BQ108" s="21">
        <v>1</v>
      </c>
      <c r="BR108" s="13" t="s">
        <v>136</v>
      </c>
      <c r="BS108" s="13" t="s">
        <v>136</v>
      </c>
      <c r="BT108" s="13" t="s">
        <v>136</v>
      </c>
      <c r="BU108" s="20">
        <v>0</v>
      </c>
      <c r="BV108" s="13" t="s">
        <v>136</v>
      </c>
      <c r="BW108" s="13" t="s">
        <v>136</v>
      </c>
      <c r="BX108" s="13" t="s">
        <v>136</v>
      </c>
      <c r="BY108" s="20">
        <v>0</v>
      </c>
      <c r="BZ108" s="13" t="s">
        <v>136</v>
      </c>
      <c r="CA108" s="13" t="s">
        <v>136</v>
      </c>
      <c r="CB108" s="13" t="s">
        <v>136</v>
      </c>
      <c r="CC108" s="20">
        <v>1</v>
      </c>
      <c r="CD108" s="20">
        <v>1</v>
      </c>
      <c r="CE108" s="20">
        <v>1</v>
      </c>
      <c r="CF108" s="20">
        <v>3</v>
      </c>
      <c r="CG108" s="20">
        <v>1</v>
      </c>
      <c r="CH108" s="20">
        <v>1</v>
      </c>
      <c r="CI108" s="20">
        <v>1</v>
      </c>
      <c r="CJ108" s="20">
        <v>3</v>
      </c>
      <c r="CK108" s="20">
        <v>1</v>
      </c>
      <c r="CL108" s="20">
        <v>1</v>
      </c>
      <c r="CM108" s="20">
        <v>1</v>
      </c>
      <c r="CN108" s="20">
        <v>3</v>
      </c>
      <c r="CO108" s="20" t="s">
        <v>136</v>
      </c>
      <c r="CP108" s="20" t="s">
        <v>136</v>
      </c>
      <c r="CQ108" s="20" t="s">
        <v>136</v>
      </c>
      <c r="CR108" s="20" t="s">
        <v>136</v>
      </c>
      <c r="CS108" s="20" t="s">
        <v>136</v>
      </c>
      <c r="CT108" s="20" t="s">
        <v>136</v>
      </c>
      <c r="CU108" s="20" t="s">
        <v>136</v>
      </c>
      <c r="CV108" s="20" t="s">
        <v>136</v>
      </c>
      <c r="CW108" s="20" t="s">
        <v>136</v>
      </c>
      <c r="CX108" s="20" t="s">
        <v>136</v>
      </c>
      <c r="CY108" s="20" t="s">
        <v>136</v>
      </c>
      <c r="CZ108" s="20" t="s">
        <v>136</v>
      </c>
      <c r="DA108" s="20" t="s">
        <v>136</v>
      </c>
      <c r="DB108" s="20" t="s">
        <v>136</v>
      </c>
      <c r="DC108" s="20" t="s">
        <v>136</v>
      </c>
      <c r="DD108" s="20" t="s">
        <v>136</v>
      </c>
      <c r="DE108" s="20" t="s">
        <v>136</v>
      </c>
      <c r="DF108" s="20" t="s">
        <v>136</v>
      </c>
      <c r="DG108" s="20" t="s">
        <v>136</v>
      </c>
      <c r="DH108" s="20" t="s">
        <v>136</v>
      </c>
      <c r="DL108" s="20">
        <v>1</v>
      </c>
      <c r="DM108" s="20">
        <v>0</v>
      </c>
      <c r="DN108" s="20">
        <v>0</v>
      </c>
      <c r="DO108" s="20">
        <v>0</v>
      </c>
      <c r="DP108" s="20">
        <v>0</v>
      </c>
      <c r="DQ108" s="20">
        <v>0</v>
      </c>
      <c r="DR108" s="20">
        <v>0</v>
      </c>
      <c r="DS108" s="20">
        <v>0</v>
      </c>
      <c r="DT108" s="20">
        <v>1</v>
      </c>
      <c r="DU108" s="20">
        <v>0</v>
      </c>
      <c r="DV108" s="20">
        <v>0</v>
      </c>
      <c r="DW108" s="20">
        <v>0</v>
      </c>
      <c r="DX108" s="20">
        <v>2</v>
      </c>
      <c r="DY108" s="20">
        <v>2</v>
      </c>
      <c r="DZ108" s="20">
        <v>4</v>
      </c>
      <c r="EA108" s="20">
        <v>4</v>
      </c>
      <c r="EB108" s="20">
        <v>2500</v>
      </c>
      <c r="EC108" s="20">
        <v>5000</v>
      </c>
      <c r="ED108" s="19">
        <f t="shared" si="18"/>
        <v>2500</v>
      </c>
      <c r="EE108" s="19">
        <f t="shared" si="19"/>
        <v>50</v>
      </c>
      <c r="EF108" s="20">
        <v>2000</v>
      </c>
      <c r="EG108" s="20">
        <v>4000</v>
      </c>
      <c r="EH108" s="19">
        <f t="shared" si="20"/>
        <v>2000</v>
      </c>
      <c r="EI108" s="19">
        <f t="shared" si="21"/>
        <v>50</v>
      </c>
      <c r="EJ108" s="19"/>
      <c r="EK108" s="19"/>
      <c r="EL108" s="19"/>
      <c r="EM108" s="19"/>
      <c r="EN108" s="19"/>
      <c r="EO108" s="19"/>
      <c r="EP108" s="19"/>
      <c r="EQ108" s="19"/>
      <c r="ER108" s="19">
        <v>2</v>
      </c>
      <c r="ET108" s="20">
        <v>1</v>
      </c>
      <c r="EU108" s="20">
        <v>1</v>
      </c>
      <c r="EV108" s="20">
        <v>3</v>
      </c>
      <c r="EX108" s="20">
        <v>0</v>
      </c>
      <c r="EY108" s="20" t="s">
        <v>136</v>
      </c>
      <c r="EZ108" s="19">
        <v>0</v>
      </c>
      <c r="FA108" s="19"/>
      <c r="FB108" s="19">
        <v>0</v>
      </c>
      <c r="FC108" s="19"/>
      <c r="FD108" s="19">
        <v>0</v>
      </c>
      <c r="FE108" s="19"/>
      <c r="FF108" s="15">
        <v>0</v>
      </c>
      <c r="FG108" s="20">
        <v>7</v>
      </c>
      <c r="FH108" s="20">
        <v>5</v>
      </c>
      <c r="FI108" s="20">
        <v>12</v>
      </c>
      <c r="FJ108" s="20">
        <v>24</v>
      </c>
      <c r="FK108" s="20">
        <v>19</v>
      </c>
      <c r="FL108" s="20">
        <v>29</v>
      </c>
      <c r="FM108" s="20">
        <v>48</v>
      </c>
      <c r="FN108" s="20">
        <v>0</v>
      </c>
      <c r="FO108" s="20">
        <v>0</v>
      </c>
      <c r="FP108" s="20">
        <v>1</v>
      </c>
      <c r="FQ108" s="20">
        <v>0</v>
      </c>
      <c r="FR108" s="20">
        <v>0</v>
      </c>
      <c r="FS108" s="20">
        <v>0</v>
      </c>
      <c r="FT108" s="20">
        <v>0</v>
      </c>
      <c r="FU108" s="20">
        <v>0</v>
      </c>
      <c r="FV108" s="20">
        <v>1</v>
      </c>
      <c r="FW108" s="20">
        <v>1</v>
      </c>
      <c r="FX108" s="20">
        <v>7</v>
      </c>
      <c r="FY108" s="20">
        <v>0</v>
      </c>
      <c r="FZ108" s="20">
        <v>1</v>
      </c>
      <c r="GA108" s="20">
        <v>1</v>
      </c>
      <c r="GB108" s="20">
        <v>0</v>
      </c>
      <c r="GC108" s="20">
        <v>17</v>
      </c>
      <c r="GD108" s="20">
        <v>1</v>
      </c>
      <c r="GE108" s="20">
        <v>0</v>
      </c>
      <c r="GF108" s="20">
        <v>0</v>
      </c>
      <c r="GG108" s="20">
        <v>0</v>
      </c>
      <c r="GH108" s="20">
        <v>0</v>
      </c>
      <c r="GI108" s="20">
        <v>0</v>
      </c>
      <c r="GJ108" s="20">
        <v>0</v>
      </c>
      <c r="GK108" s="20">
        <v>7</v>
      </c>
      <c r="GL108" s="20">
        <v>1</v>
      </c>
      <c r="GM108" s="20">
        <v>0</v>
      </c>
      <c r="GN108" s="20">
        <v>0</v>
      </c>
      <c r="GO108" s="20">
        <v>0</v>
      </c>
      <c r="GP108" s="20">
        <v>1</v>
      </c>
      <c r="GQ108" s="20">
        <v>1</v>
      </c>
      <c r="GR108" s="20">
        <v>1</v>
      </c>
      <c r="GS108" s="20">
        <v>0</v>
      </c>
      <c r="GT108" s="20">
        <v>1</v>
      </c>
      <c r="GU108" s="20">
        <v>1</v>
      </c>
      <c r="GV108" s="20">
        <v>1</v>
      </c>
      <c r="GW108" s="20">
        <v>0</v>
      </c>
      <c r="GX108" s="20">
        <v>1</v>
      </c>
      <c r="GY108" s="20">
        <v>1</v>
      </c>
      <c r="GZ108" s="20">
        <v>2</v>
      </c>
      <c r="HA108" s="20">
        <v>0</v>
      </c>
    </row>
    <row r="109" spans="1:209" ht="15" customHeight="1" x14ac:dyDescent="0.35">
      <c r="A109" s="18">
        <v>2080432</v>
      </c>
      <c r="B109" s="18">
        <v>2</v>
      </c>
      <c r="C109" s="18">
        <v>8</v>
      </c>
      <c r="D109" s="18">
        <v>4</v>
      </c>
      <c r="E109" s="18" t="s">
        <v>239</v>
      </c>
      <c r="F109" s="18">
        <v>1</v>
      </c>
      <c r="G109" s="18">
        <v>2</v>
      </c>
      <c r="H109" s="13">
        <v>1</v>
      </c>
      <c r="I109">
        <v>0</v>
      </c>
      <c r="J109" s="13">
        <v>2</v>
      </c>
      <c r="K109" s="13">
        <v>0</v>
      </c>
      <c r="L109" s="14">
        <v>0</v>
      </c>
      <c r="M109" s="13">
        <v>8</v>
      </c>
      <c r="N109" s="13">
        <v>2</v>
      </c>
      <c r="O109" s="13">
        <v>4</v>
      </c>
      <c r="P109" s="14">
        <v>0</v>
      </c>
      <c r="Q109" s="14">
        <v>0</v>
      </c>
      <c r="R109" s="13">
        <v>1</v>
      </c>
      <c r="S109" s="13">
        <v>1</v>
      </c>
      <c r="T109" s="14">
        <f t="shared" si="13"/>
        <v>16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0</v>
      </c>
      <c r="AB109" s="14">
        <f t="shared" si="14"/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0</v>
      </c>
      <c r="AJ109" s="14">
        <f t="shared" si="15"/>
        <v>0</v>
      </c>
      <c r="AK109" s="14">
        <v>0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f t="shared" si="16"/>
        <v>0</v>
      </c>
      <c r="AS109" s="14">
        <f t="shared" si="17"/>
        <v>16</v>
      </c>
      <c r="AT109">
        <v>0</v>
      </c>
      <c r="AU109" t="s">
        <v>136</v>
      </c>
      <c r="AV109" s="20">
        <v>0</v>
      </c>
      <c r="AW109" s="13" t="s">
        <v>136</v>
      </c>
      <c r="AX109" s="13" t="s">
        <v>136</v>
      </c>
      <c r="AY109" s="13" t="s">
        <v>136</v>
      </c>
      <c r="AZ109" s="20">
        <v>1</v>
      </c>
      <c r="BA109">
        <v>1</v>
      </c>
      <c r="BB109">
        <v>1</v>
      </c>
      <c r="BC109">
        <v>3</v>
      </c>
      <c r="BD109" s="20">
        <v>1</v>
      </c>
      <c r="BE109" s="20">
        <v>1</v>
      </c>
      <c r="BF109" s="20">
        <v>3</v>
      </c>
      <c r="BG109" s="20">
        <v>1</v>
      </c>
      <c r="BH109" s="20">
        <v>0</v>
      </c>
      <c r="BI109" s="13" t="s">
        <v>136</v>
      </c>
      <c r="BJ109" s="13" t="s">
        <v>136</v>
      </c>
      <c r="BK109" s="13" t="s">
        <v>136</v>
      </c>
      <c r="BL109" s="20">
        <v>0</v>
      </c>
      <c r="BM109" s="13" t="s">
        <v>136</v>
      </c>
      <c r="BN109" s="13" t="s">
        <v>136</v>
      </c>
      <c r="BO109" s="13" t="s">
        <v>136</v>
      </c>
      <c r="BP109" s="20">
        <v>0</v>
      </c>
      <c r="BQ109" s="21">
        <v>1</v>
      </c>
      <c r="BR109" s="13" t="s">
        <v>136</v>
      </c>
      <c r="BS109" s="13" t="s">
        <v>136</v>
      </c>
      <c r="BT109" s="13" t="s">
        <v>136</v>
      </c>
      <c r="BU109" s="20">
        <v>0</v>
      </c>
      <c r="BV109" s="13" t="s">
        <v>136</v>
      </c>
      <c r="BW109" s="13" t="s">
        <v>136</v>
      </c>
      <c r="BX109" s="13" t="s">
        <v>136</v>
      </c>
      <c r="BY109" s="20">
        <v>0</v>
      </c>
      <c r="BZ109" s="13" t="s">
        <v>136</v>
      </c>
      <c r="CA109" s="13" t="s">
        <v>136</v>
      </c>
      <c r="CB109" s="13" t="s">
        <v>136</v>
      </c>
      <c r="CC109" s="20">
        <v>1</v>
      </c>
      <c r="CD109">
        <v>1</v>
      </c>
      <c r="CE109">
        <v>4</v>
      </c>
      <c r="CF109">
        <v>2</v>
      </c>
      <c r="CG109" s="20">
        <v>1</v>
      </c>
      <c r="CH109" s="20">
        <v>1</v>
      </c>
      <c r="CI109" s="20">
        <v>4</v>
      </c>
      <c r="CJ109" s="20">
        <v>2</v>
      </c>
      <c r="CK109" s="20">
        <v>1</v>
      </c>
      <c r="CL109" s="20">
        <v>1</v>
      </c>
      <c r="CM109" s="20">
        <v>1</v>
      </c>
      <c r="CN109" s="20">
        <v>2</v>
      </c>
      <c r="CO109" s="13" t="s">
        <v>136</v>
      </c>
      <c r="CP109" s="13" t="s">
        <v>136</v>
      </c>
      <c r="CQ109" s="13" t="s">
        <v>136</v>
      </c>
      <c r="CR109" s="13" t="s">
        <v>136</v>
      </c>
      <c r="CS109" s="13" t="s">
        <v>136</v>
      </c>
      <c r="CT109" s="13" t="s">
        <v>136</v>
      </c>
      <c r="CU109" s="13" t="s">
        <v>136</v>
      </c>
      <c r="CV109" s="13" t="s">
        <v>136</v>
      </c>
      <c r="CW109" s="13" t="s">
        <v>136</v>
      </c>
      <c r="CX109" s="13" t="s">
        <v>136</v>
      </c>
      <c r="CY109" s="13" t="s">
        <v>136</v>
      </c>
      <c r="CZ109" s="13" t="s">
        <v>136</v>
      </c>
      <c r="DA109" s="13" t="s">
        <v>136</v>
      </c>
      <c r="DB109" s="13" t="s">
        <v>136</v>
      </c>
      <c r="DC109">
        <v>20</v>
      </c>
      <c r="DD109">
        <v>3</v>
      </c>
      <c r="DE109">
        <v>20</v>
      </c>
      <c r="DF109">
        <v>3</v>
      </c>
      <c r="DG109">
        <v>20</v>
      </c>
      <c r="DH109">
        <v>3</v>
      </c>
      <c r="DL109" s="20">
        <v>0</v>
      </c>
      <c r="DM109" s="20">
        <v>0</v>
      </c>
      <c r="DN109" s="20">
        <v>0</v>
      </c>
      <c r="DO109" s="20">
        <v>0</v>
      </c>
      <c r="DP109" s="20">
        <v>0</v>
      </c>
      <c r="DQ109" s="20">
        <v>0</v>
      </c>
      <c r="DR109" s="20">
        <v>0</v>
      </c>
      <c r="DS109" s="20">
        <v>1</v>
      </c>
      <c r="DT109" s="20">
        <v>0</v>
      </c>
      <c r="DU109" s="20">
        <v>0</v>
      </c>
      <c r="DV109" s="20">
        <v>0</v>
      </c>
      <c r="DW109" s="20">
        <v>1</v>
      </c>
      <c r="DX109" s="20">
        <v>2</v>
      </c>
      <c r="DY109" s="20">
        <v>2</v>
      </c>
      <c r="DZ109" s="20">
        <v>4</v>
      </c>
      <c r="EA109" s="20">
        <v>4</v>
      </c>
      <c r="EB109" s="20">
        <v>4000</v>
      </c>
      <c r="EC109" s="20">
        <v>5000</v>
      </c>
      <c r="ED109" s="19">
        <f t="shared" si="18"/>
        <v>1000</v>
      </c>
      <c r="EE109" s="19">
        <f t="shared" si="19"/>
        <v>20</v>
      </c>
      <c r="EF109" s="20">
        <v>3500</v>
      </c>
      <c r="EG109" s="20">
        <v>4000</v>
      </c>
      <c r="EH109" s="19">
        <f t="shared" si="20"/>
        <v>500</v>
      </c>
      <c r="EI109" s="19">
        <f t="shared" si="21"/>
        <v>12.5</v>
      </c>
      <c r="EJ109" s="19"/>
      <c r="EK109" s="19"/>
      <c r="EL109" s="19"/>
      <c r="EM109" s="19"/>
      <c r="EN109" s="19"/>
      <c r="EO109" s="19"/>
      <c r="EP109" s="19"/>
      <c r="EQ109" s="19"/>
      <c r="ER109" s="20">
        <v>10</v>
      </c>
      <c r="ES109" s="20"/>
      <c r="ET109" s="20">
        <v>0</v>
      </c>
      <c r="EU109" s="20">
        <v>0</v>
      </c>
      <c r="EV109" s="19">
        <v>0</v>
      </c>
      <c r="EW109" s="19"/>
      <c r="EX109" s="20">
        <v>1</v>
      </c>
      <c r="EY109" s="20">
        <v>2</v>
      </c>
      <c r="EZ109" s="19">
        <v>0</v>
      </c>
      <c r="FA109" s="19"/>
      <c r="FB109" s="19">
        <v>0</v>
      </c>
      <c r="FC109" s="19"/>
      <c r="FD109" s="19">
        <v>0</v>
      </c>
      <c r="FE109" s="19"/>
      <c r="FF109" s="15">
        <v>0</v>
      </c>
      <c r="FG109">
        <v>0</v>
      </c>
      <c r="FH109">
        <v>0</v>
      </c>
      <c r="FI109">
        <v>12</v>
      </c>
      <c r="FJ109">
        <v>15</v>
      </c>
      <c r="FK109">
        <v>12</v>
      </c>
      <c r="FL109">
        <v>15</v>
      </c>
      <c r="FM109">
        <v>27</v>
      </c>
      <c r="FN109">
        <v>0</v>
      </c>
      <c r="FO109">
        <v>0</v>
      </c>
      <c r="FP109">
        <v>1</v>
      </c>
      <c r="FQ109">
        <v>0</v>
      </c>
      <c r="FR109">
        <v>0</v>
      </c>
      <c r="FS109">
        <v>0</v>
      </c>
      <c r="FT109">
        <v>0</v>
      </c>
      <c r="FU109">
        <v>0</v>
      </c>
      <c r="FV109">
        <v>0</v>
      </c>
      <c r="FW109">
        <v>0</v>
      </c>
      <c r="FX109">
        <v>7</v>
      </c>
      <c r="FY109">
        <v>0</v>
      </c>
      <c r="FZ109">
        <v>0</v>
      </c>
      <c r="GA109">
        <v>0</v>
      </c>
      <c r="GB109">
        <v>0</v>
      </c>
      <c r="GC109">
        <v>15</v>
      </c>
      <c r="GD109">
        <v>0</v>
      </c>
      <c r="GE109">
        <v>0</v>
      </c>
      <c r="GF109">
        <v>1</v>
      </c>
      <c r="GG109">
        <v>0</v>
      </c>
      <c r="GH109">
        <v>0</v>
      </c>
      <c r="GI109">
        <v>0</v>
      </c>
      <c r="GJ109">
        <v>0</v>
      </c>
      <c r="GK109">
        <v>0</v>
      </c>
      <c r="GL109">
        <v>0</v>
      </c>
      <c r="GM109">
        <v>0</v>
      </c>
      <c r="GN109">
        <v>0</v>
      </c>
      <c r="GO109">
        <v>0</v>
      </c>
      <c r="GP109">
        <v>0</v>
      </c>
      <c r="GQ109">
        <v>0</v>
      </c>
      <c r="GR109">
        <v>1</v>
      </c>
      <c r="GS109">
        <v>0</v>
      </c>
      <c r="GT109">
        <v>0</v>
      </c>
      <c r="GU109">
        <v>0</v>
      </c>
      <c r="GV109">
        <v>1</v>
      </c>
      <c r="GW109">
        <v>0</v>
      </c>
      <c r="GX109">
        <v>0</v>
      </c>
      <c r="GY109">
        <v>0</v>
      </c>
      <c r="GZ109">
        <v>1</v>
      </c>
      <c r="HA109">
        <v>0</v>
      </c>
    </row>
    <row r="110" spans="1:209" ht="15" customHeight="1" x14ac:dyDescent="0.35">
      <c r="A110" s="18">
        <v>2080433</v>
      </c>
      <c r="B110" s="18">
        <v>2</v>
      </c>
      <c r="C110" s="18">
        <v>8</v>
      </c>
      <c r="D110" s="18">
        <v>4</v>
      </c>
      <c r="E110" s="18" t="s">
        <v>240</v>
      </c>
      <c r="F110" s="18">
        <v>1</v>
      </c>
      <c r="G110" s="18">
        <v>3</v>
      </c>
      <c r="H110" s="13">
        <v>1</v>
      </c>
      <c r="I110">
        <v>0</v>
      </c>
      <c r="J110" s="13">
        <v>2</v>
      </c>
      <c r="K110" s="13">
        <v>0</v>
      </c>
      <c r="L110" s="14">
        <v>0</v>
      </c>
      <c r="M110" s="14">
        <v>0</v>
      </c>
      <c r="N110">
        <v>2</v>
      </c>
      <c r="O110" s="13">
        <v>6</v>
      </c>
      <c r="P110" s="14">
        <v>0</v>
      </c>
      <c r="Q110" s="14">
        <v>0</v>
      </c>
      <c r="R110">
        <v>1</v>
      </c>
      <c r="S110" s="13">
        <v>1</v>
      </c>
      <c r="T110" s="14">
        <f t="shared" si="13"/>
        <v>10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0</v>
      </c>
      <c r="AA110" s="14">
        <v>0</v>
      </c>
      <c r="AB110" s="14">
        <f t="shared" si="14"/>
        <v>0</v>
      </c>
      <c r="AC110" s="14">
        <v>0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f t="shared" si="15"/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f t="shared" si="16"/>
        <v>0</v>
      </c>
      <c r="AS110" s="14">
        <f t="shared" si="17"/>
        <v>10</v>
      </c>
      <c r="AT110">
        <v>0</v>
      </c>
      <c r="AU110" t="s">
        <v>136</v>
      </c>
      <c r="AV110" s="20">
        <v>0</v>
      </c>
      <c r="AW110" s="13" t="s">
        <v>136</v>
      </c>
      <c r="AX110" s="13" t="s">
        <v>136</v>
      </c>
      <c r="AY110" s="13" t="s">
        <v>136</v>
      </c>
      <c r="AZ110" s="20">
        <v>0</v>
      </c>
      <c r="BA110" s="13" t="s">
        <v>136</v>
      </c>
      <c r="BB110" s="13" t="s">
        <v>136</v>
      </c>
      <c r="BC110" s="13" t="s">
        <v>136</v>
      </c>
      <c r="BD110" s="20">
        <v>0</v>
      </c>
      <c r="BE110" s="13" t="s">
        <v>136</v>
      </c>
      <c r="BF110" s="13" t="s">
        <v>136</v>
      </c>
      <c r="BG110" s="13" t="s">
        <v>136</v>
      </c>
      <c r="BH110" s="20">
        <v>0</v>
      </c>
      <c r="BI110" s="13" t="s">
        <v>136</v>
      </c>
      <c r="BJ110" s="13" t="s">
        <v>136</v>
      </c>
      <c r="BK110" s="13" t="s">
        <v>136</v>
      </c>
      <c r="BL110" s="20">
        <v>1</v>
      </c>
      <c r="BM110" s="13">
        <v>2</v>
      </c>
      <c r="BN110" s="13">
        <v>6</v>
      </c>
      <c r="BO110" s="13">
        <v>2</v>
      </c>
      <c r="BP110" s="20">
        <v>0</v>
      </c>
      <c r="BQ110" s="21">
        <v>1</v>
      </c>
      <c r="BR110" s="13" t="s">
        <v>136</v>
      </c>
      <c r="BS110" s="13" t="s">
        <v>136</v>
      </c>
      <c r="BT110" s="13" t="s">
        <v>136</v>
      </c>
      <c r="BU110" s="20">
        <v>0</v>
      </c>
      <c r="BV110" s="13" t="s">
        <v>136</v>
      </c>
      <c r="BW110" s="13" t="s">
        <v>136</v>
      </c>
      <c r="BX110" s="13" t="s">
        <v>136</v>
      </c>
      <c r="BY110" s="20">
        <v>0</v>
      </c>
      <c r="BZ110" s="13" t="s">
        <v>136</v>
      </c>
      <c r="CA110" s="13" t="s">
        <v>136</v>
      </c>
      <c r="CB110" s="13" t="s">
        <v>136</v>
      </c>
      <c r="CC110" s="20">
        <v>1</v>
      </c>
      <c r="CD110">
        <v>1</v>
      </c>
      <c r="CE110">
        <v>5</v>
      </c>
      <c r="CF110">
        <v>1</v>
      </c>
      <c r="CG110" s="20">
        <v>1</v>
      </c>
      <c r="CH110" s="20">
        <v>1</v>
      </c>
      <c r="CI110" s="20">
        <v>5</v>
      </c>
      <c r="CJ110" s="20">
        <v>1</v>
      </c>
      <c r="CK110" s="20">
        <v>1</v>
      </c>
      <c r="CL110" s="20">
        <v>1</v>
      </c>
      <c r="CM110" s="20">
        <v>1</v>
      </c>
      <c r="CN110" s="20">
        <v>1</v>
      </c>
      <c r="CO110" s="13" t="s">
        <v>136</v>
      </c>
      <c r="CP110" s="13" t="s">
        <v>136</v>
      </c>
      <c r="CQ110" s="13" t="s">
        <v>136</v>
      </c>
      <c r="CR110" s="13" t="s">
        <v>136</v>
      </c>
      <c r="CS110" s="13" t="s">
        <v>136</v>
      </c>
      <c r="CT110" s="13" t="s">
        <v>136</v>
      </c>
      <c r="CU110">
        <v>2</v>
      </c>
      <c r="CV110" s="13" t="s">
        <v>136</v>
      </c>
      <c r="CW110" s="13" t="s">
        <v>136</v>
      </c>
      <c r="CX110" s="13" t="s">
        <v>136</v>
      </c>
      <c r="CY110" s="13" t="s">
        <v>136</v>
      </c>
      <c r="CZ110" s="13" t="s">
        <v>136</v>
      </c>
      <c r="DA110" s="13" t="s">
        <v>136</v>
      </c>
      <c r="DB110" s="13" t="s">
        <v>136</v>
      </c>
      <c r="DC110" s="13" t="s">
        <v>136</v>
      </c>
      <c r="DD110" s="13" t="s">
        <v>136</v>
      </c>
      <c r="DE110" s="13" t="s">
        <v>136</v>
      </c>
      <c r="DF110" s="13" t="s">
        <v>136</v>
      </c>
      <c r="DG110" s="13" t="s">
        <v>136</v>
      </c>
      <c r="DH110" s="13" t="s">
        <v>136</v>
      </c>
      <c r="DI110" s="13"/>
      <c r="DJ110" s="13"/>
      <c r="DK110" s="13"/>
      <c r="DL110" s="20">
        <v>0</v>
      </c>
      <c r="DM110" s="20">
        <v>0</v>
      </c>
      <c r="DN110" s="20">
        <v>0</v>
      </c>
      <c r="DO110" s="20">
        <v>0</v>
      </c>
      <c r="DP110" s="20">
        <v>0</v>
      </c>
      <c r="DQ110" s="20">
        <v>0</v>
      </c>
      <c r="DR110" s="20">
        <v>1</v>
      </c>
      <c r="DS110" s="20">
        <v>0</v>
      </c>
      <c r="DT110" s="20">
        <v>0</v>
      </c>
      <c r="DU110" s="20">
        <v>0</v>
      </c>
      <c r="DV110" s="20">
        <v>0</v>
      </c>
      <c r="DW110" s="20">
        <v>0</v>
      </c>
      <c r="DX110" s="20">
        <v>2</v>
      </c>
      <c r="DY110" s="20">
        <v>2</v>
      </c>
      <c r="DZ110" s="20">
        <v>4</v>
      </c>
      <c r="EA110" s="20">
        <v>4</v>
      </c>
      <c r="EB110" s="20">
        <v>4000</v>
      </c>
      <c r="EC110" s="20">
        <v>5000</v>
      </c>
      <c r="ED110" s="19">
        <f t="shared" si="18"/>
        <v>1000</v>
      </c>
      <c r="EE110" s="19">
        <f t="shared" si="19"/>
        <v>20</v>
      </c>
      <c r="EF110" s="20">
        <v>3000</v>
      </c>
      <c r="EG110" s="20">
        <v>4000</v>
      </c>
      <c r="EH110" s="19">
        <f t="shared" si="20"/>
        <v>1000</v>
      </c>
      <c r="EI110" s="19">
        <f t="shared" si="21"/>
        <v>25</v>
      </c>
      <c r="EJ110" s="19"/>
      <c r="EK110" s="19"/>
      <c r="EL110" s="19"/>
      <c r="EM110" s="19"/>
      <c r="EN110" s="19"/>
      <c r="EO110" s="19"/>
      <c r="EP110" s="19"/>
      <c r="EQ110" s="19"/>
      <c r="ER110" s="20">
        <v>8</v>
      </c>
      <c r="ES110" s="20"/>
      <c r="ET110" s="20">
        <v>1</v>
      </c>
      <c r="EU110" s="20">
        <v>1</v>
      </c>
      <c r="EV110" s="20">
        <v>7</v>
      </c>
      <c r="EW110" s="20"/>
      <c r="EX110" s="20">
        <v>0</v>
      </c>
      <c r="EY110" s="20" t="s">
        <v>136</v>
      </c>
      <c r="EZ110" s="19">
        <v>0</v>
      </c>
      <c r="FA110" s="19"/>
      <c r="FB110" s="20">
        <v>2</v>
      </c>
      <c r="FC110" s="20"/>
      <c r="FD110" s="19">
        <v>0</v>
      </c>
      <c r="FE110" s="19"/>
      <c r="FF110" s="20">
        <v>2</v>
      </c>
      <c r="FG110">
        <v>10</v>
      </c>
      <c r="FH110">
        <v>6</v>
      </c>
      <c r="FI110">
        <v>0</v>
      </c>
      <c r="FJ110">
        <v>2</v>
      </c>
      <c r="FK110">
        <v>10</v>
      </c>
      <c r="FL110">
        <v>8</v>
      </c>
      <c r="FM110">
        <v>18</v>
      </c>
      <c r="FN110">
        <v>0</v>
      </c>
      <c r="FO110">
        <v>0</v>
      </c>
      <c r="FP110">
        <v>0</v>
      </c>
      <c r="FQ110">
        <v>0</v>
      </c>
      <c r="FR110">
        <v>0</v>
      </c>
      <c r="FS110">
        <v>0</v>
      </c>
      <c r="FT110">
        <v>0</v>
      </c>
      <c r="FU110">
        <v>0</v>
      </c>
      <c r="FV110">
        <v>0</v>
      </c>
      <c r="FW110">
        <v>0</v>
      </c>
      <c r="FX110">
        <v>0</v>
      </c>
      <c r="FY110">
        <v>0</v>
      </c>
      <c r="FZ110">
        <v>4</v>
      </c>
      <c r="GA110">
        <v>0</v>
      </c>
      <c r="GB110">
        <v>0</v>
      </c>
      <c r="GC110">
        <v>0</v>
      </c>
      <c r="GD110">
        <v>1</v>
      </c>
      <c r="GE110">
        <v>1</v>
      </c>
      <c r="GF110">
        <v>0</v>
      </c>
      <c r="GG110">
        <v>0</v>
      </c>
      <c r="GH110">
        <v>1</v>
      </c>
      <c r="GI110">
        <v>1</v>
      </c>
      <c r="GJ110">
        <v>0</v>
      </c>
      <c r="GK110">
        <v>0</v>
      </c>
      <c r="GL110">
        <v>1</v>
      </c>
      <c r="GM110">
        <v>1</v>
      </c>
      <c r="GN110">
        <v>0</v>
      </c>
      <c r="GO110">
        <v>0</v>
      </c>
      <c r="GP110">
        <v>1</v>
      </c>
      <c r="GQ110">
        <v>1</v>
      </c>
      <c r="GR110">
        <v>0</v>
      </c>
      <c r="GS110">
        <v>1</v>
      </c>
      <c r="GT110">
        <v>1</v>
      </c>
      <c r="GU110">
        <v>1</v>
      </c>
      <c r="GV110">
        <v>0</v>
      </c>
      <c r="GW110">
        <v>1</v>
      </c>
      <c r="GX110">
        <v>1</v>
      </c>
      <c r="GY110">
        <v>1</v>
      </c>
      <c r="GZ110">
        <v>0</v>
      </c>
      <c r="HA110">
        <v>0</v>
      </c>
    </row>
    <row r="111" spans="1:209" ht="15" customHeight="1" x14ac:dyDescent="0.35">
      <c r="A111" s="18">
        <v>2080434</v>
      </c>
      <c r="B111" s="18">
        <v>2</v>
      </c>
      <c r="C111" s="18">
        <v>8</v>
      </c>
      <c r="D111" s="18">
        <v>4</v>
      </c>
      <c r="E111" s="18" t="s">
        <v>241</v>
      </c>
      <c r="F111" s="18">
        <v>0</v>
      </c>
      <c r="G111">
        <v>0</v>
      </c>
      <c r="H111" s="13">
        <v>2</v>
      </c>
      <c r="I111">
        <v>0</v>
      </c>
      <c r="J111" s="13">
        <v>0</v>
      </c>
      <c r="K111" s="13">
        <v>0</v>
      </c>
      <c r="L111" s="14">
        <v>0</v>
      </c>
      <c r="M111" s="13">
        <v>4</v>
      </c>
      <c r="N111">
        <v>3</v>
      </c>
      <c r="O111" s="13">
        <v>3</v>
      </c>
      <c r="P111" s="13">
        <v>4</v>
      </c>
      <c r="Q111" s="14">
        <v>0</v>
      </c>
      <c r="R111" s="13">
        <v>1</v>
      </c>
      <c r="S111" s="13">
        <v>1</v>
      </c>
      <c r="T111" s="14">
        <f t="shared" si="13"/>
        <v>16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14">
        <f t="shared" si="14"/>
        <v>0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f t="shared" si="15"/>
        <v>0</v>
      </c>
      <c r="AK111" s="14">
        <v>0</v>
      </c>
      <c r="AL111" s="14">
        <v>0</v>
      </c>
      <c r="AM111" s="14">
        <v>0</v>
      </c>
      <c r="AN111" s="14">
        <v>0</v>
      </c>
      <c r="AO111" s="14">
        <v>0</v>
      </c>
      <c r="AP111" s="14">
        <v>0</v>
      </c>
      <c r="AQ111" s="14">
        <v>0</v>
      </c>
      <c r="AR111" s="14">
        <f t="shared" si="16"/>
        <v>0</v>
      </c>
      <c r="AS111" s="14">
        <f t="shared" si="17"/>
        <v>16</v>
      </c>
      <c r="AT111">
        <v>0</v>
      </c>
      <c r="AU111" t="s">
        <v>136</v>
      </c>
      <c r="AV111" s="20">
        <v>1</v>
      </c>
      <c r="AW111">
        <v>2</v>
      </c>
      <c r="AX111">
        <v>2</v>
      </c>
      <c r="AY111">
        <v>2</v>
      </c>
      <c r="AZ111" s="20">
        <v>0</v>
      </c>
      <c r="BA111" s="13" t="s">
        <v>136</v>
      </c>
      <c r="BB111" s="13" t="s">
        <v>136</v>
      </c>
      <c r="BC111" s="13" t="s">
        <v>136</v>
      </c>
      <c r="BD111" s="20">
        <v>0</v>
      </c>
      <c r="BE111" s="13" t="s">
        <v>136</v>
      </c>
      <c r="BF111" s="13" t="s">
        <v>136</v>
      </c>
      <c r="BG111" s="13" t="s">
        <v>136</v>
      </c>
      <c r="BH111" s="20">
        <v>0</v>
      </c>
      <c r="BI111" s="13" t="s">
        <v>136</v>
      </c>
      <c r="BJ111" s="13" t="s">
        <v>136</v>
      </c>
      <c r="BK111" s="13" t="s">
        <v>136</v>
      </c>
      <c r="BL111" s="20">
        <v>1</v>
      </c>
      <c r="BM111">
        <v>2</v>
      </c>
      <c r="BN111" s="13">
        <v>6</v>
      </c>
      <c r="BO111">
        <v>2</v>
      </c>
      <c r="BP111" s="20">
        <v>0</v>
      </c>
      <c r="BQ111" s="21">
        <v>0</v>
      </c>
      <c r="BR111" s="13" t="s">
        <v>136</v>
      </c>
      <c r="BS111" s="13" t="s">
        <v>136</v>
      </c>
      <c r="BT111" s="13" t="s">
        <v>136</v>
      </c>
      <c r="BU111" s="20">
        <v>0</v>
      </c>
      <c r="BV111" s="13" t="s">
        <v>136</v>
      </c>
      <c r="BW111" s="13" t="s">
        <v>136</v>
      </c>
      <c r="BX111" s="13" t="s">
        <v>136</v>
      </c>
      <c r="BY111" s="20">
        <v>0</v>
      </c>
      <c r="BZ111" s="13" t="s">
        <v>136</v>
      </c>
      <c r="CA111" s="13" t="s">
        <v>136</v>
      </c>
      <c r="CB111" s="13" t="s">
        <v>136</v>
      </c>
      <c r="CC111" s="20">
        <v>0</v>
      </c>
      <c r="CD111" s="13" t="s">
        <v>136</v>
      </c>
      <c r="CE111" s="13" t="s">
        <v>136</v>
      </c>
      <c r="CF111" s="13" t="s">
        <v>136</v>
      </c>
      <c r="CG111" s="20">
        <v>0</v>
      </c>
      <c r="CH111" s="13" t="s">
        <v>136</v>
      </c>
      <c r="CI111" s="13" t="s">
        <v>136</v>
      </c>
      <c r="CJ111" s="13" t="s">
        <v>136</v>
      </c>
      <c r="CK111" s="20">
        <v>0</v>
      </c>
      <c r="CL111" s="13" t="s">
        <v>136</v>
      </c>
      <c r="CM111" s="13" t="s">
        <v>136</v>
      </c>
      <c r="CN111" s="13" t="s">
        <v>136</v>
      </c>
      <c r="CO111" s="13" t="s">
        <v>136</v>
      </c>
      <c r="CP111" s="13" t="s">
        <v>136</v>
      </c>
      <c r="CQ111" s="13" t="s">
        <v>136</v>
      </c>
      <c r="CR111" s="13" t="s">
        <v>136</v>
      </c>
      <c r="CS111" s="13" t="s">
        <v>136</v>
      </c>
      <c r="CT111" s="13" t="s">
        <v>136</v>
      </c>
      <c r="CU111">
        <v>5</v>
      </c>
      <c r="CV111" s="13" t="s">
        <v>136</v>
      </c>
      <c r="CW111" s="13" t="s">
        <v>136</v>
      </c>
      <c r="CX111" s="13" t="s">
        <v>136</v>
      </c>
      <c r="CY111" s="13" t="s">
        <v>136</v>
      </c>
      <c r="CZ111" s="13" t="s">
        <v>136</v>
      </c>
      <c r="DA111" s="13" t="s">
        <v>136</v>
      </c>
      <c r="DB111" s="13" t="s">
        <v>136</v>
      </c>
      <c r="DC111" s="13" t="s">
        <v>136</v>
      </c>
      <c r="DD111" s="13" t="s">
        <v>136</v>
      </c>
      <c r="DE111" s="13" t="s">
        <v>136</v>
      </c>
      <c r="DF111" s="13" t="s">
        <v>136</v>
      </c>
      <c r="DG111" s="13" t="s">
        <v>136</v>
      </c>
      <c r="DH111" s="13" t="s">
        <v>136</v>
      </c>
      <c r="DI111" s="13"/>
      <c r="DJ111" s="13"/>
      <c r="DK111" s="13"/>
      <c r="DL111" s="20">
        <v>0</v>
      </c>
      <c r="DM111" s="20">
        <v>0</v>
      </c>
      <c r="DN111" s="20">
        <v>0</v>
      </c>
      <c r="DO111" s="20">
        <v>0</v>
      </c>
      <c r="DP111" s="20">
        <v>0</v>
      </c>
      <c r="DQ111" s="20">
        <v>0</v>
      </c>
      <c r="DR111" s="20">
        <v>1</v>
      </c>
      <c r="DS111" s="20">
        <v>1</v>
      </c>
      <c r="DT111" s="20">
        <v>0</v>
      </c>
      <c r="DU111" s="20">
        <v>0</v>
      </c>
      <c r="DV111" s="20">
        <v>0</v>
      </c>
      <c r="DW111" s="20">
        <v>0</v>
      </c>
      <c r="DX111" s="20">
        <v>2</v>
      </c>
      <c r="DY111" s="20">
        <v>2</v>
      </c>
      <c r="DZ111" s="20">
        <v>2</v>
      </c>
      <c r="EA111" s="20">
        <v>2</v>
      </c>
      <c r="EB111" s="20">
        <v>3000</v>
      </c>
      <c r="EC111" s="20">
        <v>5000</v>
      </c>
      <c r="ED111" s="19">
        <f t="shared" si="18"/>
        <v>2000</v>
      </c>
      <c r="EE111" s="19">
        <f t="shared" si="19"/>
        <v>40</v>
      </c>
      <c r="EF111" s="20">
        <v>2000</v>
      </c>
      <c r="EG111" s="20">
        <v>4000</v>
      </c>
      <c r="EH111" s="19">
        <f t="shared" si="20"/>
        <v>2000</v>
      </c>
      <c r="EI111" s="19">
        <f t="shared" si="21"/>
        <v>50</v>
      </c>
      <c r="EJ111" s="19"/>
      <c r="EK111" s="19"/>
      <c r="EL111" s="19"/>
      <c r="EM111" s="19"/>
      <c r="EN111" s="19"/>
      <c r="EO111" s="19"/>
      <c r="EP111" s="19"/>
      <c r="EQ111" s="19"/>
      <c r="ER111" s="20">
        <v>1</v>
      </c>
      <c r="ES111" s="20"/>
      <c r="ET111" s="20">
        <v>1</v>
      </c>
      <c r="EU111" s="20">
        <v>0</v>
      </c>
      <c r="EV111" s="19">
        <v>0</v>
      </c>
      <c r="EW111" s="19"/>
      <c r="EX111" s="20">
        <v>0</v>
      </c>
      <c r="EY111" s="20" t="s">
        <v>136</v>
      </c>
      <c r="EZ111" s="19">
        <v>0</v>
      </c>
      <c r="FA111" s="19"/>
      <c r="FB111" s="19">
        <v>0</v>
      </c>
      <c r="FC111" s="19"/>
      <c r="FD111" s="19">
        <v>0</v>
      </c>
      <c r="FE111" s="19"/>
      <c r="FF111" s="15">
        <v>0</v>
      </c>
      <c r="FG111">
        <v>33</v>
      </c>
      <c r="FH111">
        <v>1</v>
      </c>
      <c r="FI111">
        <v>9</v>
      </c>
      <c r="FJ111">
        <v>23</v>
      </c>
      <c r="FK111">
        <v>42</v>
      </c>
      <c r="FL111">
        <v>24</v>
      </c>
      <c r="FM111">
        <v>66</v>
      </c>
      <c r="FN111">
        <v>30</v>
      </c>
      <c r="FO111">
        <v>0</v>
      </c>
      <c r="FP111">
        <v>0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6</v>
      </c>
      <c r="FY111">
        <v>0</v>
      </c>
      <c r="FZ111">
        <v>0</v>
      </c>
      <c r="GA111">
        <v>1</v>
      </c>
      <c r="GB111">
        <v>0</v>
      </c>
      <c r="GC111">
        <v>23</v>
      </c>
      <c r="GD111">
        <v>1</v>
      </c>
      <c r="GE111">
        <v>0</v>
      </c>
      <c r="GF111">
        <v>0</v>
      </c>
      <c r="GG111">
        <v>0</v>
      </c>
      <c r="GH111">
        <v>1</v>
      </c>
      <c r="GI111">
        <v>0</v>
      </c>
      <c r="GJ111">
        <v>0</v>
      </c>
      <c r="GK111">
        <v>0</v>
      </c>
      <c r="GL111">
        <v>1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1</v>
      </c>
      <c r="GS111">
        <v>0</v>
      </c>
      <c r="GT111">
        <v>0</v>
      </c>
      <c r="GU111">
        <v>0</v>
      </c>
      <c r="GV111">
        <v>1</v>
      </c>
      <c r="GW111">
        <v>0</v>
      </c>
      <c r="GX111">
        <v>0</v>
      </c>
      <c r="GY111">
        <v>0</v>
      </c>
      <c r="GZ111">
        <v>1</v>
      </c>
      <c r="HA111">
        <v>0</v>
      </c>
    </row>
    <row r="112" spans="1:209" ht="15" customHeight="1" x14ac:dyDescent="0.35">
      <c r="A112" s="18">
        <v>2090501</v>
      </c>
      <c r="B112" s="18">
        <v>2</v>
      </c>
      <c r="C112" s="18">
        <v>9</v>
      </c>
      <c r="D112" s="18">
        <v>5</v>
      </c>
      <c r="E112" s="18" t="s">
        <v>242</v>
      </c>
      <c r="F112" s="18">
        <v>1</v>
      </c>
      <c r="G112" s="18">
        <v>2</v>
      </c>
      <c r="H112" s="13">
        <v>2</v>
      </c>
      <c r="I112">
        <v>0</v>
      </c>
      <c r="J112" s="13">
        <v>0</v>
      </c>
      <c r="K112" s="13">
        <v>0</v>
      </c>
      <c r="L112" s="14">
        <v>0</v>
      </c>
      <c r="M112" s="13">
        <v>7</v>
      </c>
      <c r="N112" s="14">
        <v>0</v>
      </c>
      <c r="O112" s="13">
        <v>3</v>
      </c>
      <c r="P112" s="14">
        <v>0</v>
      </c>
      <c r="Q112">
        <v>2</v>
      </c>
      <c r="R112" s="13">
        <v>1</v>
      </c>
      <c r="S112" s="13">
        <v>1</v>
      </c>
      <c r="T112" s="14">
        <f t="shared" si="13"/>
        <v>14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14">
        <f t="shared" si="14"/>
        <v>0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f t="shared" si="15"/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f t="shared" si="16"/>
        <v>0</v>
      </c>
      <c r="AS112" s="14">
        <f t="shared" si="17"/>
        <v>14</v>
      </c>
      <c r="AT112">
        <v>0</v>
      </c>
      <c r="AU112" t="s">
        <v>136</v>
      </c>
      <c r="AV112" s="20">
        <v>0</v>
      </c>
      <c r="AW112" s="13" t="s">
        <v>136</v>
      </c>
      <c r="AX112" s="13" t="s">
        <v>136</v>
      </c>
      <c r="AY112" s="13" t="s">
        <v>136</v>
      </c>
      <c r="AZ112" s="20">
        <v>0</v>
      </c>
      <c r="BA112" s="13" t="s">
        <v>136</v>
      </c>
      <c r="BB112" s="13" t="s">
        <v>136</v>
      </c>
      <c r="BC112" s="13" t="s">
        <v>136</v>
      </c>
      <c r="BD112" s="20">
        <v>0</v>
      </c>
      <c r="BE112" s="13" t="s">
        <v>136</v>
      </c>
      <c r="BF112" s="13" t="s">
        <v>136</v>
      </c>
      <c r="BG112" s="13" t="s">
        <v>136</v>
      </c>
      <c r="BH112" s="20">
        <v>0</v>
      </c>
      <c r="BI112" s="13" t="s">
        <v>136</v>
      </c>
      <c r="BJ112" s="13" t="s">
        <v>136</v>
      </c>
      <c r="BK112" s="13" t="s">
        <v>136</v>
      </c>
      <c r="BL112" s="20">
        <v>0</v>
      </c>
      <c r="BM112" s="13" t="s">
        <v>136</v>
      </c>
      <c r="BN112" s="13" t="s">
        <v>136</v>
      </c>
      <c r="BO112" s="13" t="s">
        <v>136</v>
      </c>
      <c r="BP112" s="20">
        <v>0</v>
      </c>
      <c r="BQ112" s="21">
        <v>1</v>
      </c>
      <c r="BR112" s="13" t="s">
        <v>136</v>
      </c>
      <c r="BS112" s="13" t="s">
        <v>136</v>
      </c>
      <c r="BT112" s="13" t="s">
        <v>136</v>
      </c>
      <c r="BU112" s="20">
        <v>0</v>
      </c>
      <c r="BV112" s="13" t="s">
        <v>136</v>
      </c>
      <c r="BW112" s="13" t="s">
        <v>136</v>
      </c>
      <c r="BX112" s="13" t="s">
        <v>136</v>
      </c>
      <c r="BY112" s="20">
        <v>0</v>
      </c>
      <c r="BZ112" s="13" t="s">
        <v>136</v>
      </c>
      <c r="CA112" s="13" t="s">
        <v>136</v>
      </c>
      <c r="CB112" s="13" t="s">
        <v>136</v>
      </c>
      <c r="CC112" s="20">
        <v>0</v>
      </c>
      <c r="CD112" s="13" t="s">
        <v>136</v>
      </c>
      <c r="CE112" s="13" t="s">
        <v>136</v>
      </c>
      <c r="CF112" s="13" t="s">
        <v>136</v>
      </c>
      <c r="CG112" s="20">
        <v>0</v>
      </c>
      <c r="CH112" s="13" t="s">
        <v>136</v>
      </c>
      <c r="CI112" s="13" t="s">
        <v>136</v>
      </c>
      <c r="CJ112" s="13" t="s">
        <v>136</v>
      </c>
      <c r="CK112" s="20">
        <v>0</v>
      </c>
      <c r="CL112" s="13" t="s">
        <v>136</v>
      </c>
      <c r="CM112" s="13" t="s">
        <v>136</v>
      </c>
      <c r="CN112" s="13" t="s">
        <v>136</v>
      </c>
      <c r="CO112" s="13" t="s">
        <v>136</v>
      </c>
      <c r="CP112" s="13" t="s">
        <v>136</v>
      </c>
      <c r="CQ112" s="13" t="s">
        <v>136</v>
      </c>
      <c r="CR112" s="13" t="s">
        <v>136</v>
      </c>
      <c r="CS112" s="13" t="s">
        <v>136</v>
      </c>
      <c r="CT112" s="13" t="s">
        <v>136</v>
      </c>
      <c r="CU112" s="13" t="s">
        <v>136</v>
      </c>
      <c r="CV112" s="13" t="s">
        <v>136</v>
      </c>
      <c r="CW112" s="13" t="s">
        <v>136</v>
      </c>
      <c r="CX112" s="13" t="s">
        <v>136</v>
      </c>
      <c r="CY112" s="13" t="s">
        <v>136</v>
      </c>
      <c r="CZ112" s="13" t="s">
        <v>136</v>
      </c>
      <c r="DA112" s="13" t="s">
        <v>136</v>
      </c>
      <c r="DB112" s="13" t="s">
        <v>136</v>
      </c>
      <c r="DC112" s="13" t="s">
        <v>136</v>
      </c>
      <c r="DD112" s="13" t="s">
        <v>136</v>
      </c>
      <c r="DE112" s="13" t="s">
        <v>136</v>
      </c>
      <c r="DF112" s="13" t="s">
        <v>136</v>
      </c>
      <c r="DG112" s="13" t="s">
        <v>136</v>
      </c>
      <c r="DH112" s="13" t="s">
        <v>136</v>
      </c>
      <c r="DI112" s="13"/>
      <c r="DJ112" s="13"/>
      <c r="DK112" s="13"/>
      <c r="DL112" s="20">
        <v>1</v>
      </c>
      <c r="DM112" s="20">
        <v>0</v>
      </c>
      <c r="DN112" s="20">
        <v>0</v>
      </c>
      <c r="DO112" s="20">
        <v>0</v>
      </c>
      <c r="DP112" s="20">
        <v>0</v>
      </c>
      <c r="DQ112" s="20">
        <v>0</v>
      </c>
      <c r="DR112" s="20">
        <v>1</v>
      </c>
      <c r="DS112" s="20">
        <v>1</v>
      </c>
      <c r="DT112" s="20">
        <v>0</v>
      </c>
      <c r="DU112" s="20">
        <v>0</v>
      </c>
      <c r="DV112" s="20">
        <v>0</v>
      </c>
      <c r="DW112" s="20">
        <v>1</v>
      </c>
      <c r="DX112" s="20">
        <v>2</v>
      </c>
      <c r="DY112" s="20">
        <v>2</v>
      </c>
      <c r="DZ112" s="20">
        <v>2</v>
      </c>
      <c r="EA112" s="20">
        <v>2</v>
      </c>
      <c r="EB112" s="20">
        <v>2000</v>
      </c>
      <c r="EC112" s="20">
        <v>3500</v>
      </c>
      <c r="ED112" s="19">
        <f t="shared" si="18"/>
        <v>1500</v>
      </c>
      <c r="EE112" s="19">
        <f t="shared" si="19"/>
        <v>42.857142857142854</v>
      </c>
      <c r="EF112" s="20">
        <v>2000</v>
      </c>
      <c r="EG112" s="20">
        <v>3500</v>
      </c>
      <c r="EH112" s="19">
        <f t="shared" si="20"/>
        <v>1500</v>
      </c>
      <c r="EI112" s="19">
        <f t="shared" si="21"/>
        <v>42.857142857142854</v>
      </c>
      <c r="EJ112" s="20">
        <v>2000</v>
      </c>
      <c r="EK112" s="20">
        <v>3500</v>
      </c>
      <c r="EL112" s="19">
        <f t="shared" si="22"/>
        <v>1500</v>
      </c>
      <c r="EM112" s="19">
        <f t="shared" si="23"/>
        <v>42.857142857142854</v>
      </c>
      <c r="EN112" s="20">
        <v>2000</v>
      </c>
      <c r="EO112" s="20">
        <v>3500</v>
      </c>
      <c r="EP112" s="19">
        <f t="shared" si="24"/>
        <v>1500</v>
      </c>
      <c r="EQ112" s="19">
        <f t="shared" si="25"/>
        <v>42.857142857142854</v>
      </c>
      <c r="ER112" s="19">
        <v>2</v>
      </c>
      <c r="ES112" s="20"/>
      <c r="ET112" s="20">
        <v>0</v>
      </c>
      <c r="EU112" s="20">
        <v>0</v>
      </c>
      <c r="EV112" s="19">
        <v>0</v>
      </c>
      <c r="EW112" s="19"/>
      <c r="EX112" s="20">
        <v>0</v>
      </c>
      <c r="EY112" s="20" t="s">
        <v>136</v>
      </c>
      <c r="EZ112" s="19">
        <v>0</v>
      </c>
      <c r="FA112" s="19"/>
      <c r="FB112" s="19">
        <v>0</v>
      </c>
      <c r="FC112" s="19"/>
      <c r="FD112" s="19">
        <v>0</v>
      </c>
      <c r="FE112" s="19"/>
      <c r="FF112" s="15">
        <v>0</v>
      </c>
      <c r="FG112">
        <v>2</v>
      </c>
      <c r="FH112">
        <v>0</v>
      </c>
      <c r="FI112">
        <v>11</v>
      </c>
      <c r="FJ112">
        <v>36</v>
      </c>
      <c r="FK112">
        <v>13</v>
      </c>
      <c r="FL112">
        <v>36</v>
      </c>
      <c r="FM112">
        <v>49</v>
      </c>
      <c r="FN112">
        <v>0</v>
      </c>
      <c r="FO112">
        <v>0</v>
      </c>
      <c r="FP112">
        <v>1</v>
      </c>
      <c r="FQ112">
        <v>0</v>
      </c>
      <c r="FR112">
        <v>0</v>
      </c>
      <c r="FS112">
        <v>0</v>
      </c>
      <c r="FT112">
        <v>0</v>
      </c>
      <c r="FU112">
        <v>0</v>
      </c>
      <c r="FV112">
        <v>0</v>
      </c>
      <c r="FW112">
        <v>0</v>
      </c>
      <c r="FX112">
        <v>10</v>
      </c>
      <c r="FY112">
        <v>0</v>
      </c>
      <c r="FZ112">
        <v>0</v>
      </c>
      <c r="GA112">
        <v>0</v>
      </c>
      <c r="GB112">
        <v>0</v>
      </c>
      <c r="GC112">
        <v>8</v>
      </c>
      <c r="GD112">
        <v>0</v>
      </c>
      <c r="GE112">
        <v>0</v>
      </c>
      <c r="GF112">
        <v>0</v>
      </c>
      <c r="GG112">
        <v>0</v>
      </c>
      <c r="GH112">
        <v>0</v>
      </c>
      <c r="GI112">
        <v>0</v>
      </c>
      <c r="GJ112">
        <v>0</v>
      </c>
      <c r="GK112">
        <v>0</v>
      </c>
      <c r="GL112">
        <v>1</v>
      </c>
      <c r="GM112">
        <v>0</v>
      </c>
      <c r="GN112">
        <v>0</v>
      </c>
      <c r="GO112">
        <v>0</v>
      </c>
      <c r="GP112">
        <v>0</v>
      </c>
      <c r="GQ112">
        <v>0</v>
      </c>
      <c r="GR112">
        <v>0</v>
      </c>
      <c r="GS112">
        <v>24</v>
      </c>
      <c r="GT112">
        <v>0</v>
      </c>
      <c r="GU112">
        <v>0</v>
      </c>
      <c r="GV112">
        <v>0</v>
      </c>
      <c r="GW112">
        <v>4</v>
      </c>
      <c r="GX112">
        <v>1</v>
      </c>
      <c r="GY112">
        <v>0</v>
      </c>
      <c r="GZ112">
        <v>0</v>
      </c>
      <c r="HA112">
        <v>0</v>
      </c>
    </row>
    <row r="113" spans="1:209" ht="15" customHeight="1" x14ac:dyDescent="0.35">
      <c r="A113" s="18">
        <v>2090502</v>
      </c>
      <c r="B113" s="18">
        <v>2</v>
      </c>
      <c r="C113" s="18">
        <v>9</v>
      </c>
      <c r="D113" s="18">
        <v>5</v>
      </c>
      <c r="E113" s="18" t="s">
        <v>243</v>
      </c>
      <c r="F113" s="18">
        <v>1</v>
      </c>
      <c r="G113" s="18">
        <v>5</v>
      </c>
      <c r="H113" s="13">
        <v>3</v>
      </c>
      <c r="I113">
        <v>0</v>
      </c>
      <c r="J113" s="13">
        <v>1</v>
      </c>
      <c r="K113" s="13">
        <v>0</v>
      </c>
      <c r="L113" s="14">
        <v>0</v>
      </c>
      <c r="M113" s="14">
        <v>0</v>
      </c>
      <c r="N113" s="14">
        <v>0</v>
      </c>
      <c r="O113" s="14">
        <v>0</v>
      </c>
      <c r="P113" s="13">
        <v>0</v>
      </c>
      <c r="Q113" s="13">
        <v>0</v>
      </c>
      <c r="R113" s="13">
        <v>0</v>
      </c>
      <c r="S113" s="14">
        <v>0</v>
      </c>
      <c r="T113" s="14">
        <f t="shared" si="13"/>
        <v>0</v>
      </c>
      <c r="U113">
        <v>8</v>
      </c>
      <c r="V113" s="14">
        <v>0</v>
      </c>
      <c r="W113">
        <v>4</v>
      </c>
      <c r="X113" s="14">
        <v>0</v>
      </c>
      <c r="Y113" s="14">
        <v>0</v>
      </c>
      <c r="Z113">
        <v>1</v>
      </c>
      <c r="AA113">
        <v>1</v>
      </c>
      <c r="AB113" s="14">
        <f t="shared" si="14"/>
        <v>14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f t="shared" si="15"/>
        <v>0</v>
      </c>
      <c r="AK113" s="14">
        <v>0</v>
      </c>
      <c r="AL113" s="14">
        <v>0</v>
      </c>
      <c r="AM113" s="14">
        <v>0</v>
      </c>
      <c r="AN113" s="14">
        <v>0</v>
      </c>
      <c r="AO113" s="14">
        <v>0</v>
      </c>
      <c r="AP113" s="14">
        <v>0</v>
      </c>
      <c r="AQ113" s="14">
        <v>0</v>
      </c>
      <c r="AR113" s="14">
        <f t="shared" si="16"/>
        <v>0</v>
      </c>
      <c r="AS113" s="14">
        <f t="shared" si="17"/>
        <v>14</v>
      </c>
      <c r="AT113">
        <v>1</v>
      </c>
      <c r="AU113">
        <v>5</v>
      </c>
      <c r="AV113" s="20">
        <v>0</v>
      </c>
      <c r="AW113" s="13" t="s">
        <v>136</v>
      </c>
      <c r="AX113" s="13" t="s">
        <v>136</v>
      </c>
      <c r="AY113" s="13" t="s">
        <v>136</v>
      </c>
      <c r="AZ113" s="20">
        <v>0</v>
      </c>
      <c r="BA113" s="13" t="s">
        <v>136</v>
      </c>
      <c r="BB113" s="13" t="s">
        <v>136</v>
      </c>
      <c r="BC113" s="13" t="s">
        <v>136</v>
      </c>
      <c r="BD113" s="20">
        <v>0</v>
      </c>
      <c r="BE113" s="13" t="s">
        <v>136</v>
      </c>
      <c r="BF113" s="13" t="s">
        <v>136</v>
      </c>
      <c r="BG113" s="13" t="s">
        <v>136</v>
      </c>
      <c r="BH113" s="20">
        <v>0</v>
      </c>
      <c r="BI113" s="13" t="s">
        <v>136</v>
      </c>
      <c r="BJ113" s="13" t="s">
        <v>136</v>
      </c>
      <c r="BK113" s="13" t="s">
        <v>136</v>
      </c>
      <c r="BL113" s="20">
        <v>0</v>
      </c>
      <c r="BM113" s="13" t="s">
        <v>136</v>
      </c>
      <c r="BN113" s="13" t="s">
        <v>136</v>
      </c>
      <c r="BO113" s="13" t="s">
        <v>136</v>
      </c>
      <c r="BP113" s="20">
        <v>0</v>
      </c>
      <c r="BQ113" s="21">
        <v>1</v>
      </c>
      <c r="BR113" s="13" t="s">
        <v>136</v>
      </c>
      <c r="BS113" s="13" t="s">
        <v>136</v>
      </c>
      <c r="BT113" s="13" t="s">
        <v>136</v>
      </c>
      <c r="BU113" s="20">
        <v>0</v>
      </c>
      <c r="BV113" s="13" t="s">
        <v>136</v>
      </c>
      <c r="BW113" s="13" t="s">
        <v>136</v>
      </c>
      <c r="BX113" s="13" t="s">
        <v>136</v>
      </c>
      <c r="BY113" s="20">
        <v>0</v>
      </c>
      <c r="BZ113" s="13" t="s">
        <v>136</v>
      </c>
      <c r="CA113" s="13" t="s">
        <v>136</v>
      </c>
      <c r="CB113" s="13" t="s">
        <v>136</v>
      </c>
      <c r="CC113" s="20">
        <v>0</v>
      </c>
      <c r="CD113" s="13" t="s">
        <v>136</v>
      </c>
      <c r="CE113" s="13" t="s">
        <v>136</v>
      </c>
      <c r="CF113" s="13" t="s">
        <v>136</v>
      </c>
      <c r="CG113" s="20">
        <v>0</v>
      </c>
      <c r="CH113" s="13" t="s">
        <v>136</v>
      </c>
      <c r="CI113" s="13" t="s">
        <v>136</v>
      </c>
      <c r="CJ113" s="13" t="s">
        <v>136</v>
      </c>
      <c r="CK113" s="20">
        <v>0</v>
      </c>
      <c r="CL113" s="13" t="s">
        <v>136</v>
      </c>
      <c r="CM113" s="13" t="s">
        <v>136</v>
      </c>
      <c r="CN113" s="13" t="s">
        <v>136</v>
      </c>
      <c r="CO113" s="13" t="s">
        <v>136</v>
      </c>
      <c r="CP113" s="13" t="s">
        <v>136</v>
      </c>
      <c r="CQ113" s="13" t="s">
        <v>136</v>
      </c>
      <c r="CR113" s="13" t="s">
        <v>136</v>
      </c>
      <c r="CS113" s="13" t="s">
        <v>136</v>
      </c>
      <c r="CT113" s="13" t="s">
        <v>136</v>
      </c>
      <c r="CU113" s="13" t="s">
        <v>136</v>
      </c>
      <c r="CV113" s="13" t="s">
        <v>136</v>
      </c>
      <c r="CW113" s="13" t="s">
        <v>136</v>
      </c>
      <c r="CX113" s="13" t="s">
        <v>136</v>
      </c>
      <c r="CY113" s="13" t="s">
        <v>136</v>
      </c>
      <c r="CZ113" s="13" t="s">
        <v>136</v>
      </c>
      <c r="DA113" s="13" t="s">
        <v>136</v>
      </c>
      <c r="DB113" s="13" t="s">
        <v>136</v>
      </c>
      <c r="DC113" s="13" t="s">
        <v>136</v>
      </c>
      <c r="DD113" s="13" t="s">
        <v>136</v>
      </c>
      <c r="DE113" s="13" t="s">
        <v>136</v>
      </c>
      <c r="DF113" s="13" t="s">
        <v>136</v>
      </c>
      <c r="DG113" s="13" t="s">
        <v>136</v>
      </c>
      <c r="DH113" s="13" t="s">
        <v>136</v>
      </c>
      <c r="DI113" s="13"/>
      <c r="DJ113" s="13"/>
      <c r="DK113" s="13"/>
      <c r="DL113" s="20">
        <v>0</v>
      </c>
      <c r="DM113" s="20">
        <v>0</v>
      </c>
      <c r="DN113" s="20">
        <v>0</v>
      </c>
      <c r="DO113" s="20">
        <v>0</v>
      </c>
      <c r="DP113" s="20">
        <v>0</v>
      </c>
      <c r="DQ113" s="20">
        <v>0</v>
      </c>
      <c r="DR113" s="20">
        <v>0</v>
      </c>
      <c r="DS113" s="20">
        <v>0</v>
      </c>
      <c r="DT113" s="20">
        <v>0</v>
      </c>
      <c r="DU113" s="20">
        <v>0</v>
      </c>
      <c r="DV113" s="20">
        <v>0</v>
      </c>
      <c r="DW113" s="20">
        <v>0</v>
      </c>
      <c r="DX113" s="20">
        <v>2</v>
      </c>
      <c r="DY113" s="20">
        <v>2</v>
      </c>
      <c r="DZ113" s="20">
        <v>2</v>
      </c>
      <c r="EA113" s="20">
        <v>2</v>
      </c>
      <c r="EB113" s="20">
        <v>2500</v>
      </c>
      <c r="EC113" s="20">
        <v>3000</v>
      </c>
      <c r="ED113" s="19">
        <f t="shared" si="18"/>
        <v>500</v>
      </c>
      <c r="EE113" s="19">
        <f t="shared" si="19"/>
        <v>16.666666666666668</v>
      </c>
      <c r="EF113" s="20">
        <v>2500</v>
      </c>
      <c r="EG113" s="20">
        <v>3000</v>
      </c>
      <c r="EH113" s="19">
        <f t="shared" si="20"/>
        <v>500</v>
      </c>
      <c r="EI113" s="19">
        <f t="shared" si="21"/>
        <v>16.666666666666668</v>
      </c>
      <c r="EJ113" s="20">
        <v>2500</v>
      </c>
      <c r="EK113" s="20">
        <v>3000</v>
      </c>
      <c r="EL113" s="19">
        <f t="shared" si="22"/>
        <v>500</v>
      </c>
      <c r="EM113" s="19">
        <f t="shared" si="23"/>
        <v>16.666666666666668</v>
      </c>
      <c r="EN113" s="20">
        <v>2500</v>
      </c>
      <c r="EO113" s="20">
        <v>3000</v>
      </c>
      <c r="EP113" s="19">
        <f t="shared" si="24"/>
        <v>500</v>
      </c>
      <c r="EQ113" s="19">
        <f t="shared" si="25"/>
        <v>16.666666666666668</v>
      </c>
      <c r="ER113" s="19">
        <v>2</v>
      </c>
      <c r="ES113" s="20"/>
      <c r="ET113" s="20">
        <v>1</v>
      </c>
      <c r="EU113" s="20">
        <v>0</v>
      </c>
      <c r="EV113" s="19">
        <v>0</v>
      </c>
      <c r="EW113" s="19"/>
      <c r="EX113" s="20">
        <v>0</v>
      </c>
      <c r="EY113" s="20" t="s">
        <v>136</v>
      </c>
      <c r="EZ113" s="19">
        <v>0</v>
      </c>
      <c r="FA113" s="19"/>
      <c r="FB113" s="19">
        <v>0</v>
      </c>
      <c r="FC113" s="19"/>
      <c r="FD113" s="19">
        <v>0</v>
      </c>
      <c r="FE113" s="19"/>
      <c r="FF113" s="15">
        <v>0</v>
      </c>
      <c r="FG113">
        <v>7</v>
      </c>
      <c r="FH113">
        <v>1</v>
      </c>
      <c r="FI113">
        <v>29</v>
      </c>
      <c r="FJ113">
        <v>17</v>
      </c>
      <c r="FK113">
        <v>36</v>
      </c>
      <c r="FL113">
        <v>18</v>
      </c>
      <c r="FM113">
        <v>54</v>
      </c>
      <c r="FN113">
        <v>2</v>
      </c>
      <c r="FO113">
        <v>0</v>
      </c>
      <c r="FP113">
        <v>5</v>
      </c>
      <c r="FQ113">
        <v>0</v>
      </c>
      <c r="FR113">
        <v>0</v>
      </c>
      <c r="FS113">
        <v>0</v>
      </c>
      <c r="FT113">
        <v>0</v>
      </c>
      <c r="FU113">
        <v>0</v>
      </c>
      <c r="FV113">
        <v>0</v>
      </c>
      <c r="FW113">
        <v>0</v>
      </c>
      <c r="FX113">
        <v>7</v>
      </c>
      <c r="FY113">
        <v>0</v>
      </c>
      <c r="FZ113">
        <v>0</v>
      </c>
      <c r="GA113">
        <v>0</v>
      </c>
      <c r="GB113">
        <v>2</v>
      </c>
      <c r="GC113">
        <v>8</v>
      </c>
      <c r="GD113">
        <v>2</v>
      </c>
      <c r="GE113">
        <v>0</v>
      </c>
      <c r="GF113">
        <v>0</v>
      </c>
      <c r="GG113">
        <v>0</v>
      </c>
      <c r="GH113">
        <v>1</v>
      </c>
      <c r="GI113">
        <v>1</v>
      </c>
      <c r="GJ113">
        <v>2</v>
      </c>
      <c r="GK113">
        <v>0</v>
      </c>
      <c r="GL113">
        <v>1</v>
      </c>
      <c r="GM113">
        <v>0</v>
      </c>
      <c r="GN113">
        <v>1</v>
      </c>
      <c r="GO113">
        <v>0</v>
      </c>
      <c r="GP113">
        <v>0</v>
      </c>
      <c r="GQ113">
        <v>0</v>
      </c>
      <c r="GR113">
        <v>10</v>
      </c>
      <c r="GS113">
        <v>9</v>
      </c>
      <c r="GT113">
        <v>0</v>
      </c>
      <c r="GU113">
        <v>0</v>
      </c>
      <c r="GV113">
        <v>1</v>
      </c>
      <c r="GW113">
        <v>0</v>
      </c>
      <c r="GX113">
        <v>1</v>
      </c>
      <c r="GY113">
        <v>0</v>
      </c>
      <c r="GZ113">
        <v>1</v>
      </c>
      <c r="HA113">
        <v>0</v>
      </c>
    </row>
    <row r="114" spans="1:209" s="20" customFormat="1" ht="15" customHeight="1" x14ac:dyDescent="0.35">
      <c r="A114" s="21">
        <v>2090503</v>
      </c>
      <c r="B114" s="21">
        <v>2</v>
      </c>
      <c r="C114" s="21">
        <v>9</v>
      </c>
      <c r="D114" s="21">
        <v>5</v>
      </c>
      <c r="E114" s="21" t="s">
        <v>244</v>
      </c>
      <c r="F114" s="21">
        <v>1</v>
      </c>
      <c r="G114" s="21">
        <v>9</v>
      </c>
      <c r="H114" s="13">
        <v>8</v>
      </c>
      <c r="I114" s="20">
        <v>0</v>
      </c>
      <c r="J114" s="13">
        <v>1</v>
      </c>
      <c r="K114" s="13">
        <v>0</v>
      </c>
      <c r="L114" s="14">
        <v>0</v>
      </c>
      <c r="M114" s="14">
        <v>0</v>
      </c>
      <c r="N114" s="14">
        <v>0</v>
      </c>
      <c r="O114" s="13">
        <v>4</v>
      </c>
      <c r="P114" s="14">
        <v>0</v>
      </c>
      <c r="Q114" s="14">
        <v>0</v>
      </c>
      <c r="R114" s="13">
        <v>2</v>
      </c>
      <c r="S114" s="13">
        <v>1</v>
      </c>
      <c r="T114" s="14">
        <f t="shared" si="13"/>
        <v>7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  <c r="AA114" s="14">
        <v>0</v>
      </c>
      <c r="AB114" s="14">
        <f t="shared" si="14"/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f t="shared" si="15"/>
        <v>0</v>
      </c>
      <c r="AK114" s="14">
        <v>0</v>
      </c>
      <c r="AL114" s="14">
        <v>0</v>
      </c>
      <c r="AM114" s="14">
        <v>0</v>
      </c>
      <c r="AN114" s="14">
        <v>0</v>
      </c>
      <c r="AO114" s="14">
        <v>0</v>
      </c>
      <c r="AP114" s="14">
        <v>0</v>
      </c>
      <c r="AQ114" s="14">
        <v>0</v>
      </c>
      <c r="AR114" s="14">
        <f t="shared" si="16"/>
        <v>0</v>
      </c>
      <c r="AS114" s="14">
        <f t="shared" si="17"/>
        <v>7</v>
      </c>
      <c r="AT114" s="20">
        <v>0</v>
      </c>
      <c r="AU114" s="20" t="s">
        <v>136</v>
      </c>
      <c r="AV114" s="20">
        <v>1</v>
      </c>
      <c r="AW114" s="20">
        <v>2</v>
      </c>
      <c r="AX114" s="20">
        <v>2</v>
      </c>
      <c r="AY114" s="20">
        <v>2</v>
      </c>
      <c r="AZ114" s="20">
        <v>1</v>
      </c>
      <c r="BA114" s="20">
        <v>2</v>
      </c>
      <c r="BB114" s="20">
        <v>6</v>
      </c>
      <c r="BC114" s="20">
        <v>2</v>
      </c>
      <c r="BD114" s="20">
        <v>1</v>
      </c>
      <c r="BE114" s="20">
        <v>2</v>
      </c>
      <c r="BF114" s="20">
        <v>2</v>
      </c>
      <c r="BG114" s="20">
        <v>2</v>
      </c>
      <c r="BH114" s="20">
        <v>1</v>
      </c>
      <c r="BI114" s="20">
        <v>2</v>
      </c>
      <c r="BJ114" s="20">
        <v>6</v>
      </c>
      <c r="BK114" s="20">
        <v>2</v>
      </c>
      <c r="BL114" s="20">
        <v>1</v>
      </c>
      <c r="BM114" s="20">
        <v>2</v>
      </c>
      <c r="BN114" s="13">
        <v>6</v>
      </c>
      <c r="BO114" s="20">
        <v>2</v>
      </c>
      <c r="BP114" s="20">
        <v>0</v>
      </c>
      <c r="BQ114" s="21">
        <v>1</v>
      </c>
      <c r="BR114" s="13" t="s">
        <v>136</v>
      </c>
      <c r="BS114" s="13" t="s">
        <v>136</v>
      </c>
      <c r="BT114" s="13" t="s">
        <v>136</v>
      </c>
      <c r="BU114" s="20">
        <v>0</v>
      </c>
      <c r="BV114" s="13" t="s">
        <v>136</v>
      </c>
      <c r="BW114" s="13" t="s">
        <v>136</v>
      </c>
      <c r="BX114" s="13" t="s">
        <v>136</v>
      </c>
      <c r="BY114" s="20">
        <v>0</v>
      </c>
      <c r="BZ114" s="13" t="s">
        <v>136</v>
      </c>
      <c r="CA114" s="13" t="s">
        <v>136</v>
      </c>
      <c r="CB114" s="13" t="s">
        <v>136</v>
      </c>
      <c r="CC114" s="20">
        <v>1</v>
      </c>
      <c r="CD114" s="20">
        <v>2</v>
      </c>
      <c r="CE114" s="15">
        <v>6</v>
      </c>
      <c r="CF114" s="20">
        <v>2</v>
      </c>
      <c r="CG114" s="20">
        <v>0</v>
      </c>
      <c r="CH114" s="13" t="s">
        <v>136</v>
      </c>
      <c r="CI114" s="13" t="s">
        <v>136</v>
      </c>
      <c r="CJ114" s="13" t="s">
        <v>136</v>
      </c>
      <c r="CK114" s="20">
        <v>0</v>
      </c>
      <c r="CL114" s="13" t="s">
        <v>136</v>
      </c>
      <c r="CM114" s="13" t="s">
        <v>136</v>
      </c>
      <c r="CN114" s="13" t="s">
        <v>136</v>
      </c>
      <c r="CO114" s="13" t="s">
        <v>136</v>
      </c>
      <c r="CP114" s="13" t="s">
        <v>136</v>
      </c>
      <c r="CQ114" s="13" t="s">
        <v>136</v>
      </c>
      <c r="CR114" s="13" t="s">
        <v>136</v>
      </c>
      <c r="CS114" s="13" t="s">
        <v>136</v>
      </c>
      <c r="CT114" s="13" t="s">
        <v>136</v>
      </c>
      <c r="CU114" s="20">
        <v>2</v>
      </c>
      <c r="CV114" s="13" t="s">
        <v>136</v>
      </c>
      <c r="CW114" s="13" t="s">
        <v>136</v>
      </c>
      <c r="CX114" s="13" t="s">
        <v>136</v>
      </c>
      <c r="CY114" s="13" t="s">
        <v>136</v>
      </c>
      <c r="CZ114" s="13" t="s">
        <v>136</v>
      </c>
      <c r="DA114" s="13" t="s">
        <v>136</v>
      </c>
      <c r="DB114" s="13" t="s">
        <v>136</v>
      </c>
      <c r="DC114" s="20">
        <v>2</v>
      </c>
      <c r="DD114" s="13" t="s">
        <v>136</v>
      </c>
      <c r="DE114" s="13" t="s">
        <v>136</v>
      </c>
      <c r="DF114" s="13" t="s">
        <v>136</v>
      </c>
      <c r="DG114" s="13" t="s">
        <v>136</v>
      </c>
      <c r="DH114" s="13" t="s">
        <v>136</v>
      </c>
      <c r="DI114" s="13"/>
      <c r="DJ114" s="13"/>
      <c r="DK114" s="13"/>
      <c r="DL114" s="20">
        <v>0</v>
      </c>
      <c r="DM114" s="20">
        <v>0</v>
      </c>
      <c r="DN114" s="20">
        <v>0</v>
      </c>
      <c r="DO114" s="20">
        <v>0</v>
      </c>
      <c r="DP114" s="20">
        <v>0</v>
      </c>
      <c r="DQ114" s="20">
        <v>0</v>
      </c>
      <c r="DR114" s="20">
        <v>1</v>
      </c>
      <c r="DS114" s="20">
        <v>1</v>
      </c>
      <c r="DT114" s="20">
        <v>1</v>
      </c>
      <c r="DU114" s="20">
        <v>1</v>
      </c>
      <c r="DV114" s="20">
        <v>0</v>
      </c>
      <c r="DW114" s="20">
        <v>0</v>
      </c>
      <c r="DX114" s="20">
        <v>2</v>
      </c>
      <c r="DY114" s="20">
        <v>2</v>
      </c>
      <c r="DZ114" s="20">
        <v>2</v>
      </c>
      <c r="EA114" s="20">
        <v>2</v>
      </c>
      <c r="EB114" s="20">
        <v>2000</v>
      </c>
      <c r="EC114" s="20">
        <v>3500</v>
      </c>
      <c r="ED114" s="19">
        <f t="shared" si="18"/>
        <v>1500</v>
      </c>
      <c r="EE114" s="19">
        <f t="shared" si="19"/>
        <v>42.857142857142854</v>
      </c>
      <c r="EF114" s="20">
        <v>2000</v>
      </c>
      <c r="EG114" s="20">
        <v>3500</v>
      </c>
      <c r="EH114" s="19">
        <f t="shared" si="20"/>
        <v>1500</v>
      </c>
      <c r="EI114" s="19">
        <f t="shared" si="21"/>
        <v>42.857142857142854</v>
      </c>
      <c r="EJ114" s="20">
        <v>2000</v>
      </c>
      <c r="EK114" s="20">
        <v>3500</v>
      </c>
      <c r="EL114" s="19">
        <f t="shared" si="22"/>
        <v>1500</v>
      </c>
      <c r="EM114" s="19">
        <f t="shared" si="23"/>
        <v>42.857142857142854</v>
      </c>
      <c r="EN114" s="20">
        <v>2000</v>
      </c>
      <c r="EO114" s="20">
        <v>3500</v>
      </c>
      <c r="EP114" s="19">
        <f t="shared" si="24"/>
        <v>1500</v>
      </c>
      <c r="EQ114" s="19">
        <f t="shared" si="25"/>
        <v>42.857142857142854</v>
      </c>
      <c r="ER114" s="19">
        <v>2</v>
      </c>
      <c r="ET114" s="20">
        <v>1</v>
      </c>
      <c r="EU114" s="20">
        <v>0</v>
      </c>
      <c r="EV114" s="19">
        <v>0</v>
      </c>
      <c r="EW114" s="19"/>
      <c r="EX114" s="20">
        <v>0</v>
      </c>
      <c r="EY114" s="20" t="s">
        <v>136</v>
      </c>
      <c r="EZ114" s="19">
        <v>0</v>
      </c>
      <c r="FA114" s="19"/>
      <c r="FB114" s="19">
        <v>0</v>
      </c>
      <c r="FC114" s="19"/>
      <c r="FD114" s="19">
        <v>0</v>
      </c>
      <c r="FE114" s="19"/>
      <c r="FF114" s="15">
        <v>0</v>
      </c>
      <c r="FG114" s="20">
        <v>26</v>
      </c>
      <c r="FH114" s="20">
        <v>0</v>
      </c>
      <c r="FI114" s="20">
        <v>12</v>
      </c>
      <c r="FJ114" s="20">
        <v>12</v>
      </c>
      <c r="FK114" s="20">
        <v>38</v>
      </c>
      <c r="FL114" s="20">
        <v>12</v>
      </c>
      <c r="FM114" s="20">
        <v>50</v>
      </c>
      <c r="FN114" s="20">
        <v>2</v>
      </c>
      <c r="FO114" s="20">
        <v>0</v>
      </c>
      <c r="FP114" s="20">
        <v>0</v>
      </c>
      <c r="FQ114" s="20">
        <v>0</v>
      </c>
      <c r="FR114" s="20">
        <v>0</v>
      </c>
      <c r="FS114" s="20">
        <v>0</v>
      </c>
      <c r="FT114" s="20">
        <v>0</v>
      </c>
      <c r="FU114" s="20">
        <v>0</v>
      </c>
      <c r="FV114" s="20">
        <v>0</v>
      </c>
      <c r="FW114" s="20">
        <v>0</v>
      </c>
      <c r="FX114" s="20">
        <v>5</v>
      </c>
      <c r="FY114" s="20">
        <v>0</v>
      </c>
      <c r="FZ114" s="20">
        <v>0</v>
      </c>
      <c r="GA114" s="20">
        <v>0</v>
      </c>
      <c r="GB114" s="20">
        <v>0</v>
      </c>
      <c r="GC114" s="20">
        <v>8</v>
      </c>
      <c r="GD114" s="20">
        <v>4</v>
      </c>
      <c r="GE114" s="20">
        <v>0</v>
      </c>
      <c r="GF114" s="20">
        <v>0</v>
      </c>
      <c r="GG114" s="20">
        <v>0</v>
      </c>
      <c r="GH114" s="20">
        <v>4</v>
      </c>
      <c r="GI114" s="20">
        <v>0</v>
      </c>
      <c r="GJ114" s="20">
        <v>0</v>
      </c>
      <c r="GK114" s="20">
        <v>0</v>
      </c>
      <c r="GL114" s="20">
        <v>4</v>
      </c>
      <c r="GM114" s="20">
        <v>0</v>
      </c>
      <c r="GN114" s="20">
        <v>0</v>
      </c>
      <c r="GO114" s="20">
        <v>0</v>
      </c>
      <c r="GP114" s="20">
        <v>4</v>
      </c>
      <c r="GQ114" s="20">
        <v>0</v>
      </c>
      <c r="GR114" s="20">
        <v>4</v>
      </c>
      <c r="GS114" s="20">
        <v>4</v>
      </c>
      <c r="GT114" s="20">
        <v>4</v>
      </c>
      <c r="GU114" s="20">
        <v>0</v>
      </c>
      <c r="GV114" s="20">
        <v>3</v>
      </c>
      <c r="GW114" s="20">
        <v>0</v>
      </c>
      <c r="GX114" s="20">
        <v>4</v>
      </c>
      <c r="GY114" s="20">
        <v>0</v>
      </c>
      <c r="GZ114" s="20">
        <v>0</v>
      </c>
      <c r="HA114" s="20">
        <v>0</v>
      </c>
    </row>
    <row r="115" spans="1:209" ht="15" customHeight="1" x14ac:dyDescent="0.35">
      <c r="A115" s="18">
        <v>2090504</v>
      </c>
      <c r="B115" s="18">
        <v>2</v>
      </c>
      <c r="C115" s="18">
        <v>9</v>
      </c>
      <c r="D115" s="18">
        <v>5</v>
      </c>
      <c r="E115" s="18" t="s">
        <v>245</v>
      </c>
      <c r="F115" s="18">
        <v>1</v>
      </c>
      <c r="G115" s="18">
        <v>3</v>
      </c>
      <c r="H115" s="13">
        <v>2</v>
      </c>
      <c r="I115">
        <v>0</v>
      </c>
      <c r="J115" s="13">
        <v>1</v>
      </c>
      <c r="K115" s="13">
        <v>0</v>
      </c>
      <c r="L115" s="14">
        <v>0</v>
      </c>
      <c r="M115">
        <v>8</v>
      </c>
      <c r="N115" s="14">
        <v>0</v>
      </c>
      <c r="O115" s="14">
        <v>0</v>
      </c>
      <c r="P115" s="13">
        <v>0</v>
      </c>
      <c r="Q115" s="13">
        <v>0</v>
      </c>
      <c r="R115">
        <v>1</v>
      </c>
      <c r="S115">
        <v>1</v>
      </c>
      <c r="T115" s="14">
        <f t="shared" si="13"/>
        <v>10</v>
      </c>
      <c r="U115">
        <v>8</v>
      </c>
      <c r="V115" s="14">
        <v>0</v>
      </c>
      <c r="W115" s="14">
        <v>0</v>
      </c>
      <c r="X115" s="14">
        <v>0</v>
      </c>
      <c r="Y115" s="14">
        <v>0</v>
      </c>
      <c r="Z115">
        <v>1</v>
      </c>
      <c r="AA115">
        <v>1</v>
      </c>
      <c r="AB115" s="14">
        <f t="shared" si="14"/>
        <v>10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f t="shared" si="15"/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f t="shared" si="16"/>
        <v>0</v>
      </c>
      <c r="AS115" s="14">
        <f t="shared" si="17"/>
        <v>20</v>
      </c>
      <c r="AT115">
        <v>1</v>
      </c>
      <c r="AU115">
        <v>5</v>
      </c>
      <c r="AV115" s="20">
        <v>0</v>
      </c>
      <c r="AW115" s="13" t="s">
        <v>136</v>
      </c>
      <c r="AX115" s="13" t="s">
        <v>136</v>
      </c>
      <c r="AY115" s="13" t="s">
        <v>136</v>
      </c>
      <c r="AZ115" s="20">
        <v>0</v>
      </c>
      <c r="BA115" s="13" t="s">
        <v>136</v>
      </c>
      <c r="BB115" s="13" t="s">
        <v>136</v>
      </c>
      <c r="BC115" s="13" t="s">
        <v>136</v>
      </c>
      <c r="BD115" s="20">
        <v>0</v>
      </c>
      <c r="BE115" s="13" t="s">
        <v>136</v>
      </c>
      <c r="BF115" s="13" t="s">
        <v>136</v>
      </c>
      <c r="BG115" s="13" t="s">
        <v>136</v>
      </c>
      <c r="BH115" s="20">
        <v>0</v>
      </c>
      <c r="BI115" s="13" t="s">
        <v>136</v>
      </c>
      <c r="BJ115" s="13" t="s">
        <v>136</v>
      </c>
      <c r="BK115" s="13" t="s">
        <v>136</v>
      </c>
      <c r="BL115" s="20">
        <v>1</v>
      </c>
      <c r="BM115" s="13">
        <v>2</v>
      </c>
      <c r="BN115" s="13">
        <v>4</v>
      </c>
      <c r="BO115" s="13">
        <v>2</v>
      </c>
      <c r="BP115" s="20">
        <v>0</v>
      </c>
      <c r="BQ115" s="21">
        <v>1</v>
      </c>
      <c r="BR115" s="13" t="s">
        <v>136</v>
      </c>
      <c r="BS115" s="13" t="s">
        <v>136</v>
      </c>
      <c r="BT115" s="13" t="s">
        <v>136</v>
      </c>
      <c r="BU115" s="20">
        <v>0</v>
      </c>
      <c r="BV115" s="13" t="s">
        <v>136</v>
      </c>
      <c r="BW115" s="13" t="s">
        <v>136</v>
      </c>
      <c r="BX115" s="13" t="s">
        <v>136</v>
      </c>
      <c r="BY115" s="20">
        <v>0</v>
      </c>
      <c r="BZ115" s="13" t="s">
        <v>136</v>
      </c>
      <c r="CA115" s="13" t="s">
        <v>136</v>
      </c>
      <c r="CB115" s="13" t="s">
        <v>136</v>
      </c>
      <c r="CC115" s="20">
        <v>1</v>
      </c>
      <c r="CD115">
        <v>2</v>
      </c>
      <c r="CE115" s="15">
        <v>6</v>
      </c>
      <c r="CF115">
        <v>2</v>
      </c>
      <c r="CG115" s="20">
        <v>0</v>
      </c>
      <c r="CH115" s="13" t="s">
        <v>136</v>
      </c>
      <c r="CI115" s="13" t="s">
        <v>136</v>
      </c>
      <c r="CJ115" s="13" t="s">
        <v>136</v>
      </c>
      <c r="CK115" s="20">
        <v>0</v>
      </c>
      <c r="CL115" s="13" t="s">
        <v>136</v>
      </c>
      <c r="CM115" s="13" t="s">
        <v>136</v>
      </c>
      <c r="CN115" s="13" t="s">
        <v>136</v>
      </c>
      <c r="CO115" s="13" t="s">
        <v>136</v>
      </c>
      <c r="CP115" s="13" t="s">
        <v>136</v>
      </c>
      <c r="CQ115" s="13" t="s">
        <v>136</v>
      </c>
      <c r="CR115" s="13" t="s">
        <v>136</v>
      </c>
      <c r="CS115" s="13" t="s">
        <v>136</v>
      </c>
      <c r="CT115" s="13" t="s">
        <v>136</v>
      </c>
      <c r="CU115">
        <v>9</v>
      </c>
      <c r="CV115" s="13" t="s">
        <v>136</v>
      </c>
      <c r="CW115" s="13" t="s">
        <v>136</v>
      </c>
      <c r="CX115" s="13" t="s">
        <v>136</v>
      </c>
      <c r="CY115" s="13" t="s">
        <v>136</v>
      </c>
      <c r="CZ115" s="13" t="s">
        <v>136</v>
      </c>
      <c r="DA115" s="13" t="s">
        <v>136</v>
      </c>
      <c r="DB115" s="13" t="s">
        <v>136</v>
      </c>
      <c r="DC115">
        <v>9</v>
      </c>
      <c r="DD115" s="13" t="s">
        <v>136</v>
      </c>
      <c r="DE115" s="13" t="s">
        <v>136</v>
      </c>
      <c r="DF115" s="13" t="s">
        <v>136</v>
      </c>
      <c r="DG115" s="13" t="s">
        <v>136</v>
      </c>
      <c r="DH115" s="13" t="s">
        <v>136</v>
      </c>
      <c r="DI115" s="13"/>
      <c r="DJ115" s="13"/>
      <c r="DK115" s="13"/>
      <c r="DL115" s="20">
        <v>0</v>
      </c>
      <c r="DM115" s="20">
        <v>0</v>
      </c>
      <c r="DN115" s="20">
        <v>0</v>
      </c>
      <c r="DO115" s="20">
        <v>0</v>
      </c>
      <c r="DP115" s="20">
        <v>0</v>
      </c>
      <c r="DQ115" s="20">
        <v>0</v>
      </c>
      <c r="DR115" s="20">
        <v>1</v>
      </c>
      <c r="DS115" s="20">
        <v>1</v>
      </c>
      <c r="DT115" s="20">
        <v>0</v>
      </c>
      <c r="DU115" s="20">
        <v>0</v>
      </c>
      <c r="DV115" s="20">
        <v>0</v>
      </c>
      <c r="DW115" s="20">
        <v>0</v>
      </c>
      <c r="DX115" s="20">
        <v>2</v>
      </c>
      <c r="DY115" s="20">
        <v>2</v>
      </c>
      <c r="DZ115" s="20">
        <v>2</v>
      </c>
      <c r="EA115" s="20">
        <v>2</v>
      </c>
      <c r="EB115" s="20">
        <v>2000</v>
      </c>
      <c r="EC115" s="20">
        <v>3500</v>
      </c>
      <c r="ED115" s="19">
        <f t="shared" si="18"/>
        <v>1500</v>
      </c>
      <c r="EE115" s="19">
        <f t="shared" si="19"/>
        <v>42.857142857142854</v>
      </c>
      <c r="EF115" s="20">
        <v>1500</v>
      </c>
      <c r="EG115" s="20">
        <v>3500</v>
      </c>
      <c r="EH115" s="19">
        <f t="shared" si="20"/>
        <v>2000</v>
      </c>
      <c r="EI115" s="19">
        <f t="shared" si="21"/>
        <v>57.142857142857139</v>
      </c>
      <c r="EJ115" s="20">
        <v>5000</v>
      </c>
      <c r="EK115" s="20">
        <v>7000</v>
      </c>
      <c r="EL115" s="19">
        <f t="shared" si="22"/>
        <v>2000</v>
      </c>
      <c r="EM115" s="19">
        <f t="shared" si="23"/>
        <v>28.571428571428569</v>
      </c>
      <c r="EN115" s="20">
        <v>2000</v>
      </c>
      <c r="EO115" s="20">
        <v>3500</v>
      </c>
      <c r="EP115" s="19">
        <f t="shared" si="24"/>
        <v>1500</v>
      </c>
      <c r="EQ115" s="19">
        <f t="shared" si="25"/>
        <v>42.857142857142854</v>
      </c>
      <c r="ER115" s="20">
        <v>8</v>
      </c>
      <c r="ES115" s="20"/>
      <c r="ET115" s="20">
        <v>1</v>
      </c>
      <c r="EU115" s="20">
        <v>0</v>
      </c>
      <c r="EV115" s="19">
        <v>0</v>
      </c>
      <c r="EW115" s="19"/>
      <c r="EX115" s="20">
        <v>1</v>
      </c>
      <c r="EY115" s="20">
        <v>2</v>
      </c>
      <c r="EZ115" s="19">
        <v>0</v>
      </c>
      <c r="FA115" s="19"/>
      <c r="FB115" s="20">
        <v>7</v>
      </c>
      <c r="FC115" s="20"/>
      <c r="FD115" s="19">
        <v>0</v>
      </c>
      <c r="FE115" s="19"/>
      <c r="FF115" s="20">
        <v>2</v>
      </c>
      <c r="FG115">
        <v>0</v>
      </c>
      <c r="FH115">
        <v>4.5</v>
      </c>
      <c r="FI115">
        <v>17.5</v>
      </c>
      <c r="FJ115">
        <v>52</v>
      </c>
      <c r="FK115">
        <v>17.5</v>
      </c>
      <c r="FL115">
        <v>56.5</v>
      </c>
      <c r="FM115">
        <v>74</v>
      </c>
      <c r="FN115">
        <v>0</v>
      </c>
      <c r="FO115">
        <v>2</v>
      </c>
      <c r="FP115">
        <v>2</v>
      </c>
      <c r="FQ115">
        <v>0</v>
      </c>
      <c r="FR115">
        <v>0</v>
      </c>
      <c r="FS115">
        <v>0</v>
      </c>
      <c r="FT115">
        <v>0</v>
      </c>
      <c r="FU115">
        <v>0</v>
      </c>
      <c r="FV115">
        <v>0</v>
      </c>
      <c r="FW115">
        <v>0</v>
      </c>
      <c r="FX115">
        <v>13</v>
      </c>
      <c r="FY115">
        <v>0</v>
      </c>
      <c r="FZ115">
        <v>0</v>
      </c>
      <c r="GA115">
        <v>0</v>
      </c>
      <c r="GB115">
        <v>0</v>
      </c>
      <c r="GC115">
        <v>20</v>
      </c>
      <c r="GD115">
        <v>0</v>
      </c>
      <c r="GE115">
        <v>1</v>
      </c>
      <c r="GF115">
        <v>0</v>
      </c>
      <c r="GG115">
        <v>0</v>
      </c>
      <c r="GH115">
        <v>0</v>
      </c>
      <c r="GI115">
        <v>0</v>
      </c>
      <c r="GJ115">
        <v>0</v>
      </c>
      <c r="GK115">
        <v>0</v>
      </c>
      <c r="GL115">
        <v>0</v>
      </c>
      <c r="GM115">
        <v>0</v>
      </c>
      <c r="GN115">
        <v>0</v>
      </c>
      <c r="GO115">
        <v>0</v>
      </c>
      <c r="GP115">
        <v>0</v>
      </c>
      <c r="GQ115">
        <v>0</v>
      </c>
      <c r="GR115">
        <v>0</v>
      </c>
      <c r="GS115">
        <v>20</v>
      </c>
      <c r="GT115">
        <v>0</v>
      </c>
      <c r="GU115">
        <v>0</v>
      </c>
      <c r="GV115">
        <v>3</v>
      </c>
      <c r="GW115">
        <v>12</v>
      </c>
      <c r="GX115">
        <v>0</v>
      </c>
      <c r="GY115">
        <v>2</v>
      </c>
      <c r="GZ115">
        <v>0</v>
      </c>
      <c r="HA115">
        <v>0</v>
      </c>
    </row>
    <row r="116" spans="1:209" ht="15" customHeight="1" x14ac:dyDescent="0.35">
      <c r="A116" s="18">
        <v>2090505</v>
      </c>
      <c r="B116" s="18">
        <v>2</v>
      </c>
      <c r="C116" s="18">
        <v>9</v>
      </c>
      <c r="D116" s="18">
        <v>5</v>
      </c>
      <c r="E116" s="18" t="s">
        <v>246</v>
      </c>
      <c r="F116" s="18">
        <v>1</v>
      </c>
      <c r="G116" s="18">
        <v>2</v>
      </c>
      <c r="H116" s="13">
        <v>2</v>
      </c>
      <c r="I116">
        <v>0</v>
      </c>
      <c r="J116" s="13">
        <v>1</v>
      </c>
      <c r="K116" s="13">
        <v>0</v>
      </c>
      <c r="L116" s="14">
        <v>0</v>
      </c>
      <c r="M116" s="13">
        <v>8</v>
      </c>
      <c r="N116" s="14">
        <v>0</v>
      </c>
      <c r="O116" s="13">
        <v>3</v>
      </c>
      <c r="P116" s="14">
        <v>0</v>
      </c>
      <c r="Q116" s="14">
        <v>0</v>
      </c>
      <c r="R116" s="13">
        <v>1</v>
      </c>
      <c r="S116" s="13">
        <v>1</v>
      </c>
      <c r="T116" s="14">
        <f t="shared" si="13"/>
        <v>13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14">
        <f t="shared" si="14"/>
        <v>0</v>
      </c>
      <c r="AC116" s="14">
        <v>0</v>
      </c>
      <c r="AD116" s="14">
        <v>0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f t="shared" si="15"/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f t="shared" si="16"/>
        <v>0</v>
      </c>
      <c r="AS116" s="14">
        <f t="shared" si="17"/>
        <v>13</v>
      </c>
      <c r="AT116">
        <v>0</v>
      </c>
      <c r="AU116" t="s">
        <v>136</v>
      </c>
      <c r="AV116" s="20">
        <v>0</v>
      </c>
      <c r="AW116" s="13" t="s">
        <v>136</v>
      </c>
      <c r="AX116" s="13" t="s">
        <v>136</v>
      </c>
      <c r="AY116" s="13" t="s">
        <v>136</v>
      </c>
      <c r="AZ116" s="20">
        <v>0</v>
      </c>
      <c r="BA116" s="13" t="s">
        <v>136</v>
      </c>
      <c r="BB116" s="13" t="s">
        <v>136</v>
      </c>
      <c r="BC116" s="13" t="s">
        <v>136</v>
      </c>
      <c r="BD116" s="20">
        <v>0</v>
      </c>
      <c r="BE116" s="13" t="s">
        <v>136</v>
      </c>
      <c r="BF116" s="13" t="s">
        <v>136</v>
      </c>
      <c r="BG116" s="13" t="s">
        <v>136</v>
      </c>
      <c r="BH116" s="20">
        <v>0</v>
      </c>
      <c r="BI116" s="13" t="s">
        <v>136</v>
      </c>
      <c r="BJ116" s="13" t="s">
        <v>136</v>
      </c>
      <c r="BK116" s="13" t="s">
        <v>136</v>
      </c>
      <c r="BL116" s="20">
        <v>1</v>
      </c>
      <c r="BM116" s="13">
        <v>2</v>
      </c>
      <c r="BN116" s="13">
        <v>4</v>
      </c>
      <c r="BO116" s="13">
        <v>2</v>
      </c>
      <c r="BP116" s="20">
        <v>0</v>
      </c>
      <c r="BQ116" s="21">
        <v>1</v>
      </c>
      <c r="BR116" s="13" t="s">
        <v>136</v>
      </c>
      <c r="BS116" s="13" t="s">
        <v>136</v>
      </c>
      <c r="BT116" s="13" t="s">
        <v>136</v>
      </c>
      <c r="BU116" s="20">
        <v>0</v>
      </c>
      <c r="BV116" s="13" t="s">
        <v>136</v>
      </c>
      <c r="BW116" s="13" t="s">
        <v>136</v>
      </c>
      <c r="BX116" s="13" t="s">
        <v>136</v>
      </c>
      <c r="BY116" s="20">
        <v>0</v>
      </c>
      <c r="BZ116" s="13" t="s">
        <v>136</v>
      </c>
      <c r="CA116" s="13" t="s">
        <v>136</v>
      </c>
      <c r="CB116" s="13" t="s">
        <v>136</v>
      </c>
      <c r="CC116" s="20">
        <v>0</v>
      </c>
      <c r="CD116" s="13" t="s">
        <v>136</v>
      </c>
      <c r="CE116" s="13" t="s">
        <v>136</v>
      </c>
      <c r="CF116" s="13" t="s">
        <v>136</v>
      </c>
      <c r="CG116" s="20">
        <v>0</v>
      </c>
      <c r="CH116" s="13" t="s">
        <v>136</v>
      </c>
      <c r="CI116" s="13" t="s">
        <v>136</v>
      </c>
      <c r="CJ116" s="13" t="s">
        <v>136</v>
      </c>
      <c r="CK116" s="20">
        <v>0</v>
      </c>
      <c r="CL116" s="13" t="s">
        <v>136</v>
      </c>
      <c r="CM116" s="13" t="s">
        <v>136</v>
      </c>
      <c r="CN116" s="13" t="s">
        <v>136</v>
      </c>
      <c r="CO116" s="13" t="s">
        <v>136</v>
      </c>
      <c r="CP116" s="13" t="s">
        <v>136</v>
      </c>
      <c r="CQ116" s="13" t="s">
        <v>136</v>
      </c>
      <c r="CR116" s="13" t="s">
        <v>136</v>
      </c>
      <c r="CS116" s="13" t="s">
        <v>136</v>
      </c>
      <c r="CT116" s="13" t="s">
        <v>136</v>
      </c>
      <c r="CU116">
        <v>7</v>
      </c>
      <c r="CV116" s="13" t="s">
        <v>136</v>
      </c>
      <c r="CW116" s="13" t="s">
        <v>136</v>
      </c>
      <c r="CX116" s="13" t="s">
        <v>136</v>
      </c>
      <c r="CY116" s="13" t="s">
        <v>136</v>
      </c>
      <c r="CZ116" s="13" t="s">
        <v>136</v>
      </c>
      <c r="DA116" s="13" t="s">
        <v>136</v>
      </c>
      <c r="DB116" s="13" t="s">
        <v>136</v>
      </c>
      <c r="DC116" s="13" t="s">
        <v>136</v>
      </c>
      <c r="DD116" s="13" t="s">
        <v>136</v>
      </c>
      <c r="DE116" s="13" t="s">
        <v>136</v>
      </c>
      <c r="DF116" s="13" t="s">
        <v>136</v>
      </c>
      <c r="DG116" s="13" t="s">
        <v>136</v>
      </c>
      <c r="DH116" s="13" t="s">
        <v>136</v>
      </c>
      <c r="DI116" s="13"/>
      <c r="DJ116" s="13"/>
      <c r="DK116" s="13"/>
      <c r="DL116" s="20">
        <v>0</v>
      </c>
      <c r="DM116" s="20">
        <v>0</v>
      </c>
      <c r="DN116" s="20">
        <v>0</v>
      </c>
      <c r="DO116" s="20">
        <v>0</v>
      </c>
      <c r="DP116" s="20">
        <v>0</v>
      </c>
      <c r="DQ116" s="20">
        <v>0</v>
      </c>
      <c r="DR116" s="20">
        <v>1</v>
      </c>
      <c r="DS116" s="20">
        <v>1</v>
      </c>
      <c r="DT116">
        <v>0</v>
      </c>
      <c r="DU116">
        <v>0</v>
      </c>
      <c r="DV116">
        <v>0</v>
      </c>
      <c r="DW116">
        <v>0</v>
      </c>
      <c r="DX116">
        <v>2</v>
      </c>
      <c r="DY116">
        <v>2</v>
      </c>
      <c r="DZ116" s="20">
        <v>2</v>
      </c>
      <c r="EA116" s="20">
        <v>2</v>
      </c>
      <c r="EB116" s="20">
        <v>1500</v>
      </c>
      <c r="EC116" s="20">
        <v>3500</v>
      </c>
      <c r="ED116" s="19">
        <f t="shared" si="18"/>
        <v>2000</v>
      </c>
      <c r="EE116" s="19">
        <f t="shared" si="19"/>
        <v>57.142857142857139</v>
      </c>
      <c r="EF116" s="20">
        <v>1500</v>
      </c>
      <c r="EG116" s="20">
        <v>3500</v>
      </c>
      <c r="EH116" s="19">
        <f t="shared" si="20"/>
        <v>2000</v>
      </c>
      <c r="EI116" s="19">
        <f t="shared" si="21"/>
        <v>57.142857142857139</v>
      </c>
      <c r="EJ116" s="20">
        <v>4000</v>
      </c>
      <c r="EK116" s="20">
        <v>7000</v>
      </c>
      <c r="EL116" s="19">
        <f t="shared" si="22"/>
        <v>3000</v>
      </c>
      <c r="EM116" s="19">
        <f t="shared" si="23"/>
        <v>42.857142857142854</v>
      </c>
      <c r="EN116" s="20">
        <v>2000</v>
      </c>
      <c r="EO116" s="20">
        <v>3500</v>
      </c>
      <c r="EP116" s="19">
        <f t="shared" si="24"/>
        <v>1500</v>
      </c>
      <c r="EQ116" s="19">
        <f t="shared" si="25"/>
        <v>42.857142857142854</v>
      </c>
      <c r="ER116" s="20">
        <v>1</v>
      </c>
      <c r="ES116" s="20"/>
      <c r="ET116" s="20">
        <v>1</v>
      </c>
      <c r="EU116" s="20">
        <v>0</v>
      </c>
      <c r="EV116" s="19">
        <v>0</v>
      </c>
      <c r="EW116" s="19"/>
      <c r="EX116" s="20">
        <v>0</v>
      </c>
      <c r="EY116" s="20" t="s">
        <v>136</v>
      </c>
      <c r="EZ116" s="19">
        <v>0</v>
      </c>
      <c r="FA116" s="19"/>
      <c r="FB116">
        <v>6</v>
      </c>
      <c r="FD116" s="19">
        <v>0</v>
      </c>
      <c r="FE116" s="19"/>
      <c r="FF116">
        <v>3</v>
      </c>
      <c r="FG116">
        <v>10</v>
      </c>
      <c r="FH116">
        <v>0</v>
      </c>
      <c r="FI116">
        <v>11</v>
      </c>
      <c r="FJ116">
        <v>12</v>
      </c>
      <c r="FK116">
        <v>21</v>
      </c>
      <c r="FL116">
        <v>12</v>
      </c>
      <c r="FM116">
        <v>33</v>
      </c>
      <c r="FN116">
        <v>1</v>
      </c>
      <c r="FO116">
        <v>0</v>
      </c>
      <c r="FP116">
        <v>2</v>
      </c>
      <c r="FQ116">
        <v>0</v>
      </c>
      <c r="FR116">
        <v>2</v>
      </c>
      <c r="FS116">
        <v>0</v>
      </c>
      <c r="FT116">
        <v>1</v>
      </c>
      <c r="FU116">
        <v>2</v>
      </c>
      <c r="FV116">
        <v>1</v>
      </c>
      <c r="FW116">
        <v>0</v>
      </c>
      <c r="FX116">
        <v>5</v>
      </c>
      <c r="FY116">
        <v>0</v>
      </c>
      <c r="FZ116">
        <v>0</v>
      </c>
      <c r="GA116">
        <v>0</v>
      </c>
      <c r="GB116">
        <v>0</v>
      </c>
      <c r="GC116">
        <v>8</v>
      </c>
      <c r="GD116">
        <v>2</v>
      </c>
      <c r="GE116">
        <v>0</v>
      </c>
      <c r="GF116">
        <v>0</v>
      </c>
      <c r="GG116">
        <v>0</v>
      </c>
      <c r="GH116">
        <v>0</v>
      </c>
      <c r="GI116">
        <v>0</v>
      </c>
      <c r="GJ116">
        <v>0</v>
      </c>
      <c r="GK116">
        <v>0</v>
      </c>
      <c r="GL116">
        <v>1</v>
      </c>
      <c r="GM116">
        <v>0</v>
      </c>
      <c r="GN116">
        <v>0</v>
      </c>
      <c r="GO116">
        <v>0</v>
      </c>
      <c r="GP116">
        <v>1</v>
      </c>
      <c r="GQ116">
        <v>0</v>
      </c>
      <c r="GR116">
        <v>3</v>
      </c>
      <c r="GS116">
        <v>2</v>
      </c>
      <c r="GT116">
        <v>0</v>
      </c>
      <c r="GU116">
        <v>0</v>
      </c>
      <c r="GV116">
        <v>0</v>
      </c>
      <c r="GW116">
        <v>0</v>
      </c>
      <c r="GX116">
        <v>2</v>
      </c>
      <c r="GY116">
        <v>0</v>
      </c>
      <c r="GZ116">
        <v>0</v>
      </c>
      <c r="HA116">
        <v>0</v>
      </c>
    </row>
    <row r="117" spans="1:209" ht="15" customHeight="1" x14ac:dyDescent="0.35">
      <c r="A117" s="18">
        <v>2090506</v>
      </c>
      <c r="B117" s="18">
        <v>2</v>
      </c>
      <c r="C117" s="18">
        <v>9</v>
      </c>
      <c r="D117" s="18">
        <v>5</v>
      </c>
      <c r="E117" s="18" t="s">
        <v>247</v>
      </c>
      <c r="F117" s="18">
        <v>1</v>
      </c>
      <c r="G117" s="18">
        <v>5</v>
      </c>
      <c r="H117" s="13">
        <v>4</v>
      </c>
      <c r="I117">
        <v>0</v>
      </c>
      <c r="J117" s="13">
        <v>1</v>
      </c>
      <c r="K117" s="13">
        <v>0</v>
      </c>
      <c r="L117" s="14">
        <v>0</v>
      </c>
      <c r="M117" s="13">
        <v>8</v>
      </c>
      <c r="N117" s="14">
        <v>0</v>
      </c>
      <c r="O117" s="13">
        <v>1</v>
      </c>
      <c r="P117" s="14">
        <v>0</v>
      </c>
      <c r="Q117" s="14">
        <v>0</v>
      </c>
      <c r="R117">
        <v>1</v>
      </c>
      <c r="S117" s="14">
        <v>0</v>
      </c>
      <c r="T117" s="14">
        <f t="shared" si="13"/>
        <v>10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14">
        <f t="shared" si="14"/>
        <v>0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0</v>
      </c>
      <c r="AJ117" s="14">
        <f t="shared" si="15"/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f t="shared" si="16"/>
        <v>0</v>
      </c>
      <c r="AS117" s="14">
        <f t="shared" si="17"/>
        <v>10</v>
      </c>
      <c r="AT117" s="13">
        <v>0</v>
      </c>
      <c r="AU117" s="13" t="s">
        <v>136</v>
      </c>
      <c r="AV117" s="20">
        <v>0</v>
      </c>
      <c r="AW117" s="13" t="s">
        <v>136</v>
      </c>
      <c r="AX117" s="13" t="s">
        <v>136</v>
      </c>
      <c r="AY117" s="13" t="s">
        <v>136</v>
      </c>
      <c r="AZ117" s="20">
        <v>0</v>
      </c>
      <c r="BA117" s="13" t="s">
        <v>136</v>
      </c>
      <c r="BB117" s="13" t="s">
        <v>136</v>
      </c>
      <c r="BC117" s="13" t="s">
        <v>136</v>
      </c>
      <c r="BD117" s="20">
        <v>0</v>
      </c>
      <c r="BE117" s="13" t="s">
        <v>136</v>
      </c>
      <c r="BF117" s="13" t="s">
        <v>136</v>
      </c>
      <c r="BG117" s="13" t="s">
        <v>136</v>
      </c>
      <c r="BH117" s="20">
        <v>0</v>
      </c>
      <c r="BI117" s="13" t="s">
        <v>136</v>
      </c>
      <c r="BJ117" s="13" t="s">
        <v>136</v>
      </c>
      <c r="BK117" s="13" t="s">
        <v>136</v>
      </c>
      <c r="BL117" s="20">
        <v>1</v>
      </c>
      <c r="BM117" s="13">
        <v>2</v>
      </c>
      <c r="BN117" s="13">
        <v>4</v>
      </c>
      <c r="BO117" s="13">
        <v>2</v>
      </c>
      <c r="BP117" s="20">
        <v>0</v>
      </c>
      <c r="BQ117" s="21">
        <v>1</v>
      </c>
      <c r="BR117" s="13" t="s">
        <v>136</v>
      </c>
      <c r="BS117" s="13" t="s">
        <v>136</v>
      </c>
      <c r="BT117" s="13" t="s">
        <v>136</v>
      </c>
      <c r="BU117" s="20">
        <v>0</v>
      </c>
      <c r="BV117" s="13" t="s">
        <v>136</v>
      </c>
      <c r="BW117" s="13" t="s">
        <v>136</v>
      </c>
      <c r="BX117" s="13" t="s">
        <v>136</v>
      </c>
      <c r="BY117" s="20">
        <v>0</v>
      </c>
      <c r="BZ117" s="13" t="s">
        <v>136</v>
      </c>
      <c r="CA117" s="13" t="s">
        <v>136</v>
      </c>
      <c r="CB117" s="13" t="s">
        <v>136</v>
      </c>
      <c r="CC117" s="20">
        <v>0</v>
      </c>
      <c r="CD117" s="13" t="s">
        <v>136</v>
      </c>
      <c r="CE117" s="13" t="s">
        <v>136</v>
      </c>
      <c r="CF117" s="13" t="s">
        <v>136</v>
      </c>
      <c r="CG117" s="20">
        <v>0</v>
      </c>
      <c r="CH117" s="13" t="s">
        <v>136</v>
      </c>
      <c r="CI117" s="13" t="s">
        <v>136</v>
      </c>
      <c r="CJ117" s="13" t="s">
        <v>136</v>
      </c>
      <c r="CK117" s="20">
        <v>0</v>
      </c>
      <c r="CL117" s="13" t="s">
        <v>136</v>
      </c>
      <c r="CM117" s="13" t="s">
        <v>136</v>
      </c>
      <c r="CN117" s="13" t="s">
        <v>136</v>
      </c>
      <c r="CO117" s="13" t="s">
        <v>136</v>
      </c>
      <c r="CP117" s="13" t="s">
        <v>136</v>
      </c>
      <c r="CQ117" s="13" t="s">
        <v>136</v>
      </c>
      <c r="CR117" s="13" t="s">
        <v>136</v>
      </c>
      <c r="CS117" s="13" t="s">
        <v>136</v>
      </c>
      <c r="CT117" s="13" t="s">
        <v>136</v>
      </c>
      <c r="CU117">
        <v>5</v>
      </c>
      <c r="CV117" s="13" t="s">
        <v>136</v>
      </c>
      <c r="CW117" s="13" t="s">
        <v>136</v>
      </c>
      <c r="CX117" s="13" t="s">
        <v>136</v>
      </c>
      <c r="CY117" s="13" t="s">
        <v>136</v>
      </c>
      <c r="CZ117" s="13" t="s">
        <v>136</v>
      </c>
      <c r="DA117" s="13" t="s">
        <v>136</v>
      </c>
      <c r="DB117" s="13" t="s">
        <v>136</v>
      </c>
      <c r="DC117" s="13" t="s">
        <v>136</v>
      </c>
      <c r="DD117" s="13" t="s">
        <v>136</v>
      </c>
      <c r="DE117" s="13" t="s">
        <v>136</v>
      </c>
      <c r="DF117" s="13" t="s">
        <v>136</v>
      </c>
      <c r="DG117" s="13" t="s">
        <v>136</v>
      </c>
      <c r="DH117" s="13" t="s">
        <v>136</v>
      </c>
      <c r="DI117" s="13"/>
      <c r="DJ117" s="13"/>
      <c r="DK117" s="13"/>
      <c r="DL117" s="20">
        <v>0</v>
      </c>
      <c r="DM117" s="20">
        <v>0</v>
      </c>
      <c r="DN117" s="20">
        <v>0</v>
      </c>
      <c r="DO117" s="20">
        <v>0</v>
      </c>
      <c r="DP117" s="20">
        <v>0</v>
      </c>
      <c r="DQ117" s="20">
        <v>0</v>
      </c>
      <c r="DR117" s="20">
        <v>1</v>
      </c>
      <c r="DS117" s="20">
        <v>1</v>
      </c>
      <c r="DT117" s="20">
        <v>0</v>
      </c>
      <c r="DU117" s="20">
        <v>0</v>
      </c>
      <c r="DV117" s="20">
        <v>0</v>
      </c>
      <c r="DW117" s="20">
        <v>0</v>
      </c>
      <c r="DX117" s="20">
        <v>2</v>
      </c>
      <c r="DY117" s="20">
        <v>2</v>
      </c>
      <c r="DZ117" s="20">
        <v>2</v>
      </c>
      <c r="EA117" s="20">
        <v>2</v>
      </c>
      <c r="EB117" s="20">
        <v>2500</v>
      </c>
      <c r="EC117" s="20">
        <v>4000</v>
      </c>
      <c r="ED117" s="19">
        <f t="shared" si="18"/>
        <v>1500</v>
      </c>
      <c r="EE117" s="19">
        <f t="shared" si="19"/>
        <v>37.5</v>
      </c>
      <c r="EF117" s="20">
        <v>2500</v>
      </c>
      <c r="EG117" s="20">
        <v>4000</v>
      </c>
      <c r="EH117" s="19">
        <f t="shared" si="20"/>
        <v>1500</v>
      </c>
      <c r="EI117" s="19">
        <f t="shared" si="21"/>
        <v>37.5</v>
      </c>
      <c r="EJ117" s="20">
        <v>4000</v>
      </c>
      <c r="EK117" s="20">
        <v>6500</v>
      </c>
      <c r="EL117" s="19">
        <f t="shared" si="22"/>
        <v>2500</v>
      </c>
      <c r="EM117" s="19">
        <f t="shared" si="23"/>
        <v>38.461538461538467</v>
      </c>
      <c r="EN117" s="20">
        <v>3000</v>
      </c>
      <c r="EO117" s="20">
        <v>5000</v>
      </c>
      <c r="EP117" s="19">
        <f t="shared" si="24"/>
        <v>2000</v>
      </c>
      <c r="EQ117" s="19">
        <f t="shared" si="25"/>
        <v>40</v>
      </c>
      <c r="ER117" s="20">
        <v>1</v>
      </c>
      <c r="ES117" s="20"/>
      <c r="ET117" s="20">
        <v>1</v>
      </c>
      <c r="EU117" s="20">
        <v>0</v>
      </c>
      <c r="EV117" s="19">
        <v>0</v>
      </c>
      <c r="EW117" s="19"/>
      <c r="EX117" s="20">
        <v>0</v>
      </c>
      <c r="EY117" s="20" t="s">
        <v>136</v>
      </c>
      <c r="EZ117" s="19">
        <v>0</v>
      </c>
      <c r="FA117" s="19"/>
      <c r="FB117">
        <v>1</v>
      </c>
      <c r="FD117" s="19">
        <v>0</v>
      </c>
      <c r="FE117" s="19"/>
      <c r="FF117">
        <v>2</v>
      </c>
      <c r="FG117">
        <v>28</v>
      </c>
      <c r="FH117">
        <v>13</v>
      </c>
      <c r="FI117">
        <v>8</v>
      </c>
      <c r="FJ117">
        <v>17</v>
      </c>
      <c r="FK117">
        <v>36</v>
      </c>
      <c r="FL117">
        <v>30</v>
      </c>
      <c r="FM117">
        <v>66</v>
      </c>
      <c r="FN117">
        <v>2</v>
      </c>
      <c r="FO117">
        <v>0</v>
      </c>
      <c r="FP117">
        <v>0</v>
      </c>
      <c r="FQ117">
        <v>0</v>
      </c>
      <c r="FR117">
        <v>7</v>
      </c>
      <c r="FS117">
        <v>12</v>
      </c>
      <c r="FT117">
        <v>0</v>
      </c>
      <c r="FU117">
        <v>0</v>
      </c>
      <c r="FV117">
        <v>2</v>
      </c>
      <c r="FW117">
        <v>0</v>
      </c>
      <c r="FX117">
        <v>5</v>
      </c>
      <c r="FY117">
        <v>0</v>
      </c>
      <c r="FZ117">
        <v>0</v>
      </c>
      <c r="GA117">
        <v>0</v>
      </c>
      <c r="GB117">
        <v>0</v>
      </c>
      <c r="GC117">
        <v>8</v>
      </c>
      <c r="GD117">
        <v>6</v>
      </c>
      <c r="GE117">
        <v>0</v>
      </c>
      <c r="GF117">
        <v>0</v>
      </c>
      <c r="GG117">
        <v>0</v>
      </c>
      <c r="GH117">
        <v>2</v>
      </c>
      <c r="GI117">
        <v>0</v>
      </c>
      <c r="GJ117">
        <v>0</v>
      </c>
      <c r="GK117">
        <v>4</v>
      </c>
      <c r="GL117">
        <v>2</v>
      </c>
      <c r="GM117">
        <v>0</v>
      </c>
      <c r="GN117">
        <v>0</v>
      </c>
      <c r="GO117">
        <v>0</v>
      </c>
      <c r="GP117">
        <v>5</v>
      </c>
      <c r="GQ117">
        <v>0</v>
      </c>
      <c r="GR117">
        <v>3</v>
      </c>
      <c r="GS117">
        <v>5</v>
      </c>
      <c r="GT117">
        <v>0</v>
      </c>
      <c r="GU117">
        <v>0</v>
      </c>
      <c r="GV117">
        <v>0</v>
      </c>
      <c r="GW117">
        <v>0</v>
      </c>
      <c r="GX117">
        <v>2</v>
      </c>
      <c r="GY117">
        <v>1</v>
      </c>
      <c r="GZ117">
        <v>0</v>
      </c>
      <c r="HA117">
        <v>0</v>
      </c>
    </row>
    <row r="118" spans="1:209" ht="15" customHeight="1" x14ac:dyDescent="0.35">
      <c r="A118" s="18">
        <v>2090507</v>
      </c>
      <c r="B118" s="18">
        <v>2</v>
      </c>
      <c r="C118" s="18">
        <v>9</v>
      </c>
      <c r="D118" s="18">
        <v>5</v>
      </c>
      <c r="E118" s="18" t="s">
        <v>248</v>
      </c>
      <c r="F118" s="18">
        <v>1</v>
      </c>
      <c r="G118" s="18">
        <v>4</v>
      </c>
      <c r="H118" s="13">
        <v>4</v>
      </c>
      <c r="I118" s="13">
        <v>1</v>
      </c>
      <c r="J118" s="13">
        <v>2</v>
      </c>
      <c r="K118" s="13">
        <v>0</v>
      </c>
      <c r="L118" s="14">
        <v>0</v>
      </c>
      <c r="M118" s="13">
        <v>8.5</v>
      </c>
      <c r="N118" s="14">
        <v>0</v>
      </c>
      <c r="O118" s="13">
        <v>4</v>
      </c>
      <c r="P118" s="14">
        <v>0</v>
      </c>
      <c r="Q118" s="14">
        <v>0</v>
      </c>
      <c r="R118" s="13">
        <v>3</v>
      </c>
      <c r="S118" s="14">
        <v>0</v>
      </c>
      <c r="T118" s="14">
        <f t="shared" si="13"/>
        <v>15.5</v>
      </c>
      <c r="U118">
        <v>8.5</v>
      </c>
      <c r="V118" s="14">
        <v>0</v>
      </c>
      <c r="W118" s="14">
        <v>0</v>
      </c>
      <c r="X118" s="14">
        <v>0</v>
      </c>
      <c r="Y118" s="14">
        <v>0</v>
      </c>
      <c r="Z118">
        <v>6</v>
      </c>
      <c r="AA118" s="14">
        <v>0</v>
      </c>
      <c r="AB118" s="14">
        <f t="shared" si="14"/>
        <v>14.5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f t="shared" si="15"/>
        <v>0</v>
      </c>
      <c r="AK118" s="14">
        <v>0</v>
      </c>
      <c r="AL118" s="14">
        <v>0</v>
      </c>
      <c r="AM118" s="14">
        <v>0</v>
      </c>
      <c r="AN118" s="14">
        <v>0</v>
      </c>
      <c r="AO118" s="14">
        <v>0</v>
      </c>
      <c r="AP118" s="14">
        <v>0</v>
      </c>
      <c r="AQ118" s="14">
        <v>0</v>
      </c>
      <c r="AR118" s="14">
        <f t="shared" si="16"/>
        <v>0</v>
      </c>
      <c r="AS118" s="14">
        <f t="shared" si="17"/>
        <v>30</v>
      </c>
      <c r="AT118">
        <v>1</v>
      </c>
      <c r="AU118">
        <v>1</v>
      </c>
      <c r="AV118" s="20">
        <v>0</v>
      </c>
      <c r="AW118" s="13" t="s">
        <v>136</v>
      </c>
      <c r="AX118" s="13" t="s">
        <v>136</v>
      </c>
      <c r="AY118" s="13" t="s">
        <v>136</v>
      </c>
      <c r="AZ118" s="20">
        <v>0</v>
      </c>
      <c r="BA118" s="13" t="s">
        <v>136</v>
      </c>
      <c r="BB118" s="13" t="s">
        <v>136</v>
      </c>
      <c r="BC118" s="13" t="s">
        <v>136</v>
      </c>
      <c r="BD118" s="20">
        <v>0</v>
      </c>
      <c r="BE118" s="13" t="s">
        <v>136</v>
      </c>
      <c r="BF118" s="13" t="s">
        <v>136</v>
      </c>
      <c r="BG118" s="13" t="s">
        <v>136</v>
      </c>
      <c r="BH118" s="20">
        <v>0</v>
      </c>
      <c r="BI118" s="13" t="s">
        <v>136</v>
      </c>
      <c r="BJ118" s="13" t="s">
        <v>136</v>
      </c>
      <c r="BK118" s="13" t="s">
        <v>136</v>
      </c>
      <c r="BL118" s="20">
        <v>0</v>
      </c>
      <c r="BM118" s="13" t="s">
        <v>136</v>
      </c>
      <c r="BN118" s="13" t="s">
        <v>136</v>
      </c>
      <c r="BO118" s="13" t="s">
        <v>136</v>
      </c>
      <c r="BP118" s="20">
        <v>0</v>
      </c>
      <c r="BQ118" s="21">
        <v>1</v>
      </c>
      <c r="BR118" s="13" t="s">
        <v>136</v>
      </c>
      <c r="BS118" s="13" t="s">
        <v>136</v>
      </c>
      <c r="BT118" s="13" t="s">
        <v>136</v>
      </c>
      <c r="BU118" s="20">
        <v>0</v>
      </c>
      <c r="BV118" s="13" t="s">
        <v>136</v>
      </c>
      <c r="BW118" s="13" t="s">
        <v>136</v>
      </c>
      <c r="BX118" s="13" t="s">
        <v>136</v>
      </c>
      <c r="BY118" s="20">
        <v>0</v>
      </c>
      <c r="BZ118" s="13" t="s">
        <v>136</v>
      </c>
      <c r="CA118" s="13" t="s">
        <v>136</v>
      </c>
      <c r="CB118" s="13" t="s">
        <v>136</v>
      </c>
      <c r="CC118" s="20">
        <v>0</v>
      </c>
      <c r="CD118" s="13" t="s">
        <v>136</v>
      </c>
      <c r="CE118" s="13" t="s">
        <v>136</v>
      </c>
      <c r="CF118" s="13" t="s">
        <v>136</v>
      </c>
      <c r="CG118" s="20">
        <v>0</v>
      </c>
      <c r="CH118" s="13" t="s">
        <v>136</v>
      </c>
      <c r="CI118" s="13" t="s">
        <v>136</v>
      </c>
      <c r="CJ118" s="13" t="s">
        <v>136</v>
      </c>
      <c r="CK118" s="20">
        <v>0</v>
      </c>
      <c r="CL118" s="13" t="s">
        <v>136</v>
      </c>
      <c r="CM118" s="13" t="s">
        <v>136</v>
      </c>
      <c r="CN118" s="13" t="s">
        <v>136</v>
      </c>
      <c r="CO118" s="13" t="s">
        <v>136</v>
      </c>
      <c r="CP118" s="13" t="s">
        <v>136</v>
      </c>
      <c r="CQ118" s="13" t="s">
        <v>136</v>
      </c>
      <c r="CR118" s="13" t="s">
        <v>136</v>
      </c>
      <c r="CS118" s="13" t="s">
        <v>136</v>
      </c>
      <c r="CT118" s="13" t="s">
        <v>136</v>
      </c>
      <c r="CU118" s="13" t="s">
        <v>136</v>
      </c>
      <c r="CV118" s="13" t="s">
        <v>136</v>
      </c>
      <c r="CW118" s="13" t="s">
        <v>136</v>
      </c>
      <c r="CX118" s="13" t="s">
        <v>136</v>
      </c>
      <c r="CY118" s="13" t="s">
        <v>136</v>
      </c>
      <c r="CZ118" s="13" t="s">
        <v>136</v>
      </c>
      <c r="DA118" s="13" t="s">
        <v>136</v>
      </c>
      <c r="DB118" s="13" t="s">
        <v>136</v>
      </c>
      <c r="DC118" s="13" t="s">
        <v>136</v>
      </c>
      <c r="DD118" s="13" t="s">
        <v>136</v>
      </c>
      <c r="DE118" s="13" t="s">
        <v>136</v>
      </c>
      <c r="DF118" s="13" t="s">
        <v>136</v>
      </c>
      <c r="DG118" s="13" t="s">
        <v>136</v>
      </c>
      <c r="DH118" s="13" t="s">
        <v>136</v>
      </c>
      <c r="DI118" s="13"/>
      <c r="DJ118" s="13"/>
      <c r="DK118" s="13"/>
      <c r="DL118" s="20">
        <v>0</v>
      </c>
      <c r="DM118" s="20">
        <v>0</v>
      </c>
      <c r="DN118" s="20">
        <v>0</v>
      </c>
      <c r="DO118" s="20">
        <v>0</v>
      </c>
      <c r="DP118" s="20">
        <v>0</v>
      </c>
      <c r="DQ118" s="20">
        <v>0</v>
      </c>
      <c r="DR118" s="20">
        <v>0</v>
      </c>
      <c r="DS118" s="20">
        <v>0</v>
      </c>
      <c r="DT118" s="20">
        <v>0</v>
      </c>
      <c r="DU118" s="20">
        <v>0</v>
      </c>
      <c r="DV118" s="20">
        <v>0</v>
      </c>
      <c r="DW118" s="20">
        <v>0</v>
      </c>
      <c r="DX118" s="20">
        <v>3</v>
      </c>
      <c r="DY118" s="20">
        <v>3</v>
      </c>
      <c r="DZ118" s="20">
        <v>3</v>
      </c>
      <c r="EA118" s="20">
        <v>4</v>
      </c>
      <c r="EB118" s="15"/>
      <c r="EC118" s="15"/>
      <c r="ED118" s="19"/>
      <c r="EE118" s="19"/>
      <c r="EF118" s="20"/>
      <c r="EH118" s="19"/>
      <c r="EI118" s="19"/>
      <c r="EJ118" s="19"/>
      <c r="EK118" s="19"/>
      <c r="EL118" s="19"/>
      <c r="EM118" s="19"/>
      <c r="EN118" s="19"/>
      <c r="EO118" s="19"/>
      <c r="EP118" s="19"/>
      <c r="EQ118" s="19"/>
      <c r="ER118" s="20">
        <v>0</v>
      </c>
      <c r="ET118" s="20">
        <v>0</v>
      </c>
      <c r="EU118" s="20">
        <v>0</v>
      </c>
      <c r="EV118" s="19">
        <v>0</v>
      </c>
      <c r="EW118" s="19"/>
      <c r="EX118" s="20">
        <v>0</v>
      </c>
      <c r="EY118" s="20" t="s">
        <v>136</v>
      </c>
      <c r="EZ118" s="19">
        <v>0</v>
      </c>
      <c r="FA118" s="19"/>
      <c r="FB118" s="19">
        <v>0</v>
      </c>
      <c r="FC118" s="19"/>
      <c r="FD118" s="19">
        <v>0</v>
      </c>
      <c r="FE118" s="19"/>
      <c r="FF118" s="15">
        <v>0</v>
      </c>
      <c r="FG118">
        <v>19</v>
      </c>
      <c r="FH118">
        <v>28</v>
      </c>
      <c r="FI118">
        <v>3</v>
      </c>
      <c r="FJ118">
        <v>4</v>
      </c>
      <c r="FK118">
        <v>22</v>
      </c>
      <c r="FL118">
        <v>32</v>
      </c>
      <c r="FM118">
        <v>54</v>
      </c>
      <c r="FN118">
        <v>0</v>
      </c>
      <c r="FO118">
        <v>0</v>
      </c>
      <c r="FP118">
        <v>3</v>
      </c>
      <c r="FQ118">
        <v>0</v>
      </c>
      <c r="FR118">
        <v>0</v>
      </c>
      <c r="FS118">
        <v>0</v>
      </c>
      <c r="FT118">
        <v>0</v>
      </c>
      <c r="FU118">
        <v>0</v>
      </c>
      <c r="FV118">
        <v>2</v>
      </c>
      <c r="FW118">
        <v>0</v>
      </c>
      <c r="FX118">
        <v>0</v>
      </c>
      <c r="FY118">
        <v>0</v>
      </c>
      <c r="FZ118">
        <v>4</v>
      </c>
      <c r="GA118">
        <v>9</v>
      </c>
      <c r="GB118">
        <v>0</v>
      </c>
      <c r="GC118">
        <v>0</v>
      </c>
      <c r="GD118">
        <v>3</v>
      </c>
      <c r="GE118">
        <v>3</v>
      </c>
      <c r="GF118">
        <v>0</v>
      </c>
      <c r="GG118">
        <v>0</v>
      </c>
      <c r="GH118">
        <v>3</v>
      </c>
      <c r="GI118">
        <v>4</v>
      </c>
      <c r="GJ118">
        <v>0</v>
      </c>
      <c r="GK118">
        <v>0</v>
      </c>
      <c r="GL118">
        <v>1</v>
      </c>
      <c r="GM118">
        <v>0</v>
      </c>
      <c r="GN118">
        <v>0</v>
      </c>
      <c r="GO118">
        <v>0</v>
      </c>
      <c r="GP118">
        <v>2</v>
      </c>
      <c r="GQ118">
        <v>9</v>
      </c>
      <c r="GR118">
        <v>0</v>
      </c>
      <c r="GS118">
        <v>4</v>
      </c>
      <c r="GT118">
        <v>0</v>
      </c>
      <c r="GU118">
        <v>0</v>
      </c>
      <c r="GV118">
        <v>0</v>
      </c>
      <c r="GW118">
        <v>0</v>
      </c>
      <c r="GX118">
        <v>4</v>
      </c>
      <c r="GY118">
        <v>3</v>
      </c>
      <c r="GZ118">
        <v>0</v>
      </c>
      <c r="HA118">
        <v>0</v>
      </c>
    </row>
    <row r="119" spans="1:209" ht="15" customHeight="1" x14ac:dyDescent="0.35">
      <c r="A119" s="18">
        <v>2090508</v>
      </c>
      <c r="B119" s="18">
        <v>2</v>
      </c>
      <c r="C119" s="18">
        <v>9</v>
      </c>
      <c r="D119" s="18">
        <v>5</v>
      </c>
      <c r="E119" s="18" t="s">
        <v>249</v>
      </c>
      <c r="F119" s="18">
        <v>1</v>
      </c>
      <c r="G119" s="18">
        <v>4</v>
      </c>
      <c r="H119" s="13">
        <v>2</v>
      </c>
      <c r="I119">
        <v>0</v>
      </c>
      <c r="J119" s="13">
        <v>2</v>
      </c>
      <c r="K119" s="13">
        <v>0</v>
      </c>
      <c r="L119" s="14">
        <v>0</v>
      </c>
      <c r="M119" s="13">
        <v>8</v>
      </c>
      <c r="N119" s="14">
        <v>0</v>
      </c>
      <c r="O119" s="13">
        <v>2</v>
      </c>
      <c r="P119" s="14">
        <v>0</v>
      </c>
      <c r="Q119" s="14">
        <v>0</v>
      </c>
      <c r="R119">
        <v>1</v>
      </c>
      <c r="S119" s="14">
        <v>0</v>
      </c>
      <c r="T119" s="14">
        <f t="shared" si="13"/>
        <v>11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14">
        <f t="shared" si="14"/>
        <v>0</v>
      </c>
      <c r="AC119" s="14">
        <v>0</v>
      </c>
      <c r="AD119" s="14">
        <v>0</v>
      </c>
      <c r="AE119" s="14">
        <v>0</v>
      </c>
      <c r="AF119" s="14">
        <v>0</v>
      </c>
      <c r="AG119" s="14">
        <v>0</v>
      </c>
      <c r="AH119" s="14">
        <v>0</v>
      </c>
      <c r="AI119" s="14">
        <v>0</v>
      </c>
      <c r="AJ119" s="14">
        <f t="shared" si="15"/>
        <v>0</v>
      </c>
      <c r="AK119" s="14">
        <v>0</v>
      </c>
      <c r="AL119" s="14">
        <v>0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14">
        <f t="shared" si="16"/>
        <v>0</v>
      </c>
      <c r="AS119" s="14">
        <f t="shared" si="17"/>
        <v>11</v>
      </c>
      <c r="AT119">
        <v>1</v>
      </c>
      <c r="AU119">
        <v>5</v>
      </c>
      <c r="AV119" s="20">
        <v>0</v>
      </c>
      <c r="AW119" s="13" t="s">
        <v>136</v>
      </c>
      <c r="AX119" s="13" t="s">
        <v>136</v>
      </c>
      <c r="AY119" s="13" t="s">
        <v>136</v>
      </c>
      <c r="AZ119" s="20">
        <v>0</v>
      </c>
      <c r="BA119" s="13" t="s">
        <v>136</v>
      </c>
      <c r="BB119" s="13" t="s">
        <v>136</v>
      </c>
      <c r="BC119" s="13" t="s">
        <v>136</v>
      </c>
      <c r="BD119" s="20">
        <v>0</v>
      </c>
      <c r="BE119" s="13" t="s">
        <v>136</v>
      </c>
      <c r="BF119" s="13" t="s">
        <v>136</v>
      </c>
      <c r="BG119" s="13" t="s">
        <v>136</v>
      </c>
      <c r="BH119" s="20">
        <v>0</v>
      </c>
      <c r="BI119" s="13" t="s">
        <v>136</v>
      </c>
      <c r="BJ119" s="13" t="s">
        <v>136</v>
      </c>
      <c r="BK119" s="13" t="s">
        <v>136</v>
      </c>
      <c r="BL119" s="20">
        <v>0</v>
      </c>
      <c r="BM119" s="13" t="s">
        <v>136</v>
      </c>
      <c r="BN119" s="13" t="s">
        <v>136</v>
      </c>
      <c r="BO119" s="13" t="s">
        <v>136</v>
      </c>
      <c r="BP119" s="20">
        <v>0</v>
      </c>
      <c r="BQ119" s="21">
        <v>1</v>
      </c>
      <c r="BR119" s="13" t="s">
        <v>136</v>
      </c>
      <c r="BS119" s="13" t="s">
        <v>136</v>
      </c>
      <c r="BT119" s="13" t="s">
        <v>136</v>
      </c>
      <c r="BU119" s="20">
        <v>0</v>
      </c>
      <c r="BV119" s="13" t="s">
        <v>136</v>
      </c>
      <c r="BW119" s="13" t="s">
        <v>136</v>
      </c>
      <c r="BX119" s="13" t="s">
        <v>136</v>
      </c>
      <c r="BY119" s="20">
        <v>0</v>
      </c>
      <c r="BZ119" s="13" t="s">
        <v>136</v>
      </c>
      <c r="CA119" s="13" t="s">
        <v>136</v>
      </c>
      <c r="CB119" s="13" t="s">
        <v>136</v>
      </c>
      <c r="CC119" s="20">
        <v>0</v>
      </c>
      <c r="CD119" s="13" t="s">
        <v>136</v>
      </c>
      <c r="CE119" s="13" t="s">
        <v>136</v>
      </c>
      <c r="CF119" s="13" t="s">
        <v>136</v>
      </c>
      <c r="CG119" s="20">
        <v>0</v>
      </c>
      <c r="CH119" s="13" t="s">
        <v>136</v>
      </c>
      <c r="CI119" s="13" t="s">
        <v>136</v>
      </c>
      <c r="CJ119" s="13" t="s">
        <v>136</v>
      </c>
      <c r="CK119" s="20">
        <v>0</v>
      </c>
      <c r="CL119" s="13" t="s">
        <v>136</v>
      </c>
      <c r="CM119" s="13" t="s">
        <v>136</v>
      </c>
      <c r="CN119" s="13" t="s">
        <v>136</v>
      </c>
      <c r="CO119" s="13" t="s">
        <v>136</v>
      </c>
      <c r="CP119" s="13" t="s">
        <v>136</v>
      </c>
      <c r="CQ119" s="13" t="s">
        <v>136</v>
      </c>
      <c r="CR119" s="13" t="s">
        <v>136</v>
      </c>
      <c r="CS119" s="13" t="s">
        <v>136</v>
      </c>
      <c r="CT119" s="13" t="s">
        <v>136</v>
      </c>
      <c r="CU119" s="13" t="s">
        <v>136</v>
      </c>
      <c r="CV119" s="13" t="s">
        <v>136</v>
      </c>
      <c r="CW119" s="13" t="s">
        <v>136</v>
      </c>
      <c r="CX119" s="13" t="s">
        <v>136</v>
      </c>
      <c r="CY119" s="13" t="s">
        <v>136</v>
      </c>
      <c r="CZ119" s="13" t="s">
        <v>136</v>
      </c>
      <c r="DA119" s="13" t="s">
        <v>136</v>
      </c>
      <c r="DB119" s="13" t="s">
        <v>136</v>
      </c>
      <c r="DC119" s="13" t="s">
        <v>136</v>
      </c>
      <c r="DD119" s="13" t="s">
        <v>136</v>
      </c>
      <c r="DE119" s="13" t="s">
        <v>136</v>
      </c>
      <c r="DF119" s="13" t="s">
        <v>136</v>
      </c>
      <c r="DG119" s="13" t="s">
        <v>136</v>
      </c>
      <c r="DH119" s="13" t="s">
        <v>136</v>
      </c>
      <c r="DI119" s="13"/>
      <c r="DJ119" s="13"/>
      <c r="DK119" s="13"/>
      <c r="DL119" s="20">
        <v>0</v>
      </c>
      <c r="DM119" s="20">
        <v>0</v>
      </c>
      <c r="DN119" s="20">
        <v>0</v>
      </c>
      <c r="DO119" s="20">
        <v>0</v>
      </c>
      <c r="DP119" s="20">
        <v>0</v>
      </c>
      <c r="DQ119" s="20">
        <v>0</v>
      </c>
      <c r="DR119" s="20">
        <v>0</v>
      </c>
      <c r="DS119" s="20">
        <v>0</v>
      </c>
      <c r="DT119" s="20">
        <v>0</v>
      </c>
      <c r="DU119" s="20">
        <v>0</v>
      </c>
      <c r="DV119" s="20">
        <v>0</v>
      </c>
      <c r="DW119" s="20">
        <v>0</v>
      </c>
      <c r="DX119" s="20">
        <v>2</v>
      </c>
      <c r="DY119" s="20">
        <v>2</v>
      </c>
      <c r="DZ119" s="20">
        <v>4</v>
      </c>
      <c r="EA119" s="20">
        <v>4</v>
      </c>
      <c r="EB119" s="20">
        <v>2500</v>
      </c>
      <c r="EC119" s="20">
        <v>3500</v>
      </c>
      <c r="ED119" s="19">
        <f t="shared" si="18"/>
        <v>1000</v>
      </c>
      <c r="EE119" s="19">
        <f t="shared" si="19"/>
        <v>28.571428571428569</v>
      </c>
      <c r="EF119" s="20">
        <v>2500</v>
      </c>
      <c r="EG119" s="20">
        <v>3500</v>
      </c>
      <c r="EH119" s="19">
        <f t="shared" si="20"/>
        <v>1000</v>
      </c>
      <c r="EI119" s="19">
        <f t="shared" si="21"/>
        <v>28.571428571428569</v>
      </c>
      <c r="EJ119" s="19"/>
      <c r="EK119" s="19"/>
      <c r="EL119" s="19"/>
      <c r="EM119" s="19"/>
      <c r="EN119" s="19"/>
      <c r="EO119" s="19"/>
      <c r="EP119" s="19"/>
      <c r="EQ119" s="19"/>
      <c r="ER119">
        <v>8</v>
      </c>
      <c r="ET119" s="20">
        <v>1</v>
      </c>
      <c r="EU119" s="20">
        <v>0</v>
      </c>
      <c r="EV119" s="19">
        <v>0</v>
      </c>
      <c r="EW119" s="19"/>
      <c r="EX119" s="20">
        <v>0</v>
      </c>
      <c r="EY119" s="20" t="s">
        <v>136</v>
      </c>
      <c r="EZ119" s="19">
        <v>0</v>
      </c>
      <c r="FA119" s="19"/>
      <c r="FB119" s="19">
        <v>0</v>
      </c>
      <c r="FC119" s="19"/>
      <c r="FD119">
        <v>2</v>
      </c>
      <c r="FF119" s="15">
        <v>0</v>
      </c>
      <c r="FG119">
        <v>27</v>
      </c>
      <c r="FH119">
        <v>48</v>
      </c>
      <c r="FI119">
        <v>32</v>
      </c>
      <c r="FJ119">
        <v>83</v>
      </c>
      <c r="FK119">
        <v>59</v>
      </c>
      <c r="FL119">
        <v>131</v>
      </c>
      <c r="FM119">
        <v>190</v>
      </c>
      <c r="FN119">
        <v>15</v>
      </c>
      <c r="FO119">
        <v>0</v>
      </c>
      <c r="FP119">
        <v>2</v>
      </c>
      <c r="FQ119">
        <v>0</v>
      </c>
      <c r="FR119">
        <v>4</v>
      </c>
      <c r="FS119">
        <v>4</v>
      </c>
      <c r="FT119">
        <v>0</v>
      </c>
      <c r="FU119">
        <v>8</v>
      </c>
      <c r="FV119">
        <v>3</v>
      </c>
      <c r="FW119">
        <v>0</v>
      </c>
      <c r="FX119">
        <v>30</v>
      </c>
      <c r="FY119">
        <v>0</v>
      </c>
      <c r="FZ119">
        <v>0</v>
      </c>
      <c r="GA119">
        <v>2</v>
      </c>
      <c r="GB119">
        <v>0</v>
      </c>
      <c r="GC119">
        <v>15</v>
      </c>
      <c r="GD119">
        <v>2</v>
      </c>
      <c r="GE119">
        <v>1</v>
      </c>
      <c r="GF119">
        <v>0</v>
      </c>
      <c r="GG119">
        <v>0</v>
      </c>
      <c r="GH119">
        <v>1</v>
      </c>
      <c r="GI119">
        <v>0</v>
      </c>
      <c r="GJ119">
        <v>0</v>
      </c>
      <c r="GK119">
        <v>0</v>
      </c>
      <c r="GL119">
        <v>0</v>
      </c>
      <c r="GM119">
        <v>0</v>
      </c>
      <c r="GN119">
        <v>0</v>
      </c>
      <c r="GO119">
        <v>0</v>
      </c>
      <c r="GP119">
        <v>1</v>
      </c>
      <c r="GQ119">
        <v>41</v>
      </c>
      <c r="GR119">
        <v>0</v>
      </c>
      <c r="GS119">
        <v>30</v>
      </c>
      <c r="GT119">
        <v>0</v>
      </c>
      <c r="GU119">
        <v>0</v>
      </c>
      <c r="GV119">
        <v>0</v>
      </c>
      <c r="GW119">
        <v>0</v>
      </c>
      <c r="GX119">
        <v>1</v>
      </c>
      <c r="GY119">
        <v>0</v>
      </c>
      <c r="GZ119">
        <v>0</v>
      </c>
      <c r="HA119">
        <v>30</v>
      </c>
    </row>
    <row r="120" spans="1:209" ht="15" customHeight="1" x14ac:dyDescent="0.35">
      <c r="A120" s="18">
        <v>2090509</v>
      </c>
      <c r="B120" s="18">
        <v>2</v>
      </c>
      <c r="C120" s="18">
        <v>9</v>
      </c>
      <c r="D120" s="18">
        <v>5</v>
      </c>
      <c r="E120" s="18" t="s">
        <v>250</v>
      </c>
      <c r="F120" s="18">
        <v>1</v>
      </c>
      <c r="G120" s="18">
        <v>1</v>
      </c>
      <c r="H120" s="13">
        <v>1</v>
      </c>
      <c r="I120">
        <v>0</v>
      </c>
      <c r="J120">
        <v>0</v>
      </c>
      <c r="K120" s="13">
        <v>0</v>
      </c>
      <c r="L120" s="14">
        <v>0</v>
      </c>
      <c r="M120" s="14">
        <v>0</v>
      </c>
      <c r="N120" s="14">
        <v>0</v>
      </c>
      <c r="O120" s="13">
        <v>2</v>
      </c>
      <c r="P120">
        <v>2</v>
      </c>
      <c r="Q120" s="14">
        <v>0</v>
      </c>
      <c r="R120" s="13">
        <v>2</v>
      </c>
      <c r="S120" s="14">
        <v>0</v>
      </c>
      <c r="T120" s="14">
        <f t="shared" si="13"/>
        <v>6</v>
      </c>
      <c r="U120" s="14">
        <v>0</v>
      </c>
      <c r="V120" s="14">
        <v>0</v>
      </c>
      <c r="W120" s="14">
        <v>0</v>
      </c>
      <c r="X120" s="14">
        <v>0</v>
      </c>
      <c r="Y120">
        <v>7.5</v>
      </c>
      <c r="Z120" s="13">
        <v>3</v>
      </c>
      <c r="AA120" s="14">
        <v>0</v>
      </c>
      <c r="AB120" s="14">
        <f t="shared" si="14"/>
        <v>10.5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J120" s="14">
        <f t="shared" si="15"/>
        <v>0</v>
      </c>
      <c r="AK120" s="14">
        <v>0</v>
      </c>
      <c r="AL120" s="14">
        <v>0</v>
      </c>
      <c r="AM120" s="14">
        <v>0</v>
      </c>
      <c r="AN120" s="14">
        <v>0</v>
      </c>
      <c r="AO120" s="14">
        <v>0</v>
      </c>
      <c r="AP120" s="14">
        <v>0</v>
      </c>
      <c r="AQ120" s="14">
        <v>0</v>
      </c>
      <c r="AR120" s="14">
        <f t="shared" si="16"/>
        <v>0</v>
      </c>
      <c r="AS120" s="14">
        <f t="shared" si="17"/>
        <v>16.5</v>
      </c>
      <c r="AT120">
        <v>1</v>
      </c>
      <c r="AU120">
        <v>5</v>
      </c>
      <c r="AV120" s="20">
        <v>0</v>
      </c>
      <c r="AW120" s="13" t="s">
        <v>136</v>
      </c>
      <c r="AX120" s="13" t="s">
        <v>136</v>
      </c>
      <c r="AY120" s="13" t="s">
        <v>136</v>
      </c>
      <c r="AZ120" s="20">
        <v>0</v>
      </c>
      <c r="BA120" s="13" t="s">
        <v>136</v>
      </c>
      <c r="BB120" s="13" t="s">
        <v>136</v>
      </c>
      <c r="BC120" s="13" t="s">
        <v>136</v>
      </c>
      <c r="BD120" s="20">
        <v>1</v>
      </c>
      <c r="BE120">
        <v>2</v>
      </c>
      <c r="BF120" s="13">
        <v>4</v>
      </c>
      <c r="BG120">
        <v>2</v>
      </c>
      <c r="BH120" s="20">
        <v>0</v>
      </c>
      <c r="BI120" s="13" t="s">
        <v>136</v>
      </c>
      <c r="BJ120" s="13" t="s">
        <v>136</v>
      </c>
      <c r="BK120" s="13" t="s">
        <v>136</v>
      </c>
      <c r="BL120" s="20">
        <v>1</v>
      </c>
      <c r="BM120" s="13">
        <v>2</v>
      </c>
      <c r="BN120" s="13">
        <v>4</v>
      </c>
      <c r="BO120" s="13">
        <v>2</v>
      </c>
      <c r="BP120" s="20">
        <v>0</v>
      </c>
      <c r="BQ120" s="21">
        <v>1</v>
      </c>
      <c r="BR120" s="13" t="s">
        <v>136</v>
      </c>
      <c r="BS120" s="13" t="s">
        <v>136</v>
      </c>
      <c r="BT120" s="13" t="s">
        <v>136</v>
      </c>
      <c r="BU120" s="20">
        <v>0</v>
      </c>
      <c r="BV120" s="13" t="s">
        <v>136</v>
      </c>
      <c r="BW120" s="13" t="s">
        <v>136</v>
      </c>
      <c r="BX120" s="13" t="s">
        <v>136</v>
      </c>
      <c r="BY120" s="20">
        <v>0</v>
      </c>
      <c r="BZ120" s="13" t="s">
        <v>136</v>
      </c>
      <c r="CA120" s="13" t="s">
        <v>136</v>
      </c>
      <c r="CB120" s="13" t="s">
        <v>136</v>
      </c>
      <c r="CC120" s="20">
        <v>1</v>
      </c>
      <c r="CD120">
        <v>2</v>
      </c>
      <c r="CE120" s="15">
        <v>6</v>
      </c>
      <c r="CF120">
        <v>2</v>
      </c>
      <c r="CG120" s="20">
        <v>0</v>
      </c>
      <c r="CH120" s="13" t="s">
        <v>136</v>
      </c>
      <c r="CI120" s="13" t="s">
        <v>136</v>
      </c>
      <c r="CJ120" s="13" t="s">
        <v>136</v>
      </c>
      <c r="CK120" s="20">
        <v>0</v>
      </c>
      <c r="CL120" s="13" t="s">
        <v>136</v>
      </c>
      <c r="CM120" s="13" t="s">
        <v>136</v>
      </c>
      <c r="CN120" s="13" t="s">
        <v>136</v>
      </c>
      <c r="CO120" s="13" t="s">
        <v>136</v>
      </c>
      <c r="CP120" s="13" t="s">
        <v>136</v>
      </c>
      <c r="CQ120">
        <v>3</v>
      </c>
      <c r="CR120" s="13" t="s">
        <v>136</v>
      </c>
      <c r="CS120" s="13" t="s">
        <v>136</v>
      </c>
      <c r="CT120" s="13" t="s">
        <v>136</v>
      </c>
      <c r="CU120">
        <v>14</v>
      </c>
      <c r="CV120" s="13" t="s">
        <v>136</v>
      </c>
      <c r="CW120" s="13" t="s">
        <v>136</v>
      </c>
      <c r="CX120" s="13" t="s">
        <v>136</v>
      </c>
      <c r="CY120" s="13" t="s">
        <v>136</v>
      </c>
      <c r="CZ120" s="13" t="s">
        <v>136</v>
      </c>
      <c r="DA120" s="13" t="s">
        <v>136</v>
      </c>
      <c r="DB120" s="13" t="s">
        <v>136</v>
      </c>
      <c r="DC120">
        <v>14</v>
      </c>
      <c r="DD120" s="13" t="s">
        <v>136</v>
      </c>
      <c r="DE120" s="13" t="s">
        <v>136</v>
      </c>
      <c r="DF120" s="13" t="s">
        <v>136</v>
      </c>
      <c r="DG120" s="13" t="s">
        <v>136</v>
      </c>
      <c r="DH120" s="13" t="s">
        <v>136</v>
      </c>
      <c r="DI120" s="13"/>
      <c r="DJ120" s="13"/>
      <c r="DK120" s="13"/>
      <c r="DL120" s="20">
        <v>0</v>
      </c>
      <c r="DM120" s="20">
        <v>0</v>
      </c>
      <c r="DN120" s="20">
        <v>0</v>
      </c>
      <c r="DO120" s="20">
        <v>0</v>
      </c>
      <c r="DP120" s="20">
        <v>0</v>
      </c>
      <c r="DQ120" s="20">
        <v>1</v>
      </c>
      <c r="DR120" s="20">
        <v>1</v>
      </c>
      <c r="DS120" s="20">
        <v>0</v>
      </c>
      <c r="DT120" s="20">
        <v>0</v>
      </c>
      <c r="DU120" s="20">
        <v>0</v>
      </c>
      <c r="DV120" s="20">
        <v>0</v>
      </c>
      <c r="DW120" s="20">
        <v>0</v>
      </c>
      <c r="DX120" s="20">
        <v>2</v>
      </c>
      <c r="DY120" s="20">
        <v>2</v>
      </c>
      <c r="DZ120" s="20">
        <v>4</v>
      </c>
      <c r="EA120" s="20">
        <v>4</v>
      </c>
      <c r="EB120" s="20">
        <v>2500</v>
      </c>
      <c r="EC120" s="20">
        <v>3500</v>
      </c>
      <c r="ED120" s="19">
        <f t="shared" si="18"/>
        <v>1000</v>
      </c>
      <c r="EE120" s="19">
        <f t="shared" si="19"/>
        <v>28.571428571428569</v>
      </c>
      <c r="EF120" s="20">
        <v>2500</v>
      </c>
      <c r="EG120" s="20">
        <v>3500</v>
      </c>
      <c r="EH120" s="19">
        <f t="shared" si="20"/>
        <v>1000</v>
      </c>
      <c r="EI120" s="19">
        <f t="shared" si="21"/>
        <v>28.571428571428569</v>
      </c>
      <c r="EJ120" s="19"/>
      <c r="EK120" s="19"/>
      <c r="EL120" s="19"/>
      <c r="EM120" s="19"/>
      <c r="EN120" s="19"/>
      <c r="EO120" s="19"/>
      <c r="EP120" s="19"/>
      <c r="EQ120" s="19"/>
      <c r="ER120">
        <v>1</v>
      </c>
      <c r="ET120" s="20">
        <v>0</v>
      </c>
      <c r="EU120" s="20">
        <v>0</v>
      </c>
      <c r="EV120" s="19">
        <v>0</v>
      </c>
      <c r="EW120" s="19"/>
      <c r="EX120" s="20">
        <v>0</v>
      </c>
      <c r="EY120" s="20" t="s">
        <v>136</v>
      </c>
      <c r="EZ120" s="19">
        <v>0</v>
      </c>
      <c r="FA120" s="19"/>
      <c r="FB120" s="20">
        <v>8</v>
      </c>
      <c r="FC120" s="20"/>
      <c r="FD120" s="19">
        <v>0</v>
      </c>
      <c r="FE120" s="19"/>
      <c r="FF120" s="15">
        <v>0</v>
      </c>
      <c r="FG120">
        <v>28</v>
      </c>
      <c r="FH120">
        <v>19</v>
      </c>
      <c r="FI120">
        <v>5</v>
      </c>
      <c r="FJ120">
        <v>26</v>
      </c>
      <c r="FK120">
        <v>33</v>
      </c>
      <c r="FL120">
        <v>45</v>
      </c>
      <c r="FM120">
        <v>78</v>
      </c>
      <c r="FN120">
        <v>0</v>
      </c>
      <c r="FO120">
        <v>0</v>
      </c>
      <c r="FP120">
        <v>3</v>
      </c>
      <c r="FQ120">
        <v>0</v>
      </c>
      <c r="FR120">
        <v>7</v>
      </c>
      <c r="FS120">
        <v>6</v>
      </c>
      <c r="FT120">
        <v>0</v>
      </c>
      <c r="FU120">
        <v>6</v>
      </c>
      <c r="FV120">
        <v>0</v>
      </c>
      <c r="FW120">
        <v>0</v>
      </c>
      <c r="FX120">
        <v>0</v>
      </c>
      <c r="FY120">
        <v>0</v>
      </c>
      <c r="FZ120">
        <v>0</v>
      </c>
      <c r="GA120">
        <v>0</v>
      </c>
      <c r="GB120">
        <v>0</v>
      </c>
      <c r="GC120">
        <v>0</v>
      </c>
      <c r="GD120">
        <v>12</v>
      </c>
      <c r="GE120">
        <v>12</v>
      </c>
      <c r="GF120">
        <v>0</v>
      </c>
      <c r="GG120">
        <v>0</v>
      </c>
      <c r="GH120">
        <v>2</v>
      </c>
      <c r="GI120">
        <v>0</v>
      </c>
      <c r="GJ120">
        <v>0</v>
      </c>
      <c r="GK120">
        <v>0</v>
      </c>
      <c r="GL120">
        <v>3</v>
      </c>
      <c r="GM120">
        <v>0</v>
      </c>
      <c r="GN120">
        <v>0</v>
      </c>
      <c r="GO120">
        <v>0</v>
      </c>
      <c r="GP120">
        <v>1</v>
      </c>
      <c r="GQ120">
        <v>1</v>
      </c>
      <c r="GR120">
        <v>0</v>
      </c>
      <c r="GS120">
        <v>20</v>
      </c>
      <c r="GT120">
        <v>0</v>
      </c>
      <c r="GU120">
        <v>0</v>
      </c>
      <c r="GV120">
        <v>0</v>
      </c>
      <c r="GW120">
        <v>0</v>
      </c>
      <c r="GX120">
        <v>3</v>
      </c>
      <c r="GY120">
        <v>0</v>
      </c>
      <c r="GZ120">
        <v>2</v>
      </c>
      <c r="HA120">
        <v>0</v>
      </c>
    </row>
    <row r="121" spans="1:209" ht="15" customHeight="1" x14ac:dyDescent="0.35">
      <c r="A121" s="18">
        <v>2090510</v>
      </c>
      <c r="B121" s="18">
        <v>2</v>
      </c>
      <c r="C121" s="18">
        <v>9</v>
      </c>
      <c r="D121" s="18">
        <v>5</v>
      </c>
      <c r="E121" s="18" t="s">
        <v>251</v>
      </c>
      <c r="F121" s="18">
        <v>1</v>
      </c>
      <c r="G121" s="18">
        <v>3</v>
      </c>
      <c r="H121" s="13">
        <v>3</v>
      </c>
      <c r="I121">
        <v>0</v>
      </c>
      <c r="J121" s="13">
        <v>1</v>
      </c>
      <c r="K121" s="13">
        <v>0</v>
      </c>
      <c r="L121" s="14">
        <v>0</v>
      </c>
      <c r="M121" s="13">
        <v>6</v>
      </c>
      <c r="N121" s="13">
        <v>3</v>
      </c>
      <c r="O121" s="13">
        <v>2</v>
      </c>
      <c r="P121" s="14">
        <v>0</v>
      </c>
      <c r="Q121" s="14">
        <v>0</v>
      </c>
      <c r="R121" s="13">
        <v>1</v>
      </c>
      <c r="S121" s="14">
        <v>0</v>
      </c>
      <c r="T121" s="14">
        <f t="shared" si="13"/>
        <v>12</v>
      </c>
      <c r="U121">
        <v>6</v>
      </c>
      <c r="V121" s="14">
        <v>0</v>
      </c>
      <c r="W121">
        <v>5</v>
      </c>
      <c r="X121" s="13">
        <v>1</v>
      </c>
      <c r="Y121" s="14">
        <v>0</v>
      </c>
      <c r="Z121">
        <v>1</v>
      </c>
      <c r="AA121" s="14">
        <v>0</v>
      </c>
      <c r="AB121" s="14">
        <f t="shared" si="14"/>
        <v>13</v>
      </c>
      <c r="AC121" s="14">
        <v>0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f t="shared" si="15"/>
        <v>0</v>
      </c>
      <c r="AK121" s="14">
        <v>0</v>
      </c>
      <c r="AL121" s="14">
        <v>0</v>
      </c>
      <c r="AM121" s="14">
        <v>0</v>
      </c>
      <c r="AN121" s="14">
        <v>0</v>
      </c>
      <c r="AO121" s="14">
        <v>0</v>
      </c>
      <c r="AP121" s="14">
        <v>0</v>
      </c>
      <c r="AQ121" s="14">
        <v>0</v>
      </c>
      <c r="AR121" s="14">
        <f t="shared" si="16"/>
        <v>0</v>
      </c>
      <c r="AS121" s="14">
        <f t="shared" si="17"/>
        <v>25</v>
      </c>
      <c r="AT121">
        <v>0</v>
      </c>
      <c r="AU121" s="13" t="s">
        <v>136</v>
      </c>
      <c r="AV121" s="20">
        <v>1</v>
      </c>
      <c r="AW121">
        <v>1</v>
      </c>
      <c r="AX121">
        <v>1</v>
      </c>
      <c r="AY121">
        <v>3</v>
      </c>
      <c r="AZ121" s="20">
        <v>0</v>
      </c>
      <c r="BA121" s="13" t="s">
        <v>136</v>
      </c>
      <c r="BB121" s="13" t="s">
        <v>136</v>
      </c>
      <c r="BC121" s="13" t="s">
        <v>136</v>
      </c>
      <c r="BD121" s="20">
        <v>0</v>
      </c>
      <c r="BE121" s="13" t="s">
        <v>136</v>
      </c>
      <c r="BF121" s="13" t="s">
        <v>136</v>
      </c>
      <c r="BG121" s="13" t="s">
        <v>136</v>
      </c>
      <c r="BH121" s="20">
        <v>1</v>
      </c>
      <c r="BI121">
        <v>2</v>
      </c>
      <c r="BJ121">
        <v>4</v>
      </c>
      <c r="BK121">
        <v>2</v>
      </c>
      <c r="BL121" s="20">
        <v>0</v>
      </c>
      <c r="BM121" s="13" t="s">
        <v>136</v>
      </c>
      <c r="BN121" s="13" t="s">
        <v>136</v>
      </c>
      <c r="BO121" s="13" t="s">
        <v>136</v>
      </c>
      <c r="BP121" s="20">
        <v>0</v>
      </c>
      <c r="BQ121" s="21">
        <v>1</v>
      </c>
      <c r="BR121" s="13" t="s">
        <v>136</v>
      </c>
      <c r="BS121" s="13" t="s">
        <v>136</v>
      </c>
      <c r="BT121" s="13" t="s">
        <v>136</v>
      </c>
      <c r="BU121" s="20">
        <v>0</v>
      </c>
      <c r="BV121" s="13" t="s">
        <v>136</v>
      </c>
      <c r="BW121" s="13" t="s">
        <v>136</v>
      </c>
      <c r="BX121" s="13" t="s">
        <v>136</v>
      </c>
      <c r="BY121" s="20">
        <v>1</v>
      </c>
      <c r="BZ121" s="13">
        <v>2</v>
      </c>
      <c r="CA121" s="13">
        <v>1</v>
      </c>
      <c r="CB121" s="13">
        <v>3</v>
      </c>
      <c r="CC121" s="20">
        <v>1</v>
      </c>
      <c r="CD121">
        <v>2</v>
      </c>
      <c r="CE121">
        <v>1</v>
      </c>
      <c r="CF121">
        <v>2</v>
      </c>
      <c r="CG121" s="20">
        <v>0</v>
      </c>
      <c r="CH121" s="13" t="s">
        <v>136</v>
      </c>
      <c r="CI121" s="13" t="s">
        <v>136</v>
      </c>
      <c r="CJ121" s="13" t="s">
        <v>136</v>
      </c>
      <c r="CK121" s="20">
        <v>1</v>
      </c>
      <c r="CL121" s="13">
        <v>2</v>
      </c>
      <c r="CM121" s="13">
        <v>1</v>
      </c>
      <c r="CN121" s="13">
        <v>3</v>
      </c>
      <c r="CO121" s="13" t="s">
        <v>136</v>
      </c>
      <c r="CP121" s="13" t="s">
        <v>136</v>
      </c>
      <c r="CQ121" s="13" t="s">
        <v>136</v>
      </c>
      <c r="CR121" s="13" t="s">
        <v>136</v>
      </c>
      <c r="CS121">
        <v>10</v>
      </c>
      <c r="CT121" s="13" t="s">
        <v>136</v>
      </c>
      <c r="CU121" s="13" t="s">
        <v>136</v>
      </c>
      <c r="CV121" s="13" t="s">
        <v>136</v>
      </c>
      <c r="CW121" s="13" t="s">
        <v>136</v>
      </c>
      <c r="CX121" s="13" t="s">
        <v>136</v>
      </c>
      <c r="CY121" s="13" t="s">
        <v>136</v>
      </c>
      <c r="CZ121" s="13" t="s">
        <v>136</v>
      </c>
      <c r="DA121" s="13" t="s">
        <v>136</v>
      </c>
      <c r="DB121" s="13" t="s">
        <v>136</v>
      </c>
      <c r="DC121">
        <v>10</v>
      </c>
      <c r="DD121" s="13" t="s">
        <v>136</v>
      </c>
      <c r="DE121" s="13" t="s">
        <v>136</v>
      </c>
      <c r="DF121" s="13" t="s">
        <v>136</v>
      </c>
      <c r="DG121">
        <v>10</v>
      </c>
      <c r="DH121" s="13" t="s">
        <v>136</v>
      </c>
      <c r="DI121" s="13"/>
      <c r="DJ121" s="13"/>
      <c r="DK121" s="13"/>
      <c r="DL121" s="20">
        <v>0</v>
      </c>
      <c r="DM121" s="20">
        <v>0</v>
      </c>
      <c r="DN121" s="20">
        <v>0</v>
      </c>
      <c r="DO121" s="20">
        <v>0</v>
      </c>
      <c r="DP121" s="20">
        <v>0</v>
      </c>
      <c r="DQ121" s="20">
        <v>0</v>
      </c>
      <c r="DR121" s="20">
        <v>1</v>
      </c>
      <c r="DS121" s="20">
        <v>1</v>
      </c>
      <c r="DT121" s="20">
        <v>0</v>
      </c>
      <c r="DU121" s="20">
        <v>0</v>
      </c>
      <c r="DV121" s="20">
        <v>0</v>
      </c>
      <c r="DW121" s="20">
        <v>0</v>
      </c>
      <c r="DX121" s="20">
        <v>2</v>
      </c>
      <c r="DY121" s="20">
        <v>2</v>
      </c>
      <c r="DZ121" s="20">
        <v>4</v>
      </c>
      <c r="EA121" s="20">
        <v>4</v>
      </c>
      <c r="EB121" s="20">
        <v>3000</v>
      </c>
      <c r="EC121" s="20">
        <v>5000</v>
      </c>
      <c r="ED121" s="19">
        <f t="shared" si="18"/>
        <v>2000</v>
      </c>
      <c r="EE121" s="19">
        <f t="shared" si="19"/>
        <v>40</v>
      </c>
      <c r="EF121" s="20">
        <v>2000</v>
      </c>
      <c r="EG121" s="20">
        <v>4000</v>
      </c>
      <c r="EH121" s="19">
        <f t="shared" si="20"/>
        <v>2000</v>
      </c>
      <c r="EI121" s="19">
        <f t="shared" si="21"/>
        <v>50</v>
      </c>
      <c r="EJ121" s="19"/>
      <c r="EK121" s="19"/>
      <c r="EL121" s="19"/>
      <c r="EM121" s="19"/>
      <c r="EN121" s="19"/>
      <c r="EO121" s="19"/>
      <c r="EP121" s="19"/>
      <c r="EQ121" s="19"/>
      <c r="ER121" s="19">
        <v>2</v>
      </c>
      <c r="ET121" s="20">
        <v>1</v>
      </c>
      <c r="EU121" s="20">
        <v>1</v>
      </c>
      <c r="EV121" s="20">
        <v>10</v>
      </c>
      <c r="EW121" s="20"/>
      <c r="EX121" s="20">
        <v>0</v>
      </c>
      <c r="EY121" s="20" t="s">
        <v>136</v>
      </c>
      <c r="EZ121" s="19">
        <v>0</v>
      </c>
      <c r="FA121" s="19"/>
      <c r="FB121" s="20">
        <v>1</v>
      </c>
      <c r="FC121" s="20"/>
      <c r="FD121" s="19">
        <v>0</v>
      </c>
      <c r="FE121" s="19"/>
      <c r="FF121" s="15">
        <v>0</v>
      </c>
      <c r="FG121">
        <v>11</v>
      </c>
      <c r="FH121">
        <v>8</v>
      </c>
      <c r="FI121">
        <v>13</v>
      </c>
      <c r="FJ121">
        <v>34</v>
      </c>
      <c r="FK121">
        <v>24</v>
      </c>
      <c r="FL121">
        <v>42</v>
      </c>
      <c r="FM121">
        <v>66</v>
      </c>
      <c r="FN121">
        <v>4</v>
      </c>
      <c r="FO121">
        <v>0</v>
      </c>
      <c r="FP121">
        <v>4</v>
      </c>
      <c r="FQ121">
        <v>0</v>
      </c>
      <c r="FR121">
        <v>0</v>
      </c>
      <c r="FS121">
        <v>0</v>
      </c>
      <c r="FT121">
        <v>0</v>
      </c>
      <c r="FU121">
        <v>0</v>
      </c>
      <c r="FV121">
        <v>0</v>
      </c>
      <c r="FW121">
        <v>0</v>
      </c>
      <c r="FX121">
        <v>7</v>
      </c>
      <c r="FY121">
        <v>0</v>
      </c>
      <c r="FZ121">
        <v>0</v>
      </c>
      <c r="GA121">
        <v>0</v>
      </c>
      <c r="GB121">
        <v>0</v>
      </c>
      <c r="GC121">
        <v>24</v>
      </c>
      <c r="GD121">
        <v>1</v>
      </c>
      <c r="GE121">
        <v>2</v>
      </c>
      <c r="GF121">
        <v>0</v>
      </c>
      <c r="GG121">
        <v>0</v>
      </c>
      <c r="GH121">
        <v>1</v>
      </c>
      <c r="GI121">
        <v>2</v>
      </c>
      <c r="GJ121">
        <v>0</v>
      </c>
      <c r="GK121">
        <v>0</v>
      </c>
      <c r="GL121">
        <v>1</v>
      </c>
      <c r="GM121">
        <v>0</v>
      </c>
      <c r="GN121">
        <v>0</v>
      </c>
      <c r="GO121">
        <v>0</v>
      </c>
      <c r="GP121">
        <v>1</v>
      </c>
      <c r="GQ121">
        <v>2</v>
      </c>
      <c r="GR121">
        <v>0</v>
      </c>
      <c r="GS121">
        <v>10</v>
      </c>
      <c r="GT121">
        <v>1</v>
      </c>
      <c r="GU121">
        <v>2</v>
      </c>
      <c r="GV121">
        <v>2</v>
      </c>
      <c r="GW121">
        <v>0</v>
      </c>
      <c r="GX121">
        <v>2</v>
      </c>
      <c r="GY121">
        <v>0</v>
      </c>
      <c r="GZ121">
        <v>0</v>
      </c>
      <c r="HA121">
        <v>0</v>
      </c>
    </row>
    <row r="122" spans="1:209" s="20" customFormat="1" ht="15" customHeight="1" x14ac:dyDescent="0.35">
      <c r="A122" s="21">
        <v>2090511</v>
      </c>
      <c r="B122" s="21">
        <v>2</v>
      </c>
      <c r="C122" s="21">
        <v>9</v>
      </c>
      <c r="D122" s="21">
        <v>5</v>
      </c>
      <c r="E122" s="21" t="s">
        <v>252</v>
      </c>
      <c r="F122" s="21">
        <v>1</v>
      </c>
      <c r="G122" s="21">
        <v>2</v>
      </c>
      <c r="H122" s="13">
        <v>1</v>
      </c>
      <c r="I122" s="20">
        <v>0</v>
      </c>
      <c r="J122" s="13">
        <v>1</v>
      </c>
      <c r="K122" s="13">
        <v>0</v>
      </c>
      <c r="L122" s="14">
        <v>0</v>
      </c>
      <c r="M122" s="14">
        <v>0</v>
      </c>
      <c r="N122" s="14">
        <v>0</v>
      </c>
      <c r="O122" s="13">
        <v>6</v>
      </c>
      <c r="P122" s="14">
        <v>0</v>
      </c>
      <c r="Q122" s="14">
        <v>0</v>
      </c>
      <c r="R122" s="13">
        <v>2</v>
      </c>
      <c r="S122" s="20">
        <v>1</v>
      </c>
      <c r="T122" s="14">
        <f t="shared" si="13"/>
        <v>9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14">
        <f t="shared" si="14"/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0</v>
      </c>
      <c r="AJ122" s="14">
        <f t="shared" si="15"/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f t="shared" si="16"/>
        <v>0</v>
      </c>
      <c r="AS122" s="14">
        <f t="shared" si="17"/>
        <v>9</v>
      </c>
      <c r="AT122" s="20">
        <v>0</v>
      </c>
      <c r="AU122" s="13" t="s">
        <v>136</v>
      </c>
      <c r="AV122" s="20">
        <v>0</v>
      </c>
      <c r="AW122" s="13" t="s">
        <v>136</v>
      </c>
      <c r="AX122" s="13" t="s">
        <v>136</v>
      </c>
      <c r="AY122" s="13" t="s">
        <v>136</v>
      </c>
      <c r="AZ122" s="20">
        <v>0</v>
      </c>
      <c r="BA122" s="13" t="s">
        <v>136</v>
      </c>
      <c r="BB122" s="13" t="s">
        <v>136</v>
      </c>
      <c r="BC122" s="13" t="s">
        <v>136</v>
      </c>
      <c r="BD122" s="20">
        <v>0</v>
      </c>
      <c r="BE122" s="13" t="s">
        <v>136</v>
      </c>
      <c r="BF122" s="13" t="s">
        <v>136</v>
      </c>
      <c r="BG122" s="13" t="s">
        <v>136</v>
      </c>
      <c r="BH122" s="20">
        <v>1</v>
      </c>
      <c r="BI122" s="20">
        <v>2</v>
      </c>
      <c r="BJ122" s="20">
        <v>2</v>
      </c>
      <c r="BK122" s="20">
        <v>3</v>
      </c>
      <c r="BL122" s="20">
        <v>1</v>
      </c>
      <c r="BM122" s="20">
        <v>2</v>
      </c>
      <c r="BN122" s="13">
        <v>4</v>
      </c>
      <c r="BO122" s="20">
        <v>2</v>
      </c>
      <c r="BP122" s="20">
        <v>0</v>
      </c>
      <c r="BQ122" s="21">
        <v>1</v>
      </c>
      <c r="BR122" s="13" t="s">
        <v>136</v>
      </c>
      <c r="BS122" s="13" t="s">
        <v>136</v>
      </c>
      <c r="BT122" s="13" t="s">
        <v>136</v>
      </c>
      <c r="BU122" s="20">
        <v>1</v>
      </c>
      <c r="BV122" s="20">
        <v>2</v>
      </c>
      <c r="BW122">
        <v>6</v>
      </c>
      <c r="BX122" s="20">
        <v>2</v>
      </c>
      <c r="BY122" s="20">
        <v>0</v>
      </c>
      <c r="BZ122" s="13" t="s">
        <v>136</v>
      </c>
      <c r="CA122" s="13" t="s">
        <v>136</v>
      </c>
      <c r="CB122" s="13" t="s">
        <v>136</v>
      </c>
      <c r="CC122" s="20">
        <v>0</v>
      </c>
      <c r="CD122" s="13" t="s">
        <v>136</v>
      </c>
      <c r="CE122" s="13" t="s">
        <v>136</v>
      </c>
      <c r="CF122" s="13" t="s">
        <v>136</v>
      </c>
      <c r="CG122" s="20">
        <v>0</v>
      </c>
      <c r="CH122" s="13" t="s">
        <v>136</v>
      </c>
      <c r="CI122" s="13" t="s">
        <v>136</v>
      </c>
      <c r="CJ122" s="13" t="s">
        <v>136</v>
      </c>
      <c r="CK122" s="20">
        <v>0</v>
      </c>
      <c r="CL122" s="13" t="s">
        <v>136</v>
      </c>
      <c r="CM122" s="13" t="s">
        <v>136</v>
      </c>
      <c r="CN122" s="13" t="s">
        <v>136</v>
      </c>
      <c r="CO122" s="13" t="s">
        <v>136</v>
      </c>
      <c r="CP122" s="13" t="s">
        <v>136</v>
      </c>
      <c r="CQ122" s="13" t="s">
        <v>136</v>
      </c>
      <c r="CR122" s="13" t="s">
        <v>136</v>
      </c>
      <c r="CS122" s="13" t="s">
        <v>136</v>
      </c>
      <c r="CT122" s="13" t="s">
        <v>136</v>
      </c>
      <c r="CU122" s="20">
        <v>20</v>
      </c>
      <c r="CV122" s="13" t="s">
        <v>136</v>
      </c>
      <c r="CW122" s="13" t="s">
        <v>136</v>
      </c>
      <c r="CX122" s="13" t="s">
        <v>136</v>
      </c>
      <c r="CY122" s="20">
        <v>6</v>
      </c>
      <c r="CZ122" s="13" t="s">
        <v>136</v>
      </c>
      <c r="DA122" s="13" t="s">
        <v>136</v>
      </c>
      <c r="DB122" s="13" t="s">
        <v>136</v>
      </c>
      <c r="DC122" s="13" t="s">
        <v>136</v>
      </c>
      <c r="DD122" s="13" t="s">
        <v>136</v>
      </c>
      <c r="DE122" s="13" t="s">
        <v>136</v>
      </c>
      <c r="DF122" s="13" t="s">
        <v>136</v>
      </c>
      <c r="DG122" s="13" t="s">
        <v>136</v>
      </c>
      <c r="DH122" s="13" t="s">
        <v>136</v>
      </c>
      <c r="DI122" s="13"/>
      <c r="DJ122" s="13"/>
      <c r="DK122" s="13"/>
      <c r="DL122" s="20">
        <v>0</v>
      </c>
      <c r="DM122" s="20">
        <v>0</v>
      </c>
      <c r="DN122" s="20">
        <v>0</v>
      </c>
      <c r="DO122" s="20">
        <v>0</v>
      </c>
      <c r="DP122" s="20">
        <v>0</v>
      </c>
      <c r="DQ122" s="20">
        <v>0</v>
      </c>
      <c r="DR122" s="20">
        <v>1</v>
      </c>
      <c r="DS122" s="20">
        <v>1</v>
      </c>
      <c r="DT122" s="20">
        <v>0</v>
      </c>
      <c r="DU122" s="20">
        <v>0</v>
      </c>
      <c r="DV122" s="20">
        <v>0</v>
      </c>
      <c r="DW122" s="20">
        <v>0</v>
      </c>
      <c r="DX122" s="20">
        <v>3</v>
      </c>
      <c r="DY122" s="20">
        <v>3</v>
      </c>
      <c r="DZ122" s="20">
        <v>4</v>
      </c>
      <c r="EA122" s="20">
        <v>4</v>
      </c>
      <c r="EB122" s="20">
        <v>3500</v>
      </c>
      <c r="EC122" s="20">
        <v>3500</v>
      </c>
      <c r="ED122" s="19">
        <f t="shared" si="18"/>
        <v>0</v>
      </c>
      <c r="EE122" s="19">
        <f t="shared" si="19"/>
        <v>0</v>
      </c>
      <c r="EF122" s="20">
        <v>3500</v>
      </c>
      <c r="EG122" s="20">
        <v>3500</v>
      </c>
      <c r="EH122" s="19">
        <f t="shared" si="20"/>
        <v>0</v>
      </c>
      <c r="EI122" s="19">
        <f t="shared" si="21"/>
        <v>0</v>
      </c>
      <c r="EJ122" s="19"/>
      <c r="EK122" s="19"/>
      <c r="EL122" s="19"/>
      <c r="EM122" s="19"/>
      <c r="EN122" s="19"/>
      <c r="EO122" s="19"/>
      <c r="EP122" s="19"/>
      <c r="EQ122" s="19"/>
      <c r="ER122" s="19">
        <v>2</v>
      </c>
      <c r="ET122" s="20">
        <v>0</v>
      </c>
      <c r="EU122" s="20">
        <v>0</v>
      </c>
      <c r="EV122" s="19">
        <v>0</v>
      </c>
      <c r="EW122" s="19"/>
      <c r="EX122" s="20">
        <v>0</v>
      </c>
      <c r="EY122" s="20" t="s">
        <v>136</v>
      </c>
      <c r="EZ122" s="19">
        <v>0</v>
      </c>
      <c r="FA122" s="19"/>
      <c r="FB122" s="20">
        <v>1</v>
      </c>
      <c r="FD122" s="19">
        <v>0</v>
      </c>
      <c r="FE122" s="19"/>
      <c r="FF122" s="15">
        <v>0</v>
      </c>
      <c r="FG122" s="20">
        <v>23</v>
      </c>
      <c r="FH122" s="20">
        <v>5</v>
      </c>
      <c r="FI122" s="20">
        <v>30</v>
      </c>
      <c r="FJ122" s="20">
        <v>13</v>
      </c>
      <c r="FK122" s="20">
        <v>53</v>
      </c>
      <c r="FL122" s="20">
        <v>18</v>
      </c>
      <c r="FM122" s="20">
        <v>71</v>
      </c>
      <c r="FN122" s="20">
        <v>5</v>
      </c>
      <c r="FO122" s="20">
        <v>0</v>
      </c>
      <c r="FP122" s="20">
        <v>5</v>
      </c>
      <c r="FQ122" s="20">
        <v>0</v>
      </c>
      <c r="FR122" s="20">
        <v>0</v>
      </c>
      <c r="FS122" s="20">
        <v>0</v>
      </c>
      <c r="FT122" s="20">
        <v>0</v>
      </c>
      <c r="FU122" s="20">
        <v>0</v>
      </c>
      <c r="FV122" s="20">
        <v>1</v>
      </c>
      <c r="FW122" s="20">
        <v>0</v>
      </c>
      <c r="FX122" s="20">
        <v>9</v>
      </c>
      <c r="FY122" s="20">
        <v>0</v>
      </c>
      <c r="FZ122" s="20">
        <v>0</v>
      </c>
      <c r="GA122" s="20">
        <v>0</v>
      </c>
      <c r="GB122" s="20">
        <v>0</v>
      </c>
      <c r="GC122" s="20">
        <v>8</v>
      </c>
      <c r="GD122" s="20">
        <v>1</v>
      </c>
      <c r="GE122" s="20">
        <v>0</v>
      </c>
      <c r="GF122" s="20">
        <v>0</v>
      </c>
      <c r="GG122" s="20">
        <v>0</v>
      </c>
      <c r="GH122" s="20">
        <v>1</v>
      </c>
      <c r="GI122" s="20">
        <v>0</v>
      </c>
      <c r="GJ122" s="20">
        <v>0</v>
      </c>
      <c r="GK122" s="20">
        <v>0</v>
      </c>
      <c r="GL122" s="20">
        <v>10</v>
      </c>
      <c r="GM122" s="20">
        <v>5</v>
      </c>
      <c r="GN122" s="20">
        <v>0</v>
      </c>
      <c r="GO122" s="20">
        <v>0</v>
      </c>
      <c r="GP122" s="20">
        <v>1</v>
      </c>
      <c r="GQ122" s="20">
        <v>0</v>
      </c>
      <c r="GR122" s="20">
        <v>5</v>
      </c>
      <c r="GS122" s="20">
        <v>5</v>
      </c>
      <c r="GT122" s="20">
        <v>3</v>
      </c>
      <c r="GU122" s="20">
        <v>0</v>
      </c>
      <c r="GV122" s="20">
        <v>6</v>
      </c>
      <c r="GW122" s="20">
        <v>0</v>
      </c>
      <c r="GX122" s="20">
        <v>1</v>
      </c>
      <c r="GY122" s="20">
        <v>0</v>
      </c>
      <c r="GZ122" s="20">
        <v>5</v>
      </c>
      <c r="HA122" s="20">
        <v>0</v>
      </c>
    </row>
    <row r="123" spans="1:209" ht="15" customHeight="1" x14ac:dyDescent="0.35">
      <c r="A123" s="18">
        <v>2090512</v>
      </c>
      <c r="B123" s="18">
        <v>2</v>
      </c>
      <c r="C123" s="18">
        <v>9</v>
      </c>
      <c r="D123" s="18">
        <v>5</v>
      </c>
      <c r="E123" s="18" t="s">
        <v>253</v>
      </c>
      <c r="F123" s="18">
        <v>1</v>
      </c>
      <c r="G123" s="18">
        <v>2</v>
      </c>
      <c r="H123" s="13">
        <v>1</v>
      </c>
      <c r="I123">
        <v>0</v>
      </c>
      <c r="J123">
        <v>2</v>
      </c>
      <c r="K123" s="13">
        <v>0</v>
      </c>
      <c r="L123" s="14">
        <v>0</v>
      </c>
      <c r="M123" s="13">
        <v>1</v>
      </c>
      <c r="N123">
        <v>2</v>
      </c>
      <c r="O123" s="13">
        <v>6</v>
      </c>
      <c r="P123" s="14">
        <v>0</v>
      </c>
      <c r="Q123" s="14">
        <v>0</v>
      </c>
      <c r="R123" s="13">
        <v>1</v>
      </c>
      <c r="S123" s="13">
        <v>1</v>
      </c>
      <c r="T123" s="14">
        <f t="shared" si="13"/>
        <v>11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14">
        <f t="shared" si="14"/>
        <v>0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f t="shared" si="15"/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f t="shared" si="16"/>
        <v>0</v>
      </c>
      <c r="AS123" s="14">
        <f t="shared" si="17"/>
        <v>11</v>
      </c>
      <c r="AT123">
        <v>0</v>
      </c>
      <c r="AU123" s="13" t="s">
        <v>136</v>
      </c>
      <c r="AV123" s="20">
        <v>0</v>
      </c>
      <c r="AW123" s="13" t="s">
        <v>136</v>
      </c>
      <c r="AX123" s="13" t="s">
        <v>136</v>
      </c>
      <c r="AY123" s="13" t="s">
        <v>136</v>
      </c>
      <c r="AZ123" s="20">
        <v>1</v>
      </c>
      <c r="BA123" s="13">
        <v>1</v>
      </c>
      <c r="BB123" s="13">
        <v>1</v>
      </c>
      <c r="BC123" s="13">
        <v>3</v>
      </c>
      <c r="BD123" s="20">
        <v>0</v>
      </c>
      <c r="BE123" s="13" t="s">
        <v>136</v>
      </c>
      <c r="BF123" s="13" t="s">
        <v>136</v>
      </c>
      <c r="BG123" s="13" t="s">
        <v>136</v>
      </c>
      <c r="BH123" s="20">
        <v>1</v>
      </c>
      <c r="BI123" s="13">
        <v>1</v>
      </c>
      <c r="BJ123" s="13">
        <v>1</v>
      </c>
      <c r="BK123" s="13">
        <v>3</v>
      </c>
      <c r="BL123" s="20">
        <v>0</v>
      </c>
      <c r="BM123" s="13" t="s">
        <v>136</v>
      </c>
      <c r="BN123" s="13" t="s">
        <v>136</v>
      </c>
      <c r="BO123" s="13" t="s">
        <v>136</v>
      </c>
      <c r="BP123" s="20">
        <v>0</v>
      </c>
      <c r="BQ123" s="21">
        <v>1</v>
      </c>
      <c r="BR123" s="13" t="s">
        <v>136</v>
      </c>
      <c r="BS123" s="13" t="s">
        <v>136</v>
      </c>
      <c r="BT123" s="13" t="s">
        <v>136</v>
      </c>
      <c r="BU123" s="20">
        <v>0</v>
      </c>
      <c r="BV123" s="13" t="s">
        <v>136</v>
      </c>
      <c r="BW123" s="13" t="s">
        <v>136</v>
      </c>
      <c r="BX123" s="13" t="s">
        <v>136</v>
      </c>
      <c r="BY123" s="20">
        <v>0</v>
      </c>
      <c r="BZ123" s="13" t="s">
        <v>136</v>
      </c>
      <c r="CA123" s="13" t="s">
        <v>136</v>
      </c>
      <c r="CB123" s="13" t="s">
        <v>136</v>
      </c>
      <c r="CC123" s="20">
        <v>1</v>
      </c>
      <c r="CD123">
        <v>2</v>
      </c>
      <c r="CE123">
        <v>2</v>
      </c>
      <c r="CF123">
        <v>1</v>
      </c>
      <c r="CG123" s="20">
        <v>0</v>
      </c>
      <c r="CH123" s="13" t="s">
        <v>136</v>
      </c>
      <c r="CI123" s="13" t="s">
        <v>136</v>
      </c>
      <c r="CJ123" s="13" t="s">
        <v>136</v>
      </c>
      <c r="CK123" s="20">
        <v>0</v>
      </c>
      <c r="CL123" s="13" t="s">
        <v>136</v>
      </c>
      <c r="CM123" s="13" t="s">
        <v>136</v>
      </c>
      <c r="CN123" s="13" t="s">
        <v>136</v>
      </c>
      <c r="CO123" s="13" t="s">
        <v>136</v>
      </c>
      <c r="CP123" s="13" t="s">
        <v>136</v>
      </c>
      <c r="CQ123" s="13" t="s">
        <v>136</v>
      </c>
      <c r="CR123" s="13" t="s">
        <v>136</v>
      </c>
      <c r="CS123" s="13" t="s">
        <v>136</v>
      </c>
      <c r="CT123" s="13" t="s">
        <v>136</v>
      </c>
      <c r="CU123" s="13" t="s">
        <v>136</v>
      </c>
      <c r="CV123" s="13" t="s">
        <v>136</v>
      </c>
      <c r="CW123" s="13" t="s">
        <v>136</v>
      </c>
      <c r="CX123" s="13" t="s">
        <v>136</v>
      </c>
      <c r="CY123" s="13" t="s">
        <v>136</v>
      </c>
      <c r="CZ123" s="13" t="s">
        <v>136</v>
      </c>
      <c r="DA123" s="13" t="s">
        <v>136</v>
      </c>
      <c r="DB123" s="13" t="s">
        <v>136</v>
      </c>
      <c r="DC123">
        <v>2</v>
      </c>
      <c r="DD123" s="13" t="s">
        <v>136</v>
      </c>
      <c r="DE123" s="13" t="s">
        <v>136</v>
      </c>
      <c r="DF123" s="13" t="s">
        <v>136</v>
      </c>
      <c r="DG123" s="13" t="s">
        <v>136</v>
      </c>
      <c r="DH123" s="13" t="s">
        <v>136</v>
      </c>
      <c r="DI123" s="13"/>
      <c r="DJ123" s="13"/>
      <c r="DK123" s="13"/>
      <c r="DL123" s="20">
        <v>0</v>
      </c>
      <c r="DM123" s="20">
        <v>0</v>
      </c>
      <c r="DN123" s="20">
        <v>0</v>
      </c>
      <c r="DO123" s="20">
        <v>0</v>
      </c>
      <c r="DP123" s="20">
        <v>0</v>
      </c>
      <c r="DQ123" s="20">
        <v>0</v>
      </c>
      <c r="DR123" s="20">
        <v>1</v>
      </c>
      <c r="DS123" s="20">
        <v>1</v>
      </c>
      <c r="DT123" s="20">
        <v>0</v>
      </c>
      <c r="DU123" s="20">
        <v>0</v>
      </c>
      <c r="DV123" s="20">
        <v>0</v>
      </c>
      <c r="DW123" s="20">
        <v>1</v>
      </c>
      <c r="DX123" s="20">
        <v>2</v>
      </c>
      <c r="DY123" s="20">
        <v>2</v>
      </c>
      <c r="DZ123" s="20">
        <v>4</v>
      </c>
      <c r="EA123" s="20">
        <v>4</v>
      </c>
      <c r="EB123" s="20">
        <v>2000</v>
      </c>
      <c r="EC123" s="20">
        <v>3500</v>
      </c>
      <c r="ED123" s="19">
        <f t="shared" si="18"/>
        <v>1500</v>
      </c>
      <c r="EE123" s="19">
        <f t="shared" si="19"/>
        <v>42.857142857142854</v>
      </c>
      <c r="EF123" s="20">
        <v>2000</v>
      </c>
      <c r="EG123" s="20">
        <v>3500</v>
      </c>
      <c r="EH123" s="19">
        <f t="shared" si="20"/>
        <v>1500</v>
      </c>
      <c r="EI123" s="19">
        <f t="shared" si="21"/>
        <v>42.857142857142854</v>
      </c>
      <c r="EJ123" s="19"/>
      <c r="EK123" s="19"/>
      <c r="EL123" s="19"/>
      <c r="EM123" s="19"/>
      <c r="EN123" s="19"/>
      <c r="EO123" s="19"/>
      <c r="EP123" s="19"/>
      <c r="EQ123" s="19"/>
      <c r="ER123" s="19">
        <v>2</v>
      </c>
      <c r="ET123" s="20">
        <v>0</v>
      </c>
      <c r="EU123" s="20">
        <v>0</v>
      </c>
      <c r="EV123" s="19">
        <v>0</v>
      </c>
      <c r="EW123" s="19"/>
      <c r="EX123" s="20">
        <v>0</v>
      </c>
      <c r="EY123" s="20" t="s">
        <v>136</v>
      </c>
      <c r="EZ123" s="19">
        <v>0</v>
      </c>
      <c r="FA123" s="19"/>
      <c r="FB123" s="20">
        <v>8</v>
      </c>
      <c r="FC123" s="20"/>
      <c r="FD123" s="19">
        <v>0</v>
      </c>
      <c r="FE123" s="19"/>
      <c r="FF123" s="15">
        <v>0</v>
      </c>
      <c r="FG123" s="20">
        <v>6</v>
      </c>
      <c r="FH123">
        <v>0</v>
      </c>
      <c r="FI123">
        <v>31</v>
      </c>
      <c r="FJ123">
        <v>24</v>
      </c>
      <c r="FK123">
        <v>37</v>
      </c>
      <c r="FL123">
        <v>24</v>
      </c>
      <c r="FM123">
        <v>61</v>
      </c>
      <c r="FN123">
        <v>0</v>
      </c>
      <c r="FO123">
        <v>0</v>
      </c>
      <c r="FP123">
        <v>1</v>
      </c>
      <c r="FQ123">
        <v>0</v>
      </c>
      <c r="FR123">
        <v>0</v>
      </c>
      <c r="FS123">
        <v>0</v>
      </c>
      <c r="FT123">
        <v>0</v>
      </c>
      <c r="FU123">
        <v>0</v>
      </c>
      <c r="FV123">
        <v>0</v>
      </c>
      <c r="FW123">
        <v>0</v>
      </c>
      <c r="FX123">
        <v>4</v>
      </c>
      <c r="FY123">
        <v>0</v>
      </c>
      <c r="FZ123">
        <v>0</v>
      </c>
      <c r="GA123">
        <v>0</v>
      </c>
      <c r="GB123">
        <v>0</v>
      </c>
      <c r="GC123">
        <v>14</v>
      </c>
      <c r="GD123">
        <v>1</v>
      </c>
      <c r="GE123">
        <v>0</v>
      </c>
      <c r="GF123">
        <v>0</v>
      </c>
      <c r="GG123">
        <v>0</v>
      </c>
      <c r="GH123">
        <v>1</v>
      </c>
      <c r="GI123">
        <v>0</v>
      </c>
      <c r="GJ123">
        <v>0</v>
      </c>
      <c r="GK123">
        <v>0</v>
      </c>
      <c r="GL123">
        <v>1</v>
      </c>
      <c r="GM123">
        <v>0</v>
      </c>
      <c r="GN123">
        <v>0</v>
      </c>
      <c r="GO123">
        <v>0</v>
      </c>
      <c r="GP123">
        <v>1</v>
      </c>
      <c r="GQ123">
        <v>0</v>
      </c>
      <c r="GR123">
        <v>15</v>
      </c>
      <c r="GS123">
        <v>10</v>
      </c>
      <c r="GT123">
        <v>1</v>
      </c>
      <c r="GU123">
        <v>0</v>
      </c>
      <c r="GV123">
        <v>10</v>
      </c>
      <c r="GW123">
        <v>0</v>
      </c>
      <c r="GX123">
        <v>1</v>
      </c>
      <c r="GY123">
        <v>0</v>
      </c>
      <c r="GZ123">
        <v>1</v>
      </c>
      <c r="HA123">
        <v>0</v>
      </c>
    </row>
    <row r="124" spans="1:209" ht="15" customHeight="1" x14ac:dyDescent="0.35">
      <c r="A124" s="18">
        <v>2090513</v>
      </c>
      <c r="B124" s="18">
        <v>2</v>
      </c>
      <c r="C124" s="18">
        <v>9</v>
      </c>
      <c r="D124" s="18">
        <v>5</v>
      </c>
      <c r="E124" s="18" t="s">
        <v>254</v>
      </c>
      <c r="F124" s="18">
        <v>1</v>
      </c>
      <c r="G124" s="18">
        <v>6</v>
      </c>
      <c r="H124" s="13">
        <v>5</v>
      </c>
      <c r="I124">
        <v>0</v>
      </c>
      <c r="J124" s="13">
        <v>1</v>
      </c>
      <c r="K124" s="13">
        <v>0</v>
      </c>
      <c r="L124" s="14">
        <v>0</v>
      </c>
      <c r="M124" s="13">
        <v>8</v>
      </c>
      <c r="N124" s="14">
        <v>0</v>
      </c>
      <c r="O124" s="13">
        <v>4</v>
      </c>
      <c r="P124" s="14">
        <v>0</v>
      </c>
      <c r="Q124" s="14">
        <v>0</v>
      </c>
      <c r="R124" s="13">
        <v>3</v>
      </c>
      <c r="S124">
        <v>1</v>
      </c>
      <c r="T124" s="14">
        <f t="shared" si="13"/>
        <v>16</v>
      </c>
      <c r="U124" s="13">
        <v>8</v>
      </c>
      <c r="V124" s="14">
        <v>0</v>
      </c>
      <c r="W124" s="14">
        <v>0</v>
      </c>
      <c r="X124" s="14">
        <v>0</v>
      </c>
      <c r="Y124" s="14">
        <v>0</v>
      </c>
      <c r="Z124">
        <v>5</v>
      </c>
      <c r="AA124" s="14">
        <v>0</v>
      </c>
      <c r="AB124" s="14">
        <f t="shared" si="14"/>
        <v>13</v>
      </c>
      <c r="AC124" s="14">
        <v>0</v>
      </c>
      <c r="AD124" s="14">
        <v>0</v>
      </c>
      <c r="AE124" s="14">
        <v>0</v>
      </c>
      <c r="AF124" s="14">
        <v>0</v>
      </c>
      <c r="AG124" s="14">
        <v>0</v>
      </c>
      <c r="AH124" s="14">
        <v>0</v>
      </c>
      <c r="AI124" s="14">
        <v>0</v>
      </c>
      <c r="AJ124" s="14">
        <f t="shared" si="15"/>
        <v>0</v>
      </c>
      <c r="AK124" s="14">
        <v>0</v>
      </c>
      <c r="AL124" s="14">
        <v>0</v>
      </c>
      <c r="AM124" s="14">
        <v>0</v>
      </c>
      <c r="AN124" s="14">
        <v>0</v>
      </c>
      <c r="AO124" s="14">
        <v>0</v>
      </c>
      <c r="AP124" s="14">
        <v>0</v>
      </c>
      <c r="AQ124" s="14">
        <v>0</v>
      </c>
      <c r="AR124" s="14">
        <f t="shared" si="16"/>
        <v>0</v>
      </c>
      <c r="AS124" s="14">
        <f t="shared" si="17"/>
        <v>29</v>
      </c>
      <c r="AT124">
        <v>1</v>
      </c>
      <c r="AU124">
        <v>8</v>
      </c>
      <c r="AV124" s="20">
        <v>0</v>
      </c>
      <c r="AW124" s="13" t="s">
        <v>136</v>
      </c>
      <c r="AX124" s="13" t="s">
        <v>136</v>
      </c>
      <c r="AY124" s="13" t="s">
        <v>136</v>
      </c>
      <c r="AZ124" s="20">
        <v>0</v>
      </c>
      <c r="BA124" s="13" t="s">
        <v>136</v>
      </c>
      <c r="BB124" s="13" t="s">
        <v>136</v>
      </c>
      <c r="BC124" s="13" t="s">
        <v>136</v>
      </c>
      <c r="BD124" s="20">
        <v>0</v>
      </c>
      <c r="BE124" s="13" t="s">
        <v>136</v>
      </c>
      <c r="BF124" s="13" t="s">
        <v>136</v>
      </c>
      <c r="BG124" s="13" t="s">
        <v>136</v>
      </c>
      <c r="BH124" s="20">
        <v>0</v>
      </c>
      <c r="BI124" s="13" t="s">
        <v>136</v>
      </c>
      <c r="BJ124" s="13" t="s">
        <v>136</v>
      </c>
      <c r="BK124" s="13" t="s">
        <v>136</v>
      </c>
      <c r="BL124" s="20">
        <v>0</v>
      </c>
      <c r="BM124" s="13" t="s">
        <v>136</v>
      </c>
      <c r="BN124" s="13" t="s">
        <v>136</v>
      </c>
      <c r="BO124" s="13" t="s">
        <v>136</v>
      </c>
      <c r="BP124" s="20">
        <v>0</v>
      </c>
      <c r="BQ124" s="21">
        <v>1</v>
      </c>
      <c r="BR124" s="13" t="s">
        <v>136</v>
      </c>
      <c r="BS124" s="13" t="s">
        <v>136</v>
      </c>
      <c r="BT124" s="13" t="s">
        <v>136</v>
      </c>
      <c r="BU124" s="20">
        <v>0</v>
      </c>
      <c r="BV124" s="13" t="s">
        <v>136</v>
      </c>
      <c r="BW124" s="13" t="s">
        <v>136</v>
      </c>
      <c r="BX124" s="13" t="s">
        <v>136</v>
      </c>
      <c r="BY124" s="20">
        <v>0</v>
      </c>
      <c r="BZ124" s="13" t="s">
        <v>136</v>
      </c>
      <c r="CA124" s="13" t="s">
        <v>136</v>
      </c>
      <c r="CB124" s="13" t="s">
        <v>136</v>
      </c>
      <c r="CC124" s="20">
        <v>0</v>
      </c>
      <c r="CD124" s="13" t="s">
        <v>136</v>
      </c>
      <c r="CE124" s="13" t="s">
        <v>136</v>
      </c>
      <c r="CF124" s="13" t="s">
        <v>136</v>
      </c>
      <c r="CG124" s="20">
        <v>0</v>
      </c>
      <c r="CH124" s="13" t="s">
        <v>136</v>
      </c>
      <c r="CI124" s="13" t="s">
        <v>136</v>
      </c>
      <c r="CJ124" s="13" t="s">
        <v>136</v>
      </c>
      <c r="CK124" s="20">
        <v>0</v>
      </c>
      <c r="CL124" s="13" t="s">
        <v>136</v>
      </c>
      <c r="CM124" s="13" t="s">
        <v>136</v>
      </c>
      <c r="CN124" s="13" t="s">
        <v>136</v>
      </c>
      <c r="CO124" s="13" t="s">
        <v>136</v>
      </c>
      <c r="CP124" s="13" t="s">
        <v>136</v>
      </c>
      <c r="CQ124" s="13" t="s">
        <v>136</v>
      </c>
      <c r="CR124" s="13" t="s">
        <v>136</v>
      </c>
      <c r="CS124" s="13" t="s">
        <v>136</v>
      </c>
      <c r="CT124" s="13" t="s">
        <v>136</v>
      </c>
      <c r="CU124" s="13" t="s">
        <v>136</v>
      </c>
      <c r="CV124" s="13" t="s">
        <v>136</v>
      </c>
      <c r="CW124" s="13" t="s">
        <v>136</v>
      </c>
      <c r="CX124" s="13" t="s">
        <v>136</v>
      </c>
      <c r="CY124" s="13" t="s">
        <v>136</v>
      </c>
      <c r="CZ124" s="13" t="s">
        <v>136</v>
      </c>
      <c r="DA124" s="13" t="s">
        <v>136</v>
      </c>
      <c r="DB124" s="13" t="s">
        <v>136</v>
      </c>
      <c r="DC124" s="13" t="s">
        <v>136</v>
      </c>
      <c r="DD124" s="13" t="s">
        <v>136</v>
      </c>
      <c r="DE124" s="13" t="s">
        <v>136</v>
      </c>
      <c r="DF124" s="13" t="s">
        <v>136</v>
      </c>
      <c r="DG124" s="13" t="s">
        <v>136</v>
      </c>
      <c r="DH124" s="13" t="s">
        <v>136</v>
      </c>
      <c r="DI124" s="13"/>
      <c r="DJ124" s="13"/>
      <c r="DK124" s="13"/>
      <c r="DL124" s="20">
        <v>0</v>
      </c>
      <c r="DM124" s="20">
        <v>0</v>
      </c>
      <c r="DN124" s="20">
        <v>0</v>
      </c>
      <c r="DO124" s="20">
        <v>0</v>
      </c>
      <c r="DP124" s="20">
        <v>0</v>
      </c>
      <c r="DQ124" s="20">
        <v>0</v>
      </c>
      <c r="DR124" s="20">
        <v>0</v>
      </c>
      <c r="DS124" s="20">
        <v>0</v>
      </c>
      <c r="DT124" s="20">
        <v>0</v>
      </c>
      <c r="DU124" s="20">
        <v>0</v>
      </c>
      <c r="DV124" s="20">
        <v>0</v>
      </c>
      <c r="DW124" s="20">
        <v>0</v>
      </c>
      <c r="DX124" s="20">
        <v>3</v>
      </c>
      <c r="DY124" s="20">
        <v>3</v>
      </c>
      <c r="DZ124" s="20">
        <v>3</v>
      </c>
      <c r="EA124" s="20">
        <v>3</v>
      </c>
      <c r="EB124" s="15"/>
      <c r="EC124" s="15"/>
      <c r="ED124" s="19"/>
      <c r="EE124" s="19"/>
      <c r="EF124" s="20"/>
      <c r="EH124" s="19"/>
      <c r="EI124" s="19"/>
      <c r="EJ124" s="19"/>
      <c r="EK124" s="19"/>
      <c r="EL124" s="19"/>
      <c r="EM124" s="19"/>
      <c r="EN124" s="19"/>
      <c r="EO124" s="19"/>
      <c r="EP124" s="19"/>
      <c r="EQ124" s="19"/>
      <c r="ER124" s="20">
        <v>0</v>
      </c>
      <c r="ET124" s="20">
        <v>0</v>
      </c>
      <c r="EU124" s="20">
        <v>0</v>
      </c>
      <c r="EV124" s="19">
        <v>0</v>
      </c>
      <c r="EW124" s="19"/>
      <c r="EX124" s="20">
        <v>0</v>
      </c>
      <c r="EY124" s="20" t="s">
        <v>136</v>
      </c>
      <c r="EZ124" s="19">
        <v>0</v>
      </c>
      <c r="FA124" s="19"/>
      <c r="FB124" s="19">
        <v>0</v>
      </c>
      <c r="FC124" s="19"/>
      <c r="FD124" s="19">
        <v>0</v>
      </c>
      <c r="FE124" s="19"/>
      <c r="FF124" s="15">
        <v>0</v>
      </c>
      <c r="FG124">
        <v>32</v>
      </c>
      <c r="FH124">
        <v>6</v>
      </c>
      <c r="FI124">
        <v>0</v>
      </c>
      <c r="FJ124">
        <v>0</v>
      </c>
      <c r="FK124">
        <v>32</v>
      </c>
      <c r="FL124">
        <v>6</v>
      </c>
      <c r="FM124">
        <v>38</v>
      </c>
      <c r="FN124">
        <v>2</v>
      </c>
      <c r="FO124">
        <v>0</v>
      </c>
      <c r="FP124">
        <v>0</v>
      </c>
      <c r="FQ124">
        <v>0</v>
      </c>
      <c r="FR124">
        <v>2</v>
      </c>
      <c r="FS124">
        <v>0</v>
      </c>
      <c r="FT124">
        <v>0</v>
      </c>
      <c r="FU124">
        <v>0</v>
      </c>
      <c r="FV124">
        <v>3</v>
      </c>
      <c r="FW124">
        <v>0</v>
      </c>
      <c r="FX124">
        <v>0</v>
      </c>
      <c r="FY124">
        <v>0</v>
      </c>
      <c r="FZ124">
        <v>3</v>
      </c>
      <c r="GA124">
        <v>2</v>
      </c>
      <c r="GB124">
        <v>0</v>
      </c>
      <c r="GC124">
        <v>0</v>
      </c>
      <c r="GD124">
        <v>6</v>
      </c>
      <c r="GE124">
        <v>0</v>
      </c>
      <c r="GF124">
        <v>0</v>
      </c>
      <c r="GG124">
        <v>0</v>
      </c>
      <c r="GH124">
        <v>0</v>
      </c>
      <c r="GI124">
        <v>0</v>
      </c>
      <c r="GJ124">
        <v>0</v>
      </c>
      <c r="GK124">
        <v>0</v>
      </c>
      <c r="GL124">
        <v>4</v>
      </c>
      <c r="GM124">
        <v>0</v>
      </c>
      <c r="GN124">
        <v>0</v>
      </c>
      <c r="GO124">
        <v>0</v>
      </c>
      <c r="GP124">
        <v>6</v>
      </c>
      <c r="GQ124">
        <v>4</v>
      </c>
      <c r="GR124">
        <v>0</v>
      </c>
      <c r="GS124">
        <v>0</v>
      </c>
      <c r="GT124">
        <v>0</v>
      </c>
      <c r="GU124">
        <v>0</v>
      </c>
      <c r="GV124">
        <v>0</v>
      </c>
      <c r="GW124">
        <v>0</v>
      </c>
      <c r="GX124">
        <v>6</v>
      </c>
      <c r="GY124">
        <v>0</v>
      </c>
      <c r="GZ124">
        <v>0</v>
      </c>
      <c r="HA124">
        <v>0</v>
      </c>
    </row>
    <row r="125" spans="1:209" ht="15" customHeight="1" x14ac:dyDescent="0.35">
      <c r="A125" s="18">
        <v>2090514</v>
      </c>
      <c r="B125" s="18">
        <v>2</v>
      </c>
      <c r="C125" s="18">
        <v>9</v>
      </c>
      <c r="D125" s="18">
        <v>5</v>
      </c>
      <c r="E125" s="18" t="s">
        <v>255</v>
      </c>
      <c r="F125" s="18">
        <v>1</v>
      </c>
      <c r="G125" s="18">
        <v>3</v>
      </c>
      <c r="H125" s="13">
        <v>2</v>
      </c>
      <c r="I125">
        <v>0</v>
      </c>
      <c r="J125" s="13">
        <v>1</v>
      </c>
      <c r="K125" s="13">
        <v>0</v>
      </c>
      <c r="L125" s="14">
        <v>0</v>
      </c>
      <c r="M125" s="13">
        <v>8.5</v>
      </c>
      <c r="N125" s="14">
        <v>0</v>
      </c>
      <c r="O125" s="13">
        <v>3</v>
      </c>
      <c r="P125" s="14">
        <v>0</v>
      </c>
      <c r="Q125" s="14">
        <v>0</v>
      </c>
      <c r="R125" s="13">
        <v>1</v>
      </c>
      <c r="S125" s="13">
        <v>1</v>
      </c>
      <c r="T125" s="14">
        <f t="shared" si="13"/>
        <v>13.5</v>
      </c>
      <c r="U125" s="13">
        <v>10</v>
      </c>
      <c r="V125" s="14">
        <v>0</v>
      </c>
      <c r="W125" s="14">
        <v>0</v>
      </c>
      <c r="X125" s="14">
        <v>0</v>
      </c>
      <c r="Y125" s="14">
        <v>0</v>
      </c>
      <c r="Z125" s="13">
        <v>1</v>
      </c>
      <c r="AA125" s="13">
        <v>1</v>
      </c>
      <c r="AB125" s="14">
        <f t="shared" si="14"/>
        <v>12</v>
      </c>
      <c r="AC125" s="14">
        <v>0</v>
      </c>
      <c r="AD125" s="14">
        <v>0</v>
      </c>
      <c r="AE125" s="14">
        <v>0</v>
      </c>
      <c r="AF125" s="14">
        <v>0</v>
      </c>
      <c r="AG125" s="14">
        <v>0</v>
      </c>
      <c r="AH125" s="14">
        <v>0</v>
      </c>
      <c r="AI125" s="14">
        <v>0</v>
      </c>
      <c r="AJ125" s="14">
        <f t="shared" si="15"/>
        <v>0</v>
      </c>
      <c r="AK125" s="14">
        <v>0</v>
      </c>
      <c r="AL125" s="14">
        <v>0</v>
      </c>
      <c r="AM125" s="14">
        <v>0</v>
      </c>
      <c r="AN125" s="14">
        <v>0</v>
      </c>
      <c r="AO125" s="14">
        <v>0</v>
      </c>
      <c r="AP125" s="14">
        <v>0</v>
      </c>
      <c r="AQ125" s="14">
        <v>0</v>
      </c>
      <c r="AR125" s="14">
        <f t="shared" si="16"/>
        <v>0</v>
      </c>
      <c r="AS125" s="14">
        <f t="shared" si="17"/>
        <v>25.5</v>
      </c>
      <c r="AT125">
        <v>1</v>
      </c>
      <c r="AU125">
        <v>8</v>
      </c>
      <c r="AV125" s="20">
        <v>0</v>
      </c>
      <c r="AW125" s="13" t="s">
        <v>136</v>
      </c>
      <c r="AX125" s="13" t="s">
        <v>136</v>
      </c>
      <c r="AY125" s="13" t="s">
        <v>136</v>
      </c>
      <c r="AZ125" s="20">
        <v>0</v>
      </c>
      <c r="BA125" s="13" t="s">
        <v>136</v>
      </c>
      <c r="BB125" s="13" t="s">
        <v>136</v>
      </c>
      <c r="BC125" s="13" t="s">
        <v>136</v>
      </c>
      <c r="BD125" s="20">
        <v>0</v>
      </c>
      <c r="BE125" s="13" t="s">
        <v>136</v>
      </c>
      <c r="BF125" s="13" t="s">
        <v>136</v>
      </c>
      <c r="BG125" s="13" t="s">
        <v>136</v>
      </c>
      <c r="BH125" s="20">
        <v>0</v>
      </c>
      <c r="BI125" s="13" t="s">
        <v>136</v>
      </c>
      <c r="BJ125" s="13" t="s">
        <v>136</v>
      </c>
      <c r="BK125" s="13" t="s">
        <v>136</v>
      </c>
      <c r="BL125" s="20">
        <v>0</v>
      </c>
      <c r="BM125" s="13" t="s">
        <v>136</v>
      </c>
      <c r="BN125" s="13" t="s">
        <v>136</v>
      </c>
      <c r="BO125" s="13" t="s">
        <v>136</v>
      </c>
      <c r="BP125" s="20">
        <v>0</v>
      </c>
      <c r="BQ125" s="21">
        <v>1</v>
      </c>
      <c r="BR125" s="13" t="s">
        <v>136</v>
      </c>
      <c r="BS125" s="13" t="s">
        <v>136</v>
      </c>
      <c r="BT125" s="13" t="s">
        <v>136</v>
      </c>
      <c r="BU125" s="20">
        <v>0</v>
      </c>
      <c r="BV125" s="13" t="s">
        <v>136</v>
      </c>
      <c r="BW125" s="13" t="s">
        <v>136</v>
      </c>
      <c r="BX125" s="13" t="s">
        <v>136</v>
      </c>
      <c r="BY125" s="20">
        <v>0</v>
      </c>
      <c r="BZ125" s="13" t="s">
        <v>136</v>
      </c>
      <c r="CA125" s="13" t="s">
        <v>136</v>
      </c>
      <c r="CB125" s="13" t="s">
        <v>136</v>
      </c>
      <c r="CC125" s="20">
        <v>0</v>
      </c>
      <c r="CD125" s="13" t="s">
        <v>136</v>
      </c>
      <c r="CE125" s="13" t="s">
        <v>136</v>
      </c>
      <c r="CF125" s="13" t="s">
        <v>136</v>
      </c>
      <c r="CG125" s="20">
        <v>0</v>
      </c>
      <c r="CH125" s="13" t="s">
        <v>136</v>
      </c>
      <c r="CI125" s="13" t="s">
        <v>136</v>
      </c>
      <c r="CJ125" s="13" t="s">
        <v>136</v>
      </c>
      <c r="CK125" s="20">
        <v>0</v>
      </c>
      <c r="CL125" s="13" t="s">
        <v>136</v>
      </c>
      <c r="CM125" s="13" t="s">
        <v>136</v>
      </c>
      <c r="CN125" s="13" t="s">
        <v>136</v>
      </c>
      <c r="CO125" s="13" t="s">
        <v>136</v>
      </c>
      <c r="CP125" s="13" t="s">
        <v>136</v>
      </c>
      <c r="CQ125" s="13" t="s">
        <v>136</v>
      </c>
      <c r="CR125" s="13" t="s">
        <v>136</v>
      </c>
      <c r="CS125" s="13" t="s">
        <v>136</v>
      </c>
      <c r="CT125" s="13" t="s">
        <v>136</v>
      </c>
      <c r="CU125" s="13" t="s">
        <v>136</v>
      </c>
      <c r="CV125" s="13" t="s">
        <v>136</v>
      </c>
      <c r="CW125" s="13" t="s">
        <v>136</v>
      </c>
      <c r="CX125" s="13" t="s">
        <v>136</v>
      </c>
      <c r="CY125" s="13" t="s">
        <v>136</v>
      </c>
      <c r="CZ125" s="13" t="s">
        <v>136</v>
      </c>
      <c r="DA125" s="13" t="s">
        <v>136</v>
      </c>
      <c r="DB125" s="13" t="s">
        <v>136</v>
      </c>
      <c r="DC125" s="13" t="s">
        <v>136</v>
      </c>
      <c r="DD125" s="13" t="s">
        <v>136</v>
      </c>
      <c r="DE125" s="13" t="s">
        <v>136</v>
      </c>
      <c r="DF125" s="13" t="s">
        <v>136</v>
      </c>
      <c r="DG125" s="13" t="s">
        <v>136</v>
      </c>
      <c r="DH125" s="13" t="s">
        <v>136</v>
      </c>
      <c r="DI125" s="13"/>
      <c r="DJ125" s="13"/>
      <c r="DK125" s="13"/>
      <c r="DL125" s="20">
        <v>0</v>
      </c>
      <c r="DM125" s="20">
        <v>0</v>
      </c>
      <c r="DN125" s="20">
        <v>0</v>
      </c>
      <c r="DO125" s="20">
        <v>0</v>
      </c>
      <c r="DP125" s="20">
        <v>0</v>
      </c>
      <c r="DQ125" s="20">
        <v>0</v>
      </c>
      <c r="DR125" s="20">
        <v>0</v>
      </c>
      <c r="DS125" s="20">
        <v>0</v>
      </c>
      <c r="DT125" s="20">
        <v>0</v>
      </c>
      <c r="DU125" s="20">
        <v>0</v>
      </c>
      <c r="DV125" s="20">
        <v>0</v>
      </c>
      <c r="DW125" s="20">
        <v>0</v>
      </c>
      <c r="DX125" s="20">
        <v>2</v>
      </c>
      <c r="DY125" s="20">
        <v>2</v>
      </c>
      <c r="DZ125" s="20">
        <v>2</v>
      </c>
      <c r="EA125" s="20">
        <v>4</v>
      </c>
      <c r="EB125" s="20">
        <v>3500</v>
      </c>
      <c r="EC125" s="20">
        <v>7000</v>
      </c>
      <c r="ED125" s="19">
        <f t="shared" si="18"/>
        <v>3500</v>
      </c>
      <c r="EE125" s="19">
        <f t="shared" si="19"/>
        <v>50</v>
      </c>
      <c r="EF125" s="20">
        <v>2000</v>
      </c>
      <c r="EG125" s="20">
        <v>3500</v>
      </c>
      <c r="EH125" s="19">
        <f t="shared" si="20"/>
        <v>1500</v>
      </c>
      <c r="EI125" s="19">
        <f t="shared" si="21"/>
        <v>42.857142857142854</v>
      </c>
      <c r="EJ125" s="19"/>
      <c r="EK125" s="19"/>
      <c r="EL125" s="19"/>
      <c r="EM125" s="19"/>
      <c r="EN125" s="19"/>
      <c r="EO125" s="19"/>
      <c r="EP125" s="19"/>
      <c r="EQ125" s="19"/>
      <c r="ER125" s="20">
        <v>0</v>
      </c>
      <c r="ET125" s="20">
        <v>1</v>
      </c>
      <c r="EU125" s="20">
        <v>0</v>
      </c>
      <c r="EV125" s="19">
        <v>0</v>
      </c>
      <c r="EW125" s="19"/>
      <c r="EX125" s="20">
        <v>0</v>
      </c>
      <c r="EY125" s="20" t="s">
        <v>136</v>
      </c>
      <c r="EZ125" s="19">
        <v>0</v>
      </c>
      <c r="FA125" s="19"/>
      <c r="FB125" s="20">
        <v>7</v>
      </c>
      <c r="FC125" s="20"/>
      <c r="FD125" s="19">
        <v>0</v>
      </c>
      <c r="FE125" s="19"/>
      <c r="FF125" s="15">
        <v>0</v>
      </c>
      <c r="FG125">
        <v>15</v>
      </c>
      <c r="FH125">
        <v>14</v>
      </c>
      <c r="FI125">
        <v>5</v>
      </c>
      <c r="FJ125">
        <v>33</v>
      </c>
      <c r="FK125">
        <v>20</v>
      </c>
      <c r="FL125">
        <v>47</v>
      </c>
      <c r="FM125">
        <v>67</v>
      </c>
      <c r="FN125">
        <v>6</v>
      </c>
      <c r="FO125">
        <v>0</v>
      </c>
      <c r="FP125">
        <v>0</v>
      </c>
      <c r="FQ125">
        <v>0</v>
      </c>
      <c r="FR125">
        <v>0</v>
      </c>
      <c r="FS125">
        <v>0</v>
      </c>
      <c r="FT125">
        <v>0</v>
      </c>
      <c r="FU125">
        <v>0</v>
      </c>
      <c r="FV125">
        <v>0</v>
      </c>
      <c r="FW125">
        <v>2</v>
      </c>
      <c r="FX125">
        <v>5</v>
      </c>
      <c r="FY125">
        <v>3</v>
      </c>
      <c r="FZ125">
        <v>0</v>
      </c>
      <c r="GA125">
        <v>0</v>
      </c>
      <c r="GB125">
        <v>0</v>
      </c>
      <c r="GC125">
        <v>10</v>
      </c>
      <c r="GD125">
        <v>4</v>
      </c>
      <c r="GE125">
        <v>0</v>
      </c>
      <c r="GF125">
        <v>0</v>
      </c>
      <c r="GG125">
        <v>0</v>
      </c>
      <c r="GH125">
        <v>1</v>
      </c>
      <c r="GI125">
        <v>2</v>
      </c>
      <c r="GJ125">
        <v>0</v>
      </c>
      <c r="GK125">
        <v>5</v>
      </c>
      <c r="GL125">
        <v>1</v>
      </c>
      <c r="GM125">
        <v>0</v>
      </c>
      <c r="GN125">
        <v>0</v>
      </c>
      <c r="GO125">
        <v>0</v>
      </c>
      <c r="GP125">
        <v>0</v>
      </c>
      <c r="GQ125">
        <v>4</v>
      </c>
      <c r="GR125">
        <v>0</v>
      </c>
      <c r="GS125">
        <v>15</v>
      </c>
      <c r="GT125">
        <v>0</v>
      </c>
      <c r="GU125">
        <v>0</v>
      </c>
      <c r="GV125">
        <v>0</v>
      </c>
      <c r="GW125">
        <v>0</v>
      </c>
      <c r="GX125">
        <v>3</v>
      </c>
      <c r="GY125">
        <v>6</v>
      </c>
      <c r="GZ125">
        <v>0</v>
      </c>
      <c r="HA125">
        <v>0</v>
      </c>
    </row>
    <row r="126" spans="1:209" ht="15" customHeight="1" x14ac:dyDescent="0.35">
      <c r="A126" s="18">
        <v>2090515</v>
      </c>
      <c r="B126" s="18">
        <v>2</v>
      </c>
      <c r="C126" s="18">
        <v>9</v>
      </c>
      <c r="D126" s="18">
        <v>5</v>
      </c>
      <c r="E126" s="18" t="s">
        <v>256</v>
      </c>
      <c r="F126" s="18">
        <v>0</v>
      </c>
      <c r="G126">
        <v>0</v>
      </c>
      <c r="H126" s="13">
        <v>1</v>
      </c>
      <c r="I126">
        <v>0</v>
      </c>
      <c r="J126" s="13">
        <v>2</v>
      </c>
      <c r="K126" s="13">
        <v>0</v>
      </c>
      <c r="L126" s="14">
        <v>0</v>
      </c>
      <c r="M126" s="14">
        <v>0</v>
      </c>
      <c r="N126" s="14">
        <v>0</v>
      </c>
      <c r="O126" s="13">
        <v>4</v>
      </c>
      <c r="P126" s="14">
        <v>0</v>
      </c>
      <c r="Q126" s="14">
        <v>0</v>
      </c>
      <c r="R126" s="13">
        <v>0</v>
      </c>
      <c r="S126" s="14">
        <v>0</v>
      </c>
      <c r="T126" s="14">
        <f t="shared" si="13"/>
        <v>4</v>
      </c>
      <c r="U126">
        <v>2</v>
      </c>
      <c r="V126">
        <v>6</v>
      </c>
      <c r="W126">
        <v>2</v>
      </c>
      <c r="X126" s="14">
        <v>0</v>
      </c>
      <c r="Y126" s="14">
        <v>0</v>
      </c>
      <c r="Z126" s="13">
        <v>1</v>
      </c>
      <c r="AA126" s="13">
        <v>2</v>
      </c>
      <c r="AB126" s="14">
        <f t="shared" si="14"/>
        <v>13</v>
      </c>
      <c r="AC126" s="14">
        <v>0</v>
      </c>
      <c r="AD126" s="14">
        <v>0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f t="shared" si="15"/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0</v>
      </c>
      <c r="AQ126" s="14">
        <v>0</v>
      </c>
      <c r="AR126" s="14">
        <f t="shared" si="16"/>
        <v>0</v>
      </c>
      <c r="AS126" s="14">
        <f t="shared" si="17"/>
        <v>17</v>
      </c>
      <c r="AT126">
        <v>0</v>
      </c>
      <c r="AU126" s="13" t="s">
        <v>136</v>
      </c>
      <c r="AV126" s="20">
        <v>1</v>
      </c>
      <c r="AW126">
        <v>2</v>
      </c>
      <c r="AX126">
        <v>2</v>
      </c>
      <c r="AY126">
        <v>3</v>
      </c>
      <c r="AZ126" s="20">
        <v>0</v>
      </c>
      <c r="BA126" s="13" t="s">
        <v>136</v>
      </c>
      <c r="BB126" s="13" t="s">
        <v>136</v>
      </c>
      <c r="BC126" s="13" t="s">
        <v>136</v>
      </c>
      <c r="BD126" s="20">
        <v>0</v>
      </c>
      <c r="BE126" s="13" t="s">
        <v>136</v>
      </c>
      <c r="BF126" s="13" t="s">
        <v>136</v>
      </c>
      <c r="BG126" s="13" t="s">
        <v>136</v>
      </c>
      <c r="BH126" s="20">
        <v>1</v>
      </c>
      <c r="BI126" s="13">
        <v>1</v>
      </c>
      <c r="BJ126" s="13">
        <v>1</v>
      </c>
      <c r="BK126" s="13">
        <v>3</v>
      </c>
      <c r="BL126" s="13">
        <v>1</v>
      </c>
      <c r="BM126" s="13">
        <v>1</v>
      </c>
      <c r="BN126" s="13">
        <v>2</v>
      </c>
      <c r="BO126" s="13">
        <v>1</v>
      </c>
      <c r="BP126" s="20">
        <v>0</v>
      </c>
      <c r="BQ126" s="21">
        <v>0</v>
      </c>
      <c r="BR126" s="13" t="s">
        <v>136</v>
      </c>
      <c r="BS126" s="13" t="s">
        <v>136</v>
      </c>
      <c r="BT126" s="13" t="s">
        <v>136</v>
      </c>
      <c r="BU126" s="20">
        <v>0</v>
      </c>
      <c r="BV126" s="13" t="s">
        <v>136</v>
      </c>
      <c r="BW126" s="13" t="s">
        <v>136</v>
      </c>
      <c r="BX126" s="13" t="s">
        <v>136</v>
      </c>
      <c r="BY126" s="20">
        <v>0</v>
      </c>
      <c r="BZ126" s="13" t="s">
        <v>136</v>
      </c>
      <c r="CA126" s="13" t="s">
        <v>136</v>
      </c>
      <c r="CB126" s="13" t="s">
        <v>136</v>
      </c>
      <c r="CC126" s="20">
        <v>1</v>
      </c>
      <c r="CD126">
        <v>1</v>
      </c>
      <c r="CE126">
        <v>5</v>
      </c>
      <c r="CF126">
        <v>1</v>
      </c>
      <c r="CG126" s="20">
        <v>1</v>
      </c>
      <c r="CH126" s="20">
        <v>1</v>
      </c>
      <c r="CI126" s="20">
        <v>6</v>
      </c>
      <c r="CJ126" s="20">
        <v>2</v>
      </c>
      <c r="CK126" s="20">
        <v>0</v>
      </c>
      <c r="CL126" s="13" t="s">
        <v>136</v>
      </c>
      <c r="CM126" s="13" t="s">
        <v>136</v>
      </c>
      <c r="CN126" s="13" t="s">
        <v>136</v>
      </c>
      <c r="CO126" s="13" t="s">
        <v>136</v>
      </c>
      <c r="CP126" s="13" t="s">
        <v>136</v>
      </c>
      <c r="CQ126" s="13" t="s">
        <v>136</v>
      </c>
      <c r="CR126" s="13" t="s">
        <v>136</v>
      </c>
      <c r="CS126" s="13" t="s">
        <v>136</v>
      </c>
      <c r="CT126" s="13" t="s">
        <v>136</v>
      </c>
      <c r="CU126">
        <v>20</v>
      </c>
      <c r="CV126" s="13" t="s">
        <v>136</v>
      </c>
      <c r="CW126" s="13" t="s">
        <v>136</v>
      </c>
      <c r="CX126" s="13" t="s">
        <v>136</v>
      </c>
      <c r="CY126" s="13" t="s">
        <v>136</v>
      </c>
      <c r="CZ126" s="13" t="s">
        <v>136</v>
      </c>
      <c r="DA126" s="13" t="s">
        <v>136</v>
      </c>
      <c r="DB126" s="13" t="s">
        <v>136</v>
      </c>
      <c r="DC126" s="13" t="s">
        <v>136</v>
      </c>
      <c r="DD126" s="13" t="s">
        <v>136</v>
      </c>
      <c r="DE126">
        <v>20</v>
      </c>
      <c r="DF126" s="13" t="s">
        <v>136</v>
      </c>
      <c r="DG126" s="13" t="s">
        <v>136</v>
      </c>
      <c r="DH126" s="13" t="s">
        <v>136</v>
      </c>
      <c r="DI126" s="13"/>
      <c r="DJ126" s="13"/>
      <c r="DK126" s="13"/>
      <c r="DL126" s="20">
        <v>0</v>
      </c>
      <c r="DM126" s="20">
        <v>0</v>
      </c>
      <c r="DN126" s="20">
        <v>0</v>
      </c>
      <c r="DO126" s="20">
        <v>0</v>
      </c>
      <c r="DP126" s="20">
        <v>0</v>
      </c>
      <c r="DQ126" s="20">
        <v>0</v>
      </c>
      <c r="DR126" s="20">
        <v>1</v>
      </c>
      <c r="DS126" s="20">
        <v>1</v>
      </c>
      <c r="DT126" s="20">
        <v>0</v>
      </c>
      <c r="DU126" s="20">
        <v>0</v>
      </c>
      <c r="DV126" s="20">
        <v>0</v>
      </c>
      <c r="DW126" s="20">
        <v>0</v>
      </c>
      <c r="DX126" s="20">
        <v>2</v>
      </c>
      <c r="DY126" s="20">
        <v>2</v>
      </c>
      <c r="DZ126" s="20">
        <v>4</v>
      </c>
      <c r="EA126" s="20">
        <v>4</v>
      </c>
      <c r="EB126" s="20">
        <v>3500</v>
      </c>
      <c r="EC126" s="20">
        <v>4000</v>
      </c>
      <c r="ED126" s="19">
        <f t="shared" si="18"/>
        <v>500</v>
      </c>
      <c r="EE126" s="19">
        <f t="shared" si="19"/>
        <v>12.5</v>
      </c>
      <c r="EF126" s="20">
        <v>3000</v>
      </c>
      <c r="EG126" s="20">
        <v>3500</v>
      </c>
      <c r="EH126" s="19">
        <f t="shared" si="20"/>
        <v>500</v>
      </c>
      <c r="EI126" s="19">
        <f t="shared" si="21"/>
        <v>14.285714285714285</v>
      </c>
      <c r="EJ126" s="19"/>
      <c r="EK126" s="19"/>
      <c r="EL126" s="19"/>
      <c r="EM126" s="19"/>
      <c r="EN126" s="19"/>
      <c r="EO126" s="19"/>
      <c r="EP126" s="19"/>
      <c r="EQ126" s="19"/>
      <c r="ER126" s="19">
        <v>2</v>
      </c>
      <c r="ET126" s="20">
        <v>0</v>
      </c>
      <c r="EU126" s="20">
        <v>0</v>
      </c>
      <c r="EV126" s="19">
        <v>0</v>
      </c>
      <c r="EW126" s="19"/>
      <c r="EX126" s="20">
        <v>0</v>
      </c>
      <c r="EY126" s="20" t="s">
        <v>136</v>
      </c>
      <c r="EZ126" s="19">
        <v>0</v>
      </c>
      <c r="FA126" s="19"/>
      <c r="FB126" s="20">
        <v>6</v>
      </c>
      <c r="FC126" s="20"/>
      <c r="FD126" s="19">
        <v>0</v>
      </c>
      <c r="FE126" s="19"/>
      <c r="FF126" s="15">
        <v>0</v>
      </c>
      <c r="FG126">
        <v>7</v>
      </c>
      <c r="FH126">
        <v>2</v>
      </c>
      <c r="FI126">
        <v>5</v>
      </c>
      <c r="FJ126">
        <v>7</v>
      </c>
      <c r="FK126">
        <v>12</v>
      </c>
      <c r="FL126">
        <v>9</v>
      </c>
      <c r="FM126">
        <v>21</v>
      </c>
      <c r="FN126">
        <v>1</v>
      </c>
      <c r="FO126">
        <v>0</v>
      </c>
      <c r="FP126">
        <v>0</v>
      </c>
      <c r="FQ126">
        <v>0</v>
      </c>
      <c r="FR126">
        <v>0</v>
      </c>
      <c r="FS126">
        <v>0</v>
      </c>
      <c r="FT126">
        <v>0</v>
      </c>
      <c r="FU126">
        <v>0</v>
      </c>
      <c r="FV126">
        <v>1</v>
      </c>
      <c r="FW126">
        <v>0</v>
      </c>
      <c r="FX126">
        <v>3</v>
      </c>
      <c r="FY126">
        <v>0</v>
      </c>
      <c r="FZ126">
        <v>0</v>
      </c>
      <c r="GA126">
        <v>0</v>
      </c>
      <c r="GB126">
        <v>0</v>
      </c>
      <c r="GC126">
        <v>7</v>
      </c>
      <c r="GD126">
        <v>1</v>
      </c>
      <c r="GE126">
        <v>0</v>
      </c>
      <c r="GF126">
        <v>0</v>
      </c>
      <c r="GG126">
        <v>0</v>
      </c>
      <c r="GH126">
        <v>1</v>
      </c>
      <c r="GI126">
        <v>0</v>
      </c>
      <c r="GJ126">
        <v>0</v>
      </c>
      <c r="GK126">
        <v>0</v>
      </c>
      <c r="GL126">
        <v>1</v>
      </c>
      <c r="GM126">
        <v>0</v>
      </c>
      <c r="GN126">
        <v>0</v>
      </c>
      <c r="GO126">
        <v>0</v>
      </c>
      <c r="GP126">
        <v>1</v>
      </c>
      <c r="GQ126">
        <v>2</v>
      </c>
      <c r="GR126">
        <v>1</v>
      </c>
      <c r="GS126">
        <v>0</v>
      </c>
      <c r="GT126">
        <v>0</v>
      </c>
      <c r="GU126">
        <v>0</v>
      </c>
      <c r="GV126">
        <v>1</v>
      </c>
      <c r="GW126">
        <v>0</v>
      </c>
      <c r="GX126">
        <v>1</v>
      </c>
      <c r="GY126">
        <v>0</v>
      </c>
      <c r="GZ126">
        <v>0</v>
      </c>
      <c r="HA126">
        <v>0</v>
      </c>
    </row>
    <row r="127" spans="1:209" ht="15" customHeight="1" x14ac:dyDescent="0.35">
      <c r="A127" s="18">
        <v>2090516</v>
      </c>
      <c r="B127" s="18">
        <v>2</v>
      </c>
      <c r="C127" s="18">
        <v>9</v>
      </c>
      <c r="D127" s="18">
        <v>5</v>
      </c>
      <c r="E127" s="18" t="s">
        <v>257</v>
      </c>
      <c r="F127" s="18">
        <v>0</v>
      </c>
      <c r="G127">
        <v>0</v>
      </c>
      <c r="H127" s="13">
        <v>5</v>
      </c>
      <c r="I127">
        <v>0</v>
      </c>
      <c r="J127" s="13">
        <v>0</v>
      </c>
      <c r="K127" s="13">
        <v>0</v>
      </c>
      <c r="L127" s="14">
        <v>0</v>
      </c>
      <c r="M127" s="14">
        <v>0</v>
      </c>
      <c r="N127" s="14">
        <v>0</v>
      </c>
      <c r="O127" s="13">
        <v>4</v>
      </c>
      <c r="P127" s="14">
        <v>0</v>
      </c>
      <c r="Q127" s="14">
        <v>0</v>
      </c>
      <c r="R127" s="13">
        <v>2</v>
      </c>
      <c r="S127" s="13">
        <v>1</v>
      </c>
      <c r="T127" s="14">
        <f t="shared" si="13"/>
        <v>7</v>
      </c>
      <c r="U127" s="14">
        <v>0</v>
      </c>
      <c r="V127" s="14">
        <v>0</v>
      </c>
      <c r="W127" s="14">
        <v>0</v>
      </c>
      <c r="X127" s="14">
        <v>0</v>
      </c>
      <c r="Y127" s="14">
        <v>0</v>
      </c>
      <c r="Z127" s="14">
        <v>0</v>
      </c>
      <c r="AA127" s="14">
        <v>0</v>
      </c>
      <c r="AB127" s="14">
        <f t="shared" si="14"/>
        <v>0</v>
      </c>
      <c r="AC127" s="14">
        <v>0</v>
      </c>
      <c r="AD127" s="14">
        <v>0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f t="shared" si="15"/>
        <v>0</v>
      </c>
      <c r="AK127" s="14">
        <v>0</v>
      </c>
      <c r="AL127" s="14">
        <v>0</v>
      </c>
      <c r="AM127" s="14">
        <v>0</v>
      </c>
      <c r="AN127" s="14">
        <v>0</v>
      </c>
      <c r="AO127" s="14">
        <v>0</v>
      </c>
      <c r="AP127" s="14">
        <v>0</v>
      </c>
      <c r="AQ127" s="14">
        <v>0</v>
      </c>
      <c r="AR127" s="14">
        <f t="shared" si="16"/>
        <v>0</v>
      </c>
      <c r="AS127" s="14">
        <f t="shared" si="17"/>
        <v>7</v>
      </c>
      <c r="AT127">
        <v>0</v>
      </c>
      <c r="AU127" s="13" t="s">
        <v>136</v>
      </c>
      <c r="AV127" s="20">
        <v>1</v>
      </c>
      <c r="AW127">
        <v>2</v>
      </c>
      <c r="AX127">
        <v>2</v>
      </c>
      <c r="AY127">
        <v>2</v>
      </c>
      <c r="AZ127" s="20">
        <v>0</v>
      </c>
      <c r="BA127" s="13" t="s">
        <v>136</v>
      </c>
      <c r="BB127" s="13" t="s">
        <v>136</v>
      </c>
      <c r="BC127" s="13" t="s">
        <v>136</v>
      </c>
      <c r="BD127" s="20">
        <v>0</v>
      </c>
      <c r="BE127" s="13" t="s">
        <v>136</v>
      </c>
      <c r="BF127" s="13" t="s">
        <v>136</v>
      </c>
      <c r="BG127" s="13" t="s">
        <v>136</v>
      </c>
      <c r="BH127" s="20">
        <v>1</v>
      </c>
      <c r="BI127" s="13">
        <v>2</v>
      </c>
      <c r="BJ127" s="13">
        <v>6</v>
      </c>
      <c r="BK127" s="13">
        <v>2</v>
      </c>
      <c r="BL127" s="13">
        <v>1</v>
      </c>
      <c r="BM127" s="13">
        <v>2</v>
      </c>
      <c r="BN127" s="13">
        <v>6</v>
      </c>
      <c r="BO127" s="13">
        <v>2</v>
      </c>
      <c r="BP127" s="20">
        <v>0</v>
      </c>
      <c r="BQ127" s="21">
        <v>0</v>
      </c>
      <c r="BR127" s="13" t="s">
        <v>136</v>
      </c>
      <c r="BS127" s="13" t="s">
        <v>136</v>
      </c>
      <c r="BT127" s="13" t="s">
        <v>136</v>
      </c>
      <c r="BU127" s="20">
        <v>0</v>
      </c>
      <c r="BV127" s="13" t="s">
        <v>136</v>
      </c>
      <c r="BW127" s="13" t="s">
        <v>136</v>
      </c>
      <c r="BX127" s="13" t="s">
        <v>136</v>
      </c>
      <c r="BY127" s="20">
        <v>0</v>
      </c>
      <c r="BZ127" s="13" t="s">
        <v>136</v>
      </c>
      <c r="CA127" s="13" t="s">
        <v>136</v>
      </c>
      <c r="CB127" s="13" t="s">
        <v>136</v>
      </c>
      <c r="CC127" s="20">
        <v>1</v>
      </c>
      <c r="CD127">
        <v>2</v>
      </c>
      <c r="CE127" s="15">
        <v>6</v>
      </c>
      <c r="CF127">
        <v>2</v>
      </c>
      <c r="CG127" s="20">
        <v>0</v>
      </c>
      <c r="CH127" s="13" t="s">
        <v>136</v>
      </c>
      <c r="CI127" s="13" t="s">
        <v>136</v>
      </c>
      <c r="CJ127" s="13" t="s">
        <v>136</v>
      </c>
      <c r="CK127" s="20">
        <v>0</v>
      </c>
      <c r="CL127" s="13" t="s">
        <v>136</v>
      </c>
      <c r="CM127" s="13" t="s">
        <v>136</v>
      </c>
      <c r="CN127" s="13" t="s">
        <v>136</v>
      </c>
      <c r="CO127" s="13" t="s">
        <v>136</v>
      </c>
      <c r="CP127" s="13" t="s">
        <v>136</v>
      </c>
      <c r="CQ127" s="13" t="s">
        <v>136</v>
      </c>
      <c r="CR127" s="13" t="s">
        <v>136</v>
      </c>
      <c r="CS127" s="13" t="s">
        <v>136</v>
      </c>
      <c r="CT127" s="13" t="s">
        <v>136</v>
      </c>
      <c r="CU127">
        <v>2</v>
      </c>
      <c r="CV127" s="13" t="s">
        <v>136</v>
      </c>
      <c r="CW127" s="13" t="s">
        <v>136</v>
      </c>
      <c r="CX127" s="13" t="s">
        <v>136</v>
      </c>
      <c r="CY127" s="13" t="s">
        <v>136</v>
      </c>
      <c r="CZ127" s="13" t="s">
        <v>136</v>
      </c>
      <c r="DA127" s="13" t="s">
        <v>136</v>
      </c>
      <c r="DB127" s="13" t="s">
        <v>136</v>
      </c>
      <c r="DC127">
        <v>10</v>
      </c>
      <c r="DD127" s="13" t="s">
        <v>136</v>
      </c>
      <c r="DE127" s="13" t="s">
        <v>136</v>
      </c>
      <c r="DF127" s="13" t="s">
        <v>136</v>
      </c>
      <c r="DG127" s="13" t="s">
        <v>136</v>
      </c>
      <c r="DH127" s="13" t="s">
        <v>136</v>
      </c>
      <c r="DI127" s="13"/>
      <c r="DJ127" s="13"/>
      <c r="DK127" s="13"/>
      <c r="DL127" s="20">
        <v>1</v>
      </c>
      <c r="DM127" s="20">
        <v>1</v>
      </c>
      <c r="DN127" s="20">
        <v>0</v>
      </c>
      <c r="DO127" s="20">
        <v>0</v>
      </c>
      <c r="DP127" s="20">
        <v>0</v>
      </c>
      <c r="DQ127" s="20">
        <v>0</v>
      </c>
      <c r="DR127" s="20">
        <v>1</v>
      </c>
      <c r="DS127" s="20">
        <v>1</v>
      </c>
      <c r="DT127" s="20">
        <v>0</v>
      </c>
      <c r="DU127" s="20">
        <v>0</v>
      </c>
      <c r="DV127" s="20">
        <v>0</v>
      </c>
      <c r="DW127" s="20">
        <v>0</v>
      </c>
      <c r="DX127" s="20">
        <v>2</v>
      </c>
      <c r="DY127" s="20">
        <v>2</v>
      </c>
      <c r="DZ127" s="20">
        <v>2</v>
      </c>
      <c r="EA127" s="20">
        <v>2</v>
      </c>
      <c r="EB127" s="20">
        <v>2500</v>
      </c>
      <c r="EC127" s="20">
        <v>3500</v>
      </c>
      <c r="ED127" s="19">
        <f t="shared" si="18"/>
        <v>1000</v>
      </c>
      <c r="EE127" s="19">
        <f t="shared" si="19"/>
        <v>28.571428571428569</v>
      </c>
      <c r="EF127" s="20">
        <v>2500</v>
      </c>
      <c r="EG127" s="20">
        <v>3500</v>
      </c>
      <c r="EH127" s="19">
        <f t="shared" si="20"/>
        <v>1000</v>
      </c>
      <c r="EI127" s="19">
        <f t="shared" si="21"/>
        <v>28.571428571428569</v>
      </c>
      <c r="EJ127" s="20">
        <v>2500</v>
      </c>
      <c r="EK127" s="20">
        <v>3500</v>
      </c>
      <c r="EL127" s="19">
        <f t="shared" si="22"/>
        <v>1000</v>
      </c>
      <c r="EM127" s="19">
        <f t="shared" si="23"/>
        <v>28.571428571428569</v>
      </c>
      <c r="EN127" s="20">
        <v>2500</v>
      </c>
      <c r="EO127" s="20">
        <v>3500</v>
      </c>
      <c r="EP127" s="19">
        <f t="shared" si="24"/>
        <v>1000</v>
      </c>
      <c r="EQ127" s="19">
        <f t="shared" si="25"/>
        <v>28.571428571428569</v>
      </c>
      <c r="ER127" s="19">
        <v>2</v>
      </c>
      <c r="ES127" s="20"/>
      <c r="ET127" s="20">
        <v>1</v>
      </c>
      <c r="EU127" s="20">
        <v>0</v>
      </c>
      <c r="EV127" s="19">
        <v>0</v>
      </c>
      <c r="EW127" s="19"/>
      <c r="EX127" s="20">
        <v>0</v>
      </c>
      <c r="EY127" s="20" t="s">
        <v>136</v>
      </c>
      <c r="EZ127" s="19">
        <v>0</v>
      </c>
      <c r="FA127" s="19"/>
      <c r="FB127" s="19">
        <v>0</v>
      </c>
      <c r="FC127" s="19"/>
      <c r="FD127" s="19">
        <v>0</v>
      </c>
      <c r="FE127" s="19"/>
      <c r="FF127" s="15">
        <v>0</v>
      </c>
      <c r="FG127">
        <v>28</v>
      </c>
      <c r="FH127">
        <v>7</v>
      </c>
      <c r="FI127">
        <v>12</v>
      </c>
      <c r="FJ127">
        <v>19</v>
      </c>
      <c r="FK127">
        <v>40</v>
      </c>
      <c r="FL127">
        <v>26</v>
      </c>
      <c r="FM127">
        <v>66</v>
      </c>
      <c r="FN127">
        <v>8</v>
      </c>
      <c r="FO127">
        <v>2</v>
      </c>
      <c r="FP127">
        <v>0</v>
      </c>
      <c r="FQ127">
        <v>0</v>
      </c>
      <c r="FR127">
        <v>5</v>
      </c>
      <c r="FS127">
        <v>0</v>
      </c>
      <c r="FT127">
        <v>0</v>
      </c>
      <c r="FU127">
        <v>0</v>
      </c>
      <c r="FV127">
        <v>2</v>
      </c>
      <c r="FW127">
        <v>0</v>
      </c>
      <c r="FX127">
        <v>6</v>
      </c>
      <c r="FY127">
        <v>0</v>
      </c>
      <c r="FZ127">
        <v>0</v>
      </c>
      <c r="GA127">
        <v>2</v>
      </c>
      <c r="GB127">
        <v>0</v>
      </c>
      <c r="GC127">
        <v>8</v>
      </c>
      <c r="GD127">
        <v>7</v>
      </c>
      <c r="GE127">
        <v>1</v>
      </c>
      <c r="GF127">
        <v>0</v>
      </c>
      <c r="GG127">
        <v>0</v>
      </c>
      <c r="GH127">
        <v>2</v>
      </c>
      <c r="GI127">
        <v>0</v>
      </c>
      <c r="GJ127">
        <v>0</v>
      </c>
      <c r="GK127">
        <v>0</v>
      </c>
      <c r="GL127">
        <v>1</v>
      </c>
      <c r="GM127">
        <v>0</v>
      </c>
      <c r="GN127">
        <v>0</v>
      </c>
      <c r="GO127">
        <v>0</v>
      </c>
      <c r="GP127">
        <v>0</v>
      </c>
      <c r="GQ127">
        <v>0</v>
      </c>
      <c r="GR127">
        <v>1</v>
      </c>
      <c r="GS127">
        <v>8</v>
      </c>
      <c r="GT127">
        <v>3</v>
      </c>
      <c r="GU127">
        <v>2</v>
      </c>
      <c r="GV127">
        <v>4</v>
      </c>
      <c r="GW127">
        <v>3</v>
      </c>
      <c r="GX127">
        <v>0</v>
      </c>
      <c r="GY127">
        <v>0</v>
      </c>
      <c r="GZ127">
        <v>1</v>
      </c>
      <c r="HA127">
        <v>0</v>
      </c>
    </row>
    <row r="128" spans="1:209" ht="15" customHeight="1" x14ac:dyDescent="0.35">
      <c r="A128" s="18">
        <v>2090517</v>
      </c>
      <c r="B128" s="18">
        <v>2</v>
      </c>
      <c r="C128" s="18">
        <v>9</v>
      </c>
      <c r="D128" s="18">
        <v>5</v>
      </c>
      <c r="E128" s="18" t="s">
        <v>258</v>
      </c>
      <c r="F128" s="18">
        <v>0</v>
      </c>
      <c r="G128">
        <v>0</v>
      </c>
      <c r="H128" s="13">
        <v>3</v>
      </c>
      <c r="I128">
        <v>0</v>
      </c>
      <c r="J128" s="13">
        <v>0</v>
      </c>
      <c r="K128" s="13">
        <v>0</v>
      </c>
      <c r="L128" s="14">
        <v>0</v>
      </c>
      <c r="M128" s="13">
        <v>2</v>
      </c>
      <c r="N128" s="14">
        <v>0</v>
      </c>
      <c r="O128" s="13">
        <v>3</v>
      </c>
      <c r="P128" s="14">
        <v>0</v>
      </c>
      <c r="Q128" s="14">
        <v>0</v>
      </c>
      <c r="R128" s="13">
        <v>1</v>
      </c>
      <c r="S128">
        <v>1</v>
      </c>
      <c r="T128" s="14">
        <f t="shared" si="13"/>
        <v>7</v>
      </c>
      <c r="U128" s="13">
        <v>8</v>
      </c>
      <c r="V128" s="14">
        <v>0</v>
      </c>
      <c r="W128" s="13">
        <v>1</v>
      </c>
      <c r="X128" s="14">
        <v>0</v>
      </c>
      <c r="Y128" s="14">
        <v>0</v>
      </c>
      <c r="Z128" s="13">
        <v>1</v>
      </c>
      <c r="AA128">
        <v>1</v>
      </c>
      <c r="AB128" s="14">
        <f t="shared" si="14"/>
        <v>11</v>
      </c>
      <c r="AC128" s="14">
        <v>0</v>
      </c>
      <c r="AD128" s="14">
        <v>0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f t="shared" si="15"/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f t="shared" si="16"/>
        <v>0</v>
      </c>
      <c r="AS128" s="14">
        <f t="shared" si="17"/>
        <v>18</v>
      </c>
      <c r="AT128">
        <v>0</v>
      </c>
      <c r="AU128" s="13" t="s">
        <v>136</v>
      </c>
      <c r="AV128" s="20">
        <v>0</v>
      </c>
      <c r="AW128" s="13" t="s">
        <v>136</v>
      </c>
      <c r="AX128" s="13" t="s">
        <v>136</v>
      </c>
      <c r="AY128" s="13" t="s">
        <v>136</v>
      </c>
      <c r="AZ128" s="20">
        <v>0</v>
      </c>
      <c r="BA128" s="13" t="s">
        <v>136</v>
      </c>
      <c r="BB128" s="13" t="s">
        <v>136</v>
      </c>
      <c r="BC128" s="13" t="s">
        <v>136</v>
      </c>
      <c r="BD128" s="20">
        <v>0</v>
      </c>
      <c r="BE128" s="13" t="s">
        <v>136</v>
      </c>
      <c r="BF128" s="13" t="s">
        <v>136</v>
      </c>
      <c r="BG128" s="13" t="s">
        <v>136</v>
      </c>
      <c r="BH128" s="20">
        <v>0</v>
      </c>
      <c r="BI128" s="13" t="s">
        <v>136</v>
      </c>
      <c r="BJ128" s="13" t="s">
        <v>136</v>
      </c>
      <c r="BK128" s="13" t="s">
        <v>136</v>
      </c>
      <c r="BL128" s="20">
        <v>1</v>
      </c>
      <c r="BM128">
        <v>2</v>
      </c>
      <c r="BN128">
        <v>4</v>
      </c>
      <c r="BO128">
        <v>2</v>
      </c>
      <c r="BP128" s="20">
        <v>0</v>
      </c>
      <c r="BQ128" s="21">
        <v>0</v>
      </c>
      <c r="BR128" s="13" t="s">
        <v>136</v>
      </c>
      <c r="BS128" s="13" t="s">
        <v>136</v>
      </c>
      <c r="BT128" s="13" t="s">
        <v>136</v>
      </c>
      <c r="BU128" s="20">
        <v>0</v>
      </c>
      <c r="BV128" s="13" t="s">
        <v>136</v>
      </c>
      <c r="BW128" s="13" t="s">
        <v>136</v>
      </c>
      <c r="BX128" s="13" t="s">
        <v>136</v>
      </c>
      <c r="BY128" s="20">
        <v>0</v>
      </c>
      <c r="BZ128" s="13" t="s">
        <v>136</v>
      </c>
      <c r="CA128" s="13" t="s">
        <v>136</v>
      </c>
      <c r="CB128" s="13" t="s">
        <v>136</v>
      </c>
      <c r="CC128" s="20">
        <v>0</v>
      </c>
      <c r="CD128" s="13" t="s">
        <v>136</v>
      </c>
      <c r="CE128" s="13" t="s">
        <v>136</v>
      </c>
      <c r="CF128" s="13" t="s">
        <v>136</v>
      </c>
      <c r="CG128" s="20">
        <v>0</v>
      </c>
      <c r="CH128" s="13" t="s">
        <v>136</v>
      </c>
      <c r="CI128" s="13" t="s">
        <v>136</v>
      </c>
      <c r="CJ128" s="13" t="s">
        <v>136</v>
      </c>
      <c r="CK128" s="20">
        <v>0</v>
      </c>
      <c r="CL128" s="13" t="s">
        <v>136</v>
      </c>
      <c r="CM128" s="13" t="s">
        <v>136</v>
      </c>
      <c r="CN128" s="13" t="s">
        <v>136</v>
      </c>
      <c r="CO128" s="13" t="s">
        <v>136</v>
      </c>
      <c r="CP128" s="13" t="s">
        <v>136</v>
      </c>
      <c r="CQ128" s="13" t="s">
        <v>136</v>
      </c>
      <c r="CR128" s="13" t="s">
        <v>136</v>
      </c>
      <c r="CS128" s="13" t="s">
        <v>136</v>
      </c>
      <c r="CT128" s="13" t="s">
        <v>136</v>
      </c>
      <c r="CU128">
        <v>18</v>
      </c>
      <c r="CV128" s="13" t="s">
        <v>136</v>
      </c>
      <c r="CW128" s="13" t="s">
        <v>136</v>
      </c>
      <c r="CX128" s="13" t="s">
        <v>136</v>
      </c>
      <c r="CY128" s="13" t="s">
        <v>136</v>
      </c>
      <c r="CZ128" s="13" t="s">
        <v>136</v>
      </c>
      <c r="DA128" s="13" t="s">
        <v>136</v>
      </c>
      <c r="DB128" s="13" t="s">
        <v>136</v>
      </c>
      <c r="DC128" s="13" t="s">
        <v>136</v>
      </c>
      <c r="DD128" s="13" t="s">
        <v>136</v>
      </c>
      <c r="DE128" s="13" t="s">
        <v>136</v>
      </c>
      <c r="DF128" s="13" t="s">
        <v>136</v>
      </c>
      <c r="DG128" s="13" t="s">
        <v>136</v>
      </c>
      <c r="DH128" s="13" t="s">
        <v>136</v>
      </c>
      <c r="DI128" s="13"/>
      <c r="DJ128" s="13"/>
      <c r="DK128" s="13"/>
      <c r="DL128" s="20">
        <v>0</v>
      </c>
      <c r="DM128" s="20">
        <v>0</v>
      </c>
      <c r="DN128" s="20">
        <v>0</v>
      </c>
      <c r="DO128" s="20">
        <v>0</v>
      </c>
      <c r="DP128" s="20">
        <v>0</v>
      </c>
      <c r="DQ128" s="20">
        <v>0</v>
      </c>
      <c r="DR128" s="20">
        <v>1</v>
      </c>
      <c r="DS128" s="20">
        <v>1</v>
      </c>
      <c r="DT128" s="20">
        <v>0</v>
      </c>
      <c r="DU128" s="20">
        <v>0</v>
      </c>
      <c r="DV128" s="20">
        <v>0</v>
      </c>
      <c r="DW128" s="20">
        <v>0</v>
      </c>
      <c r="DX128" s="20">
        <v>2</v>
      </c>
      <c r="DY128" s="20">
        <v>2</v>
      </c>
      <c r="DZ128" s="20">
        <v>2</v>
      </c>
      <c r="EA128" s="20">
        <v>2</v>
      </c>
      <c r="EB128" s="20">
        <v>1500</v>
      </c>
      <c r="EC128" s="20">
        <v>7000</v>
      </c>
      <c r="ED128" s="19">
        <f t="shared" si="18"/>
        <v>5500</v>
      </c>
      <c r="EE128" s="19">
        <f t="shared" si="19"/>
        <v>78.571428571428569</v>
      </c>
      <c r="EF128" s="20">
        <v>1500</v>
      </c>
      <c r="EG128" s="20">
        <v>4000</v>
      </c>
      <c r="EH128" s="19">
        <f t="shared" si="20"/>
        <v>2500</v>
      </c>
      <c r="EI128" s="19">
        <f t="shared" si="21"/>
        <v>62.5</v>
      </c>
      <c r="EJ128" s="20">
        <v>3000</v>
      </c>
      <c r="EK128" s="20">
        <v>7000</v>
      </c>
      <c r="EL128" s="19">
        <f t="shared" si="22"/>
        <v>4000</v>
      </c>
      <c r="EM128" s="19">
        <f t="shared" si="23"/>
        <v>57.142857142857139</v>
      </c>
      <c r="EN128" s="20">
        <v>2000</v>
      </c>
      <c r="EO128" s="20">
        <v>4000</v>
      </c>
      <c r="EP128" s="19">
        <f t="shared" si="24"/>
        <v>2000</v>
      </c>
      <c r="EQ128" s="19">
        <f t="shared" si="25"/>
        <v>50</v>
      </c>
      <c r="ER128" s="19">
        <v>2</v>
      </c>
      <c r="ES128" s="20"/>
      <c r="ET128" s="20">
        <v>1</v>
      </c>
      <c r="EU128" s="20">
        <v>0</v>
      </c>
      <c r="EV128" s="19">
        <v>0</v>
      </c>
      <c r="EW128" s="19"/>
      <c r="EX128" s="20">
        <v>0</v>
      </c>
      <c r="EY128" s="20" t="s">
        <v>136</v>
      </c>
      <c r="EZ128" s="19">
        <v>0</v>
      </c>
      <c r="FA128" s="19"/>
      <c r="FB128" s="20">
        <v>2</v>
      </c>
      <c r="FC128" s="20"/>
      <c r="FD128" s="19">
        <v>0</v>
      </c>
      <c r="FE128" s="19"/>
      <c r="FF128">
        <v>2</v>
      </c>
      <c r="FG128">
        <v>11</v>
      </c>
      <c r="FH128">
        <v>0</v>
      </c>
      <c r="FI128">
        <v>14</v>
      </c>
      <c r="FJ128">
        <v>11</v>
      </c>
      <c r="FK128">
        <v>25</v>
      </c>
      <c r="FL128">
        <v>11</v>
      </c>
      <c r="FM128">
        <v>36</v>
      </c>
      <c r="FN128">
        <v>2</v>
      </c>
      <c r="FO128">
        <v>0</v>
      </c>
      <c r="FP128">
        <v>5</v>
      </c>
      <c r="FQ128">
        <v>2</v>
      </c>
      <c r="FR128">
        <v>1</v>
      </c>
      <c r="FS128">
        <v>0</v>
      </c>
      <c r="FT128">
        <v>1</v>
      </c>
      <c r="FU128">
        <v>0</v>
      </c>
      <c r="FV128">
        <v>1</v>
      </c>
      <c r="FW128">
        <v>0</v>
      </c>
      <c r="FX128">
        <v>3</v>
      </c>
      <c r="FY128">
        <v>0</v>
      </c>
      <c r="FZ128">
        <v>0</v>
      </c>
      <c r="GA128">
        <v>0</v>
      </c>
      <c r="GB128">
        <v>0</v>
      </c>
      <c r="GC128">
        <v>6</v>
      </c>
      <c r="GD128">
        <v>2</v>
      </c>
      <c r="GE128">
        <v>0</v>
      </c>
      <c r="GF128">
        <v>0</v>
      </c>
      <c r="GG128">
        <v>0</v>
      </c>
      <c r="GH128">
        <v>1</v>
      </c>
      <c r="GI128">
        <v>0</v>
      </c>
      <c r="GJ128">
        <v>2</v>
      </c>
      <c r="GK128">
        <v>0</v>
      </c>
      <c r="GL128">
        <v>1</v>
      </c>
      <c r="GM128">
        <v>0</v>
      </c>
      <c r="GN128">
        <v>0</v>
      </c>
      <c r="GO128">
        <v>0</v>
      </c>
      <c r="GP128">
        <v>1</v>
      </c>
      <c r="GQ128">
        <v>0</v>
      </c>
      <c r="GR128">
        <v>2</v>
      </c>
      <c r="GS128">
        <v>3</v>
      </c>
      <c r="GT128">
        <v>0</v>
      </c>
      <c r="GU128">
        <v>0</v>
      </c>
      <c r="GV128">
        <v>0</v>
      </c>
      <c r="GW128">
        <v>0</v>
      </c>
      <c r="GX128">
        <v>2</v>
      </c>
      <c r="GY128">
        <v>0</v>
      </c>
      <c r="GZ128">
        <v>1</v>
      </c>
      <c r="HA128">
        <v>0</v>
      </c>
    </row>
    <row r="129" spans="1:209" ht="15" customHeight="1" x14ac:dyDescent="0.35">
      <c r="A129" s="18">
        <v>2090518</v>
      </c>
      <c r="B129" s="18">
        <v>2</v>
      </c>
      <c r="C129" s="18">
        <v>9</v>
      </c>
      <c r="D129" s="18">
        <v>5</v>
      </c>
      <c r="E129" s="18" t="s">
        <v>259</v>
      </c>
      <c r="F129" s="18">
        <v>0</v>
      </c>
      <c r="G129">
        <v>0</v>
      </c>
      <c r="H129" s="13">
        <v>3</v>
      </c>
      <c r="I129">
        <v>0</v>
      </c>
      <c r="J129" s="13">
        <v>0</v>
      </c>
      <c r="K129" s="13">
        <v>0</v>
      </c>
      <c r="L129" s="14">
        <v>0</v>
      </c>
      <c r="M129" s="13">
        <v>6</v>
      </c>
      <c r="N129" s="14">
        <v>0</v>
      </c>
      <c r="O129" s="13">
        <v>2</v>
      </c>
      <c r="P129" s="14">
        <v>0</v>
      </c>
      <c r="Q129" s="14">
        <v>0</v>
      </c>
      <c r="R129" s="13">
        <v>1</v>
      </c>
      <c r="S129" s="13">
        <v>1</v>
      </c>
      <c r="T129" s="14">
        <f t="shared" si="13"/>
        <v>10</v>
      </c>
      <c r="U129" s="13">
        <v>8</v>
      </c>
      <c r="V129" s="14">
        <v>0</v>
      </c>
      <c r="W129" s="13">
        <v>1</v>
      </c>
      <c r="X129" s="14">
        <v>0</v>
      </c>
      <c r="Y129" s="14">
        <v>0</v>
      </c>
      <c r="Z129" s="14">
        <v>0</v>
      </c>
      <c r="AA129" s="13">
        <v>1</v>
      </c>
      <c r="AB129" s="14">
        <f t="shared" si="14"/>
        <v>10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f t="shared" si="15"/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f t="shared" si="16"/>
        <v>0</v>
      </c>
      <c r="AS129" s="14">
        <f t="shared" si="17"/>
        <v>20</v>
      </c>
      <c r="AT129" s="13">
        <v>0</v>
      </c>
      <c r="AU129" s="13" t="s">
        <v>136</v>
      </c>
      <c r="AV129" s="20">
        <v>0</v>
      </c>
      <c r="AW129" s="13" t="s">
        <v>136</v>
      </c>
      <c r="AX129" s="13" t="s">
        <v>136</v>
      </c>
      <c r="AY129" s="13" t="s">
        <v>136</v>
      </c>
      <c r="AZ129" s="20">
        <v>0</v>
      </c>
      <c r="BA129" s="13" t="s">
        <v>136</v>
      </c>
      <c r="BB129" s="13" t="s">
        <v>136</v>
      </c>
      <c r="BC129" s="13" t="s">
        <v>136</v>
      </c>
      <c r="BD129" s="20">
        <v>0</v>
      </c>
      <c r="BE129" s="13" t="s">
        <v>136</v>
      </c>
      <c r="BF129" s="13" t="s">
        <v>136</v>
      </c>
      <c r="BG129" s="13" t="s">
        <v>136</v>
      </c>
      <c r="BH129" s="20">
        <v>0</v>
      </c>
      <c r="BI129" s="13" t="s">
        <v>136</v>
      </c>
      <c r="BJ129" s="13" t="s">
        <v>136</v>
      </c>
      <c r="BK129" s="13" t="s">
        <v>136</v>
      </c>
      <c r="BL129" s="20">
        <v>1</v>
      </c>
      <c r="BM129" s="13">
        <v>2</v>
      </c>
      <c r="BN129" s="13">
        <v>6</v>
      </c>
      <c r="BO129" s="13">
        <v>2</v>
      </c>
      <c r="BP129" s="20">
        <v>0</v>
      </c>
      <c r="BQ129" s="21">
        <v>0</v>
      </c>
      <c r="BR129" s="13" t="s">
        <v>136</v>
      </c>
      <c r="BS129" s="13" t="s">
        <v>136</v>
      </c>
      <c r="BT129" s="13" t="s">
        <v>136</v>
      </c>
      <c r="BU129" s="20">
        <v>0</v>
      </c>
      <c r="BV129" s="13" t="s">
        <v>136</v>
      </c>
      <c r="BW129" s="13" t="s">
        <v>136</v>
      </c>
      <c r="BX129" s="13" t="s">
        <v>136</v>
      </c>
      <c r="BY129" s="20">
        <v>0</v>
      </c>
      <c r="BZ129" s="13" t="s">
        <v>136</v>
      </c>
      <c r="CA129" s="13" t="s">
        <v>136</v>
      </c>
      <c r="CB129" s="13" t="s">
        <v>136</v>
      </c>
      <c r="CC129" s="20">
        <v>1</v>
      </c>
      <c r="CD129" s="13">
        <v>2</v>
      </c>
      <c r="CE129" s="15">
        <v>6</v>
      </c>
      <c r="CF129" s="13">
        <v>2</v>
      </c>
      <c r="CG129" s="20">
        <v>0</v>
      </c>
      <c r="CH129" s="13" t="s">
        <v>136</v>
      </c>
      <c r="CI129" s="13" t="s">
        <v>136</v>
      </c>
      <c r="CJ129" s="13" t="s">
        <v>136</v>
      </c>
      <c r="CK129" s="20">
        <v>0</v>
      </c>
      <c r="CL129" s="13" t="s">
        <v>136</v>
      </c>
      <c r="CM129" s="13" t="s">
        <v>136</v>
      </c>
      <c r="CN129" s="13" t="s">
        <v>136</v>
      </c>
      <c r="CO129" s="13" t="s">
        <v>136</v>
      </c>
      <c r="CP129" s="13" t="s">
        <v>136</v>
      </c>
      <c r="CQ129" s="13" t="s">
        <v>136</v>
      </c>
      <c r="CR129" s="13" t="s">
        <v>136</v>
      </c>
      <c r="CS129" s="13" t="s">
        <v>136</v>
      </c>
      <c r="CT129" s="13" t="s">
        <v>136</v>
      </c>
      <c r="CU129">
        <v>14</v>
      </c>
      <c r="CV129" s="13" t="s">
        <v>136</v>
      </c>
      <c r="CW129" s="13" t="s">
        <v>136</v>
      </c>
      <c r="CX129" s="13" t="s">
        <v>136</v>
      </c>
      <c r="CY129" s="13" t="s">
        <v>136</v>
      </c>
      <c r="CZ129" s="13" t="s">
        <v>136</v>
      </c>
      <c r="DA129" s="13" t="s">
        <v>136</v>
      </c>
      <c r="DB129" s="13" t="s">
        <v>136</v>
      </c>
      <c r="DC129">
        <v>1</v>
      </c>
      <c r="DD129" s="13" t="s">
        <v>136</v>
      </c>
      <c r="DE129" s="13" t="s">
        <v>136</v>
      </c>
      <c r="DF129" s="13" t="s">
        <v>136</v>
      </c>
      <c r="DG129" s="13" t="s">
        <v>136</v>
      </c>
      <c r="DH129" s="13" t="s">
        <v>136</v>
      </c>
      <c r="DI129" s="13"/>
      <c r="DJ129" s="13"/>
      <c r="DK129" s="13"/>
      <c r="DL129" s="20">
        <v>0</v>
      </c>
      <c r="DM129" s="20">
        <v>0</v>
      </c>
      <c r="DN129" s="20">
        <v>0</v>
      </c>
      <c r="DO129" s="20">
        <v>0</v>
      </c>
      <c r="DP129" s="20">
        <v>0</v>
      </c>
      <c r="DQ129" s="20">
        <v>0</v>
      </c>
      <c r="DR129" s="20">
        <v>1</v>
      </c>
      <c r="DS129" s="20">
        <v>1</v>
      </c>
      <c r="DT129" s="20">
        <v>0</v>
      </c>
      <c r="DU129" s="20">
        <v>0</v>
      </c>
      <c r="DV129" s="20">
        <v>0</v>
      </c>
      <c r="DW129" s="20">
        <v>0</v>
      </c>
      <c r="DX129" s="20">
        <v>2</v>
      </c>
      <c r="DY129" s="20">
        <v>2</v>
      </c>
      <c r="DZ129" s="20">
        <v>2</v>
      </c>
      <c r="EA129" s="20">
        <v>2</v>
      </c>
      <c r="EB129" s="20">
        <v>2500</v>
      </c>
      <c r="EC129" s="20">
        <v>7000</v>
      </c>
      <c r="ED129" s="19">
        <f t="shared" si="18"/>
        <v>4500</v>
      </c>
      <c r="EE129" s="19">
        <f t="shared" si="19"/>
        <v>64.285714285714278</v>
      </c>
      <c r="EF129" s="20">
        <v>2000</v>
      </c>
      <c r="EG129" s="20">
        <v>3500</v>
      </c>
      <c r="EH129" s="19">
        <f t="shared" si="20"/>
        <v>1500</v>
      </c>
      <c r="EI129" s="19">
        <f t="shared" si="21"/>
        <v>42.857142857142854</v>
      </c>
      <c r="EJ129" s="20">
        <v>3500</v>
      </c>
      <c r="EK129" s="20">
        <v>7000</v>
      </c>
      <c r="EL129" s="19">
        <f t="shared" si="22"/>
        <v>3500</v>
      </c>
      <c r="EM129" s="19">
        <f t="shared" si="23"/>
        <v>50</v>
      </c>
      <c r="EN129" s="20">
        <v>2500</v>
      </c>
      <c r="EO129" s="20">
        <v>3500</v>
      </c>
      <c r="EP129" s="19">
        <f t="shared" si="24"/>
        <v>1000</v>
      </c>
      <c r="EQ129" s="19">
        <f t="shared" si="25"/>
        <v>28.571428571428569</v>
      </c>
      <c r="ER129" s="20">
        <v>1</v>
      </c>
      <c r="ES129" s="20"/>
      <c r="ET129" s="20">
        <v>1</v>
      </c>
      <c r="EU129" s="20">
        <v>0</v>
      </c>
      <c r="EV129" s="19">
        <v>0</v>
      </c>
      <c r="EW129" s="19"/>
      <c r="EX129" s="20">
        <v>0</v>
      </c>
      <c r="EY129" s="20" t="s">
        <v>136</v>
      </c>
      <c r="EZ129" s="19">
        <v>0</v>
      </c>
      <c r="FA129" s="19"/>
      <c r="FB129" s="20">
        <v>6</v>
      </c>
      <c r="FC129" s="20"/>
      <c r="FD129" s="19">
        <v>0</v>
      </c>
      <c r="FE129" s="19"/>
      <c r="FF129">
        <v>2</v>
      </c>
      <c r="FG129">
        <v>12</v>
      </c>
      <c r="FH129">
        <v>8</v>
      </c>
      <c r="FI129">
        <v>56</v>
      </c>
      <c r="FJ129">
        <v>110</v>
      </c>
      <c r="FK129">
        <v>68</v>
      </c>
      <c r="FL129">
        <v>118</v>
      </c>
      <c r="FM129">
        <v>186</v>
      </c>
      <c r="FN129">
        <v>0</v>
      </c>
      <c r="FO129">
        <v>0</v>
      </c>
      <c r="FP129">
        <v>15</v>
      </c>
      <c r="FQ129">
        <v>1</v>
      </c>
      <c r="FR129">
        <v>2</v>
      </c>
      <c r="FS129">
        <v>1</v>
      </c>
      <c r="FT129">
        <v>1</v>
      </c>
      <c r="FU129">
        <v>1</v>
      </c>
      <c r="FV129">
        <v>0</v>
      </c>
      <c r="FW129">
        <v>0</v>
      </c>
      <c r="FX129">
        <v>7</v>
      </c>
      <c r="FY129">
        <v>0</v>
      </c>
      <c r="FZ129">
        <v>0</v>
      </c>
      <c r="GA129">
        <v>0</v>
      </c>
      <c r="GB129">
        <v>0</v>
      </c>
      <c r="GC129">
        <v>35</v>
      </c>
      <c r="GD129">
        <v>3</v>
      </c>
      <c r="GE129">
        <v>3</v>
      </c>
      <c r="GF129">
        <v>0</v>
      </c>
      <c r="GG129">
        <v>0</v>
      </c>
      <c r="GH129">
        <v>0</v>
      </c>
      <c r="GI129">
        <v>0</v>
      </c>
      <c r="GJ129">
        <v>0</v>
      </c>
      <c r="GK129">
        <v>15</v>
      </c>
      <c r="GL129">
        <v>2</v>
      </c>
      <c r="GM129">
        <v>2</v>
      </c>
      <c r="GN129">
        <v>0</v>
      </c>
      <c r="GO129">
        <v>0</v>
      </c>
      <c r="GP129">
        <v>2</v>
      </c>
      <c r="GQ129">
        <v>2</v>
      </c>
      <c r="GR129">
        <v>24</v>
      </c>
      <c r="GS129">
        <v>47</v>
      </c>
      <c r="GT129">
        <v>0</v>
      </c>
      <c r="GU129">
        <v>0</v>
      </c>
      <c r="GV129">
        <v>3</v>
      </c>
      <c r="GW129">
        <v>9</v>
      </c>
      <c r="GX129">
        <v>3</v>
      </c>
      <c r="GY129">
        <v>0</v>
      </c>
      <c r="GZ129">
        <v>6</v>
      </c>
      <c r="HA129">
        <v>2</v>
      </c>
    </row>
    <row r="130" spans="1:209" ht="15" customHeight="1" x14ac:dyDescent="0.35">
      <c r="A130" s="18">
        <v>2090519</v>
      </c>
      <c r="B130" s="18">
        <v>2</v>
      </c>
      <c r="C130" s="18">
        <v>9</v>
      </c>
      <c r="D130" s="18">
        <v>5</v>
      </c>
      <c r="E130" s="18" t="s">
        <v>260</v>
      </c>
      <c r="F130" s="18">
        <v>0</v>
      </c>
      <c r="G130">
        <v>0</v>
      </c>
      <c r="H130" s="13">
        <v>4</v>
      </c>
      <c r="I130">
        <v>0</v>
      </c>
      <c r="J130" s="13">
        <v>0</v>
      </c>
      <c r="K130" s="13">
        <v>0</v>
      </c>
      <c r="L130" s="14">
        <v>0</v>
      </c>
      <c r="M130" s="14">
        <v>0</v>
      </c>
      <c r="N130" s="14">
        <v>0</v>
      </c>
      <c r="O130" s="13">
        <v>5</v>
      </c>
      <c r="P130" s="14">
        <v>0</v>
      </c>
      <c r="Q130" s="14">
        <v>0</v>
      </c>
      <c r="R130" s="13">
        <v>7</v>
      </c>
      <c r="S130" s="14">
        <v>0</v>
      </c>
      <c r="T130" s="14">
        <f t="shared" ref="T130:T193" si="26">SUM(M130:S130)</f>
        <v>12</v>
      </c>
      <c r="U130" s="13">
        <v>8</v>
      </c>
      <c r="V130" s="14">
        <v>0</v>
      </c>
      <c r="W130" s="14">
        <v>0</v>
      </c>
      <c r="X130" s="14">
        <v>0</v>
      </c>
      <c r="Y130" s="14">
        <v>0</v>
      </c>
      <c r="Z130" s="13">
        <v>1</v>
      </c>
      <c r="AA130" s="14">
        <v>0</v>
      </c>
      <c r="AB130" s="14">
        <f t="shared" ref="AB130:AB193" si="27">SUM(U130:AA130)</f>
        <v>9</v>
      </c>
      <c r="AC130" s="14">
        <v>0</v>
      </c>
      <c r="AD130" s="14">
        <v>0</v>
      </c>
      <c r="AE130" s="14">
        <v>0</v>
      </c>
      <c r="AF130" s="14">
        <v>0</v>
      </c>
      <c r="AG130" s="14">
        <v>0</v>
      </c>
      <c r="AH130" s="14">
        <v>0</v>
      </c>
      <c r="AI130" s="14">
        <v>0</v>
      </c>
      <c r="AJ130" s="14">
        <f t="shared" ref="AJ130:AJ193" si="28">SUM(AC130:AI130)</f>
        <v>0</v>
      </c>
      <c r="AK130" s="14">
        <v>0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f t="shared" ref="AR130:AR193" si="29">SUM(AK130:AQ130)</f>
        <v>0</v>
      </c>
      <c r="AS130" s="14">
        <f t="shared" ref="AS130:AS193" si="30">T130+AB130+AJ130+AR130</f>
        <v>21</v>
      </c>
      <c r="AT130">
        <v>0</v>
      </c>
      <c r="AU130" s="13" t="s">
        <v>136</v>
      </c>
      <c r="AV130" s="20">
        <v>0</v>
      </c>
      <c r="AW130" s="13" t="s">
        <v>136</v>
      </c>
      <c r="AX130" s="13" t="s">
        <v>136</v>
      </c>
      <c r="AY130" s="13" t="s">
        <v>136</v>
      </c>
      <c r="AZ130" s="20">
        <v>0</v>
      </c>
      <c r="BA130" s="13" t="s">
        <v>136</v>
      </c>
      <c r="BB130" s="13" t="s">
        <v>136</v>
      </c>
      <c r="BC130" s="13" t="s">
        <v>136</v>
      </c>
      <c r="BD130" s="20">
        <v>0</v>
      </c>
      <c r="BE130" s="13" t="s">
        <v>136</v>
      </c>
      <c r="BF130" s="13" t="s">
        <v>136</v>
      </c>
      <c r="BG130" s="13" t="s">
        <v>136</v>
      </c>
      <c r="BH130" s="20">
        <v>0</v>
      </c>
      <c r="BI130" s="13" t="s">
        <v>136</v>
      </c>
      <c r="BJ130" s="13" t="s">
        <v>136</v>
      </c>
      <c r="BK130" s="13" t="s">
        <v>136</v>
      </c>
      <c r="BL130" s="20">
        <v>0</v>
      </c>
      <c r="BM130" s="13" t="s">
        <v>136</v>
      </c>
      <c r="BN130" s="13" t="s">
        <v>136</v>
      </c>
      <c r="BO130" s="13" t="s">
        <v>136</v>
      </c>
      <c r="BP130" s="20">
        <v>0</v>
      </c>
      <c r="BQ130" s="21">
        <v>0</v>
      </c>
      <c r="BR130" s="13" t="s">
        <v>136</v>
      </c>
      <c r="BS130" s="13" t="s">
        <v>136</v>
      </c>
      <c r="BT130" s="13" t="s">
        <v>136</v>
      </c>
      <c r="BU130" s="20">
        <v>0</v>
      </c>
      <c r="BV130" s="13" t="s">
        <v>136</v>
      </c>
      <c r="BW130" s="13" t="s">
        <v>136</v>
      </c>
      <c r="BX130" s="13" t="s">
        <v>136</v>
      </c>
      <c r="BY130" s="20">
        <v>0</v>
      </c>
      <c r="BZ130" s="13" t="s">
        <v>136</v>
      </c>
      <c r="CA130" s="13" t="s">
        <v>136</v>
      </c>
      <c r="CB130" s="13" t="s">
        <v>136</v>
      </c>
      <c r="CC130" s="20">
        <v>0</v>
      </c>
      <c r="CD130" s="13" t="s">
        <v>136</v>
      </c>
      <c r="CE130" s="13" t="s">
        <v>136</v>
      </c>
      <c r="CF130" s="13" t="s">
        <v>136</v>
      </c>
      <c r="CG130" s="20">
        <v>0</v>
      </c>
      <c r="CH130" s="13" t="s">
        <v>136</v>
      </c>
      <c r="CI130" s="13" t="s">
        <v>136</v>
      </c>
      <c r="CJ130" s="13" t="s">
        <v>136</v>
      </c>
      <c r="CK130" s="20">
        <v>0</v>
      </c>
      <c r="CL130" s="13" t="s">
        <v>136</v>
      </c>
      <c r="CM130" s="13" t="s">
        <v>136</v>
      </c>
      <c r="CN130" s="13" t="s">
        <v>136</v>
      </c>
      <c r="CO130" s="13" t="s">
        <v>136</v>
      </c>
      <c r="CP130" s="13" t="s">
        <v>136</v>
      </c>
      <c r="CQ130" s="13" t="s">
        <v>136</v>
      </c>
      <c r="CR130" s="13" t="s">
        <v>136</v>
      </c>
      <c r="CS130" s="13" t="s">
        <v>136</v>
      </c>
      <c r="CT130" s="13" t="s">
        <v>136</v>
      </c>
      <c r="CU130" s="13" t="s">
        <v>136</v>
      </c>
      <c r="CV130" s="13" t="s">
        <v>136</v>
      </c>
      <c r="CW130" s="13" t="s">
        <v>136</v>
      </c>
      <c r="CX130" s="13" t="s">
        <v>136</v>
      </c>
      <c r="CY130" s="13" t="s">
        <v>136</v>
      </c>
      <c r="CZ130" s="13" t="s">
        <v>136</v>
      </c>
      <c r="DA130" s="13" t="s">
        <v>136</v>
      </c>
      <c r="DB130" s="13" t="s">
        <v>136</v>
      </c>
      <c r="DC130" s="13" t="s">
        <v>136</v>
      </c>
      <c r="DD130" s="13" t="s">
        <v>136</v>
      </c>
      <c r="DE130" s="13" t="s">
        <v>136</v>
      </c>
      <c r="DF130" s="13" t="s">
        <v>136</v>
      </c>
      <c r="DG130" s="13" t="s">
        <v>136</v>
      </c>
      <c r="DH130" s="13" t="s">
        <v>136</v>
      </c>
      <c r="DI130" s="13"/>
      <c r="DJ130" s="13"/>
      <c r="DK130" s="13"/>
      <c r="DL130" s="20">
        <v>0</v>
      </c>
      <c r="DM130" s="20">
        <v>0</v>
      </c>
      <c r="DN130" s="20">
        <v>0</v>
      </c>
      <c r="DO130" s="20">
        <v>0</v>
      </c>
      <c r="DP130" s="20">
        <v>0</v>
      </c>
      <c r="DQ130" s="20">
        <v>0</v>
      </c>
      <c r="DR130" s="20">
        <v>0</v>
      </c>
      <c r="DS130" s="20">
        <v>0</v>
      </c>
      <c r="DT130" s="20">
        <v>0</v>
      </c>
      <c r="DU130" s="20">
        <v>0</v>
      </c>
      <c r="DV130" s="20">
        <v>0</v>
      </c>
      <c r="DW130" s="20">
        <v>0</v>
      </c>
      <c r="DX130" s="20">
        <v>2</v>
      </c>
      <c r="DY130" s="20">
        <v>2</v>
      </c>
      <c r="DZ130" s="20">
        <v>4</v>
      </c>
      <c r="EA130" s="20">
        <v>4</v>
      </c>
      <c r="EB130" s="20">
        <v>2500</v>
      </c>
      <c r="EC130" s="20">
        <v>3500</v>
      </c>
      <c r="ED130" s="19">
        <f t="shared" si="18"/>
        <v>1000</v>
      </c>
      <c r="EE130" s="19">
        <f t="shared" si="19"/>
        <v>28.571428571428569</v>
      </c>
      <c r="EF130" s="20">
        <v>2500</v>
      </c>
      <c r="EG130" s="20">
        <v>3500</v>
      </c>
      <c r="EH130" s="19">
        <f t="shared" si="20"/>
        <v>1000</v>
      </c>
      <c r="EI130" s="19">
        <f t="shared" si="21"/>
        <v>28.571428571428569</v>
      </c>
      <c r="EJ130" s="19"/>
      <c r="EK130" s="19"/>
      <c r="EL130" s="19"/>
      <c r="EM130" s="19"/>
      <c r="EN130" s="19"/>
      <c r="EO130" s="19"/>
      <c r="EP130" s="19"/>
      <c r="EQ130" s="19"/>
      <c r="ER130">
        <v>1</v>
      </c>
      <c r="ET130" s="20">
        <v>1</v>
      </c>
      <c r="EU130" s="20">
        <v>0</v>
      </c>
      <c r="EV130" s="19">
        <v>0</v>
      </c>
      <c r="EW130" s="19"/>
      <c r="EX130" s="20">
        <v>0</v>
      </c>
      <c r="EY130" s="20" t="s">
        <v>136</v>
      </c>
      <c r="EZ130" s="19">
        <v>0</v>
      </c>
      <c r="FA130" s="19"/>
      <c r="FB130" s="20">
        <v>2</v>
      </c>
      <c r="FC130" s="20"/>
      <c r="FD130" s="20">
        <v>2</v>
      </c>
      <c r="FE130" s="20"/>
      <c r="FF130" s="15">
        <v>0</v>
      </c>
      <c r="FG130">
        <v>24</v>
      </c>
      <c r="FH130">
        <v>27</v>
      </c>
      <c r="FI130">
        <v>5</v>
      </c>
      <c r="FJ130">
        <v>67</v>
      </c>
      <c r="FK130">
        <v>29</v>
      </c>
      <c r="FL130">
        <v>94</v>
      </c>
      <c r="FM130">
        <v>123</v>
      </c>
      <c r="FN130">
        <v>0</v>
      </c>
      <c r="FO130">
        <v>0</v>
      </c>
      <c r="FP130">
        <v>5</v>
      </c>
      <c r="FQ130">
        <v>0</v>
      </c>
      <c r="FR130">
        <v>2</v>
      </c>
      <c r="FS130">
        <v>4</v>
      </c>
      <c r="FT130">
        <v>0</v>
      </c>
      <c r="FU130">
        <v>6</v>
      </c>
      <c r="FV130">
        <v>0</v>
      </c>
      <c r="FW130">
        <v>1</v>
      </c>
      <c r="FX130">
        <v>0</v>
      </c>
      <c r="FY130">
        <v>5</v>
      </c>
      <c r="FZ130">
        <v>0</v>
      </c>
      <c r="GA130">
        <v>2</v>
      </c>
      <c r="GB130">
        <v>0</v>
      </c>
      <c r="GC130">
        <v>6</v>
      </c>
      <c r="GD130">
        <v>3</v>
      </c>
      <c r="GE130">
        <v>0</v>
      </c>
      <c r="GF130">
        <v>0</v>
      </c>
      <c r="GG130">
        <v>0</v>
      </c>
      <c r="GH130">
        <v>1</v>
      </c>
      <c r="GI130">
        <v>0</v>
      </c>
      <c r="GJ130">
        <v>0</v>
      </c>
      <c r="GK130">
        <v>0</v>
      </c>
      <c r="GL130">
        <v>3</v>
      </c>
      <c r="GM130">
        <v>0</v>
      </c>
      <c r="GN130">
        <v>0</v>
      </c>
      <c r="GO130">
        <v>0</v>
      </c>
      <c r="GP130">
        <v>10</v>
      </c>
      <c r="GQ130">
        <v>20</v>
      </c>
      <c r="GR130">
        <v>0</v>
      </c>
      <c r="GS130">
        <v>50</v>
      </c>
      <c r="GT130">
        <v>0</v>
      </c>
      <c r="GU130">
        <v>0</v>
      </c>
      <c r="GV130">
        <v>0</v>
      </c>
      <c r="GW130">
        <v>0</v>
      </c>
      <c r="GX130">
        <v>5</v>
      </c>
      <c r="GY130">
        <v>0</v>
      </c>
      <c r="GZ130">
        <v>0</v>
      </c>
      <c r="HA130">
        <v>0</v>
      </c>
    </row>
    <row r="131" spans="1:209" ht="15" customHeight="1" x14ac:dyDescent="0.35">
      <c r="A131" s="18">
        <v>2090520</v>
      </c>
      <c r="B131" s="18">
        <v>2</v>
      </c>
      <c r="C131" s="18">
        <v>9</v>
      </c>
      <c r="D131" s="18">
        <v>5</v>
      </c>
      <c r="E131" s="18" t="s">
        <v>261</v>
      </c>
      <c r="F131" s="18">
        <v>0</v>
      </c>
      <c r="G131">
        <v>0</v>
      </c>
      <c r="H131" s="13">
        <v>2</v>
      </c>
      <c r="I131">
        <v>0</v>
      </c>
      <c r="J131" s="13">
        <v>0</v>
      </c>
      <c r="K131" s="13">
        <v>0</v>
      </c>
      <c r="L131" s="14">
        <v>0</v>
      </c>
      <c r="M131">
        <v>6</v>
      </c>
      <c r="N131" s="14">
        <v>0</v>
      </c>
      <c r="O131" s="13">
        <v>2</v>
      </c>
      <c r="P131" s="14">
        <v>0</v>
      </c>
      <c r="Q131" s="14">
        <v>0</v>
      </c>
      <c r="R131" s="13">
        <v>1</v>
      </c>
      <c r="S131" s="13">
        <v>2</v>
      </c>
      <c r="T131" s="14">
        <f t="shared" si="26"/>
        <v>11</v>
      </c>
      <c r="U131" s="14">
        <v>0</v>
      </c>
      <c r="V131">
        <v>4</v>
      </c>
      <c r="W131" s="13">
        <v>5</v>
      </c>
      <c r="X131" s="14">
        <v>0</v>
      </c>
      <c r="Y131" s="14">
        <v>0</v>
      </c>
      <c r="Z131" s="13">
        <v>3</v>
      </c>
      <c r="AA131" s="13">
        <v>1</v>
      </c>
      <c r="AB131" s="14">
        <f t="shared" si="27"/>
        <v>13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f t="shared" si="28"/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f t="shared" si="29"/>
        <v>0</v>
      </c>
      <c r="AS131" s="14">
        <f t="shared" si="30"/>
        <v>24</v>
      </c>
      <c r="AT131">
        <v>1</v>
      </c>
      <c r="AU131">
        <v>7</v>
      </c>
      <c r="AV131" s="20">
        <v>0</v>
      </c>
      <c r="AW131" s="13" t="s">
        <v>136</v>
      </c>
      <c r="AX131" s="13" t="s">
        <v>136</v>
      </c>
      <c r="AY131" s="13" t="s">
        <v>136</v>
      </c>
      <c r="AZ131" s="20">
        <v>1</v>
      </c>
      <c r="BA131">
        <v>2</v>
      </c>
      <c r="BB131">
        <v>2</v>
      </c>
      <c r="BC131">
        <v>1</v>
      </c>
      <c r="BD131" s="20">
        <v>0</v>
      </c>
      <c r="BE131" s="13" t="s">
        <v>136</v>
      </c>
      <c r="BF131" s="13" t="s">
        <v>136</v>
      </c>
      <c r="BG131" s="13" t="s">
        <v>136</v>
      </c>
      <c r="BH131" s="20">
        <v>1</v>
      </c>
      <c r="BI131">
        <v>2</v>
      </c>
      <c r="BJ131">
        <v>2</v>
      </c>
      <c r="BK131">
        <v>1</v>
      </c>
      <c r="BL131" s="20">
        <v>0</v>
      </c>
      <c r="BM131" s="13" t="s">
        <v>136</v>
      </c>
      <c r="BN131" s="13" t="s">
        <v>136</v>
      </c>
      <c r="BO131" s="13" t="s">
        <v>136</v>
      </c>
      <c r="BP131" s="20">
        <v>0</v>
      </c>
      <c r="BQ131" s="21">
        <v>0</v>
      </c>
      <c r="BR131" s="13" t="s">
        <v>136</v>
      </c>
      <c r="BS131" s="13" t="s">
        <v>136</v>
      </c>
      <c r="BT131" s="13" t="s">
        <v>136</v>
      </c>
      <c r="BU131" s="20">
        <v>0</v>
      </c>
      <c r="BV131" s="13" t="s">
        <v>136</v>
      </c>
      <c r="BW131" s="13" t="s">
        <v>136</v>
      </c>
      <c r="BX131" s="13" t="s">
        <v>136</v>
      </c>
      <c r="BY131" s="20">
        <v>0</v>
      </c>
      <c r="BZ131" s="13" t="s">
        <v>136</v>
      </c>
      <c r="CA131" s="13" t="s">
        <v>136</v>
      </c>
      <c r="CB131" s="13" t="s">
        <v>136</v>
      </c>
      <c r="CC131" s="20">
        <v>1</v>
      </c>
      <c r="CD131" s="13">
        <v>2</v>
      </c>
      <c r="CE131" s="13">
        <v>2</v>
      </c>
      <c r="CF131" s="13">
        <v>1</v>
      </c>
      <c r="CG131" s="13">
        <v>1</v>
      </c>
      <c r="CH131" s="13">
        <v>2</v>
      </c>
      <c r="CI131" s="13">
        <v>2</v>
      </c>
      <c r="CJ131" s="13">
        <v>3</v>
      </c>
      <c r="CK131" s="20">
        <v>0</v>
      </c>
      <c r="CL131" s="13" t="s">
        <v>136</v>
      </c>
      <c r="CM131" s="13" t="s">
        <v>136</v>
      </c>
      <c r="CN131" s="13" t="s">
        <v>136</v>
      </c>
      <c r="CO131" s="13" t="s">
        <v>136</v>
      </c>
      <c r="CP131" s="13" t="s">
        <v>136</v>
      </c>
      <c r="CQ131" s="13" t="s">
        <v>136</v>
      </c>
      <c r="CR131" s="13" t="s">
        <v>136</v>
      </c>
      <c r="CS131">
        <v>10</v>
      </c>
      <c r="CT131" s="13" t="s">
        <v>136</v>
      </c>
      <c r="CU131" s="13" t="s">
        <v>136</v>
      </c>
      <c r="CV131" s="13" t="s">
        <v>136</v>
      </c>
      <c r="CW131" s="13" t="s">
        <v>136</v>
      </c>
      <c r="CX131" s="13" t="s">
        <v>136</v>
      </c>
      <c r="CY131" s="13" t="s">
        <v>136</v>
      </c>
      <c r="CZ131" s="13" t="s">
        <v>136</v>
      </c>
      <c r="DA131" s="13" t="s">
        <v>136</v>
      </c>
      <c r="DB131" s="13" t="s">
        <v>136</v>
      </c>
      <c r="DC131" s="13" t="s">
        <v>136</v>
      </c>
      <c r="DD131" s="13" t="s">
        <v>136</v>
      </c>
      <c r="DE131" s="13" t="s">
        <v>136</v>
      </c>
      <c r="DF131" s="13" t="s">
        <v>136</v>
      </c>
      <c r="DG131" s="13" t="s">
        <v>136</v>
      </c>
      <c r="DH131" s="13" t="s">
        <v>136</v>
      </c>
      <c r="DI131" s="13"/>
      <c r="DJ131" s="13"/>
      <c r="DK131" s="13"/>
      <c r="DL131" s="20">
        <v>0</v>
      </c>
      <c r="DM131" s="20">
        <v>0</v>
      </c>
      <c r="DN131" s="20">
        <v>0</v>
      </c>
      <c r="DO131" s="20">
        <v>0</v>
      </c>
      <c r="DP131" s="20">
        <v>0</v>
      </c>
      <c r="DQ131" s="20">
        <v>0</v>
      </c>
      <c r="DR131" s="20">
        <v>1</v>
      </c>
      <c r="DS131" s="20">
        <v>0</v>
      </c>
      <c r="DT131" s="20">
        <v>0</v>
      </c>
      <c r="DU131" s="20">
        <v>0</v>
      </c>
      <c r="DV131" s="20">
        <v>0</v>
      </c>
      <c r="DW131" s="20">
        <v>0</v>
      </c>
      <c r="DX131" s="20">
        <v>2</v>
      </c>
      <c r="DY131" s="20">
        <v>2</v>
      </c>
      <c r="DZ131" s="20">
        <v>4</v>
      </c>
      <c r="EA131" s="20">
        <v>4</v>
      </c>
      <c r="EB131" s="20">
        <v>2500</v>
      </c>
      <c r="EC131" s="20">
        <v>6000</v>
      </c>
      <c r="ED131" s="19">
        <f t="shared" ref="ED131:ED194" si="31">EC131-EB131</f>
        <v>3500</v>
      </c>
      <c r="EE131" s="19">
        <f t="shared" ref="EE131:EE194" si="32">(100/EC131)*ED131</f>
        <v>58.333333333333336</v>
      </c>
      <c r="EF131" s="20">
        <v>2000</v>
      </c>
      <c r="EG131" s="20">
        <v>4000</v>
      </c>
      <c r="EH131" s="19">
        <f t="shared" ref="EH131:EH194" si="33">EG131-EF131</f>
        <v>2000</v>
      </c>
      <c r="EI131" s="19">
        <f t="shared" ref="EI131:EI194" si="34">(100/EG131)*EH131</f>
        <v>50</v>
      </c>
      <c r="EJ131" s="19"/>
      <c r="EK131" s="19"/>
      <c r="EL131" s="19"/>
      <c r="EM131" s="19"/>
      <c r="EN131" s="19"/>
      <c r="EO131" s="19"/>
      <c r="EP131" s="19"/>
      <c r="EQ131" s="19"/>
      <c r="ER131">
        <v>1</v>
      </c>
      <c r="ET131" s="20">
        <v>1</v>
      </c>
      <c r="EU131" s="20">
        <v>1</v>
      </c>
      <c r="EV131" s="20">
        <v>7</v>
      </c>
      <c r="EW131" s="20"/>
      <c r="EX131" s="20">
        <v>0</v>
      </c>
      <c r="EY131" s="20" t="s">
        <v>136</v>
      </c>
      <c r="EZ131" s="19">
        <v>0</v>
      </c>
      <c r="FA131" s="19"/>
      <c r="FB131" s="20">
        <v>7</v>
      </c>
      <c r="FC131" s="20"/>
      <c r="FD131" s="19">
        <v>0</v>
      </c>
      <c r="FE131" s="19"/>
      <c r="FF131">
        <v>3</v>
      </c>
      <c r="FG131">
        <v>9</v>
      </c>
      <c r="FH131">
        <v>17</v>
      </c>
      <c r="FI131">
        <v>22</v>
      </c>
      <c r="FJ131">
        <v>19</v>
      </c>
      <c r="FK131">
        <v>31</v>
      </c>
      <c r="FL131">
        <v>36</v>
      </c>
      <c r="FM131">
        <v>67</v>
      </c>
      <c r="FN131">
        <v>0</v>
      </c>
      <c r="FO131">
        <v>0</v>
      </c>
      <c r="FP131">
        <v>2</v>
      </c>
      <c r="FQ131">
        <v>0</v>
      </c>
      <c r="FR131">
        <v>0</v>
      </c>
      <c r="FS131">
        <v>0</v>
      </c>
      <c r="FT131">
        <v>0</v>
      </c>
      <c r="FU131">
        <v>0</v>
      </c>
      <c r="FV131">
        <v>1</v>
      </c>
      <c r="FW131">
        <v>2</v>
      </c>
      <c r="FX131">
        <v>7</v>
      </c>
      <c r="FY131">
        <v>0</v>
      </c>
      <c r="FZ131">
        <v>0</v>
      </c>
      <c r="GA131">
        <v>0</v>
      </c>
      <c r="GB131">
        <v>0</v>
      </c>
      <c r="GC131">
        <v>15</v>
      </c>
      <c r="GD131">
        <v>1</v>
      </c>
      <c r="GE131">
        <v>1</v>
      </c>
      <c r="GF131">
        <v>0</v>
      </c>
      <c r="GG131">
        <v>0</v>
      </c>
      <c r="GH131">
        <v>0</v>
      </c>
      <c r="GI131">
        <v>0</v>
      </c>
      <c r="GJ131">
        <v>0</v>
      </c>
      <c r="GK131">
        <v>0</v>
      </c>
      <c r="GL131">
        <v>7</v>
      </c>
      <c r="GM131">
        <v>14</v>
      </c>
      <c r="GN131">
        <v>0</v>
      </c>
      <c r="GO131">
        <v>0</v>
      </c>
      <c r="GP131">
        <v>0</v>
      </c>
      <c r="GQ131">
        <v>0</v>
      </c>
      <c r="GR131">
        <v>6</v>
      </c>
      <c r="GS131">
        <v>2</v>
      </c>
      <c r="GT131">
        <v>0</v>
      </c>
      <c r="GU131">
        <v>0</v>
      </c>
      <c r="GV131">
        <v>6</v>
      </c>
      <c r="GW131">
        <v>2</v>
      </c>
      <c r="GX131">
        <v>0</v>
      </c>
      <c r="GY131">
        <v>0</v>
      </c>
      <c r="GZ131">
        <v>1</v>
      </c>
      <c r="HA131">
        <v>0</v>
      </c>
    </row>
    <row r="132" spans="1:209" ht="15" customHeight="1" x14ac:dyDescent="0.35">
      <c r="A132" s="18">
        <v>2090521</v>
      </c>
      <c r="B132" s="18">
        <v>2</v>
      </c>
      <c r="C132" s="18">
        <v>9</v>
      </c>
      <c r="D132" s="18">
        <v>5</v>
      </c>
      <c r="E132" s="18" t="s">
        <v>262</v>
      </c>
      <c r="F132" s="18">
        <v>0</v>
      </c>
      <c r="G132">
        <v>0</v>
      </c>
      <c r="H132" s="13">
        <v>4</v>
      </c>
      <c r="I132">
        <v>0</v>
      </c>
      <c r="J132" s="13">
        <v>0</v>
      </c>
      <c r="K132" s="13">
        <v>0</v>
      </c>
      <c r="L132" s="14">
        <v>0</v>
      </c>
      <c r="M132" s="14">
        <v>0</v>
      </c>
      <c r="N132" s="14">
        <v>0</v>
      </c>
      <c r="O132" s="13">
        <v>6.5</v>
      </c>
      <c r="P132" s="14">
        <v>0</v>
      </c>
      <c r="Q132" s="14">
        <v>0</v>
      </c>
      <c r="R132" s="13">
        <v>1</v>
      </c>
      <c r="S132" s="14">
        <v>0</v>
      </c>
      <c r="T132" s="14">
        <f t="shared" si="26"/>
        <v>7.5</v>
      </c>
      <c r="U132" s="13">
        <v>6</v>
      </c>
      <c r="V132" s="14">
        <v>0</v>
      </c>
      <c r="W132" s="14">
        <v>0</v>
      </c>
      <c r="X132" s="14">
        <v>0</v>
      </c>
      <c r="Y132" s="14">
        <v>0</v>
      </c>
      <c r="Z132" s="13">
        <v>1</v>
      </c>
      <c r="AA132" s="14">
        <v>0</v>
      </c>
      <c r="AB132" s="14">
        <f t="shared" si="27"/>
        <v>7</v>
      </c>
      <c r="AC132" s="14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f t="shared" si="28"/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f t="shared" si="29"/>
        <v>0</v>
      </c>
      <c r="AS132" s="14">
        <f t="shared" si="30"/>
        <v>14.5</v>
      </c>
      <c r="AT132">
        <v>0</v>
      </c>
      <c r="AU132" s="13" t="s">
        <v>136</v>
      </c>
      <c r="AV132" s="20">
        <v>0</v>
      </c>
      <c r="AW132" s="13" t="s">
        <v>136</v>
      </c>
      <c r="AX132" s="13" t="s">
        <v>136</v>
      </c>
      <c r="AY132" s="13" t="s">
        <v>136</v>
      </c>
      <c r="AZ132" s="20">
        <v>0</v>
      </c>
      <c r="BA132" s="13" t="s">
        <v>136</v>
      </c>
      <c r="BB132" s="13" t="s">
        <v>136</v>
      </c>
      <c r="BC132" s="13" t="s">
        <v>136</v>
      </c>
      <c r="BD132" s="20">
        <v>0</v>
      </c>
      <c r="BE132" s="13" t="s">
        <v>136</v>
      </c>
      <c r="BF132" s="13" t="s">
        <v>136</v>
      </c>
      <c r="BG132" s="13" t="s">
        <v>136</v>
      </c>
      <c r="BH132" s="20">
        <v>0</v>
      </c>
      <c r="BI132" s="13" t="s">
        <v>136</v>
      </c>
      <c r="BJ132" s="13" t="s">
        <v>136</v>
      </c>
      <c r="BK132" s="13" t="s">
        <v>136</v>
      </c>
      <c r="BL132" s="20">
        <v>1</v>
      </c>
      <c r="BM132" s="13">
        <v>2</v>
      </c>
      <c r="BN132" s="13">
        <v>6</v>
      </c>
      <c r="BO132" s="13">
        <v>2</v>
      </c>
      <c r="BP132" s="20">
        <v>0</v>
      </c>
      <c r="BQ132" s="21">
        <v>0</v>
      </c>
      <c r="BR132" s="13" t="s">
        <v>136</v>
      </c>
      <c r="BS132" s="13" t="s">
        <v>136</v>
      </c>
      <c r="BT132" s="13" t="s">
        <v>136</v>
      </c>
      <c r="BU132" s="20">
        <v>0</v>
      </c>
      <c r="BV132" s="13" t="s">
        <v>136</v>
      </c>
      <c r="BW132" s="13" t="s">
        <v>136</v>
      </c>
      <c r="BX132" s="13" t="s">
        <v>136</v>
      </c>
      <c r="BY132" s="20">
        <v>0</v>
      </c>
      <c r="BZ132" s="13" t="s">
        <v>136</v>
      </c>
      <c r="CA132" s="13" t="s">
        <v>136</v>
      </c>
      <c r="CB132" s="13" t="s">
        <v>136</v>
      </c>
      <c r="CC132" s="20">
        <v>1</v>
      </c>
      <c r="CD132" s="13">
        <v>2</v>
      </c>
      <c r="CE132" s="15">
        <v>6</v>
      </c>
      <c r="CF132" s="13">
        <v>2</v>
      </c>
      <c r="CG132" s="20">
        <v>0</v>
      </c>
      <c r="CH132" s="13" t="s">
        <v>136</v>
      </c>
      <c r="CI132" s="13" t="s">
        <v>136</v>
      </c>
      <c r="CJ132" s="13" t="s">
        <v>136</v>
      </c>
      <c r="CK132" s="20">
        <v>0</v>
      </c>
      <c r="CL132" s="13" t="s">
        <v>136</v>
      </c>
      <c r="CM132" s="13" t="s">
        <v>136</v>
      </c>
      <c r="CN132" s="13" t="s">
        <v>136</v>
      </c>
      <c r="CO132" s="13" t="s">
        <v>136</v>
      </c>
      <c r="CP132" s="13" t="s">
        <v>136</v>
      </c>
      <c r="CQ132" s="13" t="s">
        <v>136</v>
      </c>
      <c r="CR132" s="13" t="s">
        <v>136</v>
      </c>
      <c r="CS132" s="13" t="s">
        <v>136</v>
      </c>
      <c r="CT132" s="13" t="s">
        <v>136</v>
      </c>
      <c r="CU132">
        <v>10</v>
      </c>
      <c r="CV132" s="13" t="s">
        <v>136</v>
      </c>
      <c r="CW132" s="13" t="s">
        <v>136</v>
      </c>
      <c r="CX132" s="13" t="s">
        <v>136</v>
      </c>
      <c r="CY132" s="13" t="s">
        <v>136</v>
      </c>
      <c r="CZ132" s="13" t="s">
        <v>136</v>
      </c>
      <c r="DA132" s="13" t="s">
        <v>136</v>
      </c>
      <c r="DB132" s="13" t="s">
        <v>136</v>
      </c>
      <c r="DC132">
        <v>20</v>
      </c>
      <c r="DD132" s="13" t="s">
        <v>136</v>
      </c>
      <c r="DE132" s="13" t="s">
        <v>136</v>
      </c>
      <c r="DF132" s="13" t="s">
        <v>136</v>
      </c>
      <c r="DG132" s="13" t="s">
        <v>136</v>
      </c>
      <c r="DH132" s="13" t="s">
        <v>136</v>
      </c>
      <c r="DI132" s="13"/>
      <c r="DJ132" s="13"/>
      <c r="DK132" s="13"/>
      <c r="DL132" s="20">
        <v>0</v>
      </c>
      <c r="DM132" s="20">
        <v>0</v>
      </c>
      <c r="DN132" s="20">
        <v>0</v>
      </c>
      <c r="DO132" s="20">
        <v>0</v>
      </c>
      <c r="DP132" s="20">
        <v>0</v>
      </c>
      <c r="DQ132" s="20">
        <v>0</v>
      </c>
      <c r="DR132" s="20">
        <v>1</v>
      </c>
      <c r="DS132" s="20">
        <v>1</v>
      </c>
      <c r="DT132" s="20">
        <v>0</v>
      </c>
      <c r="DU132" s="20">
        <v>0</v>
      </c>
      <c r="DV132" s="20">
        <v>0</v>
      </c>
      <c r="DW132" s="20">
        <v>0</v>
      </c>
      <c r="DX132" s="20">
        <v>2</v>
      </c>
      <c r="DY132" s="20">
        <v>2</v>
      </c>
      <c r="DZ132">
        <v>4</v>
      </c>
      <c r="EA132">
        <v>4</v>
      </c>
      <c r="EB132" s="20">
        <v>2500</v>
      </c>
      <c r="EC132" s="20">
        <v>3500</v>
      </c>
      <c r="ED132" s="19">
        <f t="shared" si="31"/>
        <v>1000</v>
      </c>
      <c r="EE132" s="19">
        <f t="shared" si="32"/>
        <v>28.571428571428569</v>
      </c>
      <c r="EF132" s="20">
        <v>2500</v>
      </c>
      <c r="EG132" s="20">
        <v>3500</v>
      </c>
      <c r="EH132" s="19">
        <f t="shared" si="33"/>
        <v>1000</v>
      </c>
      <c r="EI132" s="19">
        <f t="shared" si="34"/>
        <v>28.571428571428569</v>
      </c>
      <c r="EJ132" s="19"/>
      <c r="EK132" s="19"/>
      <c r="EL132" s="19"/>
      <c r="EM132" s="19"/>
      <c r="EN132" s="19"/>
      <c r="EO132" s="19"/>
      <c r="EP132" s="19"/>
      <c r="EQ132" s="19"/>
      <c r="ER132" s="19">
        <v>2</v>
      </c>
      <c r="ET132" s="20">
        <v>1</v>
      </c>
      <c r="EU132" s="20">
        <v>1</v>
      </c>
      <c r="EV132" s="20">
        <v>3</v>
      </c>
      <c r="EW132" s="20"/>
      <c r="EX132" s="20">
        <v>0</v>
      </c>
      <c r="EY132" s="20" t="s">
        <v>136</v>
      </c>
      <c r="EZ132" s="19">
        <v>0</v>
      </c>
      <c r="FA132" s="19"/>
      <c r="FB132" s="20">
        <v>2</v>
      </c>
      <c r="FC132" s="20"/>
      <c r="FD132" s="19">
        <v>0</v>
      </c>
      <c r="FE132" s="19"/>
      <c r="FF132">
        <v>3</v>
      </c>
      <c r="FG132">
        <v>72</v>
      </c>
      <c r="FH132">
        <v>90</v>
      </c>
      <c r="FI132">
        <v>34</v>
      </c>
      <c r="FJ132">
        <v>72</v>
      </c>
      <c r="FK132">
        <v>106</v>
      </c>
      <c r="FL132">
        <v>162</v>
      </c>
      <c r="FM132">
        <v>268</v>
      </c>
      <c r="FN132">
        <v>19</v>
      </c>
      <c r="FO132">
        <v>23</v>
      </c>
      <c r="FP132">
        <v>0</v>
      </c>
      <c r="FQ132">
        <v>0</v>
      </c>
      <c r="FR132">
        <v>5</v>
      </c>
      <c r="FS132">
        <v>15</v>
      </c>
      <c r="FT132">
        <v>0</v>
      </c>
      <c r="FU132">
        <v>0</v>
      </c>
      <c r="FV132">
        <v>1</v>
      </c>
      <c r="FW132">
        <v>0</v>
      </c>
      <c r="FX132">
        <v>30</v>
      </c>
      <c r="FY132">
        <v>0</v>
      </c>
      <c r="FZ132">
        <v>0</v>
      </c>
      <c r="GA132">
        <v>0</v>
      </c>
      <c r="GB132">
        <v>0</v>
      </c>
      <c r="GC132">
        <v>40</v>
      </c>
      <c r="GD132">
        <v>3</v>
      </c>
      <c r="GE132">
        <v>3</v>
      </c>
      <c r="GF132">
        <v>0</v>
      </c>
      <c r="GG132">
        <v>0</v>
      </c>
      <c r="GH132">
        <v>4</v>
      </c>
      <c r="GI132">
        <v>12</v>
      </c>
      <c r="GJ132">
        <v>0</v>
      </c>
      <c r="GK132">
        <v>0</v>
      </c>
      <c r="GL132">
        <v>17</v>
      </c>
      <c r="GM132">
        <v>17</v>
      </c>
      <c r="GN132">
        <v>0</v>
      </c>
      <c r="GO132">
        <v>0</v>
      </c>
      <c r="GP132">
        <v>6</v>
      </c>
      <c r="GQ132">
        <v>18</v>
      </c>
      <c r="GR132">
        <v>4</v>
      </c>
      <c r="GS132">
        <v>32</v>
      </c>
      <c r="GT132">
        <v>0</v>
      </c>
      <c r="GU132">
        <v>0</v>
      </c>
      <c r="GV132">
        <v>0</v>
      </c>
      <c r="GW132">
        <v>0</v>
      </c>
      <c r="GX132">
        <v>17</v>
      </c>
      <c r="GY132">
        <v>2</v>
      </c>
      <c r="GZ132">
        <v>0</v>
      </c>
      <c r="HA132">
        <v>0</v>
      </c>
    </row>
    <row r="133" spans="1:209" ht="15" customHeight="1" x14ac:dyDescent="0.35">
      <c r="A133" s="18">
        <v>2090522</v>
      </c>
      <c r="B133" s="18">
        <v>2</v>
      </c>
      <c r="C133" s="18">
        <v>9</v>
      </c>
      <c r="D133" s="18">
        <v>5</v>
      </c>
      <c r="E133" s="18" t="s">
        <v>187</v>
      </c>
      <c r="F133" s="18">
        <v>0</v>
      </c>
      <c r="G133">
        <v>0</v>
      </c>
      <c r="H133" s="13">
        <v>5</v>
      </c>
      <c r="I133">
        <v>0</v>
      </c>
      <c r="J133" s="13">
        <v>0</v>
      </c>
      <c r="K133" s="13">
        <v>0</v>
      </c>
      <c r="L133" s="14">
        <v>0</v>
      </c>
      <c r="M133" s="13">
        <v>8.5</v>
      </c>
      <c r="N133" s="14">
        <v>0</v>
      </c>
      <c r="O133" s="13">
        <v>2</v>
      </c>
      <c r="P133" s="14">
        <v>0</v>
      </c>
      <c r="Q133" s="14">
        <v>0</v>
      </c>
      <c r="R133" s="13">
        <v>1</v>
      </c>
      <c r="S133" s="14">
        <v>0</v>
      </c>
      <c r="T133" s="14">
        <f t="shared" si="26"/>
        <v>11.5</v>
      </c>
      <c r="U133" s="13">
        <v>8.5</v>
      </c>
      <c r="V133" s="14">
        <v>0</v>
      </c>
      <c r="W133" s="14">
        <v>0</v>
      </c>
      <c r="X133" s="14">
        <v>0</v>
      </c>
      <c r="Y133" s="14">
        <v>0</v>
      </c>
      <c r="Z133" s="13">
        <v>1</v>
      </c>
      <c r="AA133" s="14">
        <v>0</v>
      </c>
      <c r="AB133" s="14">
        <f t="shared" si="27"/>
        <v>9.5</v>
      </c>
      <c r="AC133" s="14">
        <v>0</v>
      </c>
      <c r="AD133" s="14">
        <v>0</v>
      </c>
      <c r="AE133" s="14">
        <v>0</v>
      </c>
      <c r="AF133" s="14">
        <v>0</v>
      </c>
      <c r="AG133" s="14">
        <v>0</v>
      </c>
      <c r="AH133" s="14">
        <v>0</v>
      </c>
      <c r="AI133" s="14">
        <v>0</v>
      </c>
      <c r="AJ133" s="14">
        <f t="shared" si="28"/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f t="shared" si="29"/>
        <v>0</v>
      </c>
      <c r="AS133" s="14">
        <f t="shared" si="30"/>
        <v>21</v>
      </c>
      <c r="AT133">
        <v>0</v>
      </c>
      <c r="AU133" s="13" t="s">
        <v>136</v>
      </c>
      <c r="AV133" s="20">
        <v>0</v>
      </c>
      <c r="AW133" s="13" t="s">
        <v>136</v>
      </c>
      <c r="AX133" s="13" t="s">
        <v>136</v>
      </c>
      <c r="AY133" s="13" t="s">
        <v>136</v>
      </c>
      <c r="AZ133" s="20">
        <v>0</v>
      </c>
      <c r="BA133" s="13" t="s">
        <v>136</v>
      </c>
      <c r="BB133" s="13" t="s">
        <v>136</v>
      </c>
      <c r="BC133" s="13" t="s">
        <v>136</v>
      </c>
      <c r="BD133" s="20">
        <v>0</v>
      </c>
      <c r="BE133" s="13" t="s">
        <v>136</v>
      </c>
      <c r="BF133" s="13" t="s">
        <v>136</v>
      </c>
      <c r="BG133" s="13" t="s">
        <v>136</v>
      </c>
      <c r="BH133" s="20">
        <v>0</v>
      </c>
      <c r="BI133" s="13" t="s">
        <v>136</v>
      </c>
      <c r="BJ133" s="13" t="s">
        <v>136</v>
      </c>
      <c r="BK133" s="13" t="s">
        <v>136</v>
      </c>
      <c r="BL133" s="20">
        <v>0</v>
      </c>
      <c r="BM133" s="13" t="s">
        <v>136</v>
      </c>
      <c r="BN133" s="13" t="s">
        <v>136</v>
      </c>
      <c r="BO133" s="13" t="s">
        <v>136</v>
      </c>
      <c r="BP133" s="20">
        <v>0</v>
      </c>
      <c r="BQ133" s="21">
        <v>0</v>
      </c>
      <c r="BR133" s="13" t="s">
        <v>136</v>
      </c>
      <c r="BS133" s="13" t="s">
        <v>136</v>
      </c>
      <c r="BT133" s="13" t="s">
        <v>136</v>
      </c>
      <c r="BU133" s="20">
        <v>0</v>
      </c>
      <c r="BV133" s="13" t="s">
        <v>136</v>
      </c>
      <c r="BW133" s="13" t="s">
        <v>136</v>
      </c>
      <c r="BX133" s="13" t="s">
        <v>136</v>
      </c>
      <c r="BY133" s="20">
        <v>0</v>
      </c>
      <c r="BZ133" s="13" t="s">
        <v>136</v>
      </c>
      <c r="CA133" s="13" t="s">
        <v>136</v>
      </c>
      <c r="CB133" s="13" t="s">
        <v>136</v>
      </c>
      <c r="CC133" s="20">
        <v>1</v>
      </c>
      <c r="CD133" s="13">
        <v>2</v>
      </c>
      <c r="CE133">
        <v>4</v>
      </c>
      <c r="CF133" s="13">
        <v>2</v>
      </c>
      <c r="CG133" s="20">
        <v>0</v>
      </c>
      <c r="CH133" s="13" t="s">
        <v>136</v>
      </c>
      <c r="CI133" s="13" t="s">
        <v>136</v>
      </c>
      <c r="CJ133" s="13" t="s">
        <v>136</v>
      </c>
      <c r="CK133" s="20">
        <v>0</v>
      </c>
      <c r="CL133" s="13" t="s">
        <v>136</v>
      </c>
      <c r="CM133" s="13" t="s">
        <v>136</v>
      </c>
      <c r="CN133" s="13" t="s">
        <v>136</v>
      </c>
      <c r="CO133" s="13" t="s">
        <v>136</v>
      </c>
      <c r="CP133" s="13" t="s">
        <v>136</v>
      </c>
      <c r="CQ133" s="13" t="s">
        <v>136</v>
      </c>
      <c r="CR133" s="13" t="s">
        <v>136</v>
      </c>
      <c r="CS133" s="13" t="s">
        <v>136</v>
      </c>
      <c r="CT133" s="13" t="s">
        <v>136</v>
      </c>
      <c r="CU133" s="13" t="s">
        <v>136</v>
      </c>
      <c r="CV133" s="13" t="s">
        <v>136</v>
      </c>
      <c r="CW133" s="13" t="s">
        <v>136</v>
      </c>
      <c r="CX133" s="13" t="s">
        <v>136</v>
      </c>
      <c r="CY133" s="13" t="s">
        <v>136</v>
      </c>
      <c r="CZ133" s="13" t="s">
        <v>136</v>
      </c>
      <c r="DA133" s="13" t="s">
        <v>136</v>
      </c>
      <c r="DB133" s="13" t="s">
        <v>136</v>
      </c>
      <c r="DC133">
        <v>6</v>
      </c>
      <c r="DD133" s="13" t="s">
        <v>136</v>
      </c>
      <c r="DE133" s="13" t="s">
        <v>136</v>
      </c>
      <c r="DF133" s="13" t="s">
        <v>136</v>
      </c>
      <c r="DG133" s="13" t="s">
        <v>136</v>
      </c>
      <c r="DH133" s="13" t="s">
        <v>136</v>
      </c>
      <c r="DI133" s="13"/>
      <c r="DJ133" s="13"/>
      <c r="DK133" s="13"/>
      <c r="DL133" s="20">
        <v>0</v>
      </c>
      <c r="DM133" s="20">
        <v>0</v>
      </c>
      <c r="DN133" s="20">
        <v>0</v>
      </c>
      <c r="DO133" s="20">
        <v>0</v>
      </c>
      <c r="DP133" s="20">
        <v>0</v>
      </c>
      <c r="DQ133" s="20">
        <v>0</v>
      </c>
      <c r="DR133" s="20">
        <v>0</v>
      </c>
      <c r="DS133" s="20">
        <v>0</v>
      </c>
      <c r="DT133" s="20">
        <v>1</v>
      </c>
      <c r="DU133" s="20">
        <v>0</v>
      </c>
      <c r="DV133" s="20">
        <v>0</v>
      </c>
      <c r="DW133" s="20">
        <v>0</v>
      </c>
      <c r="DX133" s="20">
        <v>2</v>
      </c>
      <c r="DY133" s="20">
        <v>2</v>
      </c>
      <c r="DZ133" s="20">
        <v>4</v>
      </c>
      <c r="EA133" s="20">
        <v>4</v>
      </c>
      <c r="EB133" s="20">
        <v>1500</v>
      </c>
      <c r="EC133" s="20">
        <v>7000</v>
      </c>
      <c r="ED133" s="19">
        <f t="shared" si="31"/>
        <v>5500</v>
      </c>
      <c r="EE133" s="19">
        <f t="shared" si="32"/>
        <v>78.571428571428569</v>
      </c>
      <c r="EF133" s="20">
        <v>1500</v>
      </c>
      <c r="EG133" s="20">
        <v>3500</v>
      </c>
      <c r="EH133" s="19">
        <f t="shared" si="33"/>
        <v>2000</v>
      </c>
      <c r="EI133" s="19">
        <f t="shared" si="34"/>
        <v>57.142857142857139</v>
      </c>
      <c r="EJ133" s="19"/>
      <c r="EK133" s="19"/>
      <c r="EL133" s="19"/>
      <c r="EM133" s="19"/>
      <c r="EN133" s="19"/>
      <c r="EO133" s="19"/>
      <c r="EP133" s="19"/>
      <c r="EQ133" s="19"/>
      <c r="ER133">
        <v>1</v>
      </c>
      <c r="ET133" s="20">
        <v>0</v>
      </c>
      <c r="EU133" s="20">
        <v>0</v>
      </c>
      <c r="EV133" s="19">
        <v>0</v>
      </c>
      <c r="EW133" s="19"/>
      <c r="EX133" s="20">
        <v>0</v>
      </c>
      <c r="EY133" s="20" t="s">
        <v>136</v>
      </c>
      <c r="EZ133" s="19">
        <v>0</v>
      </c>
      <c r="FA133" s="19"/>
      <c r="FB133">
        <v>3</v>
      </c>
      <c r="FC133" s="20"/>
      <c r="FD133" s="19">
        <v>0</v>
      </c>
      <c r="FE133" s="19"/>
      <c r="FF133" s="15">
        <v>0</v>
      </c>
      <c r="FG133">
        <v>23</v>
      </c>
      <c r="FH133">
        <v>22</v>
      </c>
      <c r="FI133">
        <v>68</v>
      </c>
      <c r="FJ133">
        <v>176</v>
      </c>
      <c r="FK133">
        <v>91</v>
      </c>
      <c r="FL133">
        <v>198</v>
      </c>
      <c r="FM133">
        <v>289</v>
      </c>
      <c r="FN133">
        <v>0</v>
      </c>
      <c r="FO133">
        <v>0</v>
      </c>
      <c r="FP133">
        <v>6</v>
      </c>
      <c r="FQ133">
        <v>0</v>
      </c>
      <c r="FR133">
        <v>2</v>
      </c>
      <c r="FS133">
        <v>4</v>
      </c>
      <c r="FT133">
        <v>0</v>
      </c>
      <c r="FU133">
        <v>4</v>
      </c>
      <c r="FV133">
        <v>8</v>
      </c>
      <c r="FW133">
        <v>0</v>
      </c>
      <c r="FX133">
        <v>56</v>
      </c>
      <c r="FY133">
        <v>0</v>
      </c>
      <c r="FZ133">
        <v>0</v>
      </c>
      <c r="GA133">
        <v>12</v>
      </c>
      <c r="GB133">
        <v>0</v>
      </c>
      <c r="GC133">
        <v>135</v>
      </c>
      <c r="GD133">
        <v>3</v>
      </c>
      <c r="GE133">
        <v>0</v>
      </c>
      <c r="GF133">
        <v>0</v>
      </c>
      <c r="GG133">
        <v>0</v>
      </c>
      <c r="GH133">
        <v>1</v>
      </c>
      <c r="GI133">
        <v>0</v>
      </c>
      <c r="GJ133">
        <v>0</v>
      </c>
      <c r="GK133">
        <v>0</v>
      </c>
      <c r="GL133">
        <v>6</v>
      </c>
      <c r="GM133">
        <v>0</v>
      </c>
      <c r="GN133">
        <v>0</v>
      </c>
      <c r="GO133">
        <v>0</v>
      </c>
      <c r="GP133">
        <v>1</v>
      </c>
      <c r="GQ133">
        <v>6</v>
      </c>
      <c r="GR133">
        <v>0</v>
      </c>
      <c r="GS133">
        <v>37</v>
      </c>
      <c r="GT133">
        <v>0</v>
      </c>
      <c r="GU133">
        <v>0</v>
      </c>
      <c r="GV133">
        <v>0</v>
      </c>
      <c r="GW133">
        <v>0</v>
      </c>
      <c r="GX133">
        <v>2</v>
      </c>
      <c r="GY133">
        <v>0</v>
      </c>
      <c r="GZ133">
        <v>6</v>
      </c>
      <c r="HA133">
        <v>0</v>
      </c>
    </row>
    <row r="134" spans="1:209" ht="15" customHeight="1" x14ac:dyDescent="0.35">
      <c r="A134" s="18">
        <v>2090523</v>
      </c>
      <c r="B134" s="18">
        <v>2</v>
      </c>
      <c r="C134" s="18">
        <v>9</v>
      </c>
      <c r="D134" s="18">
        <v>5</v>
      </c>
      <c r="E134" s="18" t="s">
        <v>263</v>
      </c>
      <c r="F134" s="18">
        <v>0</v>
      </c>
      <c r="G134">
        <v>0</v>
      </c>
      <c r="H134" s="13">
        <v>2</v>
      </c>
      <c r="I134">
        <v>0</v>
      </c>
      <c r="J134">
        <v>1</v>
      </c>
      <c r="K134" s="13">
        <v>0</v>
      </c>
      <c r="L134" s="14">
        <v>0</v>
      </c>
      <c r="M134" s="13">
        <v>3</v>
      </c>
      <c r="N134" s="14">
        <v>0</v>
      </c>
      <c r="O134" s="13">
        <v>6</v>
      </c>
      <c r="P134" s="14">
        <v>0</v>
      </c>
      <c r="Q134" s="14">
        <v>0</v>
      </c>
      <c r="R134" s="13">
        <v>3</v>
      </c>
      <c r="S134" s="14">
        <v>0</v>
      </c>
      <c r="T134" s="14">
        <f t="shared" si="26"/>
        <v>12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14">
        <f t="shared" si="27"/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f t="shared" si="28"/>
        <v>0</v>
      </c>
      <c r="AK134" s="14">
        <v>0</v>
      </c>
      <c r="AL134" s="14">
        <v>0</v>
      </c>
      <c r="AM134" s="14">
        <v>0</v>
      </c>
      <c r="AN134" s="14">
        <v>0</v>
      </c>
      <c r="AO134" s="14">
        <v>0</v>
      </c>
      <c r="AP134" s="14">
        <v>0</v>
      </c>
      <c r="AQ134" s="14">
        <v>0</v>
      </c>
      <c r="AR134" s="14">
        <f t="shared" si="29"/>
        <v>0</v>
      </c>
      <c r="AS134" s="14">
        <f t="shared" si="30"/>
        <v>12</v>
      </c>
      <c r="AT134">
        <v>0</v>
      </c>
      <c r="AU134" s="13" t="s">
        <v>136</v>
      </c>
      <c r="AV134" s="20">
        <v>0</v>
      </c>
      <c r="AW134" s="13" t="s">
        <v>136</v>
      </c>
      <c r="AX134" s="13" t="s">
        <v>136</v>
      </c>
      <c r="AY134" s="13" t="s">
        <v>136</v>
      </c>
      <c r="AZ134" s="20">
        <v>0</v>
      </c>
      <c r="BA134" s="13" t="s">
        <v>136</v>
      </c>
      <c r="BB134" s="13" t="s">
        <v>136</v>
      </c>
      <c r="BC134" s="13" t="s">
        <v>136</v>
      </c>
      <c r="BD134" s="20">
        <v>0</v>
      </c>
      <c r="BE134" s="13" t="s">
        <v>136</v>
      </c>
      <c r="BF134" s="13" t="s">
        <v>136</v>
      </c>
      <c r="BG134" s="13" t="s">
        <v>136</v>
      </c>
      <c r="BH134" s="20">
        <v>0</v>
      </c>
      <c r="BI134" s="13" t="s">
        <v>136</v>
      </c>
      <c r="BJ134" s="13" t="s">
        <v>136</v>
      </c>
      <c r="BK134" s="13" t="s">
        <v>136</v>
      </c>
      <c r="BL134" s="20">
        <v>0</v>
      </c>
      <c r="BM134" s="13" t="s">
        <v>136</v>
      </c>
      <c r="BN134" s="13" t="s">
        <v>136</v>
      </c>
      <c r="BO134" s="13" t="s">
        <v>136</v>
      </c>
      <c r="BP134" s="20">
        <v>0</v>
      </c>
      <c r="BQ134" s="21">
        <v>0</v>
      </c>
      <c r="BR134" s="13" t="s">
        <v>136</v>
      </c>
      <c r="BS134" s="13" t="s">
        <v>136</v>
      </c>
      <c r="BT134" s="13" t="s">
        <v>136</v>
      </c>
      <c r="BU134" s="20">
        <v>0</v>
      </c>
      <c r="BV134" s="13" t="s">
        <v>136</v>
      </c>
      <c r="BW134" s="13" t="s">
        <v>136</v>
      </c>
      <c r="BX134" s="13" t="s">
        <v>136</v>
      </c>
      <c r="BY134" s="20">
        <v>0</v>
      </c>
      <c r="BZ134" s="13" t="s">
        <v>136</v>
      </c>
      <c r="CA134" s="13" t="s">
        <v>136</v>
      </c>
      <c r="CB134" s="13" t="s">
        <v>136</v>
      </c>
      <c r="CC134" s="20">
        <v>1</v>
      </c>
      <c r="CD134" s="13">
        <v>2</v>
      </c>
      <c r="CE134" s="15">
        <v>6</v>
      </c>
      <c r="CF134" s="13">
        <v>2</v>
      </c>
      <c r="CG134" s="20">
        <v>0</v>
      </c>
      <c r="CH134" s="13" t="s">
        <v>136</v>
      </c>
      <c r="CI134" s="13" t="s">
        <v>136</v>
      </c>
      <c r="CJ134" s="13" t="s">
        <v>136</v>
      </c>
      <c r="CK134" s="20">
        <v>0</v>
      </c>
      <c r="CL134" s="13" t="s">
        <v>136</v>
      </c>
      <c r="CM134" s="13" t="s">
        <v>136</v>
      </c>
      <c r="CN134" s="13" t="s">
        <v>136</v>
      </c>
      <c r="CO134" s="13" t="s">
        <v>136</v>
      </c>
      <c r="CP134" s="13" t="s">
        <v>136</v>
      </c>
      <c r="CQ134" s="13" t="s">
        <v>136</v>
      </c>
      <c r="CR134" s="13" t="s">
        <v>136</v>
      </c>
      <c r="CS134" s="13" t="s">
        <v>136</v>
      </c>
      <c r="CT134" s="13" t="s">
        <v>136</v>
      </c>
      <c r="CU134" s="13" t="s">
        <v>136</v>
      </c>
      <c r="CV134" s="13" t="s">
        <v>136</v>
      </c>
      <c r="CW134" s="13" t="s">
        <v>136</v>
      </c>
      <c r="CX134" s="13" t="s">
        <v>136</v>
      </c>
      <c r="CY134" s="13" t="s">
        <v>136</v>
      </c>
      <c r="CZ134" s="13" t="s">
        <v>136</v>
      </c>
      <c r="DA134" s="13" t="s">
        <v>136</v>
      </c>
      <c r="DB134" s="13" t="s">
        <v>136</v>
      </c>
      <c r="DC134">
        <v>1</v>
      </c>
      <c r="DD134" s="13" t="s">
        <v>136</v>
      </c>
      <c r="DE134" s="13" t="s">
        <v>136</v>
      </c>
      <c r="DF134" s="13" t="s">
        <v>136</v>
      </c>
      <c r="DG134" s="13" t="s">
        <v>136</v>
      </c>
      <c r="DH134" s="13" t="s">
        <v>136</v>
      </c>
      <c r="DI134" s="13"/>
      <c r="DJ134" s="13"/>
      <c r="DK134" s="13"/>
      <c r="DL134" s="20">
        <v>1</v>
      </c>
      <c r="DM134" s="20">
        <v>1</v>
      </c>
      <c r="DN134" s="20">
        <v>0</v>
      </c>
      <c r="DO134" s="20">
        <v>0</v>
      </c>
      <c r="DP134" s="20">
        <v>0</v>
      </c>
      <c r="DQ134" s="20">
        <v>0</v>
      </c>
      <c r="DR134" s="20">
        <v>0</v>
      </c>
      <c r="DS134" s="20">
        <v>0</v>
      </c>
      <c r="DT134" s="20">
        <v>0</v>
      </c>
      <c r="DU134" s="20">
        <v>0</v>
      </c>
      <c r="DV134" s="20">
        <v>0</v>
      </c>
      <c r="DW134" s="20">
        <v>0</v>
      </c>
      <c r="DX134" s="20">
        <v>2</v>
      </c>
      <c r="DY134" s="20">
        <v>2</v>
      </c>
      <c r="DZ134" s="20">
        <v>4</v>
      </c>
      <c r="EA134" s="20">
        <v>4</v>
      </c>
      <c r="EB134" s="20">
        <v>3000</v>
      </c>
      <c r="EC134" s="20">
        <v>3500</v>
      </c>
      <c r="ED134" s="19">
        <f t="shared" si="31"/>
        <v>500</v>
      </c>
      <c r="EE134" s="19">
        <f t="shared" si="32"/>
        <v>14.285714285714285</v>
      </c>
      <c r="EF134" s="20">
        <v>3000</v>
      </c>
      <c r="EG134" s="20">
        <v>3500</v>
      </c>
      <c r="EH134" s="19">
        <f t="shared" si="33"/>
        <v>500</v>
      </c>
      <c r="EI134" s="19">
        <f t="shared" si="34"/>
        <v>14.285714285714285</v>
      </c>
      <c r="EJ134" s="19"/>
      <c r="EK134" s="19"/>
      <c r="EL134" s="19"/>
      <c r="EM134" s="19"/>
      <c r="EN134" s="19"/>
      <c r="EO134" s="19"/>
      <c r="EP134" s="19"/>
      <c r="EQ134" s="19"/>
      <c r="ER134">
        <v>1</v>
      </c>
      <c r="ET134" s="20">
        <v>1</v>
      </c>
      <c r="EU134" s="20">
        <v>0</v>
      </c>
      <c r="EV134" s="19">
        <v>0</v>
      </c>
      <c r="EW134" s="19"/>
      <c r="EX134" s="20">
        <v>0</v>
      </c>
      <c r="EY134" s="20" t="s">
        <v>136</v>
      </c>
      <c r="EZ134" s="19">
        <v>0</v>
      </c>
      <c r="FA134" s="19"/>
      <c r="FB134" s="20">
        <v>4</v>
      </c>
      <c r="FC134" s="20"/>
      <c r="FD134" s="19">
        <v>0</v>
      </c>
      <c r="FE134" s="19"/>
      <c r="FF134" s="20">
        <v>3</v>
      </c>
      <c r="FG134">
        <v>24</v>
      </c>
      <c r="FH134">
        <v>0</v>
      </c>
      <c r="FI134">
        <v>7</v>
      </c>
      <c r="FJ134">
        <v>8</v>
      </c>
      <c r="FK134">
        <v>31</v>
      </c>
      <c r="FL134">
        <v>8</v>
      </c>
      <c r="FM134">
        <v>39</v>
      </c>
      <c r="FN134">
        <v>6</v>
      </c>
      <c r="FO134">
        <v>0</v>
      </c>
      <c r="FP134">
        <v>0</v>
      </c>
      <c r="FQ134">
        <v>0</v>
      </c>
      <c r="FR134">
        <v>2</v>
      </c>
      <c r="FS134">
        <v>0</v>
      </c>
      <c r="FT134">
        <v>0</v>
      </c>
      <c r="FU134">
        <v>0</v>
      </c>
      <c r="FV134">
        <v>0</v>
      </c>
      <c r="FW134">
        <v>0</v>
      </c>
      <c r="FX134">
        <v>0</v>
      </c>
      <c r="FY134">
        <v>0</v>
      </c>
      <c r="FZ134">
        <v>2</v>
      </c>
      <c r="GA134">
        <v>0</v>
      </c>
      <c r="GB134">
        <v>0</v>
      </c>
      <c r="GC134">
        <v>3</v>
      </c>
      <c r="GD134">
        <v>6</v>
      </c>
      <c r="GE134">
        <v>0</v>
      </c>
      <c r="GF134">
        <v>0</v>
      </c>
      <c r="GG134">
        <v>0</v>
      </c>
      <c r="GH134">
        <v>0</v>
      </c>
      <c r="GI134">
        <v>0</v>
      </c>
      <c r="GJ134">
        <v>0</v>
      </c>
      <c r="GK134">
        <v>0</v>
      </c>
      <c r="GL134">
        <v>2</v>
      </c>
      <c r="GM134">
        <v>0</v>
      </c>
      <c r="GN134">
        <v>2</v>
      </c>
      <c r="GO134">
        <v>0</v>
      </c>
      <c r="GP134">
        <v>2</v>
      </c>
      <c r="GQ134">
        <v>0</v>
      </c>
      <c r="GR134">
        <v>5</v>
      </c>
      <c r="GS134">
        <v>5</v>
      </c>
      <c r="GT134">
        <v>2</v>
      </c>
      <c r="GU134">
        <v>0</v>
      </c>
      <c r="GV134">
        <v>0</v>
      </c>
      <c r="GW134">
        <v>0</v>
      </c>
      <c r="GX134">
        <v>2</v>
      </c>
      <c r="GY134">
        <v>0</v>
      </c>
      <c r="GZ134">
        <v>0</v>
      </c>
      <c r="HA134">
        <v>0</v>
      </c>
    </row>
    <row r="135" spans="1:209" ht="15" customHeight="1" x14ac:dyDescent="0.35">
      <c r="A135" s="18">
        <v>2090524</v>
      </c>
      <c r="B135" s="18">
        <v>2</v>
      </c>
      <c r="C135" s="18">
        <v>9</v>
      </c>
      <c r="D135" s="18">
        <v>5</v>
      </c>
      <c r="E135" s="18" t="s">
        <v>264</v>
      </c>
      <c r="F135" s="18">
        <v>0</v>
      </c>
      <c r="G135">
        <v>0</v>
      </c>
      <c r="H135" s="13">
        <v>4</v>
      </c>
      <c r="I135">
        <v>0</v>
      </c>
      <c r="J135" s="13">
        <v>0</v>
      </c>
      <c r="K135" s="13">
        <v>1</v>
      </c>
      <c r="L135">
        <v>2</v>
      </c>
      <c r="M135" s="13">
        <v>2</v>
      </c>
      <c r="N135" s="14">
        <v>0</v>
      </c>
      <c r="O135" s="13">
        <v>2</v>
      </c>
      <c r="P135" s="14">
        <v>0</v>
      </c>
      <c r="Q135" s="14">
        <v>0</v>
      </c>
      <c r="R135" s="13">
        <v>3</v>
      </c>
      <c r="S135">
        <v>1</v>
      </c>
      <c r="T135" s="14">
        <f t="shared" si="26"/>
        <v>8</v>
      </c>
      <c r="U135" s="13">
        <v>6</v>
      </c>
      <c r="V135" s="14">
        <v>0</v>
      </c>
      <c r="W135" s="14">
        <v>0</v>
      </c>
      <c r="X135" s="14">
        <v>0</v>
      </c>
      <c r="Y135" s="14">
        <v>0</v>
      </c>
      <c r="Z135" s="13">
        <v>4</v>
      </c>
      <c r="AA135">
        <v>1</v>
      </c>
      <c r="AB135" s="14">
        <f t="shared" si="27"/>
        <v>11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f t="shared" si="28"/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f t="shared" si="29"/>
        <v>0</v>
      </c>
      <c r="AS135" s="14">
        <f t="shared" si="30"/>
        <v>19</v>
      </c>
      <c r="AT135">
        <v>0</v>
      </c>
      <c r="AU135" s="13" t="s">
        <v>136</v>
      </c>
      <c r="AV135" s="20">
        <v>0</v>
      </c>
      <c r="AW135" s="13" t="s">
        <v>136</v>
      </c>
      <c r="AX135" s="13" t="s">
        <v>136</v>
      </c>
      <c r="AY135" s="13" t="s">
        <v>136</v>
      </c>
      <c r="AZ135" s="20">
        <v>0</v>
      </c>
      <c r="BA135" s="13" t="s">
        <v>136</v>
      </c>
      <c r="BB135" s="13" t="s">
        <v>136</v>
      </c>
      <c r="BC135" s="13" t="s">
        <v>136</v>
      </c>
      <c r="BD135" s="20">
        <v>0</v>
      </c>
      <c r="BE135" s="13" t="s">
        <v>136</v>
      </c>
      <c r="BF135" s="13" t="s">
        <v>136</v>
      </c>
      <c r="BG135" s="13" t="s">
        <v>136</v>
      </c>
      <c r="BH135" s="20">
        <v>1</v>
      </c>
      <c r="BI135">
        <v>2</v>
      </c>
      <c r="BJ135">
        <v>2</v>
      </c>
      <c r="BK135">
        <v>3</v>
      </c>
      <c r="BL135" s="20">
        <v>1</v>
      </c>
      <c r="BM135" s="20">
        <v>2</v>
      </c>
      <c r="BN135" s="20">
        <v>3</v>
      </c>
      <c r="BO135" s="20">
        <v>2</v>
      </c>
      <c r="BP135" s="20">
        <v>0</v>
      </c>
      <c r="BQ135" s="21">
        <v>0</v>
      </c>
      <c r="BR135" s="13" t="s">
        <v>136</v>
      </c>
      <c r="BS135" s="13" t="s">
        <v>136</v>
      </c>
      <c r="BT135" s="13" t="s">
        <v>136</v>
      </c>
      <c r="BU135" s="20">
        <v>0</v>
      </c>
      <c r="BV135" s="13" t="s">
        <v>136</v>
      </c>
      <c r="BW135" s="13" t="s">
        <v>136</v>
      </c>
      <c r="BX135" s="13" t="s">
        <v>136</v>
      </c>
      <c r="BY135" s="20">
        <v>0</v>
      </c>
      <c r="BZ135" s="13" t="s">
        <v>136</v>
      </c>
      <c r="CA135" s="13" t="s">
        <v>136</v>
      </c>
      <c r="CB135" s="13" t="s">
        <v>136</v>
      </c>
      <c r="CC135" s="20">
        <v>1</v>
      </c>
      <c r="CD135" s="13">
        <v>2</v>
      </c>
      <c r="CE135" s="15">
        <v>6</v>
      </c>
      <c r="CF135" s="13">
        <v>2</v>
      </c>
      <c r="CG135" s="20">
        <v>0</v>
      </c>
      <c r="CH135" s="13" t="s">
        <v>136</v>
      </c>
      <c r="CI135" s="13" t="s">
        <v>136</v>
      </c>
      <c r="CJ135" s="13" t="s">
        <v>136</v>
      </c>
      <c r="CK135" s="20">
        <v>0</v>
      </c>
      <c r="CL135" s="13" t="s">
        <v>136</v>
      </c>
      <c r="CM135" s="13" t="s">
        <v>136</v>
      </c>
      <c r="CN135" s="13" t="s">
        <v>136</v>
      </c>
      <c r="CO135" s="13" t="s">
        <v>136</v>
      </c>
      <c r="CP135" s="13" t="s">
        <v>136</v>
      </c>
      <c r="CQ135" s="13" t="s">
        <v>136</v>
      </c>
      <c r="CR135" s="13" t="s">
        <v>136</v>
      </c>
      <c r="CS135">
        <v>5</v>
      </c>
      <c r="CT135" s="13" t="s">
        <v>136</v>
      </c>
      <c r="CU135">
        <v>5</v>
      </c>
      <c r="CV135" s="13" t="s">
        <v>136</v>
      </c>
      <c r="CW135" s="13" t="s">
        <v>136</v>
      </c>
      <c r="CX135" s="13" t="s">
        <v>136</v>
      </c>
      <c r="CY135" s="13" t="s">
        <v>136</v>
      </c>
      <c r="CZ135" s="13" t="s">
        <v>136</v>
      </c>
      <c r="DA135" s="13" t="s">
        <v>136</v>
      </c>
      <c r="DB135" s="13" t="s">
        <v>136</v>
      </c>
      <c r="DC135">
        <v>2</v>
      </c>
      <c r="DD135" s="13" t="s">
        <v>136</v>
      </c>
      <c r="DE135" s="13" t="s">
        <v>136</v>
      </c>
      <c r="DF135" s="13" t="s">
        <v>136</v>
      </c>
      <c r="DG135" s="13" t="s">
        <v>136</v>
      </c>
      <c r="DH135" s="13" t="s">
        <v>136</v>
      </c>
      <c r="DI135" s="13"/>
      <c r="DJ135" s="13"/>
      <c r="DK135" s="13"/>
      <c r="DL135" s="20">
        <v>0</v>
      </c>
      <c r="DM135" s="20">
        <v>0</v>
      </c>
      <c r="DN135" s="20">
        <v>0</v>
      </c>
      <c r="DO135" s="20">
        <v>0</v>
      </c>
      <c r="DP135" s="20">
        <v>0</v>
      </c>
      <c r="DQ135" s="20">
        <v>0</v>
      </c>
      <c r="DR135">
        <v>1</v>
      </c>
      <c r="DS135">
        <v>1</v>
      </c>
      <c r="DT135">
        <v>0</v>
      </c>
      <c r="DU135">
        <v>1</v>
      </c>
      <c r="DV135">
        <v>0</v>
      </c>
      <c r="DW135">
        <v>0</v>
      </c>
      <c r="DX135" s="20">
        <v>2</v>
      </c>
      <c r="DY135" s="20">
        <v>2</v>
      </c>
      <c r="DZ135" s="20">
        <v>2</v>
      </c>
      <c r="EA135" s="20">
        <v>4</v>
      </c>
      <c r="EB135" s="20">
        <v>3000</v>
      </c>
      <c r="EC135" s="20">
        <v>5000</v>
      </c>
      <c r="ED135" s="19">
        <f t="shared" si="31"/>
        <v>2000</v>
      </c>
      <c r="EE135" s="19">
        <f t="shared" si="32"/>
        <v>40</v>
      </c>
      <c r="EF135" s="20">
        <v>3000</v>
      </c>
      <c r="EG135" s="20">
        <v>3500</v>
      </c>
      <c r="EH135" s="19">
        <f t="shared" si="33"/>
        <v>500</v>
      </c>
      <c r="EI135" s="19">
        <f t="shared" si="34"/>
        <v>14.285714285714285</v>
      </c>
      <c r="EJ135" s="20">
        <v>6500</v>
      </c>
      <c r="EK135" s="20">
        <v>7000</v>
      </c>
      <c r="EL135" s="19">
        <f t="shared" ref="EL135:EL194" si="35">EK135-EJ135</f>
        <v>500</v>
      </c>
      <c r="EM135" s="19">
        <f t="shared" ref="EM135:EM194" si="36">(100/EK135)*EL135</f>
        <v>7.1428571428571423</v>
      </c>
      <c r="EN135" s="14"/>
      <c r="EO135" s="14"/>
      <c r="EP135" s="19"/>
      <c r="EQ135" s="19"/>
      <c r="ER135">
        <v>1</v>
      </c>
      <c r="ET135" s="20">
        <v>1</v>
      </c>
      <c r="EU135" s="20">
        <v>1</v>
      </c>
      <c r="EV135" s="20">
        <v>3</v>
      </c>
      <c r="EW135" s="20"/>
      <c r="EX135" s="20">
        <v>0</v>
      </c>
      <c r="EY135" s="20" t="s">
        <v>136</v>
      </c>
      <c r="EZ135" s="19">
        <v>0</v>
      </c>
      <c r="FA135" s="19"/>
      <c r="FB135" s="20">
        <v>13</v>
      </c>
      <c r="FC135" s="20"/>
      <c r="FD135" s="19">
        <v>0</v>
      </c>
      <c r="FE135" s="19"/>
      <c r="FF135" s="15">
        <v>0</v>
      </c>
      <c r="FG135">
        <v>31</v>
      </c>
      <c r="FH135">
        <v>8</v>
      </c>
      <c r="FI135">
        <v>23</v>
      </c>
      <c r="FJ135">
        <v>34</v>
      </c>
      <c r="FK135">
        <v>54</v>
      </c>
      <c r="FL135">
        <v>42</v>
      </c>
      <c r="FM135">
        <v>96</v>
      </c>
      <c r="FN135">
        <v>11</v>
      </c>
      <c r="FO135">
        <v>0</v>
      </c>
      <c r="FP135">
        <v>0</v>
      </c>
      <c r="FQ135">
        <v>0</v>
      </c>
      <c r="FR135">
        <v>2</v>
      </c>
      <c r="FS135">
        <v>0</v>
      </c>
      <c r="FT135">
        <v>0</v>
      </c>
      <c r="FU135">
        <v>0</v>
      </c>
      <c r="FV135">
        <v>1</v>
      </c>
      <c r="FW135">
        <v>4</v>
      </c>
      <c r="FX135">
        <v>3</v>
      </c>
      <c r="FY135">
        <v>11</v>
      </c>
      <c r="FZ135">
        <v>0</v>
      </c>
      <c r="GA135">
        <v>0</v>
      </c>
      <c r="GB135">
        <v>0</v>
      </c>
      <c r="GC135">
        <v>8</v>
      </c>
      <c r="GD135">
        <v>7</v>
      </c>
      <c r="GE135">
        <v>0</v>
      </c>
      <c r="GF135">
        <v>0</v>
      </c>
      <c r="GG135">
        <v>0</v>
      </c>
      <c r="GH135">
        <v>4</v>
      </c>
      <c r="GI135">
        <v>2</v>
      </c>
      <c r="GJ135">
        <v>0</v>
      </c>
      <c r="GK135">
        <v>0</v>
      </c>
      <c r="GL135">
        <v>2</v>
      </c>
      <c r="GM135">
        <v>0</v>
      </c>
      <c r="GN135">
        <v>0</v>
      </c>
      <c r="GO135">
        <v>0</v>
      </c>
      <c r="GP135">
        <v>0</v>
      </c>
      <c r="GQ135">
        <v>2</v>
      </c>
      <c r="GR135">
        <v>3</v>
      </c>
      <c r="GS135">
        <v>15</v>
      </c>
      <c r="GT135">
        <v>0</v>
      </c>
      <c r="GU135">
        <v>0</v>
      </c>
      <c r="GV135">
        <v>1</v>
      </c>
      <c r="GW135">
        <v>0</v>
      </c>
      <c r="GX135">
        <v>4</v>
      </c>
      <c r="GY135">
        <v>0</v>
      </c>
      <c r="GZ135">
        <v>16</v>
      </c>
      <c r="HA135">
        <v>0</v>
      </c>
    </row>
    <row r="136" spans="1:209" ht="15" customHeight="1" x14ac:dyDescent="0.35">
      <c r="A136" s="18">
        <v>2100601</v>
      </c>
      <c r="B136" s="18">
        <v>2</v>
      </c>
      <c r="C136" s="18">
        <v>10</v>
      </c>
      <c r="D136" s="18">
        <v>6</v>
      </c>
      <c r="E136" s="18" t="s">
        <v>265</v>
      </c>
      <c r="F136" s="18">
        <v>0</v>
      </c>
      <c r="G136">
        <v>0</v>
      </c>
      <c r="H136" s="13">
        <v>3</v>
      </c>
      <c r="I136">
        <v>0</v>
      </c>
      <c r="J136" s="13">
        <v>0</v>
      </c>
      <c r="K136" s="13">
        <v>0</v>
      </c>
      <c r="L136" s="14">
        <v>0</v>
      </c>
      <c r="M136" s="13">
        <v>9</v>
      </c>
      <c r="N136" s="14">
        <v>0</v>
      </c>
      <c r="O136" s="13">
        <v>4</v>
      </c>
      <c r="P136" s="13">
        <v>1</v>
      </c>
      <c r="Q136" s="14">
        <v>0</v>
      </c>
      <c r="R136" s="13">
        <v>1</v>
      </c>
      <c r="S136" s="13">
        <v>1</v>
      </c>
      <c r="T136" s="14">
        <f t="shared" si="26"/>
        <v>16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14">
        <f t="shared" si="27"/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f t="shared" si="28"/>
        <v>0</v>
      </c>
      <c r="AK136" s="14">
        <v>0</v>
      </c>
      <c r="AL136" s="14">
        <v>0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4">
        <f t="shared" si="29"/>
        <v>0</v>
      </c>
      <c r="AS136" s="14">
        <f t="shared" si="30"/>
        <v>16</v>
      </c>
      <c r="AT136">
        <v>1</v>
      </c>
      <c r="AU136">
        <v>7</v>
      </c>
      <c r="AV136" s="20">
        <v>0</v>
      </c>
      <c r="AW136" s="13" t="s">
        <v>136</v>
      </c>
      <c r="AX136" s="13" t="s">
        <v>136</v>
      </c>
      <c r="AY136" s="13" t="s">
        <v>136</v>
      </c>
      <c r="AZ136" s="20">
        <v>0</v>
      </c>
      <c r="BA136" s="13" t="s">
        <v>136</v>
      </c>
      <c r="BB136" s="13" t="s">
        <v>136</v>
      </c>
      <c r="BC136" s="13" t="s">
        <v>136</v>
      </c>
      <c r="BD136" s="20">
        <v>0</v>
      </c>
      <c r="BE136" s="13" t="s">
        <v>136</v>
      </c>
      <c r="BF136" s="13" t="s">
        <v>136</v>
      </c>
      <c r="BG136" s="13" t="s">
        <v>136</v>
      </c>
      <c r="BH136" s="20">
        <v>1</v>
      </c>
      <c r="BI136">
        <v>2</v>
      </c>
      <c r="BJ136">
        <v>2</v>
      </c>
      <c r="BK136">
        <v>3</v>
      </c>
      <c r="BL136" s="20">
        <v>1</v>
      </c>
      <c r="BM136" s="20">
        <v>2</v>
      </c>
      <c r="BN136" s="20">
        <v>3</v>
      </c>
      <c r="BO136" s="20">
        <v>2</v>
      </c>
      <c r="BP136" s="20">
        <v>0</v>
      </c>
      <c r="BQ136" s="21">
        <v>0</v>
      </c>
      <c r="BR136" s="13" t="s">
        <v>136</v>
      </c>
      <c r="BS136" s="13" t="s">
        <v>136</v>
      </c>
      <c r="BT136" s="13" t="s">
        <v>136</v>
      </c>
      <c r="BU136" s="20">
        <v>0</v>
      </c>
      <c r="BV136" s="13" t="s">
        <v>136</v>
      </c>
      <c r="BW136" s="13" t="s">
        <v>136</v>
      </c>
      <c r="BX136" s="13" t="s">
        <v>136</v>
      </c>
      <c r="BY136" s="20">
        <v>0</v>
      </c>
      <c r="BZ136" s="13" t="s">
        <v>136</v>
      </c>
      <c r="CA136" s="13" t="s">
        <v>136</v>
      </c>
      <c r="CB136" s="13" t="s">
        <v>136</v>
      </c>
      <c r="CC136" s="20">
        <v>0</v>
      </c>
      <c r="CD136" s="13" t="s">
        <v>136</v>
      </c>
      <c r="CE136" s="13" t="s">
        <v>136</v>
      </c>
      <c r="CF136" s="13" t="s">
        <v>136</v>
      </c>
      <c r="CG136" s="20">
        <v>0</v>
      </c>
      <c r="CH136" s="13" t="s">
        <v>136</v>
      </c>
      <c r="CI136" s="13" t="s">
        <v>136</v>
      </c>
      <c r="CJ136" s="13" t="s">
        <v>136</v>
      </c>
      <c r="CK136" s="20">
        <v>0</v>
      </c>
      <c r="CL136" s="13" t="s">
        <v>136</v>
      </c>
      <c r="CM136" s="13" t="s">
        <v>136</v>
      </c>
      <c r="CN136" s="13" t="s">
        <v>136</v>
      </c>
      <c r="CO136" s="13" t="s">
        <v>136</v>
      </c>
      <c r="CP136" s="13" t="s">
        <v>136</v>
      </c>
      <c r="CQ136" s="13" t="s">
        <v>136</v>
      </c>
      <c r="CR136" s="13" t="s">
        <v>136</v>
      </c>
      <c r="CS136">
        <v>6</v>
      </c>
      <c r="CT136" s="13" t="s">
        <v>136</v>
      </c>
      <c r="CU136">
        <v>6</v>
      </c>
      <c r="CV136" s="13" t="s">
        <v>136</v>
      </c>
      <c r="CW136" s="13" t="s">
        <v>136</v>
      </c>
      <c r="CX136" s="13" t="s">
        <v>136</v>
      </c>
      <c r="CY136" s="13" t="s">
        <v>136</v>
      </c>
      <c r="CZ136" s="13" t="s">
        <v>136</v>
      </c>
      <c r="DA136" s="13" t="s">
        <v>136</v>
      </c>
      <c r="DB136" s="13" t="s">
        <v>136</v>
      </c>
      <c r="DC136" s="13" t="s">
        <v>136</v>
      </c>
      <c r="DD136" s="13" t="s">
        <v>136</v>
      </c>
      <c r="DE136" s="13" t="s">
        <v>136</v>
      </c>
      <c r="DF136" s="13" t="s">
        <v>136</v>
      </c>
      <c r="DG136" s="13" t="s">
        <v>136</v>
      </c>
      <c r="DH136" s="13" t="s">
        <v>136</v>
      </c>
      <c r="DI136" s="13"/>
      <c r="DJ136" s="13"/>
      <c r="DK136" s="13"/>
      <c r="DL136" s="20">
        <v>0</v>
      </c>
      <c r="DM136" s="20">
        <v>0</v>
      </c>
      <c r="DN136" s="20">
        <v>0</v>
      </c>
      <c r="DO136" s="20">
        <v>0</v>
      </c>
      <c r="DP136" s="20">
        <v>0</v>
      </c>
      <c r="DQ136" s="20">
        <v>0</v>
      </c>
      <c r="DR136" s="20">
        <v>1</v>
      </c>
      <c r="DS136" s="20">
        <v>1</v>
      </c>
      <c r="DT136" s="20">
        <v>0</v>
      </c>
      <c r="DU136" s="20">
        <v>0</v>
      </c>
      <c r="DV136" s="20">
        <v>0</v>
      </c>
      <c r="DW136" s="20">
        <v>0</v>
      </c>
      <c r="DX136" s="20">
        <v>2</v>
      </c>
      <c r="DY136" s="20">
        <v>2</v>
      </c>
      <c r="DZ136" s="20">
        <v>4</v>
      </c>
      <c r="EA136" s="20">
        <v>4</v>
      </c>
      <c r="EB136" s="20">
        <v>2000</v>
      </c>
      <c r="EC136" s="20">
        <v>5000</v>
      </c>
      <c r="ED136" s="19">
        <f t="shared" si="31"/>
        <v>3000</v>
      </c>
      <c r="EE136" s="19">
        <f t="shared" si="32"/>
        <v>60</v>
      </c>
      <c r="EF136" s="20">
        <v>2000</v>
      </c>
      <c r="EG136" s="20">
        <v>3500</v>
      </c>
      <c r="EH136" s="19">
        <f t="shared" si="33"/>
        <v>1500</v>
      </c>
      <c r="EI136" s="19">
        <f t="shared" si="34"/>
        <v>42.857142857142854</v>
      </c>
      <c r="EJ136" s="19"/>
      <c r="EK136" s="19"/>
      <c r="EL136" s="19"/>
      <c r="EM136" s="19"/>
      <c r="EN136" s="19"/>
      <c r="EO136" s="19"/>
      <c r="EP136" s="19"/>
      <c r="EQ136" s="19"/>
      <c r="ER136">
        <v>1</v>
      </c>
      <c r="ET136" s="20">
        <v>0</v>
      </c>
      <c r="EU136" s="20">
        <v>0</v>
      </c>
      <c r="EV136" s="19">
        <v>0</v>
      </c>
      <c r="EW136" s="19"/>
      <c r="EX136" s="20">
        <v>0</v>
      </c>
      <c r="EY136" s="20" t="s">
        <v>136</v>
      </c>
      <c r="EZ136" s="19">
        <v>0</v>
      </c>
      <c r="FA136" s="19"/>
      <c r="FB136" s="20">
        <v>10</v>
      </c>
      <c r="FC136" s="20"/>
      <c r="FD136">
        <v>3</v>
      </c>
      <c r="FF136" s="15">
        <v>0</v>
      </c>
      <c r="FG136">
        <v>82</v>
      </c>
      <c r="FH136">
        <v>30</v>
      </c>
      <c r="FI136">
        <v>53</v>
      </c>
      <c r="FJ136">
        <v>214</v>
      </c>
      <c r="FK136">
        <v>135</v>
      </c>
      <c r="FL136">
        <v>244</v>
      </c>
      <c r="FM136">
        <v>379</v>
      </c>
      <c r="FN136">
        <v>12</v>
      </c>
      <c r="FO136">
        <v>0</v>
      </c>
      <c r="FP136">
        <v>16</v>
      </c>
      <c r="FQ136">
        <v>0</v>
      </c>
      <c r="FR136">
        <v>0</v>
      </c>
      <c r="FS136">
        <v>0</v>
      </c>
      <c r="FT136">
        <v>0</v>
      </c>
      <c r="FU136">
        <v>0</v>
      </c>
      <c r="FV136">
        <v>2</v>
      </c>
      <c r="FW136">
        <v>0</v>
      </c>
      <c r="FX136">
        <v>8</v>
      </c>
      <c r="FY136">
        <v>0</v>
      </c>
      <c r="FZ136">
        <v>8</v>
      </c>
      <c r="GA136">
        <v>7</v>
      </c>
      <c r="GB136">
        <v>9</v>
      </c>
      <c r="GC136">
        <v>43</v>
      </c>
      <c r="GD136">
        <v>6</v>
      </c>
      <c r="GE136">
        <v>0</v>
      </c>
      <c r="GF136">
        <v>0</v>
      </c>
      <c r="GG136">
        <v>0</v>
      </c>
      <c r="GH136">
        <v>6</v>
      </c>
      <c r="GI136">
        <v>6</v>
      </c>
      <c r="GJ136">
        <v>0</v>
      </c>
      <c r="GK136">
        <v>48</v>
      </c>
      <c r="GL136">
        <v>14</v>
      </c>
      <c r="GM136">
        <v>0</v>
      </c>
      <c r="GN136">
        <v>0</v>
      </c>
      <c r="GO136">
        <v>0</v>
      </c>
      <c r="GP136">
        <v>18</v>
      </c>
      <c r="GQ136">
        <v>17</v>
      </c>
      <c r="GR136">
        <v>2</v>
      </c>
      <c r="GS136">
        <v>123</v>
      </c>
      <c r="GT136">
        <v>0</v>
      </c>
      <c r="GU136">
        <v>0</v>
      </c>
      <c r="GV136">
        <v>0</v>
      </c>
      <c r="GW136">
        <v>0</v>
      </c>
      <c r="GX136">
        <v>16</v>
      </c>
      <c r="GY136">
        <v>0</v>
      </c>
      <c r="GZ136">
        <v>18</v>
      </c>
      <c r="HA136">
        <v>0</v>
      </c>
    </row>
    <row r="137" spans="1:209" ht="15" customHeight="1" x14ac:dyDescent="0.35">
      <c r="A137" s="18">
        <v>2100602</v>
      </c>
      <c r="B137" s="18">
        <v>2</v>
      </c>
      <c r="C137" s="18">
        <v>10</v>
      </c>
      <c r="D137" s="18">
        <v>6</v>
      </c>
      <c r="E137" s="18" t="s">
        <v>266</v>
      </c>
      <c r="F137" s="18">
        <v>0</v>
      </c>
      <c r="G137">
        <v>0</v>
      </c>
      <c r="H137" s="13">
        <v>2</v>
      </c>
      <c r="I137">
        <v>0</v>
      </c>
      <c r="J137" s="13">
        <v>0</v>
      </c>
      <c r="K137" s="13">
        <v>0</v>
      </c>
      <c r="L137" s="14">
        <v>0</v>
      </c>
      <c r="M137" s="14">
        <v>0</v>
      </c>
      <c r="N137" s="14">
        <v>0</v>
      </c>
      <c r="O137" s="13">
        <v>5</v>
      </c>
      <c r="P137">
        <v>5</v>
      </c>
      <c r="Q137" s="14">
        <v>0</v>
      </c>
      <c r="R137" s="13">
        <v>3</v>
      </c>
      <c r="S137" s="14">
        <v>0</v>
      </c>
      <c r="T137" s="14">
        <f t="shared" si="26"/>
        <v>13</v>
      </c>
      <c r="U137" s="13">
        <v>9</v>
      </c>
      <c r="V137" s="14">
        <v>0</v>
      </c>
      <c r="W137" s="14">
        <v>0</v>
      </c>
      <c r="X137">
        <v>5</v>
      </c>
      <c r="Y137" s="14">
        <v>0</v>
      </c>
      <c r="Z137" s="13">
        <v>3</v>
      </c>
      <c r="AA137" s="14">
        <v>0</v>
      </c>
      <c r="AB137" s="14">
        <f t="shared" si="27"/>
        <v>17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f t="shared" si="28"/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0</v>
      </c>
      <c r="AQ137" s="14">
        <v>0</v>
      </c>
      <c r="AR137" s="14">
        <f t="shared" si="29"/>
        <v>0</v>
      </c>
      <c r="AS137" s="14">
        <f t="shared" si="30"/>
        <v>30</v>
      </c>
      <c r="AT137">
        <v>0</v>
      </c>
      <c r="AU137" s="13" t="s">
        <v>136</v>
      </c>
      <c r="AV137" s="20">
        <v>0</v>
      </c>
      <c r="AW137" s="13" t="s">
        <v>136</v>
      </c>
      <c r="AX137" s="13" t="s">
        <v>136</v>
      </c>
      <c r="AY137" s="13" t="s">
        <v>136</v>
      </c>
      <c r="AZ137" s="20">
        <v>0</v>
      </c>
      <c r="BA137" s="13" t="s">
        <v>136</v>
      </c>
      <c r="BB137" s="13" t="s">
        <v>136</v>
      </c>
      <c r="BC137" s="13" t="s">
        <v>136</v>
      </c>
      <c r="BD137" s="20">
        <v>0</v>
      </c>
      <c r="BE137" s="13" t="s">
        <v>136</v>
      </c>
      <c r="BF137" s="13" t="s">
        <v>136</v>
      </c>
      <c r="BG137" s="13" t="s">
        <v>136</v>
      </c>
      <c r="BH137" s="20">
        <v>0</v>
      </c>
      <c r="BI137" s="13" t="s">
        <v>136</v>
      </c>
      <c r="BJ137" s="13" t="s">
        <v>136</v>
      </c>
      <c r="BK137" s="13" t="s">
        <v>136</v>
      </c>
      <c r="BL137" s="20">
        <v>0</v>
      </c>
      <c r="BM137" s="13" t="s">
        <v>136</v>
      </c>
      <c r="BN137" s="13" t="s">
        <v>136</v>
      </c>
      <c r="BO137" s="13" t="s">
        <v>136</v>
      </c>
      <c r="BP137" s="20">
        <v>0</v>
      </c>
      <c r="BQ137" s="21">
        <v>0</v>
      </c>
      <c r="BR137" s="13" t="s">
        <v>136</v>
      </c>
      <c r="BS137" s="13" t="s">
        <v>136</v>
      </c>
      <c r="BT137" s="13" t="s">
        <v>136</v>
      </c>
      <c r="BU137" s="20">
        <v>0</v>
      </c>
      <c r="BV137" s="13" t="s">
        <v>136</v>
      </c>
      <c r="BW137" s="13" t="s">
        <v>136</v>
      </c>
      <c r="BX137" s="13" t="s">
        <v>136</v>
      </c>
      <c r="BY137" s="20">
        <v>0</v>
      </c>
      <c r="BZ137" s="13" t="s">
        <v>136</v>
      </c>
      <c r="CA137" s="13" t="s">
        <v>136</v>
      </c>
      <c r="CB137" s="13" t="s">
        <v>136</v>
      </c>
      <c r="CC137" s="20">
        <v>0</v>
      </c>
      <c r="CD137" s="13" t="s">
        <v>136</v>
      </c>
      <c r="CE137" s="13" t="s">
        <v>136</v>
      </c>
      <c r="CF137" s="13" t="s">
        <v>136</v>
      </c>
      <c r="CG137" s="20">
        <v>0</v>
      </c>
      <c r="CH137" s="13" t="s">
        <v>136</v>
      </c>
      <c r="CI137" s="13" t="s">
        <v>136</v>
      </c>
      <c r="CJ137" s="13" t="s">
        <v>136</v>
      </c>
      <c r="CK137" s="20">
        <v>0</v>
      </c>
      <c r="CL137" s="13" t="s">
        <v>136</v>
      </c>
      <c r="CM137" s="13" t="s">
        <v>136</v>
      </c>
      <c r="CN137" s="13" t="s">
        <v>136</v>
      </c>
      <c r="CO137" s="13" t="s">
        <v>136</v>
      </c>
      <c r="CP137" s="13" t="s">
        <v>136</v>
      </c>
      <c r="CQ137" s="13" t="s">
        <v>136</v>
      </c>
      <c r="CR137" s="13" t="s">
        <v>136</v>
      </c>
      <c r="CS137" s="13" t="s">
        <v>136</v>
      </c>
      <c r="CT137" s="13" t="s">
        <v>136</v>
      </c>
      <c r="CU137" s="13" t="s">
        <v>136</v>
      </c>
      <c r="CV137" s="13" t="s">
        <v>136</v>
      </c>
      <c r="CW137" s="13" t="s">
        <v>136</v>
      </c>
      <c r="CX137" s="13" t="s">
        <v>136</v>
      </c>
      <c r="CY137" s="13" t="s">
        <v>136</v>
      </c>
      <c r="CZ137" s="13" t="s">
        <v>136</v>
      </c>
      <c r="DA137" s="13" t="s">
        <v>136</v>
      </c>
      <c r="DB137" s="13" t="s">
        <v>136</v>
      </c>
      <c r="DC137" s="13" t="s">
        <v>136</v>
      </c>
      <c r="DD137" s="13" t="s">
        <v>136</v>
      </c>
      <c r="DE137" s="13" t="s">
        <v>136</v>
      </c>
      <c r="DF137" s="13" t="s">
        <v>136</v>
      </c>
      <c r="DG137" s="13" t="s">
        <v>136</v>
      </c>
      <c r="DH137" s="13" t="s">
        <v>136</v>
      </c>
      <c r="DI137" s="13"/>
      <c r="DJ137" s="13"/>
      <c r="DK137" s="13"/>
      <c r="DL137" s="20">
        <v>0</v>
      </c>
      <c r="DM137" s="20">
        <v>0</v>
      </c>
      <c r="DN137" s="20">
        <v>0</v>
      </c>
      <c r="DO137" s="20">
        <v>0</v>
      </c>
      <c r="DP137" s="20">
        <v>0</v>
      </c>
      <c r="DQ137" s="20">
        <v>0</v>
      </c>
      <c r="DR137" s="20">
        <v>0</v>
      </c>
      <c r="DS137" s="20">
        <v>0</v>
      </c>
      <c r="DT137" s="20">
        <v>0</v>
      </c>
      <c r="DU137" s="20">
        <v>0</v>
      </c>
      <c r="DV137" s="20">
        <v>0</v>
      </c>
      <c r="DW137" s="20">
        <v>0</v>
      </c>
      <c r="DX137" s="20">
        <v>2</v>
      </c>
      <c r="DY137" s="20">
        <v>2</v>
      </c>
      <c r="DZ137" s="20">
        <v>2</v>
      </c>
      <c r="EA137" s="20">
        <v>2</v>
      </c>
      <c r="EB137" s="20">
        <v>5000</v>
      </c>
      <c r="EC137" s="20">
        <v>7000</v>
      </c>
      <c r="ED137" s="19">
        <f t="shared" si="31"/>
        <v>2000</v>
      </c>
      <c r="EE137" s="19">
        <f t="shared" si="32"/>
        <v>28.571428571428569</v>
      </c>
      <c r="EF137" s="20">
        <v>2500</v>
      </c>
      <c r="EG137" s="20">
        <v>4000</v>
      </c>
      <c r="EH137" s="19">
        <f t="shared" si="33"/>
        <v>1500</v>
      </c>
      <c r="EI137" s="19">
        <f t="shared" si="34"/>
        <v>37.5</v>
      </c>
      <c r="EJ137" s="20">
        <v>5000</v>
      </c>
      <c r="EK137" s="20">
        <v>7000</v>
      </c>
      <c r="EL137" s="19">
        <f t="shared" si="35"/>
        <v>2000</v>
      </c>
      <c r="EM137" s="19">
        <f t="shared" si="36"/>
        <v>28.571428571428569</v>
      </c>
      <c r="EN137" s="20">
        <v>2500</v>
      </c>
      <c r="EO137" s="20">
        <v>4000</v>
      </c>
      <c r="EP137" s="19">
        <f t="shared" ref="EP137:EP187" si="37">EO137-EN137</f>
        <v>1500</v>
      </c>
      <c r="EQ137" s="19">
        <f t="shared" ref="EQ137:EQ187" si="38">(100/EO137)*EP137</f>
        <v>37.5</v>
      </c>
      <c r="ER137" s="20">
        <v>1</v>
      </c>
      <c r="ES137" s="20"/>
      <c r="ET137" s="20">
        <v>0</v>
      </c>
      <c r="EU137" s="20">
        <v>0</v>
      </c>
      <c r="EV137" s="19">
        <v>0</v>
      </c>
      <c r="EW137" s="19"/>
      <c r="EX137" s="20">
        <v>0</v>
      </c>
      <c r="EY137" s="20" t="s">
        <v>136</v>
      </c>
      <c r="EZ137" s="19">
        <v>0</v>
      </c>
      <c r="FA137" s="19"/>
      <c r="FB137" s="19">
        <v>0</v>
      </c>
      <c r="FC137" s="19"/>
      <c r="FD137" s="19">
        <v>0</v>
      </c>
      <c r="FE137" s="19"/>
      <c r="FF137" s="15">
        <v>0</v>
      </c>
      <c r="FG137">
        <v>612</v>
      </c>
      <c r="FH137">
        <v>360</v>
      </c>
      <c r="FI137">
        <v>22</v>
      </c>
      <c r="FJ137">
        <v>274</v>
      </c>
      <c r="FK137">
        <v>634</v>
      </c>
      <c r="FL137">
        <v>634</v>
      </c>
      <c r="FM137">
        <v>1268</v>
      </c>
      <c r="FN137">
        <v>6</v>
      </c>
      <c r="FO137">
        <v>0</v>
      </c>
      <c r="FP137">
        <v>6</v>
      </c>
      <c r="FQ137">
        <v>0</v>
      </c>
      <c r="FR137">
        <v>0</v>
      </c>
      <c r="FS137">
        <v>0</v>
      </c>
      <c r="FT137">
        <v>0</v>
      </c>
      <c r="FU137">
        <v>0</v>
      </c>
      <c r="FV137">
        <v>1</v>
      </c>
      <c r="FW137">
        <v>0</v>
      </c>
      <c r="FX137">
        <v>3</v>
      </c>
      <c r="FY137">
        <v>0</v>
      </c>
      <c r="FZ137">
        <v>0</v>
      </c>
      <c r="GA137">
        <v>0</v>
      </c>
      <c r="GB137">
        <v>7</v>
      </c>
      <c r="GC137">
        <v>6</v>
      </c>
      <c r="GD137">
        <v>227</v>
      </c>
      <c r="GE137">
        <v>0</v>
      </c>
      <c r="GF137">
        <v>0</v>
      </c>
      <c r="GG137">
        <v>0</v>
      </c>
      <c r="GH137">
        <v>2</v>
      </c>
      <c r="GI137">
        <v>0</v>
      </c>
      <c r="GJ137">
        <v>0</v>
      </c>
      <c r="GK137">
        <v>0</v>
      </c>
      <c r="GL137">
        <v>0</v>
      </c>
      <c r="GM137">
        <v>0</v>
      </c>
      <c r="GN137">
        <v>0</v>
      </c>
      <c r="GO137">
        <v>0</v>
      </c>
      <c r="GP137">
        <v>373</v>
      </c>
      <c r="GQ137">
        <v>360</v>
      </c>
      <c r="GR137">
        <v>3</v>
      </c>
      <c r="GS137">
        <v>267</v>
      </c>
      <c r="GT137">
        <v>0</v>
      </c>
      <c r="GU137">
        <v>0</v>
      </c>
      <c r="GV137">
        <v>3</v>
      </c>
      <c r="GW137">
        <v>1</v>
      </c>
      <c r="GX137">
        <v>3</v>
      </c>
      <c r="GY137">
        <v>0</v>
      </c>
      <c r="GZ137">
        <v>0</v>
      </c>
      <c r="HA137">
        <v>0</v>
      </c>
    </row>
    <row r="138" spans="1:209" ht="15" customHeight="1" x14ac:dyDescent="0.35">
      <c r="A138" s="18">
        <v>2100603</v>
      </c>
      <c r="B138" s="18">
        <v>2</v>
      </c>
      <c r="C138" s="18">
        <v>10</v>
      </c>
      <c r="D138" s="18">
        <v>6</v>
      </c>
      <c r="E138" s="18" t="s">
        <v>267</v>
      </c>
      <c r="F138" s="18">
        <v>0</v>
      </c>
      <c r="G138">
        <v>0</v>
      </c>
      <c r="H138" s="13">
        <v>2</v>
      </c>
      <c r="I138">
        <v>0</v>
      </c>
      <c r="J138" s="13">
        <v>0</v>
      </c>
      <c r="K138" s="13">
        <v>0</v>
      </c>
      <c r="L138" s="14">
        <v>0</v>
      </c>
      <c r="M138" s="13">
        <v>6</v>
      </c>
      <c r="N138" s="14">
        <v>0</v>
      </c>
      <c r="O138" s="13">
        <v>3</v>
      </c>
      <c r="P138" s="14">
        <v>0</v>
      </c>
      <c r="Q138" s="14">
        <v>0</v>
      </c>
      <c r="R138" s="13">
        <v>1</v>
      </c>
      <c r="S138" s="14">
        <v>0</v>
      </c>
      <c r="T138" s="14">
        <f t="shared" si="26"/>
        <v>10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14">
        <f t="shared" si="27"/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f t="shared" si="28"/>
        <v>0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4">
        <v>0</v>
      </c>
      <c r="AQ138" s="14">
        <v>0</v>
      </c>
      <c r="AR138" s="14">
        <f t="shared" si="29"/>
        <v>0</v>
      </c>
      <c r="AS138" s="14">
        <f t="shared" si="30"/>
        <v>10</v>
      </c>
      <c r="AT138">
        <v>0</v>
      </c>
      <c r="AU138" s="13" t="s">
        <v>136</v>
      </c>
      <c r="AV138" s="20">
        <v>0</v>
      </c>
      <c r="AW138" s="13" t="s">
        <v>136</v>
      </c>
      <c r="AX138" s="13" t="s">
        <v>136</v>
      </c>
      <c r="AY138" s="13" t="s">
        <v>136</v>
      </c>
      <c r="AZ138" s="20">
        <v>0</v>
      </c>
      <c r="BA138" s="13" t="s">
        <v>136</v>
      </c>
      <c r="BB138" s="13" t="s">
        <v>136</v>
      </c>
      <c r="BC138" s="13" t="s">
        <v>136</v>
      </c>
      <c r="BD138" s="20">
        <v>0</v>
      </c>
      <c r="BE138" s="13" t="s">
        <v>136</v>
      </c>
      <c r="BF138" s="13" t="s">
        <v>136</v>
      </c>
      <c r="BG138" s="13" t="s">
        <v>136</v>
      </c>
      <c r="BH138" s="20">
        <v>1</v>
      </c>
      <c r="BI138">
        <v>2</v>
      </c>
      <c r="BJ138">
        <v>2</v>
      </c>
      <c r="BK138">
        <v>3</v>
      </c>
      <c r="BL138" s="20">
        <v>0</v>
      </c>
      <c r="BM138" s="13" t="s">
        <v>136</v>
      </c>
      <c r="BN138" s="13" t="s">
        <v>136</v>
      </c>
      <c r="BO138" s="13" t="s">
        <v>136</v>
      </c>
      <c r="BP138" s="20">
        <v>1</v>
      </c>
      <c r="BQ138" s="21">
        <v>0</v>
      </c>
      <c r="BR138">
        <v>2</v>
      </c>
      <c r="BS138">
        <v>2</v>
      </c>
      <c r="BT138">
        <v>3</v>
      </c>
      <c r="BU138" s="20">
        <v>1</v>
      </c>
      <c r="BV138" s="20">
        <v>2</v>
      </c>
      <c r="BW138" s="20">
        <v>2</v>
      </c>
      <c r="BX138" s="20">
        <v>3</v>
      </c>
      <c r="BY138" s="20">
        <v>0</v>
      </c>
      <c r="BZ138" s="13" t="s">
        <v>136</v>
      </c>
      <c r="CA138" s="13" t="s">
        <v>136</v>
      </c>
      <c r="CB138" s="13" t="s">
        <v>136</v>
      </c>
      <c r="CC138" s="20">
        <v>1</v>
      </c>
      <c r="CD138" s="13">
        <v>2</v>
      </c>
      <c r="CE138" s="13">
        <v>2</v>
      </c>
      <c r="CF138" s="13">
        <v>3</v>
      </c>
      <c r="CG138" s="20">
        <v>0</v>
      </c>
      <c r="CH138" s="13" t="s">
        <v>136</v>
      </c>
      <c r="CI138" s="13" t="s">
        <v>136</v>
      </c>
      <c r="CJ138" s="13" t="s">
        <v>136</v>
      </c>
      <c r="CK138" s="20">
        <v>0</v>
      </c>
      <c r="CL138" s="13" t="s">
        <v>136</v>
      </c>
      <c r="CM138" s="13" t="s">
        <v>136</v>
      </c>
      <c r="CN138" s="13" t="s">
        <v>136</v>
      </c>
      <c r="CO138" s="13" t="s">
        <v>136</v>
      </c>
      <c r="CP138" s="13" t="s">
        <v>136</v>
      </c>
      <c r="CQ138" s="13" t="s">
        <v>136</v>
      </c>
      <c r="CR138" s="13" t="s">
        <v>136</v>
      </c>
      <c r="CS138" s="13" t="s">
        <v>136</v>
      </c>
      <c r="CT138" s="13" t="s">
        <v>136</v>
      </c>
      <c r="CU138">
        <v>6</v>
      </c>
      <c r="CV138" s="13" t="s">
        <v>136</v>
      </c>
      <c r="CW138" s="13" t="s">
        <v>136</v>
      </c>
      <c r="CX138" s="13" t="s">
        <v>136</v>
      </c>
      <c r="CY138" s="13" t="s">
        <v>136</v>
      </c>
      <c r="CZ138" s="13" t="s">
        <v>136</v>
      </c>
      <c r="DA138" s="13" t="s">
        <v>136</v>
      </c>
      <c r="DB138" s="13" t="s">
        <v>136</v>
      </c>
      <c r="DC138">
        <v>6</v>
      </c>
      <c r="DD138" s="13" t="s">
        <v>136</v>
      </c>
      <c r="DE138" s="13" t="s">
        <v>136</v>
      </c>
      <c r="DF138" s="13" t="s">
        <v>136</v>
      </c>
      <c r="DG138" s="13" t="s">
        <v>136</v>
      </c>
      <c r="DH138" s="13" t="s">
        <v>136</v>
      </c>
      <c r="DI138" s="13"/>
      <c r="DJ138" s="13"/>
      <c r="DK138" s="13"/>
      <c r="DL138" s="20">
        <v>0</v>
      </c>
      <c r="DM138" s="20">
        <v>0</v>
      </c>
      <c r="DN138" s="20">
        <v>0</v>
      </c>
      <c r="DO138" s="20">
        <v>0</v>
      </c>
      <c r="DP138" s="20">
        <v>0</v>
      </c>
      <c r="DQ138" s="20">
        <v>0</v>
      </c>
      <c r="DR138" s="20">
        <v>0</v>
      </c>
      <c r="DS138" s="20">
        <v>1</v>
      </c>
      <c r="DT138" s="20">
        <v>0</v>
      </c>
      <c r="DU138" s="20">
        <v>0</v>
      </c>
      <c r="DV138" s="20">
        <v>0</v>
      </c>
      <c r="DW138" s="20">
        <v>1</v>
      </c>
      <c r="DX138" s="20">
        <v>2</v>
      </c>
      <c r="DY138" s="20">
        <v>2</v>
      </c>
      <c r="DZ138" s="20">
        <v>4</v>
      </c>
      <c r="EA138" s="20">
        <v>4</v>
      </c>
      <c r="EB138" s="20">
        <v>2500</v>
      </c>
      <c r="EC138" s="20">
        <v>4000</v>
      </c>
      <c r="ED138" s="19">
        <f t="shared" si="31"/>
        <v>1500</v>
      </c>
      <c r="EE138" s="19">
        <f t="shared" si="32"/>
        <v>37.5</v>
      </c>
      <c r="EF138" s="20">
        <v>2000</v>
      </c>
      <c r="EG138" s="20">
        <v>3500</v>
      </c>
      <c r="EH138" s="19">
        <f t="shared" si="33"/>
        <v>1500</v>
      </c>
      <c r="EI138" s="19">
        <f t="shared" si="34"/>
        <v>42.857142857142854</v>
      </c>
      <c r="EJ138" s="19"/>
      <c r="EK138" s="19"/>
      <c r="EL138" s="19"/>
      <c r="EM138" s="19"/>
      <c r="EN138" s="19"/>
      <c r="EO138" s="19"/>
      <c r="EP138" s="19"/>
      <c r="EQ138" s="19"/>
      <c r="ER138" s="19">
        <v>2</v>
      </c>
      <c r="ES138" s="20"/>
      <c r="ET138" s="20">
        <v>1</v>
      </c>
      <c r="EU138" s="20">
        <v>1</v>
      </c>
      <c r="EV138" s="20">
        <v>4</v>
      </c>
      <c r="EW138" s="20"/>
      <c r="EX138" s="20">
        <v>0</v>
      </c>
      <c r="EY138" s="20" t="s">
        <v>136</v>
      </c>
      <c r="EZ138" s="19">
        <v>0</v>
      </c>
      <c r="FA138" s="19"/>
      <c r="FB138" s="20">
        <v>8</v>
      </c>
      <c r="FC138" s="20"/>
      <c r="FD138" s="19">
        <v>0</v>
      </c>
      <c r="FE138" s="19"/>
      <c r="FF138">
        <v>3</v>
      </c>
      <c r="FG138">
        <v>4</v>
      </c>
      <c r="FH138">
        <v>0</v>
      </c>
      <c r="FI138">
        <v>14</v>
      </c>
      <c r="FJ138">
        <v>26</v>
      </c>
      <c r="FK138">
        <v>18</v>
      </c>
      <c r="FL138">
        <v>26</v>
      </c>
      <c r="FM138">
        <v>44</v>
      </c>
      <c r="FN138">
        <v>1</v>
      </c>
      <c r="FO138">
        <v>0</v>
      </c>
      <c r="FP138">
        <v>1</v>
      </c>
      <c r="FQ138">
        <v>0</v>
      </c>
      <c r="FR138">
        <v>0</v>
      </c>
      <c r="FS138">
        <v>0</v>
      </c>
      <c r="FT138">
        <v>0</v>
      </c>
      <c r="FU138">
        <v>0</v>
      </c>
      <c r="FV138">
        <v>1</v>
      </c>
      <c r="FW138">
        <v>0</v>
      </c>
      <c r="FX138">
        <v>6</v>
      </c>
      <c r="FY138">
        <v>0</v>
      </c>
      <c r="FZ138">
        <v>0</v>
      </c>
      <c r="GA138">
        <v>0</v>
      </c>
      <c r="GB138">
        <v>0</v>
      </c>
      <c r="GC138">
        <v>10</v>
      </c>
      <c r="GD138">
        <v>0</v>
      </c>
      <c r="GE138">
        <v>0</v>
      </c>
      <c r="GF138">
        <v>2</v>
      </c>
      <c r="GG138">
        <v>0</v>
      </c>
      <c r="GH138">
        <v>0</v>
      </c>
      <c r="GI138">
        <v>0</v>
      </c>
      <c r="GJ138">
        <v>0</v>
      </c>
      <c r="GK138">
        <v>3</v>
      </c>
      <c r="GL138">
        <v>1</v>
      </c>
      <c r="GM138">
        <v>0</v>
      </c>
      <c r="GN138">
        <v>0</v>
      </c>
      <c r="GO138">
        <v>0</v>
      </c>
      <c r="GP138">
        <v>0</v>
      </c>
      <c r="GQ138">
        <v>0</v>
      </c>
      <c r="GR138">
        <v>0</v>
      </c>
      <c r="GS138">
        <v>8</v>
      </c>
      <c r="GT138">
        <v>0</v>
      </c>
      <c r="GU138">
        <v>0</v>
      </c>
      <c r="GV138">
        <v>5</v>
      </c>
      <c r="GW138">
        <v>5</v>
      </c>
      <c r="GX138">
        <v>1</v>
      </c>
      <c r="GY138">
        <v>0</v>
      </c>
      <c r="GZ138">
        <v>0</v>
      </c>
      <c r="HA138">
        <v>0</v>
      </c>
    </row>
    <row r="139" spans="1:209" ht="15" customHeight="1" x14ac:dyDescent="0.35">
      <c r="A139" s="18">
        <v>2100604</v>
      </c>
      <c r="B139" s="18">
        <v>2</v>
      </c>
      <c r="C139" s="18">
        <v>10</v>
      </c>
      <c r="D139" s="18">
        <v>6</v>
      </c>
      <c r="E139" s="18" t="s">
        <v>268</v>
      </c>
      <c r="F139" s="18">
        <v>0</v>
      </c>
      <c r="G139">
        <v>0</v>
      </c>
      <c r="H139" s="13">
        <v>3</v>
      </c>
      <c r="I139">
        <v>0</v>
      </c>
      <c r="J139" s="13">
        <v>0</v>
      </c>
      <c r="K139" s="13">
        <v>0</v>
      </c>
      <c r="L139" s="14">
        <v>0</v>
      </c>
      <c r="M139" s="13">
        <v>3</v>
      </c>
      <c r="N139" s="14">
        <v>0</v>
      </c>
      <c r="O139" s="14">
        <v>0</v>
      </c>
      <c r="P139">
        <v>4</v>
      </c>
      <c r="Q139" s="14">
        <v>0</v>
      </c>
      <c r="R139" s="13">
        <v>2</v>
      </c>
      <c r="S139" s="14">
        <v>0</v>
      </c>
      <c r="T139" s="14">
        <f t="shared" si="26"/>
        <v>9</v>
      </c>
      <c r="U139">
        <v>6</v>
      </c>
      <c r="V139" s="14">
        <v>0</v>
      </c>
      <c r="W139">
        <v>3</v>
      </c>
      <c r="X139" s="13">
        <v>5</v>
      </c>
      <c r="Y139" s="14">
        <v>0</v>
      </c>
      <c r="Z139" s="14">
        <v>0</v>
      </c>
      <c r="AA139" s="14">
        <v>0</v>
      </c>
      <c r="AB139" s="14">
        <f t="shared" si="27"/>
        <v>14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f t="shared" si="28"/>
        <v>0</v>
      </c>
      <c r="AK139" s="14">
        <v>0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f t="shared" si="29"/>
        <v>0</v>
      </c>
      <c r="AS139" s="14">
        <f t="shared" si="30"/>
        <v>23</v>
      </c>
      <c r="AT139">
        <v>0</v>
      </c>
      <c r="AU139" s="13" t="s">
        <v>136</v>
      </c>
      <c r="AV139" s="20">
        <v>0</v>
      </c>
      <c r="AW139" s="13" t="s">
        <v>136</v>
      </c>
      <c r="AX139" s="13" t="s">
        <v>136</v>
      </c>
      <c r="AY139" s="13" t="s">
        <v>136</v>
      </c>
      <c r="AZ139" s="20">
        <v>0</v>
      </c>
      <c r="BA139" s="13" t="s">
        <v>136</v>
      </c>
      <c r="BB139" s="13" t="s">
        <v>136</v>
      </c>
      <c r="BC139" s="13" t="s">
        <v>136</v>
      </c>
      <c r="BD139" s="20">
        <v>0</v>
      </c>
      <c r="BE139" s="13" t="s">
        <v>136</v>
      </c>
      <c r="BF139" s="13" t="s">
        <v>136</v>
      </c>
      <c r="BG139" s="13" t="s">
        <v>136</v>
      </c>
      <c r="BH139" s="20">
        <v>1</v>
      </c>
      <c r="BI139">
        <v>2</v>
      </c>
      <c r="BJ139">
        <v>2</v>
      </c>
      <c r="BK139">
        <v>3</v>
      </c>
      <c r="BL139" s="20">
        <v>0</v>
      </c>
      <c r="BM139" s="13" t="s">
        <v>136</v>
      </c>
      <c r="BN139" s="13" t="s">
        <v>136</v>
      </c>
      <c r="BO139" s="13" t="s">
        <v>136</v>
      </c>
      <c r="BP139" s="20">
        <v>0</v>
      </c>
      <c r="BQ139" s="21">
        <v>0</v>
      </c>
      <c r="BR139" s="13" t="s">
        <v>136</v>
      </c>
      <c r="BS139" s="13" t="s">
        <v>136</v>
      </c>
      <c r="BT139" s="13" t="s">
        <v>136</v>
      </c>
      <c r="BU139" s="20">
        <v>0</v>
      </c>
      <c r="BV139" s="13" t="s">
        <v>136</v>
      </c>
      <c r="BW139" s="13" t="s">
        <v>136</v>
      </c>
      <c r="BX139" s="13" t="s">
        <v>136</v>
      </c>
      <c r="BY139" s="20">
        <v>0</v>
      </c>
      <c r="BZ139" s="13" t="s">
        <v>136</v>
      </c>
      <c r="CA139" s="13" t="s">
        <v>136</v>
      </c>
      <c r="CB139" s="13" t="s">
        <v>136</v>
      </c>
      <c r="CC139" s="20">
        <v>1</v>
      </c>
      <c r="CD139" s="13">
        <v>2</v>
      </c>
      <c r="CE139" s="13">
        <v>2</v>
      </c>
      <c r="CF139" s="13">
        <v>3</v>
      </c>
      <c r="CG139" s="20">
        <v>0</v>
      </c>
      <c r="CH139" s="13" t="s">
        <v>136</v>
      </c>
      <c r="CI139" s="13" t="s">
        <v>136</v>
      </c>
      <c r="CJ139" s="13" t="s">
        <v>136</v>
      </c>
      <c r="CK139" s="20">
        <v>0</v>
      </c>
      <c r="CL139" s="13" t="s">
        <v>136</v>
      </c>
      <c r="CM139" s="13" t="s">
        <v>136</v>
      </c>
      <c r="CN139" s="13" t="s">
        <v>136</v>
      </c>
      <c r="CO139" s="13" t="s">
        <v>136</v>
      </c>
      <c r="CP139" s="13" t="s">
        <v>136</v>
      </c>
      <c r="CQ139" s="13" t="s">
        <v>136</v>
      </c>
      <c r="CR139" s="13" t="s">
        <v>136</v>
      </c>
      <c r="CS139" s="13" t="s">
        <v>136</v>
      </c>
      <c r="CT139" s="13" t="s">
        <v>136</v>
      </c>
      <c r="CU139" s="13" t="s">
        <v>136</v>
      </c>
      <c r="CV139" s="13" t="s">
        <v>136</v>
      </c>
      <c r="CW139" s="13" t="s">
        <v>136</v>
      </c>
      <c r="CX139" s="13" t="s">
        <v>136</v>
      </c>
      <c r="CY139" s="13" t="s">
        <v>136</v>
      </c>
      <c r="CZ139" s="13" t="s">
        <v>136</v>
      </c>
      <c r="DA139">
        <v>10</v>
      </c>
      <c r="DB139" s="13" t="s">
        <v>136</v>
      </c>
      <c r="DC139">
        <v>10</v>
      </c>
      <c r="DD139" s="13" t="s">
        <v>136</v>
      </c>
      <c r="DE139" s="13" t="s">
        <v>136</v>
      </c>
      <c r="DF139" s="13" t="s">
        <v>136</v>
      </c>
      <c r="DG139" s="13" t="s">
        <v>136</v>
      </c>
      <c r="DH139" s="13" t="s">
        <v>136</v>
      </c>
      <c r="DI139" s="13"/>
      <c r="DJ139" s="13"/>
      <c r="DK139" s="13"/>
      <c r="DL139" s="20">
        <v>0</v>
      </c>
      <c r="DM139" s="20">
        <v>0</v>
      </c>
      <c r="DN139" s="20">
        <v>0</v>
      </c>
      <c r="DO139" s="20">
        <v>0</v>
      </c>
      <c r="DP139" s="20">
        <v>0</v>
      </c>
      <c r="DQ139" s="20">
        <v>0</v>
      </c>
      <c r="DR139" s="20">
        <v>0</v>
      </c>
      <c r="DS139" s="20">
        <v>1</v>
      </c>
      <c r="DT139" s="20">
        <v>0</v>
      </c>
      <c r="DU139" s="20">
        <v>0</v>
      </c>
      <c r="DV139" s="20">
        <v>0</v>
      </c>
      <c r="DW139" s="20">
        <v>1</v>
      </c>
      <c r="DX139" s="20">
        <v>2</v>
      </c>
      <c r="DY139" s="20">
        <v>2</v>
      </c>
      <c r="DZ139" s="20">
        <v>4</v>
      </c>
      <c r="EA139" s="20">
        <v>4</v>
      </c>
      <c r="EB139" s="20">
        <v>2000</v>
      </c>
      <c r="EC139" s="20">
        <v>3000</v>
      </c>
      <c r="ED139" s="19">
        <f t="shared" si="31"/>
        <v>1000</v>
      </c>
      <c r="EE139" s="19">
        <f t="shared" si="32"/>
        <v>33.333333333333336</v>
      </c>
      <c r="EF139" s="20">
        <v>2000</v>
      </c>
      <c r="EG139" s="20">
        <v>3000</v>
      </c>
      <c r="EH139" s="19">
        <f t="shared" si="33"/>
        <v>1000</v>
      </c>
      <c r="EI139" s="19">
        <f t="shared" si="34"/>
        <v>33.333333333333336</v>
      </c>
      <c r="EJ139" s="19"/>
      <c r="EK139" s="19"/>
      <c r="EL139" s="19"/>
      <c r="EM139" s="19"/>
      <c r="EN139" s="19"/>
      <c r="EO139" s="19"/>
      <c r="EP139" s="19"/>
      <c r="EQ139" s="19"/>
      <c r="ER139" s="20">
        <v>8</v>
      </c>
      <c r="ES139" s="20"/>
      <c r="ET139" s="20">
        <v>1</v>
      </c>
      <c r="EU139" s="20">
        <v>1</v>
      </c>
      <c r="EV139" s="20">
        <v>10</v>
      </c>
      <c r="EW139" s="20"/>
      <c r="EX139">
        <v>0</v>
      </c>
      <c r="EY139" s="20" t="s">
        <v>136</v>
      </c>
      <c r="EZ139" s="19">
        <v>0</v>
      </c>
      <c r="FA139" s="19"/>
      <c r="FB139" s="20">
        <v>1</v>
      </c>
      <c r="FC139" s="20"/>
      <c r="FD139" s="19">
        <v>0</v>
      </c>
      <c r="FE139" s="19"/>
      <c r="FF139" s="15">
        <v>0</v>
      </c>
      <c r="FG139">
        <v>13</v>
      </c>
      <c r="FH139">
        <v>7.5</v>
      </c>
      <c r="FI139">
        <v>16</v>
      </c>
      <c r="FJ139">
        <v>61</v>
      </c>
      <c r="FK139">
        <v>29</v>
      </c>
      <c r="FL139">
        <v>68.5</v>
      </c>
      <c r="FM139">
        <v>97.5</v>
      </c>
      <c r="FN139">
        <v>2</v>
      </c>
      <c r="FO139">
        <v>0</v>
      </c>
      <c r="FP139">
        <v>2</v>
      </c>
      <c r="FQ139">
        <v>0</v>
      </c>
      <c r="FR139">
        <v>0</v>
      </c>
      <c r="FS139">
        <v>0</v>
      </c>
      <c r="FT139">
        <v>0</v>
      </c>
      <c r="FU139">
        <v>0</v>
      </c>
      <c r="FV139">
        <v>1</v>
      </c>
      <c r="FW139">
        <v>0</v>
      </c>
      <c r="FX139">
        <v>6</v>
      </c>
      <c r="FY139">
        <v>0</v>
      </c>
      <c r="FZ139">
        <v>0</v>
      </c>
      <c r="GA139">
        <v>2</v>
      </c>
      <c r="GB139">
        <v>0</v>
      </c>
      <c r="GC139">
        <v>15</v>
      </c>
      <c r="GD139">
        <v>2</v>
      </c>
      <c r="GE139">
        <v>0</v>
      </c>
      <c r="GF139">
        <v>0</v>
      </c>
      <c r="GG139">
        <v>0</v>
      </c>
      <c r="GH139">
        <v>4</v>
      </c>
      <c r="GI139">
        <v>4</v>
      </c>
      <c r="GJ139">
        <v>0</v>
      </c>
      <c r="GK139">
        <v>40</v>
      </c>
      <c r="GL139">
        <v>1</v>
      </c>
      <c r="GM139">
        <v>0</v>
      </c>
      <c r="GN139">
        <v>0</v>
      </c>
      <c r="GO139">
        <v>0</v>
      </c>
      <c r="GP139">
        <v>1</v>
      </c>
      <c r="GQ139">
        <v>1</v>
      </c>
      <c r="GR139">
        <v>5</v>
      </c>
      <c r="GS139">
        <v>4</v>
      </c>
      <c r="GT139">
        <v>1</v>
      </c>
      <c r="GU139">
        <v>1</v>
      </c>
      <c r="GV139">
        <v>2</v>
      </c>
      <c r="GW139">
        <v>2</v>
      </c>
      <c r="GX139">
        <v>1</v>
      </c>
      <c r="GY139">
        <v>0</v>
      </c>
      <c r="GZ139">
        <v>1</v>
      </c>
      <c r="HA139">
        <v>0</v>
      </c>
    </row>
    <row r="140" spans="1:209" ht="15" customHeight="1" x14ac:dyDescent="0.35">
      <c r="A140" s="18">
        <v>2100605</v>
      </c>
      <c r="B140" s="18">
        <v>2</v>
      </c>
      <c r="C140" s="18">
        <v>10</v>
      </c>
      <c r="D140" s="18">
        <v>6</v>
      </c>
      <c r="E140" s="18" t="s">
        <v>269</v>
      </c>
      <c r="F140" s="18">
        <v>0</v>
      </c>
      <c r="G140">
        <v>0</v>
      </c>
      <c r="H140" s="13">
        <v>5</v>
      </c>
      <c r="I140">
        <v>0</v>
      </c>
      <c r="J140" s="13">
        <v>0</v>
      </c>
      <c r="K140" s="13">
        <v>0</v>
      </c>
      <c r="L140" s="14">
        <v>0</v>
      </c>
      <c r="M140" s="13">
        <v>10</v>
      </c>
      <c r="N140" s="14">
        <v>0</v>
      </c>
      <c r="O140" s="13">
        <v>2</v>
      </c>
      <c r="P140" s="14">
        <v>0</v>
      </c>
      <c r="Q140" s="14">
        <v>0</v>
      </c>
      <c r="R140" s="13">
        <v>1</v>
      </c>
      <c r="S140" s="14">
        <v>0</v>
      </c>
      <c r="T140" s="14">
        <f t="shared" si="26"/>
        <v>13</v>
      </c>
      <c r="U140" s="13">
        <v>10</v>
      </c>
      <c r="V140" s="14">
        <v>0</v>
      </c>
      <c r="W140" s="14">
        <v>0</v>
      </c>
      <c r="X140" s="14">
        <v>0</v>
      </c>
      <c r="Y140" s="14">
        <v>0</v>
      </c>
      <c r="Z140">
        <v>1</v>
      </c>
      <c r="AA140" s="14">
        <v>0</v>
      </c>
      <c r="AB140" s="14">
        <f t="shared" si="27"/>
        <v>11</v>
      </c>
      <c r="AC140" s="14">
        <v>0</v>
      </c>
      <c r="AD140" s="14">
        <v>0</v>
      </c>
      <c r="AE140" s="14">
        <v>0</v>
      </c>
      <c r="AF140" s="14">
        <v>0</v>
      </c>
      <c r="AG140" s="14">
        <v>0</v>
      </c>
      <c r="AH140" s="14">
        <v>0</v>
      </c>
      <c r="AI140" s="14">
        <v>0</v>
      </c>
      <c r="AJ140" s="14">
        <f t="shared" si="28"/>
        <v>0</v>
      </c>
      <c r="AK140" s="14">
        <v>0</v>
      </c>
      <c r="AL140" s="14">
        <v>0</v>
      </c>
      <c r="AM140" s="14">
        <v>0</v>
      </c>
      <c r="AN140" s="14">
        <v>0</v>
      </c>
      <c r="AO140" s="14">
        <v>0</v>
      </c>
      <c r="AP140" s="14">
        <v>0</v>
      </c>
      <c r="AQ140" s="14">
        <v>0</v>
      </c>
      <c r="AR140" s="14">
        <f t="shared" si="29"/>
        <v>0</v>
      </c>
      <c r="AS140" s="14">
        <f t="shared" si="30"/>
        <v>24</v>
      </c>
      <c r="AT140">
        <v>1</v>
      </c>
      <c r="AU140">
        <v>8</v>
      </c>
      <c r="AV140" s="20">
        <v>0</v>
      </c>
      <c r="AW140" s="13" t="s">
        <v>136</v>
      </c>
      <c r="AX140" s="13" t="s">
        <v>136</v>
      </c>
      <c r="AY140" s="13" t="s">
        <v>136</v>
      </c>
      <c r="AZ140" s="20">
        <v>0</v>
      </c>
      <c r="BA140" s="13" t="s">
        <v>136</v>
      </c>
      <c r="BB140" s="13" t="s">
        <v>136</v>
      </c>
      <c r="BC140" s="13" t="s">
        <v>136</v>
      </c>
      <c r="BD140" s="20">
        <v>0</v>
      </c>
      <c r="BE140" s="13" t="s">
        <v>136</v>
      </c>
      <c r="BF140" s="13" t="s">
        <v>136</v>
      </c>
      <c r="BG140" s="13" t="s">
        <v>136</v>
      </c>
      <c r="BH140" s="20">
        <v>0</v>
      </c>
      <c r="BI140" s="13" t="s">
        <v>136</v>
      </c>
      <c r="BJ140" s="13" t="s">
        <v>136</v>
      </c>
      <c r="BK140" s="13" t="s">
        <v>136</v>
      </c>
      <c r="BL140" s="20">
        <v>0</v>
      </c>
      <c r="BM140" s="13" t="s">
        <v>136</v>
      </c>
      <c r="BN140" s="13" t="s">
        <v>136</v>
      </c>
      <c r="BO140" s="13" t="s">
        <v>136</v>
      </c>
      <c r="BP140" s="20">
        <v>0</v>
      </c>
      <c r="BQ140" s="21">
        <v>0</v>
      </c>
      <c r="BR140" s="13" t="s">
        <v>136</v>
      </c>
      <c r="BS140" s="13" t="s">
        <v>136</v>
      </c>
      <c r="BT140" s="13" t="s">
        <v>136</v>
      </c>
      <c r="BU140" s="20">
        <v>0</v>
      </c>
      <c r="BV140" s="13" t="s">
        <v>136</v>
      </c>
      <c r="BW140" s="13" t="s">
        <v>136</v>
      </c>
      <c r="BX140" s="13" t="s">
        <v>136</v>
      </c>
      <c r="BY140" s="20">
        <v>0</v>
      </c>
      <c r="BZ140" s="13" t="s">
        <v>136</v>
      </c>
      <c r="CA140" s="13" t="s">
        <v>136</v>
      </c>
      <c r="CB140" s="13" t="s">
        <v>136</v>
      </c>
      <c r="CC140" s="20">
        <v>0</v>
      </c>
      <c r="CD140" s="13" t="s">
        <v>136</v>
      </c>
      <c r="CE140" s="13" t="s">
        <v>136</v>
      </c>
      <c r="CF140" s="13" t="s">
        <v>136</v>
      </c>
      <c r="CG140" s="20">
        <v>0</v>
      </c>
      <c r="CH140" s="13" t="s">
        <v>136</v>
      </c>
      <c r="CI140" s="13" t="s">
        <v>136</v>
      </c>
      <c r="CJ140" s="13" t="s">
        <v>136</v>
      </c>
      <c r="CK140" s="20">
        <v>0</v>
      </c>
      <c r="CL140" s="13" t="s">
        <v>136</v>
      </c>
      <c r="CM140" s="13" t="s">
        <v>136</v>
      </c>
      <c r="CN140" s="13" t="s">
        <v>136</v>
      </c>
      <c r="CO140" s="13" t="s">
        <v>136</v>
      </c>
      <c r="CP140" s="13" t="s">
        <v>136</v>
      </c>
      <c r="CQ140" s="13" t="s">
        <v>136</v>
      </c>
      <c r="CR140" s="13" t="s">
        <v>136</v>
      </c>
      <c r="CS140" s="13" t="s">
        <v>136</v>
      </c>
      <c r="CT140" s="13" t="s">
        <v>136</v>
      </c>
      <c r="CU140" s="13" t="s">
        <v>136</v>
      </c>
      <c r="CV140" s="13" t="s">
        <v>136</v>
      </c>
      <c r="CW140" s="13" t="s">
        <v>136</v>
      </c>
      <c r="CX140" s="13" t="s">
        <v>136</v>
      </c>
      <c r="CY140" s="13" t="s">
        <v>136</v>
      </c>
      <c r="CZ140" s="13" t="s">
        <v>136</v>
      </c>
      <c r="DA140" s="13" t="s">
        <v>136</v>
      </c>
      <c r="DB140" s="13" t="s">
        <v>136</v>
      </c>
      <c r="DC140" s="13" t="s">
        <v>136</v>
      </c>
      <c r="DD140" s="13" t="s">
        <v>136</v>
      </c>
      <c r="DE140" s="13" t="s">
        <v>136</v>
      </c>
      <c r="DF140" s="13" t="s">
        <v>136</v>
      </c>
      <c r="DG140" s="13" t="s">
        <v>136</v>
      </c>
      <c r="DH140" s="13" t="s">
        <v>136</v>
      </c>
      <c r="DI140" s="13"/>
      <c r="DJ140" s="13"/>
      <c r="DK140" s="13"/>
      <c r="DL140" s="20">
        <v>0</v>
      </c>
      <c r="DM140" s="20">
        <v>0</v>
      </c>
      <c r="DN140" s="20">
        <v>0</v>
      </c>
      <c r="DO140" s="20">
        <v>0</v>
      </c>
      <c r="DP140" s="20">
        <v>0</v>
      </c>
      <c r="DQ140" s="20">
        <v>0</v>
      </c>
      <c r="DR140" s="20">
        <v>0</v>
      </c>
      <c r="DS140" s="20">
        <v>0</v>
      </c>
      <c r="DT140" s="20">
        <v>0</v>
      </c>
      <c r="DU140" s="20">
        <v>0</v>
      </c>
      <c r="DV140" s="20">
        <v>0</v>
      </c>
      <c r="DW140" s="20">
        <v>0</v>
      </c>
      <c r="DX140" s="20">
        <v>1</v>
      </c>
      <c r="DY140" s="20">
        <v>1</v>
      </c>
      <c r="DZ140" s="20">
        <v>4</v>
      </c>
      <c r="EA140" s="20">
        <v>4</v>
      </c>
      <c r="EB140" s="20">
        <v>5000</v>
      </c>
      <c r="EC140" s="20">
        <v>3500</v>
      </c>
      <c r="ED140" s="19">
        <f t="shared" si="31"/>
        <v>-1500</v>
      </c>
      <c r="EE140" s="19">
        <f t="shared" si="32"/>
        <v>-42.857142857142854</v>
      </c>
      <c r="EF140" s="20">
        <v>3500</v>
      </c>
      <c r="EG140" s="20">
        <v>3000</v>
      </c>
      <c r="EH140" s="19">
        <f t="shared" si="33"/>
        <v>-500</v>
      </c>
      <c r="EI140" s="19">
        <f t="shared" si="34"/>
        <v>-16.666666666666668</v>
      </c>
      <c r="EJ140" s="19"/>
      <c r="EK140" s="19"/>
      <c r="EL140" s="19"/>
      <c r="EM140" s="19"/>
      <c r="EN140" s="19"/>
      <c r="EO140" s="19"/>
      <c r="EP140" s="19"/>
      <c r="EQ140" s="19"/>
      <c r="ER140" s="20">
        <v>0</v>
      </c>
      <c r="ES140" s="20"/>
      <c r="ET140" s="20">
        <v>1</v>
      </c>
      <c r="EU140" s="20">
        <v>0</v>
      </c>
      <c r="EV140" s="19">
        <v>0</v>
      </c>
      <c r="EW140" s="19"/>
      <c r="EX140">
        <v>0</v>
      </c>
      <c r="EY140" s="20" t="s">
        <v>136</v>
      </c>
      <c r="EZ140" s="19">
        <v>0</v>
      </c>
      <c r="FA140" s="19"/>
      <c r="FB140" s="19">
        <v>0</v>
      </c>
      <c r="FC140" s="19"/>
      <c r="FD140">
        <v>5</v>
      </c>
      <c r="FF140">
        <v>10</v>
      </c>
      <c r="FG140">
        <v>81</v>
      </c>
      <c r="FH140">
        <v>29</v>
      </c>
      <c r="FI140">
        <v>110</v>
      </c>
      <c r="FJ140">
        <v>357</v>
      </c>
      <c r="FK140">
        <v>191</v>
      </c>
      <c r="FL140">
        <v>386</v>
      </c>
      <c r="FM140">
        <v>577</v>
      </c>
      <c r="FN140">
        <v>2</v>
      </c>
      <c r="FO140">
        <v>0</v>
      </c>
      <c r="FP140">
        <v>2</v>
      </c>
      <c r="FQ140">
        <v>0</v>
      </c>
      <c r="FR140">
        <v>3</v>
      </c>
      <c r="FS140">
        <v>0</v>
      </c>
      <c r="FT140">
        <v>0</v>
      </c>
      <c r="FU140">
        <v>9</v>
      </c>
      <c r="FV140">
        <v>0</v>
      </c>
      <c r="FW140">
        <v>0</v>
      </c>
      <c r="FX140">
        <v>80</v>
      </c>
      <c r="FY140">
        <v>0</v>
      </c>
      <c r="FZ140">
        <v>0</v>
      </c>
      <c r="GA140">
        <v>0</v>
      </c>
      <c r="GB140">
        <v>0</v>
      </c>
      <c r="GC140">
        <v>240</v>
      </c>
      <c r="GD140">
        <v>3</v>
      </c>
      <c r="GE140">
        <v>4</v>
      </c>
      <c r="GF140">
        <v>0</v>
      </c>
      <c r="GG140">
        <v>3</v>
      </c>
      <c r="GH140">
        <v>5</v>
      </c>
      <c r="GI140">
        <v>4</v>
      </c>
      <c r="GJ140">
        <v>0</v>
      </c>
      <c r="GK140">
        <v>5</v>
      </c>
      <c r="GL140">
        <v>30</v>
      </c>
      <c r="GM140">
        <v>0</v>
      </c>
      <c r="GN140">
        <v>0</v>
      </c>
      <c r="GO140">
        <v>0</v>
      </c>
      <c r="GP140">
        <v>14</v>
      </c>
      <c r="GQ140">
        <v>21</v>
      </c>
      <c r="GR140">
        <v>8</v>
      </c>
      <c r="GS140">
        <v>100</v>
      </c>
      <c r="GT140">
        <v>0</v>
      </c>
      <c r="GU140">
        <v>0</v>
      </c>
      <c r="GV140">
        <v>4</v>
      </c>
      <c r="GW140">
        <v>0</v>
      </c>
      <c r="GX140">
        <v>24</v>
      </c>
      <c r="GY140">
        <v>0</v>
      </c>
      <c r="GZ140">
        <v>16</v>
      </c>
      <c r="HA140">
        <v>0</v>
      </c>
    </row>
    <row r="141" spans="1:209" ht="15" customHeight="1" x14ac:dyDescent="0.35">
      <c r="A141" s="18">
        <v>2100606</v>
      </c>
      <c r="B141" s="18">
        <v>2</v>
      </c>
      <c r="C141" s="18">
        <v>10</v>
      </c>
      <c r="D141" s="18">
        <v>6</v>
      </c>
      <c r="E141" s="18" t="s">
        <v>270</v>
      </c>
      <c r="F141" s="18">
        <v>0</v>
      </c>
      <c r="G141">
        <v>0</v>
      </c>
      <c r="H141" s="13">
        <v>5</v>
      </c>
      <c r="I141">
        <v>0</v>
      </c>
      <c r="J141" s="13">
        <v>0</v>
      </c>
      <c r="K141" s="13">
        <v>0</v>
      </c>
      <c r="L141" s="14">
        <v>0</v>
      </c>
      <c r="M141" s="14">
        <v>0</v>
      </c>
      <c r="N141" s="14">
        <v>0</v>
      </c>
      <c r="O141" s="13">
        <v>3</v>
      </c>
      <c r="P141">
        <v>5</v>
      </c>
      <c r="Q141" s="14">
        <v>0</v>
      </c>
      <c r="R141" s="13">
        <v>0</v>
      </c>
      <c r="S141">
        <v>1</v>
      </c>
      <c r="T141" s="14">
        <f t="shared" si="26"/>
        <v>9</v>
      </c>
      <c r="U141" s="13">
        <v>8</v>
      </c>
      <c r="V141" s="14">
        <v>0</v>
      </c>
      <c r="W141">
        <v>1</v>
      </c>
      <c r="X141" s="14">
        <v>0</v>
      </c>
      <c r="Y141" s="14">
        <v>0</v>
      </c>
      <c r="Z141" s="14">
        <v>0</v>
      </c>
      <c r="AA141">
        <v>1</v>
      </c>
      <c r="AB141" s="14">
        <f t="shared" si="27"/>
        <v>10</v>
      </c>
      <c r="AC141" s="14">
        <v>0</v>
      </c>
      <c r="AD141" s="14">
        <v>0</v>
      </c>
      <c r="AE141" s="14">
        <v>0</v>
      </c>
      <c r="AF141" s="14">
        <v>0</v>
      </c>
      <c r="AG141" s="14">
        <v>0</v>
      </c>
      <c r="AH141" s="14">
        <v>0</v>
      </c>
      <c r="AI141" s="14">
        <v>0</v>
      </c>
      <c r="AJ141" s="14">
        <f t="shared" si="28"/>
        <v>0</v>
      </c>
      <c r="AK141" s="14">
        <v>0</v>
      </c>
      <c r="AL141" s="14">
        <v>0</v>
      </c>
      <c r="AM141" s="14">
        <v>0</v>
      </c>
      <c r="AN141" s="14">
        <v>0</v>
      </c>
      <c r="AO141" s="14">
        <v>0</v>
      </c>
      <c r="AP141" s="14">
        <v>0</v>
      </c>
      <c r="AQ141" s="14">
        <v>0</v>
      </c>
      <c r="AR141" s="14">
        <f t="shared" si="29"/>
        <v>0</v>
      </c>
      <c r="AS141" s="14">
        <f t="shared" si="30"/>
        <v>19</v>
      </c>
      <c r="AT141">
        <v>0</v>
      </c>
      <c r="AU141" s="13" t="s">
        <v>136</v>
      </c>
      <c r="AV141" s="20">
        <v>0</v>
      </c>
      <c r="AW141" s="13" t="s">
        <v>136</v>
      </c>
      <c r="AX141" s="13" t="s">
        <v>136</v>
      </c>
      <c r="AY141" s="13" t="s">
        <v>136</v>
      </c>
      <c r="AZ141" s="20">
        <v>0</v>
      </c>
      <c r="BA141" s="13" t="s">
        <v>136</v>
      </c>
      <c r="BB141" s="13" t="s">
        <v>136</v>
      </c>
      <c r="BC141" s="13" t="s">
        <v>136</v>
      </c>
      <c r="BD141" s="20">
        <v>0</v>
      </c>
      <c r="BE141" s="13" t="s">
        <v>136</v>
      </c>
      <c r="BF141" s="13" t="s">
        <v>136</v>
      </c>
      <c r="BG141" s="13" t="s">
        <v>136</v>
      </c>
      <c r="BH141" s="20">
        <v>0</v>
      </c>
      <c r="BI141" s="13" t="s">
        <v>136</v>
      </c>
      <c r="BJ141" s="13" t="s">
        <v>136</v>
      </c>
      <c r="BK141" s="13" t="s">
        <v>136</v>
      </c>
      <c r="BL141" s="20">
        <v>1</v>
      </c>
      <c r="BM141">
        <v>2</v>
      </c>
      <c r="BN141">
        <v>3</v>
      </c>
      <c r="BO141">
        <v>2</v>
      </c>
      <c r="BP141" s="20">
        <v>0</v>
      </c>
      <c r="BQ141" s="21">
        <v>0</v>
      </c>
      <c r="BR141" s="13" t="s">
        <v>136</v>
      </c>
      <c r="BS141" s="13" t="s">
        <v>136</v>
      </c>
      <c r="BT141" s="13" t="s">
        <v>136</v>
      </c>
      <c r="BU141" s="20">
        <v>0</v>
      </c>
      <c r="BV141" s="13" t="s">
        <v>136</v>
      </c>
      <c r="BW141" s="13" t="s">
        <v>136</v>
      </c>
      <c r="BX141" s="13" t="s">
        <v>136</v>
      </c>
      <c r="BY141" s="20">
        <v>0</v>
      </c>
      <c r="BZ141" s="13" t="s">
        <v>136</v>
      </c>
      <c r="CA141" s="13" t="s">
        <v>136</v>
      </c>
      <c r="CB141" s="13" t="s">
        <v>136</v>
      </c>
      <c r="CC141" s="20">
        <v>0</v>
      </c>
      <c r="CD141" s="13" t="s">
        <v>136</v>
      </c>
      <c r="CE141" s="13" t="s">
        <v>136</v>
      </c>
      <c r="CF141" s="13" t="s">
        <v>136</v>
      </c>
      <c r="CG141" s="20">
        <v>0</v>
      </c>
      <c r="CH141" s="13" t="s">
        <v>136</v>
      </c>
      <c r="CI141" s="13" t="s">
        <v>136</v>
      </c>
      <c r="CJ141" s="13" t="s">
        <v>136</v>
      </c>
      <c r="CK141" s="20">
        <v>0</v>
      </c>
      <c r="CL141" s="13" t="s">
        <v>136</v>
      </c>
      <c r="CM141" s="13" t="s">
        <v>136</v>
      </c>
      <c r="CN141" s="13" t="s">
        <v>136</v>
      </c>
      <c r="CO141" s="13" t="s">
        <v>136</v>
      </c>
      <c r="CP141" s="13" t="s">
        <v>136</v>
      </c>
      <c r="CQ141" s="13" t="s">
        <v>136</v>
      </c>
      <c r="CR141" s="13" t="s">
        <v>136</v>
      </c>
      <c r="CS141" s="13" t="s">
        <v>136</v>
      </c>
      <c r="CT141" s="13" t="s">
        <v>136</v>
      </c>
      <c r="CU141">
        <v>6</v>
      </c>
      <c r="CV141" s="13" t="s">
        <v>136</v>
      </c>
      <c r="CW141" s="13" t="s">
        <v>136</v>
      </c>
      <c r="CX141" s="13" t="s">
        <v>136</v>
      </c>
      <c r="CY141" s="13" t="s">
        <v>136</v>
      </c>
      <c r="CZ141" s="13" t="s">
        <v>136</v>
      </c>
      <c r="DA141" s="13" t="s">
        <v>136</v>
      </c>
      <c r="DB141" s="13" t="s">
        <v>136</v>
      </c>
      <c r="DC141" s="13" t="s">
        <v>136</v>
      </c>
      <c r="DD141" s="13" t="s">
        <v>136</v>
      </c>
      <c r="DE141" s="13" t="s">
        <v>136</v>
      </c>
      <c r="DF141" s="13" t="s">
        <v>136</v>
      </c>
      <c r="DG141" s="13" t="s">
        <v>136</v>
      </c>
      <c r="DH141" s="13" t="s">
        <v>136</v>
      </c>
      <c r="DI141" s="13"/>
      <c r="DJ141" s="13"/>
      <c r="DK141" s="13"/>
      <c r="DL141" s="20">
        <v>0</v>
      </c>
      <c r="DM141" s="20">
        <v>0</v>
      </c>
      <c r="DN141" s="20">
        <v>0</v>
      </c>
      <c r="DO141" s="20">
        <v>0</v>
      </c>
      <c r="DP141" s="20">
        <v>0</v>
      </c>
      <c r="DQ141" s="20">
        <v>0</v>
      </c>
      <c r="DR141" s="20">
        <v>1</v>
      </c>
      <c r="DS141" s="20">
        <v>1</v>
      </c>
      <c r="DT141" s="20">
        <v>0</v>
      </c>
      <c r="DU141" s="20">
        <v>0</v>
      </c>
      <c r="DV141" s="20">
        <v>0</v>
      </c>
      <c r="DW141" s="20">
        <v>0</v>
      </c>
      <c r="DX141" s="20">
        <v>2</v>
      </c>
      <c r="DY141" s="20">
        <v>2</v>
      </c>
      <c r="DZ141" s="20">
        <v>2</v>
      </c>
      <c r="EA141" s="20">
        <v>2</v>
      </c>
      <c r="EB141" s="20">
        <v>3000</v>
      </c>
      <c r="EC141" s="20">
        <v>4000</v>
      </c>
      <c r="ED141" s="19">
        <f t="shared" si="31"/>
        <v>1000</v>
      </c>
      <c r="EE141" s="19">
        <f t="shared" si="32"/>
        <v>25</v>
      </c>
      <c r="EF141" s="20">
        <v>2500</v>
      </c>
      <c r="EG141" s="20">
        <v>3000</v>
      </c>
      <c r="EH141" s="19">
        <f t="shared" si="33"/>
        <v>500</v>
      </c>
      <c r="EI141" s="19">
        <f t="shared" si="34"/>
        <v>16.666666666666668</v>
      </c>
      <c r="EJ141" s="20">
        <v>3000</v>
      </c>
      <c r="EK141" s="20">
        <v>6000</v>
      </c>
      <c r="EL141" s="19">
        <f t="shared" si="35"/>
        <v>3000</v>
      </c>
      <c r="EM141" s="19">
        <f t="shared" si="36"/>
        <v>50</v>
      </c>
      <c r="EN141" s="20">
        <v>3000</v>
      </c>
      <c r="EO141" s="20">
        <v>5500</v>
      </c>
      <c r="EP141" s="19">
        <f t="shared" si="37"/>
        <v>2500</v>
      </c>
      <c r="EQ141" s="19">
        <f t="shared" si="38"/>
        <v>45.454545454545453</v>
      </c>
      <c r="ER141" s="19">
        <v>2</v>
      </c>
      <c r="ES141" s="20"/>
      <c r="ET141" s="20">
        <v>1</v>
      </c>
      <c r="EU141" s="20">
        <v>0</v>
      </c>
      <c r="EV141" s="19">
        <v>0</v>
      </c>
      <c r="EW141" s="19"/>
      <c r="EX141">
        <v>0</v>
      </c>
      <c r="EY141" s="20" t="s">
        <v>136</v>
      </c>
      <c r="EZ141" s="19">
        <v>0</v>
      </c>
      <c r="FA141" s="19"/>
      <c r="FB141" s="20">
        <v>6</v>
      </c>
      <c r="FC141" s="20"/>
      <c r="FD141" s="19">
        <v>0</v>
      </c>
      <c r="FE141" s="19"/>
      <c r="FF141">
        <v>2</v>
      </c>
      <c r="FG141">
        <v>24</v>
      </c>
      <c r="FH141">
        <v>10</v>
      </c>
      <c r="FI141">
        <v>17</v>
      </c>
      <c r="FJ141">
        <v>39</v>
      </c>
      <c r="FK141">
        <v>41</v>
      </c>
      <c r="FL141">
        <v>49</v>
      </c>
      <c r="FM141">
        <v>90</v>
      </c>
      <c r="FN141">
        <v>0</v>
      </c>
      <c r="FO141">
        <v>1</v>
      </c>
      <c r="FP141">
        <v>2</v>
      </c>
      <c r="FQ141">
        <v>1</v>
      </c>
      <c r="FR141">
        <v>4</v>
      </c>
      <c r="FS141">
        <v>2</v>
      </c>
      <c r="FT141">
        <v>0</v>
      </c>
      <c r="FU141">
        <v>2</v>
      </c>
      <c r="FV141">
        <v>1</v>
      </c>
      <c r="FW141">
        <v>0</v>
      </c>
      <c r="FX141">
        <v>10</v>
      </c>
      <c r="FY141">
        <v>0</v>
      </c>
      <c r="FZ141">
        <v>0</v>
      </c>
      <c r="GA141">
        <v>1</v>
      </c>
      <c r="GB141">
        <v>0</v>
      </c>
      <c r="GC141">
        <v>24</v>
      </c>
      <c r="GD141">
        <v>3</v>
      </c>
      <c r="GE141">
        <v>0</v>
      </c>
      <c r="GF141">
        <v>0</v>
      </c>
      <c r="GG141">
        <v>0</v>
      </c>
      <c r="GH141">
        <v>0</v>
      </c>
      <c r="GI141">
        <v>0</v>
      </c>
      <c r="GJ141">
        <v>0</v>
      </c>
      <c r="GK141">
        <v>0</v>
      </c>
      <c r="GL141">
        <v>1</v>
      </c>
      <c r="GM141">
        <v>0</v>
      </c>
      <c r="GN141">
        <v>0</v>
      </c>
      <c r="GO141">
        <v>0</v>
      </c>
      <c r="GP141">
        <v>9</v>
      </c>
      <c r="GQ141">
        <v>6</v>
      </c>
      <c r="GR141">
        <v>2</v>
      </c>
      <c r="GS141">
        <v>7</v>
      </c>
      <c r="GT141">
        <v>0</v>
      </c>
      <c r="GU141">
        <v>0</v>
      </c>
      <c r="GV141">
        <v>3</v>
      </c>
      <c r="GW141">
        <v>5</v>
      </c>
      <c r="GX141">
        <v>6</v>
      </c>
      <c r="GY141">
        <v>0</v>
      </c>
      <c r="GZ141">
        <v>0</v>
      </c>
      <c r="HA141">
        <v>0</v>
      </c>
    </row>
    <row r="142" spans="1:209" ht="15" customHeight="1" x14ac:dyDescent="0.35">
      <c r="A142" s="18">
        <v>2100607</v>
      </c>
      <c r="B142" s="18">
        <v>2</v>
      </c>
      <c r="C142" s="18">
        <v>10</v>
      </c>
      <c r="D142" s="18">
        <v>6</v>
      </c>
      <c r="E142" s="18" t="s">
        <v>271</v>
      </c>
      <c r="F142" s="18">
        <v>0</v>
      </c>
      <c r="G142">
        <v>0</v>
      </c>
      <c r="H142" s="13">
        <v>4</v>
      </c>
      <c r="I142">
        <v>0</v>
      </c>
      <c r="J142" s="13">
        <v>0</v>
      </c>
      <c r="K142" s="13">
        <v>0</v>
      </c>
      <c r="L142" s="14">
        <v>0</v>
      </c>
      <c r="M142" s="13">
        <v>1</v>
      </c>
      <c r="N142" s="14">
        <v>0</v>
      </c>
      <c r="O142" s="13">
        <v>8</v>
      </c>
      <c r="P142" s="14">
        <v>0</v>
      </c>
      <c r="Q142" s="14">
        <v>0</v>
      </c>
      <c r="R142" s="13">
        <v>3</v>
      </c>
      <c r="S142">
        <v>1</v>
      </c>
      <c r="T142" s="14">
        <f t="shared" si="26"/>
        <v>13</v>
      </c>
      <c r="U142" s="14">
        <v>0</v>
      </c>
      <c r="V142" s="14">
        <v>0</v>
      </c>
      <c r="W142" s="14">
        <v>0</v>
      </c>
      <c r="X142" s="14">
        <v>0</v>
      </c>
      <c r="Y142" s="14">
        <v>0</v>
      </c>
      <c r="Z142" s="14">
        <v>0</v>
      </c>
      <c r="AA142" s="14">
        <v>0</v>
      </c>
      <c r="AB142" s="14">
        <f t="shared" si="27"/>
        <v>0</v>
      </c>
      <c r="AC142" s="14">
        <v>0</v>
      </c>
      <c r="AD142" s="14">
        <v>0</v>
      </c>
      <c r="AE142" s="14">
        <v>0</v>
      </c>
      <c r="AF142" s="14">
        <v>0</v>
      </c>
      <c r="AG142" s="14">
        <v>0</v>
      </c>
      <c r="AH142" s="14">
        <v>0</v>
      </c>
      <c r="AI142" s="14">
        <v>0</v>
      </c>
      <c r="AJ142" s="14">
        <f t="shared" si="28"/>
        <v>0</v>
      </c>
      <c r="AK142" s="14">
        <v>0</v>
      </c>
      <c r="AL142" s="14">
        <v>0</v>
      </c>
      <c r="AM142" s="14">
        <v>0</v>
      </c>
      <c r="AN142" s="14">
        <v>0</v>
      </c>
      <c r="AO142" s="14">
        <v>0</v>
      </c>
      <c r="AP142" s="14">
        <v>0</v>
      </c>
      <c r="AQ142" s="14">
        <v>0</v>
      </c>
      <c r="AR142" s="14">
        <f t="shared" si="29"/>
        <v>0</v>
      </c>
      <c r="AS142" s="14">
        <f t="shared" si="30"/>
        <v>13</v>
      </c>
      <c r="AT142">
        <v>0</v>
      </c>
      <c r="AU142" s="13" t="s">
        <v>136</v>
      </c>
      <c r="AV142" s="20">
        <v>0</v>
      </c>
      <c r="AW142" s="13" t="s">
        <v>136</v>
      </c>
      <c r="AX142" s="13" t="s">
        <v>136</v>
      </c>
      <c r="AY142" s="13" t="s">
        <v>136</v>
      </c>
      <c r="AZ142" s="20">
        <v>0</v>
      </c>
      <c r="BA142" s="13" t="s">
        <v>136</v>
      </c>
      <c r="BB142" s="13" t="s">
        <v>136</v>
      </c>
      <c r="BC142" s="13" t="s">
        <v>136</v>
      </c>
      <c r="BD142" s="20">
        <v>0</v>
      </c>
      <c r="BE142" s="13" t="s">
        <v>136</v>
      </c>
      <c r="BF142" s="13" t="s">
        <v>136</v>
      </c>
      <c r="BG142" s="13" t="s">
        <v>136</v>
      </c>
      <c r="BH142" s="20">
        <v>1</v>
      </c>
      <c r="BI142" s="13">
        <v>2</v>
      </c>
      <c r="BJ142" s="13">
        <v>2</v>
      </c>
      <c r="BK142" s="13">
        <v>3</v>
      </c>
      <c r="BL142" s="20">
        <v>0</v>
      </c>
      <c r="BM142" s="13" t="s">
        <v>136</v>
      </c>
      <c r="BN142" s="13" t="s">
        <v>136</v>
      </c>
      <c r="BO142" s="13" t="s">
        <v>136</v>
      </c>
      <c r="BP142" s="20">
        <v>0</v>
      </c>
      <c r="BQ142" s="21">
        <v>0</v>
      </c>
      <c r="BR142" s="13" t="s">
        <v>136</v>
      </c>
      <c r="BS142" s="13" t="s">
        <v>136</v>
      </c>
      <c r="BT142" s="13" t="s">
        <v>136</v>
      </c>
      <c r="BU142" s="20">
        <v>0</v>
      </c>
      <c r="BV142" s="13" t="s">
        <v>136</v>
      </c>
      <c r="BW142" s="13" t="s">
        <v>136</v>
      </c>
      <c r="BX142" s="13" t="s">
        <v>136</v>
      </c>
      <c r="BY142" s="20">
        <v>0</v>
      </c>
      <c r="BZ142" s="13" t="s">
        <v>136</v>
      </c>
      <c r="CA142" s="13" t="s">
        <v>136</v>
      </c>
      <c r="CB142" s="13" t="s">
        <v>136</v>
      </c>
      <c r="CC142" s="20">
        <v>1</v>
      </c>
      <c r="CD142">
        <v>2</v>
      </c>
      <c r="CE142" s="15">
        <v>6</v>
      </c>
      <c r="CF142">
        <v>2</v>
      </c>
      <c r="CG142" s="20">
        <v>0</v>
      </c>
      <c r="CH142" s="13" t="s">
        <v>136</v>
      </c>
      <c r="CI142" s="13" t="s">
        <v>136</v>
      </c>
      <c r="CJ142" s="13" t="s">
        <v>136</v>
      </c>
      <c r="CK142" s="20">
        <v>0</v>
      </c>
      <c r="CL142" s="13" t="s">
        <v>136</v>
      </c>
      <c r="CM142" s="13" t="s">
        <v>136</v>
      </c>
      <c r="CN142" s="13" t="s">
        <v>136</v>
      </c>
      <c r="CO142" s="13" t="s">
        <v>136</v>
      </c>
      <c r="CP142" s="13" t="s">
        <v>136</v>
      </c>
      <c r="CQ142" s="13" t="s">
        <v>136</v>
      </c>
      <c r="CR142" s="13" t="s">
        <v>136</v>
      </c>
      <c r="CS142">
        <v>2</v>
      </c>
      <c r="CT142">
        <v>3</v>
      </c>
      <c r="CU142" s="13" t="s">
        <v>136</v>
      </c>
      <c r="CV142" s="13" t="s">
        <v>136</v>
      </c>
      <c r="CW142" s="13" t="s">
        <v>136</v>
      </c>
      <c r="CX142" s="13" t="s">
        <v>136</v>
      </c>
      <c r="CY142" s="13" t="s">
        <v>136</v>
      </c>
      <c r="CZ142" s="13" t="s">
        <v>136</v>
      </c>
      <c r="DA142" s="13" t="s">
        <v>136</v>
      </c>
      <c r="DB142" s="13" t="s">
        <v>136</v>
      </c>
      <c r="DC142">
        <v>1</v>
      </c>
      <c r="DD142" s="13" t="s">
        <v>136</v>
      </c>
      <c r="DE142" s="13" t="s">
        <v>136</v>
      </c>
      <c r="DF142" s="13" t="s">
        <v>136</v>
      </c>
      <c r="DG142" s="13" t="s">
        <v>136</v>
      </c>
      <c r="DH142" s="13" t="s">
        <v>136</v>
      </c>
      <c r="DI142" s="13"/>
      <c r="DJ142" s="13"/>
      <c r="DK142" s="13"/>
      <c r="DL142" s="20">
        <v>1</v>
      </c>
      <c r="DM142" s="20">
        <v>0</v>
      </c>
      <c r="DN142" s="20">
        <v>0</v>
      </c>
      <c r="DO142" s="20">
        <v>0</v>
      </c>
      <c r="DP142" s="20">
        <v>0</v>
      </c>
      <c r="DQ142" s="20">
        <v>0</v>
      </c>
      <c r="DR142" s="20">
        <v>1</v>
      </c>
      <c r="DS142" s="20">
        <v>1</v>
      </c>
      <c r="DT142" s="20">
        <v>0</v>
      </c>
      <c r="DU142" s="20">
        <v>0</v>
      </c>
      <c r="DV142" s="20">
        <v>0</v>
      </c>
      <c r="DW142" s="20">
        <v>1</v>
      </c>
      <c r="DX142" s="20">
        <v>2</v>
      </c>
      <c r="DY142" s="20">
        <v>2</v>
      </c>
      <c r="DZ142" s="20">
        <v>2</v>
      </c>
      <c r="EA142" s="20">
        <v>4</v>
      </c>
      <c r="EB142" s="20">
        <v>3000</v>
      </c>
      <c r="EC142" s="20">
        <v>5000</v>
      </c>
      <c r="ED142" s="19">
        <f t="shared" si="31"/>
        <v>2000</v>
      </c>
      <c r="EE142" s="19">
        <f t="shared" si="32"/>
        <v>40</v>
      </c>
      <c r="EF142" s="20">
        <v>2000</v>
      </c>
      <c r="EG142" s="20">
        <v>3500</v>
      </c>
      <c r="EH142" s="19">
        <f t="shared" si="33"/>
        <v>1500</v>
      </c>
      <c r="EI142" s="19">
        <f t="shared" si="34"/>
        <v>42.857142857142854</v>
      </c>
      <c r="EJ142" s="20">
        <v>2000</v>
      </c>
      <c r="EK142" s="20">
        <v>5500</v>
      </c>
      <c r="EL142" s="19">
        <f t="shared" si="35"/>
        <v>3500</v>
      </c>
      <c r="EM142" s="19">
        <f t="shared" si="36"/>
        <v>63.636363636363633</v>
      </c>
      <c r="EN142" s="14"/>
      <c r="EO142" s="14"/>
      <c r="EP142" s="19"/>
      <c r="EQ142" s="19"/>
      <c r="ER142" s="19">
        <v>2</v>
      </c>
      <c r="ES142" s="20"/>
      <c r="ET142" s="20">
        <v>1</v>
      </c>
      <c r="EU142" s="20">
        <v>1</v>
      </c>
      <c r="EV142" s="20">
        <v>3</v>
      </c>
      <c r="EW142" s="20"/>
      <c r="EX142" s="20">
        <v>0</v>
      </c>
      <c r="EY142" s="20" t="s">
        <v>136</v>
      </c>
      <c r="EZ142" s="19">
        <v>0</v>
      </c>
      <c r="FA142" s="19"/>
      <c r="FB142" s="20">
        <v>13</v>
      </c>
      <c r="FC142" s="20"/>
      <c r="FD142" s="19">
        <v>0</v>
      </c>
      <c r="FE142" s="19"/>
      <c r="FF142">
        <v>3</v>
      </c>
      <c r="FG142">
        <v>13</v>
      </c>
      <c r="FH142">
        <v>30</v>
      </c>
      <c r="FI142">
        <v>7</v>
      </c>
      <c r="FJ142">
        <v>58</v>
      </c>
      <c r="FK142">
        <v>20</v>
      </c>
      <c r="FL142">
        <v>88</v>
      </c>
      <c r="FM142">
        <v>108</v>
      </c>
      <c r="FN142">
        <v>3</v>
      </c>
      <c r="FO142">
        <v>0</v>
      </c>
      <c r="FP142">
        <v>3</v>
      </c>
      <c r="FQ142">
        <v>0</v>
      </c>
      <c r="FR142">
        <v>1</v>
      </c>
      <c r="FS142">
        <v>0</v>
      </c>
      <c r="FT142">
        <v>0</v>
      </c>
      <c r="FU142">
        <v>0</v>
      </c>
      <c r="FV142">
        <v>1</v>
      </c>
      <c r="FW142">
        <v>0</v>
      </c>
      <c r="FX142">
        <v>4</v>
      </c>
      <c r="FY142">
        <v>0</v>
      </c>
      <c r="FZ142">
        <v>0</v>
      </c>
      <c r="GA142">
        <v>6</v>
      </c>
      <c r="GB142">
        <v>0</v>
      </c>
      <c r="GC142">
        <v>20</v>
      </c>
      <c r="GD142">
        <v>3</v>
      </c>
      <c r="GE142">
        <v>6</v>
      </c>
      <c r="GF142">
        <v>0</v>
      </c>
      <c r="GG142">
        <v>0</v>
      </c>
      <c r="GH142">
        <v>1</v>
      </c>
      <c r="GI142">
        <v>5</v>
      </c>
      <c r="GJ142">
        <v>0</v>
      </c>
      <c r="GK142">
        <v>10</v>
      </c>
      <c r="GL142">
        <v>1</v>
      </c>
      <c r="GM142">
        <v>1</v>
      </c>
      <c r="GN142">
        <v>0</v>
      </c>
      <c r="GO142">
        <v>0</v>
      </c>
      <c r="GP142">
        <v>0</v>
      </c>
      <c r="GQ142">
        <v>6</v>
      </c>
      <c r="GR142">
        <v>0</v>
      </c>
      <c r="GS142">
        <v>28</v>
      </c>
      <c r="GT142">
        <v>0</v>
      </c>
      <c r="GU142">
        <v>0</v>
      </c>
      <c r="GV142">
        <v>0</v>
      </c>
      <c r="GW142">
        <v>0</v>
      </c>
      <c r="GX142">
        <v>3</v>
      </c>
      <c r="GY142">
        <v>6</v>
      </c>
      <c r="GZ142">
        <v>0</v>
      </c>
      <c r="HA142">
        <v>0</v>
      </c>
    </row>
    <row r="143" spans="1:209" ht="15" customHeight="1" x14ac:dyDescent="0.35">
      <c r="A143" s="18">
        <v>2100608</v>
      </c>
      <c r="B143" s="18">
        <v>2</v>
      </c>
      <c r="C143" s="18">
        <v>10</v>
      </c>
      <c r="D143" s="18">
        <v>6</v>
      </c>
      <c r="E143" s="18" t="s">
        <v>272</v>
      </c>
      <c r="F143" s="18">
        <v>0</v>
      </c>
      <c r="G143">
        <v>0</v>
      </c>
      <c r="H143" s="13">
        <v>3</v>
      </c>
      <c r="I143">
        <v>0</v>
      </c>
      <c r="J143">
        <v>1</v>
      </c>
      <c r="K143" s="13">
        <v>0</v>
      </c>
      <c r="L143" s="14">
        <v>0</v>
      </c>
      <c r="M143" s="14">
        <v>0</v>
      </c>
      <c r="N143" s="14">
        <v>0</v>
      </c>
      <c r="O143" s="13">
        <v>4</v>
      </c>
      <c r="P143">
        <v>3</v>
      </c>
      <c r="Q143" s="14">
        <v>0</v>
      </c>
      <c r="R143" s="13">
        <v>1</v>
      </c>
      <c r="S143" s="13">
        <v>1</v>
      </c>
      <c r="T143" s="14">
        <f t="shared" si="26"/>
        <v>9</v>
      </c>
      <c r="U143" s="14">
        <v>0</v>
      </c>
      <c r="V143" s="14">
        <v>0</v>
      </c>
      <c r="W143" s="14">
        <v>0</v>
      </c>
      <c r="X143" s="14">
        <v>0</v>
      </c>
      <c r="Y143" s="14">
        <v>0</v>
      </c>
      <c r="Z143" s="14">
        <v>0</v>
      </c>
      <c r="AA143" s="14">
        <v>0</v>
      </c>
      <c r="AB143" s="14">
        <f t="shared" si="27"/>
        <v>0</v>
      </c>
      <c r="AC143" s="14">
        <v>0</v>
      </c>
      <c r="AD143" s="14">
        <v>0</v>
      </c>
      <c r="AE143" s="14">
        <v>0</v>
      </c>
      <c r="AF143" s="14">
        <v>0</v>
      </c>
      <c r="AG143" s="14">
        <v>0</v>
      </c>
      <c r="AH143" s="14">
        <v>0</v>
      </c>
      <c r="AI143" s="14">
        <v>0</v>
      </c>
      <c r="AJ143" s="14">
        <f t="shared" si="28"/>
        <v>0</v>
      </c>
      <c r="AK143" s="14">
        <v>0</v>
      </c>
      <c r="AL143" s="14">
        <v>0</v>
      </c>
      <c r="AM143" s="14">
        <v>0</v>
      </c>
      <c r="AN143" s="14">
        <v>0</v>
      </c>
      <c r="AO143" s="14">
        <v>0</v>
      </c>
      <c r="AP143" s="14">
        <v>0</v>
      </c>
      <c r="AQ143" s="14">
        <v>0</v>
      </c>
      <c r="AR143" s="14">
        <f t="shared" si="29"/>
        <v>0</v>
      </c>
      <c r="AS143" s="14">
        <f t="shared" si="30"/>
        <v>9</v>
      </c>
      <c r="AT143">
        <v>1</v>
      </c>
      <c r="AU143">
        <v>8</v>
      </c>
      <c r="AV143" s="20">
        <v>1</v>
      </c>
      <c r="AW143" s="20">
        <v>2</v>
      </c>
      <c r="AX143" s="20">
        <v>2</v>
      </c>
      <c r="AY143" s="20">
        <v>2</v>
      </c>
      <c r="AZ143" s="20">
        <v>0</v>
      </c>
      <c r="BA143" s="13" t="s">
        <v>136</v>
      </c>
      <c r="BB143" s="13" t="s">
        <v>136</v>
      </c>
      <c r="BC143" s="13" t="s">
        <v>136</v>
      </c>
      <c r="BD143" s="20">
        <v>0</v>
      </c>
      <c r="BE143" s="13" t="s">
        <v>136</v>
      </c>
      <c r="BF143" s="13" t="s">
        <v>136</v>
      </c>
      <c r="BG143" s="13" t="s">
        <v>136</v>
      </c>
      <c r="BH143" s="20">
        <v>1</v>
      </c>
      <c r="BI143" s="13">
        <v>2</v>
      </c>
      <c r="BJ143" s="13">
        <v>6</v>
      </c>
      <c r="BK143" s="13">
        <v>2</v>
      </c>
      <c r="BL143" s="13">
        <v>1</v>
      </c>
      <c r="BM143" s="13">
        <v>2</v>
      </c>
      <c r="BN143" s="13">
        <v>6</v>
      </c>
      <c r="BO143" s="13">
        <v>2</v>
      </c>
      <c r="BP143" s="20">
        <v>0</v>
      </c>
      <c r="BQ143" s="21">
        <v>0</v>
      </c>
      <c r="BR143" s="13" t="s">
        <v>136</v>
      </c>
      <c r="BS143" s="13" t="s">
        <v>136</v>
      </c>
      <c r="BT143" s="13" t="s">
        <v>136</v>
      </c>
      <c r="BU143" s="20">
        <v>0</v>
      </c>
      <c r="BV143" s="13" t="s">
        <v>136</v>
      </c>
      <c r="BW143" s="13" t="s">
        <v>136</v>
      </c>
      <c r="BX143" s="13" t="s">
        <v>136</v>
      </c>
      <c r="BY143" s="20">
        <v>0</v>
      </c>
      <c r="BZ143" s="13" t="s">
        <v>136</v>
      </c>
      <c r="CA143" s="13" t="s">
        <v>136</v>
      </c>
      <c r="CB143" s="13" t="s">
        <v>136</v>
      </c>
      <c r="CC143" s="20">
        <v>1</v>
      </c>
      <c r="CD143" s="13">
        <v>2</v>
      </c>
      <c r="CE143" s="15">
        <v>6</v>
      </c>
      <c r="CF143" s="13">
        <v>2</v>
      </c>
      <c r="CG143" s="20">
        <v>0</v>
      </c>
      <c r="CH143" s="13" t="s">
        <v>136</v>
      </c>
      <c r="CI143" s="13" t="s">
        <v>136</v>
      </c>
      <c r="CJ143" s="13" t="s">
        <v>136</v>
      </c>
      <c r="CK143" s="20">
        <v>0</v>
      </c>
      <c r="CL143" s="13" t="s">
        <v>136</v>
      </c>
      <c r="CM143" s="13" t="s">
        <v>136</v>
      </c>
      <c r="CN143" s="13" t="s">
        <v>136</v>
      </c>
      <c r="CO143" s="13" t="s">
        <v>136</v>
      </c>
      <c r="CP143" s="13" t="s">
        <v>136</v>
      </c>
      <c r="CQ143" s="13" t="s">
        <v>136</v>
      </c>
      <c r="CR143" s="13" t="s">
        <v>136</v>
      </c>
      <c r="CS143" s="13">
        <v>23</v>
      </c>
      <c r="CT143" s="13">
        <v>6</v>
      </c>
      <c r="CU143" s="13">
        <v>23</v>
      </c>
      <c r="CV143" s="13">
        <v>6</v>
      </c>
      <c r="CW143" s="13" t="s">
        <v>136</v>
      </c>
      <c r="CX143" s="13" t="s">
        <v>136</v>
      </c>
      <c r="CY143" s="13" t="s">
        <v>136</v>
      </c>
      <c r="CZ143" s="13" t="s">
        <v>136</v>
      </c>
      <c r="DA143" s="13" t="s">
        <v>136</v>
      </c>
      <c r="DB143" s="13" t="s">
        <v>136</v>
      </c>
      <c r="DC143">
        <v>23</v>
      </c>
      <c r="DD143">
        <v>6</v>
      </c>
      <c r="DE143" s="13" t="s">
        <v>136</v>
      </c>
      <c r="DF143" s="13" t="s">
        <v>136</v>
      </c>
      <c r="DG143" s="13" t="s">
        <v>136</v>
      </c>
      <c r="DH143" s="13" t="s">
        <v>136</v>
      </c>
      <c r="DI143" s="13"/>
      <c r="DJ143" s="13"/>
      <c r="DK143" s="13"/>
      <c r="DL143" s="20">
        <v>0</v>
      </c>
      <c r="DM143" s="20">
        <v>0</v>
      </c>
      <c r="DN143" s="20">
        <v>0</v>
      </c>
      <c r="DO143" s="20">
        <v>0</v>
      </c>
      <c r="DP143" s="20">
        <v>0</v>
      </c>
      <c r="DQ143" s="20">
        <v>0</v>
      </c>
      <c r="DR143" s="20">
        <v>1</v>
      </c>
      <c r="DS143" s="20">
        <v>0</v>
      </c>
      <c r="DT143" s="20">
        <v>0</v>
      </c>
      <c r="DU143" s="20">
        <v>0</v>
      </c>
      <c r="DV143" s="20">
        <v>0</v>
      </c>
      <c r="DW143" s="20">
        <v>1</v>
      </c>
      <c r="DX143" s="20">
        <v>2</v>
      </c>
      <c r="DY143" s="20">
        <v>2</v>
      </c>
      <c r="DZ143" s="20">
        <v>2</v>
      </c>
      <c r="EA143" s="20">
        <v>2</v>
      </c>
      <c r="EB143" s="20">
        <v>3000</v>
      </c>
      <c r="EC143" s="20">
        <v>5000</v>
      </c>
      <c r="ED143" s="19">
        <f t="shared" si="31"/>
        <v>2000</v>
      </c>
      <c r="EE143" s="19">
        <f t="shared" si="32"/>
        <v>40</v>
      </c>
      <c r="EF143" s="20">
        <v>3000</v>
      </c>
      <c r="EG143" s="20">
        <v>5000</v>
      </c>
      <c r="EH143" s="19">
        <f t="shared" si="33"/>
        <v>2000</v>
      </c>
      <c r="EI143" s="19">
        <f t="shared" si="34"/>
        <v>40</v>
      </c>
      <c r="EJ143" s="20">
        <v>3000</v>
      </c>
      <c r="EK143" s="20">
        <v>5000</v>
      </c>
      <c r="EL143" s="19">
        <f t="shared" si="35"/>
        <v>2000</v>
      </c>
      <c r="EM143" s="19">
        <f t="shared" si="36"/>
        <v>40</v>
      </c>
      <c r="EN143" s="20">
        <v>3000</v>
      </c>
      <c r="EO143" s="20">
        <v>5000</v>
      </c>
      <c r="EP143" s="19">
        <f t="shared" si="37"/>
        <v>2000</v>
      </c>
      <c r="EQ143" s="19">
        <f t="shared" si="38"/>
        <v>40</v>
      </c>
      <c r="ER143" s="20">
        <v>1</v>
      </c>
      <c r="ES143" s="20"/>
      <c r="ET143" s="20">
        <v>0</v>
      </c>
      <c r="EU143" s="20">
        <v>0</v>
      </c>
      <c r="EV143" s="19">
        <v>0</v>
      </c>
      <c r="EW143" s="19"/>
      <c r="EX143" s="20">
        <v>0</v>
      </c>
      <c r="EY143" s="20" t="s">
        <v>136</v>
      </c>
      <c r="EZ143" s="19">
        <v>0</v>
      </c>
      <c r="FA143" s="19"/>
      <c r="FB143" s="19">
        <v>0</v>
      </c>
      <c r="FC143" s="19"/>
      <c r="FD143" s="19">
        <v>0</v>
      </c>
      <c r="FE143" s="19"/>
      <c r="FF143" s="15">
        <v>0</v>
      </c>
      <c r="FG143">
        <v>10</v>
      </c>
      <c r="FH143">
        <v>1</v>
      </c>
      <c r="FI143">
        <v>14</v>
      </c>
      <c r="FJ143">
        <v>14</v>
      </c>
      <c r="FK143">
        <v>24</v>
      </c>
      <c r="FL143">
        <v>15</v>
      </c>
      <c r="FM143">
        <v>39</v>
      </c>
      <c r="FN143">
        <v>3</v>
      </c>
      <c r="FO143">
        <v>0</v>
      </c>
      <c r="FP143">
        <v>0</v>
      </c>
      <c r="FQ143">
        <v>0</v>
      </c>
      <c r="FR143">
        <v>0</v>
      </c>
      <c r="FS143">
        <v>0</v>
      </c>
      <c r="FT143">
        <v>0</v>
      </c>
      <c r="FU143">
        <v>0</v>
      </c>
      <c r="FV143">
        <v>2</v>
      </c>
      <c r="FW143">
        <v>0</v>
      </c>
      <c r="FX143">
        <v>8</v>
      </c>
      <c r="FY143">
        <v>0</v>
      </c>
      <c r="FZ143">
        <v>0</v>
      </c>
      <c r="GA143">
        <v>0</v>
      </c>
      <c r="GB143">
        <v>0</v>
      </c>
      <c r="GC143">
        <v>7</v>
      </c>
      <c r="GD143">
        <v>1</v>
      </c>
      <c r="GE143">
        <v>0</v>
      </c>
      <c r="GF143">
        <v>0</v>
      </c>
      <c r="GG143">
        <v>0</v>
      </c>
      <c r="GH143">
        <v>1</v>
      </c>
      <c r="GI143">
        <v>0</v>
      </c>
      <c r="GJ143">
        <v>0</v>
      </c>
      <c r="GK143">
        <v>0</v>
      </c>
      <c r="GL143">
        <v>1</v>
      </c>
      <c r="GM143">
        <v>0</v>
      </c>
      <c r="GN143">
        <v>0</v>
      </c>
      <c r="GO143">
        <v>0</v>
      </c>
      <c r="GP143">
        <v>0</v>
      </c>
      <c r="GQ143">
        <v>0</v>
      </c>
      <c r="GR143">
        <v>3</v>
      </c>
      <c r="GS143">
        <v>4</v>
      </c>
      <c r="GT143">
        <v>1</v>
      </c>
      <c r="GU143">
        <v>1</v>
      </c>
      <c r="GV143">
        <v>3</v>
      </c>
      <c r="GW143">
        <v>3</v>
      </c>
      <c r="GX143">
        <v>1</v>
      </c>
      <c r="GY143">
        <v>0</v>
      </c>
      <c r="GZ143">
        <v>0</v>
      </c>
      <c r="HA143">
        <v>0</v>
      </c>
    </row>
    <row r="144" spans="1:209" ht="15" customHeight="1" x14ac:dyDescent="0.35">
      <c r="A144" s="18">
        <v>2100609</v>
      </c>
      <c r="B144" s="18">
        <v>2</v>
      </c>
      <c r="C144" s="18">
        <v>10</v>
      </c>
      <c r="D144" s="18">
        <v>6</v>
      </c>
      <c r="E144" s="18" t="s">
        <v>273</v>
      </c>
      <c r="F144" s="18">
        <v>0</v>
      </c>
      <c r="G144">
        <v>0</v>
      </c>
      <c r="H144" s="13">
        <v>1</v>
      </c>
      <c r="I144">
        <v>0</v>
      </c>
      <c r="J144">
        <v>0</v>
      </c>
      <c r="K144" s="13">
        <v>0</v>
      </c>
      <c r="L144" s="14">
        <v>0</v>
      </c>
      <c r="M144" s="13">
        <v>6</v>
      </c>
      <c r="N144" s="14">
        <v>0</v>
      </c>
      <c r="O144" s="13">
        <v>2</v>
      </c>
      <c r="P144" s="13">
        <v>3</v>
      </c>
      <c r="Q144" s="14">
        <v>0</v>
      </c>
      <c r="R144" s="13">
        <v>1</v>
      </c>
      <c r="S144" s="14">
        <v>0</v>
      </c>
      <c r="T144" s="14">
        <f t="shared" si="26"/>
        <v>12</v>
      </c>
      <c r="U144" s="13">
        <v>6</v>
      </c>
      <c r="V144" s="14">
        <v>0</v>
      </c>
      <c r="W144">
        <v>5</v>
      </c>
      <c r="X144" s="13">
        <v>4</v>
      </c>
      <c r="Y144" s="14">
        <v>0</v>
      </c>
      <c r="Z144" s="13">
        <v>1</v>
      </c>
      <c r="AA144" s="14">
        <v>0</v>
      </c>
      <c r="AB144" s="14">
        <f t="shared" si="27"/>
        <v>16</v>
      </c>
      <c r="AC144" s="14">
        <v>0</v>
      </c>
      <c r="AD144" s="14">
        <v>0</v>
      </c>
      <c r="AE144" s="14">
        <v>0</v>
      </c>
      <c r="AF144" s="14">
        <v>0</v>
      </c>
      <c r="AG144" s="14">
        <v>0</v>
      </c>
      <c r="AH144" s="14">
        <v>0</v>
      </c>
      <c r="AI144" s="14">
        <v>0</v>
      </c>
      <c r="AJ144" s="14">
        <f t="shared" si="28"/>
        <v>0</v>
      </c>
      <c r="AK144" s="14">
        <v>0</v>
      </c>
      <c r="AL144" s="14">
        <v>0</v>
      </c>
      <c r="AM144" s="14">
        <v>0</v>
      </c>
      <c r="AN144" s="14">
        <v>0</v>
      </c>
      <c r="AO144" s="14">
        <v>0</v>
      </c>
      <c r="AP144" s="14">
        <v>0</v>
      </c>
      <c r="AQ144" s="14">
        <v>0</v>
      </c>
      <c r="AR144" s="14">
        <f t="shared" si="29"/>
        <v>0</v>
      </c>
      <c r="AS144" s="14">
        <f t="shared" si="30"/>
        <v>28</v>
      </c>
      <c r="AT144">
        <v>1</v>
      </c>
      <c r="AU144">
        <v>2</v>
      </c>
      <c r="AV144" s="20">
        <v>1</v>
      </c>
      <c r="AW144" s="20">
        <v>2</v>
      </c>
      <c r="AX144" s="20">
        <v>2</v>
      </c>
      <c r="AY144" s="20">
        <v>2</v>
      </c>
      <c r="AZ144" s="20">
        <v>0</v>
      </c>
      <c r="BA144" s="13" t="s">
        <v>136</v>
      </c>
      <c r="BB144" s="13" t="s">
        <v>136</v>
      </c>
      <c r="BC144" s="13" t="s">
        <v>136</v>
      </c>
      <c r="BD144" s="20">
        <v>0</v>
      </c>
      <c r="BE144" s="13" t="s">
        <v>136</v>
      </c>
      <c r="BF144" s="13" t="s">
        <v>136</v>
      </c>
      <c r="BG144" s="13" t="s">
        <v>136</v>
      </c>
      <c r="BH144" s="20">
        <v>1</v>
      </c>
      <c r="BI144" s="13">
        <v>2</v>
      </c>
      <c r="BJ144" s="13">
        <v>2</v>
      </c>
      <c r="BK144" s="13">
        <v>3</v>
      </c>
      <c r="BL144" s="20">
        <v>0</v>
      </c>
      <c r="BM144" s="13" t="s">
        <v>136</v>
      </c>
      <c r="BN144" s="13" t="s">
        <v>136</v>
      </c>
      <c r="BO144" s="13" t="s">
        <v>136</v>
      </c>
      <c r="BP144" s="20">
        <v>0</v>
      </c>
      <c r="BQ144" s="21">
        <v>0</v>
      </c>
      <c r="BR144" s="13" t="s">
        <v>136</v>
      </c>
      <c r="BS144" s="13" t="s">
        <v>136</v>
      </c>
      <c r="BT144" s="13" t="s">
        <v>136</v>
      </c>
      <c r="BU144" s="20">
        <v>0</v>
      </c>
      <c r="BV144" s="13" t="s">
        <v>136</v>
      </c>
      <c r="BW144" s="13" t="s">
        <v>136</v>
      </c>
      <c r="BX144" s="13" t="s">
        <v>136</v>
      </c>
      <c r="BY144" s="20">
        <v>1</v>
      </c>
      <c r="BZ144">
        <v>2</v>
      </c>
      <c r="CA144">
        <v>2</v>
      </c>
      <c r="CB144">
        <v>3</v>
      </c>
      <c r="CC144" s="20">
        <v>1</v>
      </c>
      <c r="CD144" s="13">
        <v>2</v>
      </c>
      <c r="CE144">
        <v>4</v>
      </c>
      <c r="CF144" s="13">
        <v>2</v>
      </c>
      <c r="CG144" s="20">
        <v>0</v>
      </c>
      <c r="CH144" s="13" t="s">
        <v>136</v>
      </c>
      <c r="CI144" s="13" t="s">
        <v>136</v>
      </c>
      <c r="CJ144" s="13" t="s">
        <v>136</v>
      </c>
      <c r="CK144" s="20">
        <v>0</v>
      </c>
      <c r="CL144" s="13" t="s">
        <v>136</v>
      </c>
      <c r="CM144" s="13" t="s">
        <v>136</v>
      </c>
      <c r="CN144" s="13" t="s">
        <v>136</v>
      </c>
      <c r="CO144" s="13" t="s">
        <v>136</v>
      </c>
      <c r="CP144" s="13" t="s">
        <v>136</v>
      </c>
      <c r="CQ144" s="13" t="s">
        <v>136</v>
      </c>
      <c r="CR144" s="13" t="s">
        <v>136</v>
      </c>
      <c r="CS144">
        <v>2</v>
      </c>
      <c r="CT144" s="13" t="s">
        <v>136</v>
      </c>
      <c r="CU144" s="13" t="s">
        <v>136</v>
      </c>
      <c r="CV144" s="13" t="s">
        <v>136</v>
      </c>
      <c r="CW144" s="13" t="s">
        <v>136</v>
      </c>
      <c r="CX144" s="13" t="s">
        <v>136</v>
      </c>
      <c r="CY144" s="13" t="s">
        <v>136</v>
      </c>
      <c r="CZ144" s="13" t="s">
        <v>136</v>
      </c>
      <c r="DA144">
        <v>2</v>
      </c>
      <c r="DB144" s="13" t="s">
        <v>136</v>
      </c>
      <c r="DC144">
        <v>2</v>
      </c>
      <c r="DD144" s="13" t="s">
        <v>136</v>
      </c>
      <c r="DE144" s="13" t="s">
        <v>136</v>
      </c>
      <c r="DF144" s="13" t="s">
        <v>136</v>
      </c>
      <c r="DG144" s="13" t="s">
        <v>136</v>
      </c>
      <c r="DH144" s="13" t="s">
        <v>136</v>
      </c>
      <c r="DI144" s="13"/>
      <c r="DJ144" s="13"/>
      <c r="DK144" s="13"/>
      <c r="DL144" s="20">
        <v>0</v>
      </c>
      <c r="DM144" s="20">
        <v>0</v>
      </c>
      <c r="DN144" s="20">
        <v>0</v>
      </c>
      <c r="DO144" s="20">
        <v>0</v>
      </c>
      <c r="DP144" s="20">
        <v>0</v>
      </c>
      <c r="DQ144" s="20">
        <v>0</v>
      </c>
      <c r="DR144" s="20">
        <v>1</v>
      </c>
      <c r="DS144" s="20">
        <v>1</v>
      </c>
      <c r="DT144" s="20">
        <v>0</v>
      </c>
      <c r="DU144" s="20">
        <v>0</v>
      </c>
      <c r="DV144" s="20">
        <v>0</v>
      </c>
      <c r="DW144" s="20">
        <v>0</v>
      </c>
      <c r="DX144" s="20">
        <v>2</v>
      </c>
      <c r="DY144" s="20">
        <v>2</v>
      </c>
      <c r="DZ144" s="20">
        <v>4</v>
      </c>
      <c r="EA144" s="20">
        <v>4</v>
      </c>
      <c r="EB144" s="20">
        <v>2000</v>
      </c>
      <c r="EC144" s="20">
        <v>3000</v>
      </c>
      <c r="ED144" s="19">
        <f t="shared" si="31"/>
        <v>1000</v>
      </c>
      <c r="EE144" s="19">
        <f t="shared" si="32"/>
        <v>33.333333333333336</v>
      </c>
      <c r="EF144" s="20">
        <v>1500</v>
      </c>
      <c r="EG144" s="20">
        <v>3000</v>
      </c>
      <c r="EH144" s="19">
        <f t="shared" si="33"/>
        <v>1500</v>
      </c>
      <c r="EI144" s="19">
        <f t="shared" si="34"/>
        <v>50</v>
      </c>
      <c r="EJ144" s="19"/>
      <c r="EK144" s="19"/>
      <c r="EL144" s="19"/>
      <c r="EM144" s="19"/>
      <c r="EN144" s="19"/>
      <c r="EO144" s="19"/>
      <c r="EP144" s="19"/>
      <c r="EQ144" s="19"/>
      <c r="ER144" s="20">
        <v>1</v>
      </c>
      <c r="ES144" s="20"/>
      <c r="ET144" s="20">
        <v>1</v>
      </c>
      <c r="EU144" s="20">
        <v>1</v>
      </c>
      <c r="EV144" s="20">
        <v>12</v>
      </c>
      <c r="EW144" s="20"/>
      <c r="EX144" s="20">
        <v>0</v>
      </c>
      <c r="EY144" s="20" t="s">
        <v>136</v>
      </c>
      <c r="EZ144" s="19">
        <v>0</v>
      </c>
      <c r="FA144" s="19"/>
      <c r="FB144" s="20">
        <v>13</v>
      </c>
      <c r="FC144" s="20"/>
      <c r="FD144" s="19">
        <v>0</v>
      </c>
      <c r="FE144" s="19"/>
      <c r="FF144" s="15">
        <v>0</v>
      </c>
      <c r="FG144">
        <v>1</v>
      </c>
      <c r="FH144">
        <v>4</v>
      </c>
      <c r="FI144">
        <v>20</v>
      </c>
      <c r="FJ144">
        <v>26</v>
      </c>
      <c r="FK144">
        <v>21</v>
      </c>
      <c r="FL144">
        <v>30</v>
      </c>
      <c r="FM144">
        <v>51</v>
      </c>
      <c r="FN144">
        <v>0</v>
      </c>
      <c r="FO144">
        <v>0</v>
      </c>
      <c r="FP144">
        <v>2</v>
      </c>
      <c r="FQ144">
        <v>0</v>
      </c>
      <c r="FR144">
        <v>0</v>
      </c>
      <c r="FS144">
        <v>0</v>
      </c>
      <c r="FT144">
        <v>0</v>
      </c>
      <c r="FU144">
        <v>0</v>
      </c>
      <c r="FV144">
        <v>0</v>
      </c>
      <c r="FW144">
        <v>0</v>
      </c>
      <c r="FX144">
        <v>10</v>
      </c>
      <c r="FY144">
        <v>0</v>
      </c>
      <c r="FZ144">
        <v>0</v>
      </c>
      <c r="GA144">
        <v>0</v>
      </c>
      <c r="GB144">
        <v>0</v>
      </c>
      <c r="GC144">
        <v>8</v>
      </c>
      <c r="GD144">
        <v>0</v>
      </c>
      <c r="GE144">
        <v>0</v>
      </c>
      <c r="GF144">
        <v>1</v>
      </c>
      <c r="GG144">
        <v>0</v>
      </c>
      <c r="GH144">
        <v>0</v>
      </c>
      <c r="GI144">
        <v>0</v>
      </c>
      <c r="GJ144">
        <v>1</v>
      </c>
      <c r="GK144">
        <v>0</v>
      </c>
      <c r="GL144">
        <v>0</v>
      </c>
      <c r="GM144">
        <v>0</v>
      </c>
      <c r="GN144">
        <v>0</v>
      </c>
      <c r="GO144">
        <v>1</v>
      </c>
      <c r="GP144">
        <v>0</v>
      </c>
      <c r="GQ144">
        <v>2</v>
      </c>
      <c r="GR144">
        <v>0</v>
      </c>
      <c r="GS144">
        <v>10</v>
      </c>
      <c r="GT144">
        <v>0</v>
      </c>
      <c r="GU144">
        <v>2</v>
      </c>
      <c r="GV144">
        <v>5</v>
      </c>
      <c r="GW144">
        <v>5</v>
      </c>
      <c r="GX144">
        <v>1</v>
      </c>
      <c r="GY144">
        <v>0</v>
      </c>
      <c r="GZ144">
        <v>1</v>
      </c>
      <c r="HA144">
        <v>2</v>
      </c>
    </row>
    <row r="145" spans="1:209" ht="15" customHeight="1" x14ac:dyDescent="0.35">
      <c r="A145" s="18">
        <v>2100610</v>
      </c>
      <c r="B145" s="18">
        <v>2</v>
      </c>
      <c r="C145" s="18">
        <v>10</v>
      </c>
      <c r="D145" s="18">
        <v>6</v>
      </c>
      <c r="E145" s="18" t="s">
        <v>274</v>
      </c>
      <c r="F145" s="18">
        <v>1</v>
      </c>
      <c r="G145" s="18">
        <v>3</v>
      </c>
      <c r="H145" s="13">
        <v>2</v>
      </c>
      <c r="I145">
        <v>0</v>
      </c>
      <c r="J145" s="13">
        <v>1</v>
      </c>
      <c r="K145" s="13">
        <v>0</v>
      </c>
      <c r="L145" s="14">
        <v>0</v>
      </c>
      <c r="M145" s="13">
        <v>2</v>
      </c>
      <c r="N145" s="14">
        <v>0</v>
      </c>
      <c r="O145" s="13">
        <v>6</v>
      </c>
      <c r="P145" s="14">
        <v>0</v>
      </c>
      <c r="Q145" s="14">
        <v>0</v>
      </c>
      <c r="R145" s="13">
        <v>3</v>
      </c>
      <c r="S145" s="14">
        <v>0</v>
      </c>
      <c r="T145" s="14">
        <f t="shared" si="26"/>
        <v>11</v>
      </c>
      <c r="U145" s="14">
        <v>0</v>
      </c>
      <c r="V145" s="14">
        <v>0</v>
      </c>
      <c r="W145" s="14">
        <v>0</v>
      </c>
      <c r="X145" s="14">
        <v>0</v>
      </c>
      <c r="Y145" s="14">
        <v>0</v>
      </c>
      <c r="Z145" s="14">
        <v>0</v>
      </c>
      <c r="AA145" s="14">
        <v>0</v>
      </c>
      <c r="AB145" s="14">
        <f t="shared" si="27"/>
        <v>0</v>
      </c>
      <c r="AC145" s="14">
        <v>0</v>
      </c>
      <c r="AD145" s="14">
        <v>0</v>
      </c>
      <c r="AE145" s="14">
        <v>0</v>
      </c>
      <c r="AF145" s="14">
        <v>0</v>
      </c>
      <c r="AG145" s="14">
        <v>0</v>
      </c>
      <c r="AH145" s="14">
        <v>0</v>
      </c>
      <c r="AI145" s="14">
        <v>0</v>
      </c>
      <c r="AJ145" s="14">
        <f t="shared" si="28"/>
        <v>0</v>
      </c>
      <c r="AK145" s="14">
        <v>0</v>
      </c>
      <c r="AL145" s="14">
        <v>0</v>
      </c>
      <c r="AM145" s="14">
        <v>0</v>
      </c>
      <c r="AN145" s="14">
        <v>0</v>
      </c>
      <c r="AO145" s="14">
        <v>0</v>
      </c>
      <c r="AP145" s="14">
        <v>0</v>
      </c>
      <c r="AQ145" s="14">
        <v>0</v>
      </c>
      <c r="AR145" s="14">
        <f t="shared" si="29"/>
        <v>0</v>
      </c>
      <c r="AS145" s="14">
        <f t="shared" si="30"/>
        <v>11</v>
      </c>
      <c r="AT145">
        <v>0</v>
      </c>
      <c r="AU145" s="13" t="s">
        <v>136</v>
      </c>
      <c r="AV145" s="20">
        <v>0</v>
      </c>
      <c r="AW145" s="13" t="s">
        <v>136</v>
      </c>
      <c r="AX145" s="13" t="s">
        <v>136</v>
      </c>
      <c r="AY145" s="13" t="s">
        <v>136</v>
      </c>
      <c r="AZ145" s="20">
        <v>0</v>
      </c>
      <c r="BA145" s="13" t="s">
        <v>136</v>
      </c>
      <c r="BB145" s="13" t="s">
        <v>136</v>
      </c>
      <c r="BC145" s="13" t="s">
        <v>136</v>
      </c>
      <c r="BD145" s="20">
        <v>0</v>
      </c>
      <c r="BE145" s="13" t="s">
        <v>136</v>
      </c>
      <c r="BF145" s="13" t="s">
        <v>136</v>
      </c>
      <c r="BG145" s="13" t="s">
        <v>136</v>
      </c>
      <c r="BH145" s="20">
        <v>0</v>
      </c>
      <c r="BI145" s="13" t="s">
        <v>136</v>
      </c>
      <c r="BJ145" s="13" t="s">
        <v>136</v>
      </c>
      <c r="BK145" s="13" t="s">
        <v>136</v>
      </c>
      <c r="BL145" s="20">
        <v>0</v>
      </c>
      <c r="BM145" s="13" t="s">
        <v>136</v>
      </c>
      <c r="BN145" s="13" t="s">
        <v>136</v>
      </c>
      <c r="BO145" s="13" t="s">
        <v>136</v>
      </c>
      <c r="BP145" s="20">
        <v>0</v>
      </c>
      <c r="BQ145" s="21">
        <v>1</v>
      </c>
      <c r="BR145" s="13" t="s">
        <v>136</v>
      </c>
      <c r="BS145" s="13" t="s">
        <v>136</v>
      </c>
      <c r="BT145" s="13" t="s">
        <v>136</v>
      </c>
      <c r="BU145" s="20">
        <v>0</v>
      </c>
      <c r="BV145" s="13" t="s">
        <v>136</v>
      </c>
      <c r="BW145" s="13" t="s">
        <v>136</v>
      </c>
      <c r="BX145" s="13" t="s">
        <v>136</v>
      </c>
      <c r="BY145" s="20">
        <v>0</v>
      </c>
      <c r="BZ145" s="13" t="s">
        <v>136</v>
      </c>
      <c r="CA145" s="13" t="s">
        <v>136</v>
      </c>
      <c r="CB145" s="13" t="s">
        <v>136</v>
      </c>
      <c r="CC145" s="20">
        <v>0</v>
      </c>
      <c r="CD145" s="13" t="s">
        <v>136</v>
      </c>
      <c r="CE145" s="13" t="s">
        <v>136</v>
      </c>
      <c r="CF145" s="13" t="s">
        <v>136</v>
      </c>
      <c r="CG145" s="20">
        <v>0</v>
      </c>
      <c r="CH145" s="13" t="s">
        <v>136</v>
      </c>
      <c r="CI145" s="13" t="s">
        <v>136</v>
      </c>
      <c r="CJ145" s="13" t="s">
        <v>136</v>
      </c>
      <c r="CK145" s="20">
        <v>0</v>
      </c>
      <c r="CL145" s="13" t="s">
        <v>136</v>
      </c>
      <c r="CM145" s="13" t="s">
        <v>136</v>
      </c>
      <c r="CN145" s="13" t="s">
        <v>136</v>
      </c>
      <c r="CO145" s="13" t="s">
        <v>136</v>
      </c>
      <c r="CP145" s="13" t="s">
        <v>136</v>
      </c>
      <c r="CQ145" s="13" t="s">
        <v>136</v>
      </c>
      <c r="CR145" s="13" t="s">
        <v>136</v>
      </c>
      <c r="CS145" s="13" t="s">
        <v>136</v>
      </c>
      <c r="CT145" s="13" t="s">
        <v>136</v>
      </c>
      <c r="CU145" s="13" t="s">
        <v>136</v>
      </c>
      <c r="CV145" s="13" t="s">
        <v>136</v>
      </c>
      <c r="CW145" s="13" t="s">
        <v>136</v>
      </c>
      <c r="CX145" s="13" t="s">
        <v>136</v>
      </c>
      <c r="CY145" s="13" t="s">
        <v>136</v>
      </c>
      <c r="CZ145" s="13" t="s">
        <v>136</v>
      </c>
      <c r="DA145" s="13" t="s">
        <v>136</v>
      </c>
      <c r="DB145" s="13" t="s">
        <v>136</v>
      </c>
      <c r="DC145" s="13" t="s">
        <v>136</v>
      </c>
      <c r="DD145" s="13" t="s">
        <v>136</v>
      </c>
      <c r="DE145" s="13" t="s">
        <v>136</v>
      </c>
      <c r="DF145" s="13" t="s">
        <v>136</v>
      </c>
      <c r="DG145" s="13" t="s">
        <v>136</v>
      </c>
      <c r="DH145" s="13" t="s">
        <v>136</v>
      </c>
      <c r="DI145" s="13"/>
      <c r="DJ145" s="13"/>
      <c r="DK145" s="13"/>
      <c r="DL145" s="13">
        <v>0</v>
      </c>
      <c r="DM145" s="13">
        <v>0</v>
      </c>
      <c r="DN145" s="13">
        <v>0</v>
      </c>
      <c r="DO145" s="13">
        <v>0</v>
      </c>
      <c r="DP145" s="13">
        <v>0</v>
      </c>
      <c r="DQ145" s="13">
        <v>0</v>
      </c>
      <c r="DR145" s="13">
        <v>0</v>
      </c>
      <c r="DS145" s="13">
        <v>0</v>
      </c>
      <c r="DT145" s="13">
        <v>0</v>
      </c>
      <c r="DU145" s="13">
        <v>0</v>
      </c>
      <c r="DV145" s="13">
        <v>0</v>
      </c>
      <c r="DW145" s="13">
        <v>0</v>
      </c>
      <c r="DX145" s="13">
        <v>2</v>
      </c>
      <c r="DY145" s="13">
        <v>2</v>
      </c>
      <c r="DZ145" s="13">
        <v>2</v>
      </c>
      <c r="EA145" s="13">
        <v>4</v>
      </c>
      <c r="EB145" s="13">
        <v>3500</v>
      </c>
      <c r="EC145" s="13">
        <v>4000</v>
      </c>
      <c r="ED145" s="19">
        <f t="shared" si="31"/>
        <v>500</v>
      </c>
      <c r="EE145" s="19">
        <f t="shared" si="32"/>
        <v>12.5</v>
      </c>
      <c r="EF145" s="13">
        <v>2500</v>
      </c>
      <c r="EG145" s="13">
        <v>3000</v>
      </c>
      <c r="EH145" s="19">
        <f t="shared" si="33"/>
        <v>500</v>
      </c>
      <c r="EI145" s="19">
        <f t="shared" si="34"/>
        <v>16.666666666666668</v>
      </c>
      <c r="EJ145" s="13">
        <v>6000</v>
      </c>
      <c r="EK145" s="13">
        <v>7000</v>
      </c>
      <c r="EL145" s="19">
        <f t="shared" si="35"/>
        <v>1000</v>
      </c>
      <c r="EM145" s="19">
        <f t="shared" si="36"/>
        <v>14.285714285714285</v>
      </c>
      <c r="EN145" s="14"/>
      <c r="EO145" s="14"/>
      <c r="EP145" s="19"/>
      <c r="EQ145" s="19"/>
      <c r="ER145" s="19">
        <v>2</v>
      </c>
      <c r="ES145" s="13"/>
      <c r="ET145" s="13">
        <v>1</v>
      </c>
      <c r="EU145" s="13">
        <v>0</v>
      </c>
      <c r="EV145" s="19">
        <v>0</v>
      </c>
      <c r="EW145" s="19"/>
      <c r="EX145" s="13">
        <v>0</v>
      </c>
      <c r="EY145" s="20" t="s">
        <v>136</v>
      </c>
      <c r="EZ145" s="19">
        <v>0</v>
      </c>
      <c r="FA145" s="19"/>
      <c r="FB145" s="19">
        <v>0</v>
      </c>
      <c r="FC145" s="19"/>
      <c r="FD145" s="19">
        <v>0</v>
      </c>
      <c r="FE145" s="19"/>
      <c r="FF145" s="20">
        <v>3</v>
      </c>
      <c r="FG145">
        <v>59</v>
      </c>
      <c r="FH145">
        <v>7</v>
      </c>
      <c r="FI145">
        <v>10</v>
      </c>
      <c r="FJ145">
        <v>15</v>
      </c>
      <c r="FK145">
        <v>69</v>
      </c>
      <c r="FL145">
        <v>22</v>
      </c>
      <c r="FM145">
        <v>91</v>
      </c>
      <c r="FN145">
        <v>9</v>
      </c>
      <c r="FO145">
        <v>0</v>
      </c>
      <c r="FP145">
        <v>0</v>
      </c>
      <c r="FQ145">
        <v>0</v>
      </c>
      <c r="FR145">
        <v>5</v>
      </c>
      <c r="FS145">
        <v>0</v>
      </c>
      <c r="FT145">
        <v>0</v>
      </c>
      <c r="FU145">
        <v>0</v>
      </c>
      <c r="FV145">
        <v>0</v>
      </c>
      <c r="FW145">
        <v>0</v>
      </c>
      <c r="FX145">
        <v>3</v>
      </c>
      <c r="FY145">
        <v>0</v>
      </c>
      <c r="FZ145">
        <v>8</v>
      </c>
      <c r="GA145">
        <v>2</v>
      </c>
      <c r="GB145">
        <v>0</v>
      </c>
      <c r="GC145">
        <v>10</v>
      </c>
      <c r="GD145">
        <v>16</v>
      </c>
      <c r="GE145">
        <v>0</v>
      </c>
      <c r="GF145">
        <v>0</v>
      </c>
      <c r="GG145">
        <v>0</v>
      </c>
      <c r="GH145">
        <v>11</v>
      </c>
      <c r="GI145">
        <v>0</v>
      </c>
      <c r="GJ145">
        <v>0</v>
      </c>
      <c r="GK145">
        <v>0</v>
      </c>
      <c r="GL145">
        <v>4</v>
      </c>
      <c r="GM145">
        <v>0</v>
      </c>
      <c r="GN145">
        <v>0</v>
      </c>
      <c r="GO145">
        <v>0</v>
      </c>
      <c r="GP145">
        <v>0</v>
      </c>
      <c r="GQ145">
        <v>5</v>
      </c>
      <c r="GR145">
        <v>6</v>
      </c>
      <c r="GS145">
        <v>5</v>
      </c>
      <c r="GT145">
        <v>0</v>
      </c>
      <c r="GU145">
        <v>0</v>
      </c>
      <c r="GV145">
        <v>1</v>
      </c>
      <c r="GW145">
        <v>0</v>
      </c>
      <c r="GX145">
        <v>6</v>
      </c>
      <c r="GY145">
        <v>0</v>
      </c>
      <c r="GZ145">
        <v>0</v>
      </c>
      <c r="HA145">
        <v>0</v>
      </c>
    </row>
    <row r="146" spans="1:209" ht="15" customHeight="1" x14ac:dyDescent="0.35">
      <c r="A146" s="18">
        <v>2100611</v>
      </c>
      <c r="B146" s="18">
        <v>2</v>
      </c>
      <c r="C146" s="18">
        <v>10</v>
      </c>
      <c r="D146" s="18">
        <v>6</v>
      </c>
      <c r="E146" s="18" t="s">
        <v>275</v>
      </c>
      <c r="F146" s="18">
        <v>1</v>
      </c>
      <c r="G146" s="18">
        <v>3</v>
      </c>
      <c r="H146" s="13">
        <v>3</v>
      </c>
      <c r="I146">
        <v>0</v>
      </c>
      <c r="J146" s="13">
        <v>2</v>
      </c>
      <c r="K146" s="13">
        <v>0</v>
      </c>
      <c r="L146" s="14">
        <v>0</v>
      </c>
      <c r="M146" s="13">
        <v>5</v>
      </c>
      <c r="N146" s="14">
        <v>0</v>
      </c>
      <c r="O146" s="13">
        <v>3</v>
      </c>
      <c r="P146" s="13">
        <v>2</v>
      </c>
      <c r="Q146" s="14">
        <v>0</v>
      </c>
      <c r="R146" s="13">
        <v>1</v>
      </c>
      <c r="S146" s="13">
        <v>1</v>
      </c>
      <c r="T146" s="14">
        <f t="shared" si="26"/>
        <v>12</v>
      </c>
      <c r="U146" s="14">
        <v>0</v>
      </c>
      <c r="V146" s="14">
        <v>0</v>
      </c>
      <c r="W146" s="14">
        <v>0</v>
      </c>
      <c r="X146" s="14">
        <v>0</v>
      </c>
      <c r="Y146" s="14">
        <v>0</v>
      </c>
      <c r="Z146" s="14">
        <v>0</v>
      </c>
      <c r="AA146" s="14">
        <v>0</v>
      </c>
      <c r="AB146" s="14">
        <f t="shared" si="27"/>
        <v>0</v>
      </c>
      <c r="AC146" s="14">
        <v>0</v>
      </c>
      <c r="AD146" s="14">
        <v>0</v>
      </c>
      <c r="AE146" s="14">
        <v>0</v>
      </c>
      <c r="AF146" s="14">
        <v>0</v>
      </c>
      <c r="AG146" s="14">
        <v>0</v>
      </c>
      <c r="AH146" s="14">
        <v>0</v>
      </c>
      <c r="AI146" s="14">
        <v>0</v>
      </c>
      <c r="AJ146" s="14">
        <f t="shared" si="28"/>
        <v>0</v>
      </c>
      <c r="AK146" s="14">
        <v>0</v>
      </c>
      <c r="AL146" s="14">
        <v>0</v>
      </c>
      <c r="AM146" s="14">
        <v>0</v>
      </c>
      <c r="AN146" s="14">
        <v>0</v>
      </c>
      <c r="AO146" s="14">
        <v>0</v>
      </c>
      <c r="AP146" s="14">
        <v>0</v>
      </c>
      <c r="AQ146" s="14">
        <v>0</v>
      </c>
      <c r="AR146" s="14">
        <f t="shared" si="29"/>
        <v>0</v>
      </c>
      <c r="AS146" s="14">
        <f t="shared" si="30"/>
        <v>12</v>
      </c>
      <c r="AT146">
        <v>0</v>
      </c>
      <c r="AU146" t="s">
        <v>136</v>
      </c>
      <c r="AV146" s="20">
        <v>0</v>
      </c>
      <c r="AW146" s="13" t="s">
        <v>136</v>
      </c>
      <c r="AX146" s="13" t="s">
        <v>136</v>
      </c>
      <c r="AY146" s="13" t="s">
        <v>136</v>
      </c>
      <c r="AZ146" s="20">
        <v>0</v>
      </c>
      <c r="BA146" s="13" t="s">
        <v>136</v>
      </c>
      <c r="BB146" s="13" t="s">
        <v>136</v>
      </c>
      <c r="BC146" s="13" t="s">
        <v>136</v>
      </c>
      <c r="BD146" s="20">
        <v>0</v>
      </c>
      <c r="BE146" s="13" t="s">
        <v>136</v>
      </c>
      <c r="BF146" s="13" t="s">
        <v>136</v>
      </c>
      <c r="BG146" s="13" t="s">
        <v>136</v>
      </c>
      <c r="BH146" s="20">
        <v>0</v>
      </c>
      <c r="BI146" s="13" t="s">
        <v>136</v>
      </c>
      <c r="BJ146" s="13" t="s">
        <v>136</v>
      </c>
      <c r="BK146" s="13" t="s">
        <v>136</v>
      </c>
      <c r="BL146" s="20">
        <v>0</v>
      </c>
      <c r="BM146" s="13" t="s">
        <v>136</v>
      </c>
      <c r="BN146" s="13" t="s">
        <v>136</v>
      </c>
      <c r="BO146" s="13" t="s">
        <v>136</v>
      </c>
      <c r="BP146" s="20">
        <v>0</v>
      </c>
      <c r="BQ146" s="21">
        <v>1</v>
      </c>
      <c r="BR146" s="13" t="s">
        <v>136</v>
      </c>
      <c r="BS146" s="13" t="s">
        <v>136</v>
      </c>
      <c r="BT146" s="13" t="s">
        <v>136</v>
      </c>
      <c r="BU146" s="20">
        <v>0</v>
      </c>
      <c r="BV146" s="13" t="s">
        <v>136</v>
      </c>
      <c r="BW146" s="13" t="s">
        <v>136</v>
      </c>
      <c r="BX146" s="13" t="s">
        <v>136</v>
      </c>
      <c r="BY146" s="20">
        <v>0</v>
      </c>
      <c r="BZ146" s="13" t="s">
        <v>136</v>
      </c>
      <c r="CA146" s="13" t="s">
        <v>136</v>
      </c>
      <c r="CB146" s="13" t="s">
        <v>136</v>
      </c>
      <c r="CC146" s="20">
        <v>0</v>
      </c>
      <c r="CD146" s="13" t="s">
        <v>136</v>
      </c>
      <c r="CE146" s="13" t="s">
        <v>136</v>
      </c>
      <c r="CF146" s="13" t="s">
        <v>136</v>
      </c>
      <c r="CG146" s="20">
        <v>0</v>
      </c>
      <c r="CH146" s="13" t="s">
        <v>136</v>
      </c>
      <c r="CI146" s="13" t="s">
        <v>136</v>
      </c>
      <c r="CJ146" s="13" t="s">
        <v>136</v>
      </c>
      <c r="CK146" s="20">
        <v>0</v>
      </c>
      <c r="CL146" s="13" t="s">
        <v>136</v>
      </c>
      <c r="CM146" s="13" t="s">
        <v>136</v>
      </c>
      <c r="CN146" s="13" t="s">
        <v>136</v>
      </c>
      <c r="CO146" s="13" t="s">
        <v>136</v>
      </c>
      <c r="CP146" s="13" t="s">
        <v>136</v>
      </c>
      <c r="CQ146" s="13" t="s">
        <v>136</v>
      </c>
      <c r="CR146" s="13" t="s">
        <v>136</v>
      </c>
      <c r="CS146" s="13" t="s">
        <v>136</v>
      </c>
      <c r="CT146" s="13" t="s">
        <v>136</v>
      </c>
      <c r="CU146" s="13" t="s">
        <v>136</v>
      </c>
      <c r="CV146" s="13" t="s">
        <v>136</v>
      </c>
      <c r="CW146" s="13" t="s">
        <v>136</v>
      </c>
      <c r="CX146" s="13" t="s">
        <v>136</v>
      </c>
      <c r="CY146" s="13" t="s">
        <v>136</v>
      </c>
      <c r="CZ146" s="13" t="s">
        <v>136</v>
      </c>
      <c r="DA146" s="13" t="s">
        <v>136</v>
      </c>
      <c r="DB146" s="13" t="s">
        <v>136</v>
      </c>
      <c r="DC146" s="13" t="s">
        <v>136</v>
      </c>
      <c r="DD146" s="13" t="s">
        <v>136</v>
      </c>
      <c r="DE146" s="13" t="s">
        <v>136</v>
      </c>
      <c r="DF146" s="13" t="s">
        <v>136</v>
      </c>
      <c r="DG146" s="13" t="s">
        <v>136</v>
      </c>
      <c r="DH146" s="13" t="s">
        <v>136</v>
      </c>
      <c r="DI146" s="13"/>
      <c r="DJ146" s="13"/>
      <c r="DK146" s="13"/>
      <c r="DL146" s="20">
        <v>0</v>
      </c>
      <c r="DM146" s="20">
        <v>0</v>
      </c>
      <c r="DN146" s="20">
        <v>0</v>
      </c>
      <c r="DO146" s="20">
        <v>0</v>
      </c>
      <c r="DP146" s="20">
        <v>0</v>
      </c>
      <c r="DQ146" s="20">
        <v>0</v>
      </c>
      <c r="DR146" s="20">
        <v>1</v>
      </c>
      <c r="DS146" s="20">
        <v>1</v>
      </c>
      <c r="DT146" s="20">
        <v>0</v>
      </c>
      <c r="DU146" s="20">
        <v>0</v>
      </c>
      <c r="DV146" s="20">
        <v>0</v>
      </c>
      <c r="DW146" s="20">
        <v>1</v>
      </c>
      <c r="DX146" s="20">
        <v>2</v>
      </c>
      <c r="DY146" s="20">
        <v>2</v>
      </c>
      <c r="DZ146" s="20">
        <v>2</v>
      </c>
      <c r="EA146" s="20">
        <v>2</v>
      </c>
      <c r="EB146" s="20">
        <v>2000</v>
      </c>
      <c r="EC146" s="20">
        <v>3000</v>
      </c>
      <c r="ED146" s="19">
        <f t="shared" si="31"/>
        <v>1000</v>
      </c>
      <c r="EE146" s="19">
        <f t="shared" si="32"/>
        <v>33.333333333333336</v>
      </c>
      <c r="EF146" s="20">
        <v>2000</v>
      </c>
      <c r="EG146" s="20">
        <v>3000</v>
      </c>
      <c r="EH146" s="19">
        <f t="shared" si="33"/>
        <v>1000</v>
      </c>
      <c r="EI146" s="19">
        <f t="shared" si="34"/>
        <v>33.333333333333336</v>
      </c>
      <c r="EJ146" s="20">
        <v>2000</v>
      </c>
      <c r="EK146" s="20">
        <v>3000</v>
      </c>
      <c r="EL146" s="19">
        <f t="shared" si="35"/>
        <v>1000</v>
      </c>
      <c r="EM146" s="19">
        <f t="shared" si="36"/>
        <v>33.333333333333336</v>
      </c>
      <c r="EN146" s="20">
        <v>2000</v>
      </c>
      <c r="EO146" s="20">
        <v>3000</v>
      </c>
      <c r="EP146" s="19">
        <f t="shared" si="37"/>
        <v>1000</v>
      </c>
      <c r="EQ146" s="19">
        <f t="shared" si="38"/>
        <v>33.333333333333336</v>
      </c>
      <c r="ER146" s="19">
        <v>2</v>
      </c>
      <c r="ES146" s="20"/>
      <c r="ET146" s="20">
        <v>1</v>
      </c>
      <c r="EU146" s="20">
        <v>0</v>
      </c>
      <c r="EV146" s="19">
        <v>0</v>
      </c>
      <c r="EW146" s="19"/>
      <c r="EX146" s="20">
        <v>0</v>
      </c>
      <c r="EY146" s="20" t="s">
        <v>136</v>
      </c>
      <c r="EZ146" s="19">
        <v>0</v>
      </c>
      <c r="FA146" s="19"/>
      <c r="FB146" s="19">
        <v>0</v>
      </c>
      <c r="FC146" s="19"/>
      <c r="FD146" s="19">
        <v>0</v>
      </c>
      <c r="FE146" s="19"/>
      <c r="FF146" s="15">
        <v>0</v>
      </c>
      <c r="FG146">
        <v>8</v>
      </c>
      <c r="FH146">
        <v>6</v>
      </c>
      <c r="FI146">
        <v>14</v>
      </c>
      <c r="FJ146">
        <v>23</v>
      </c>
      <c r="FK146">
        <v>22</v>
      </c>
      <c r="FL146">
        <v>29</v>
      </c>
      <c r="FM146">
        <v>51</v>
      </c>
      <c r="FN146">
        <v>1</v>
      </c>
      <c r="FO146">
        <v>0</v>
      </c>
      <c r="FP146">
        <v>0</v>
      </c>
      <c r="FQ146">
        <v>0</v>
      </c>
      <c r="FR146">
        <v>0</v>
      </c>
      <c r="FS146">
        <v>0</v>
      </c>
      <c r="FT146">
        <v>0</v>
      </c>
      <c r="FU146">
        <v>0</v>
      </c>
      <c r="FV146">
        <v>1</v>
      </c>
      <c r="FW146">
        <v>0</v>
      </c>
      <c r="FX146">
        <v>5</v>
      </c>
      <c r="FY146">
        <v>0</v>
      </c>
      <c r="FZ146">
        <v>0</v>
      </c>
      <c r="GA146">
        <v>2</v>
      </c>
      <c r="GB146">
        <v>0</v>
      </c>
      <c r="GC146">
        <v>14</v>
      </c>
      <c r="GD146">
        <v>1</v>
      </c>
      <c r="GE146">
        <v>0</v>
      </c>
      <c r="GF146">
        <v>0</v>
      </c>
      <c r="GG146">
        <v>0</v>
      </c>
      <c r="GH146">
        <v>1</v>
      </c>
      <c r="GI146">
        <v>0</v>
      </c>
      <c r="GJ146">
        <v>0</v>
      </c>
      <c r="GK146">
        <v>0</v>
      </c>
      <c r="GL146">
        <v>1</v>
      </c>
      <c r="GM146">
        <v>0</v>
      </c>
      <c r="GN146">
        <v>0</v>
      </c>
      <c r="GO146">
        <v>0</v>
      </c>
      <c r="GP146">
        <v>1</v>
      </c>
      <c r="GQ146">
        <v>2</v>
      </c>
      <c r="GR146">
        <v>6</v>
      </c>
      <c r="GS146">
        <v>6</v>
      </c>
      <c r="GT146">
        <v>1</v>
      </c>
      <c r="GU146">
        <v>2</v>
      </c>
      <c r="GV146">
        <v>2</v>
      </c>
      <c r="GW146">
        <v>3</v>
      </c>
      <c r="GX146">
        <v>1</v>
      </c>
      <c r="GY146">
        <v>0</v>
      </c>
      <c r="GZ146">
        <v>1</v>
      </c>
      <c r="HA146">
        <v>0</v>
      </c>
    </row>
    <row r="147" spans="1:209" ht="15" customHeight="1" x14ac:dyDescent="0.35">
      <c r="A147" s="18">
        <v>2100612</v>
      </c>
      <c r="B147" s="18">
        <v>2</v>
      </c>
      <c r="C147" s="18">
        <v>10</v>
      </c>
      <c r="D147" s="18">
        <v>6</v>
      </c>
      <c r="E147" s="18" t="s">
        <v>276</v>
      </c>
      <c r="F147" s="18">
        <v>1</v>
      </c>
      <c r="G147" s="18">
        <v>3</v>
      </c>
      <c r="H147" s="13">
        <v>2</v>
      </c>
      <c r="I147">
        <v>0</v>
      </c>
      <c r="J147" s="13">
        <v>1</v>
      </c>
      <c r="K147" s="13">
        <v>0</v>
      </c>
      <c r="L147" s="14">
        <v>0</v>
      </c>
      <c r="M147" s="13">
        <v>9</v>
      </c>
      <c r="N147" s="14">
        <v>0</v>
      </c>
      <c r="O147" s="13">
        <v>4</v>
      </c>
      <c r="P147" s="13">
        <v>3</v>
      </c>
      <c r="Q147" s="14">
        <v>0</v>
      </c>
      <c r="R147" s="13">
        <v>1</v>
      </c>
      <c r="S147" s="13">
        <v>1</v>
      </c>
      <c r="T147" s="14">
        <f t="shared" si="26"/>
        <v>18</v>
      </c>
      <c r="U147" s="14">
        <v>0</v>
      </c>
      <c r="V147" s="14">
        <v>0</v>
      </c>
      <c r="W147" s="14">
        <v>0</v>
      </c>
      <c r="X147" s="14">
        <v>0</v>
      </c>
      <c r="Y147" s="14">
        <v>0</v>
      </c>
      <c r="Z147" s="14">
        <v>0</v>
      </c>
      <c r="AA147" s="14">
        <v>0</v>
      </c>
      <c r="AB147" s="14">
        <f t="shared" si="27"/>
        <v>0</v>
      </c>
      <c r="AC147" s="14">
        <v>0</v>
      </c>
      <c r="AD147" s="14">
        <v>0</v>
      </c>
      <c r="AE147" s="14">
        <v>0</v>
      </c>
      <c r="AF147" s="14">
        <v>0</v>
      </c>
      <c r="AG147" s="14">
        <v>0</v>
      </c>
      <c r="AH147" s="14">
        <v>0</v>
      </c>
      <c r="AI147" s="14">
        <v>0</v>
      </c>
      <c r="AJ147" s="14">
        <f t="shared" si="28"/>
        <v>0</v>
      </c>
      <c r="AK147" s="14">
        <v>0</v>
      </c>
      <c r="AL147" s="14">
        <v>0</v>
      </c>
      <c r="AM147" s="14">
        <v>0</v>
      </c>
      <c r="AN147" s="14">
        <v>0</v>
      </c>
      <c r="AO147" s="14">
        <v>0</v>
      </c>
      <c r="AP147" s="14">
        <v>0</v>
      </c>
      <c r="AQ147" s="14">
        <v>0</v>
      </c>
      <c r="AR147" s="14">
        <f t="shared" si="29"/>
        <v>0</v>
      </c>
      <c r="AS147" s="14">
        <f t="shared" si="30"/>
        <v>18</v>
      </c>
      <c r="AT147">
        <v>0</v>
      </c>
      <c r="AU147" s="13" t="s">
        <v>136</v>
      </c>
      <c r="AV147" s="20">
        <v>1</v>
      </c>
      <c r="AW147">
        <v>2</v>
      </c>
      <c r="AX147">
        <v>2</v>
      </c>
      <c r="AY147">
        <v>2</v>
      </c>
      <c r="AZ147" s="20">
        <v>0</v>
      </c>
      <c r="BA147" s="13" t="s">
        <v>136</v>
      </c>
      <c r="BB147" s="13" t="s">
        <v>136</v>
      </c>
      <c r="BC147" s="13" t="s">
        <v>136</v>
      </c>
      <c r="BD147" s="20">
        <v>0</v>
      </c>
      <c r="BE147" s="13" t="s">
        <v>136</v>
      </c>
      <c r="BF147" s="13" t="s">
        <v>136</v>
      </c>
      <c r="BG147" s="13" t="s">
        <v>136</v>
      </c>
      <c r="BH147" s="20">
        <v>0</v>
      </c>
      <c r="BI147" s="13" t="s">
        <v>136</v>
      </c>
      <c r="BJ147" s="13" t="s">
        <v>136</v>
      </c>
      <c r="BK147" s="13" t="s">
        <v>136</v>
      </c>
      <c r="BL147" s="20">
        <v>1</v>
      </c>
      <c r="BM147">
        <v>2</v>
      </c>
      <c r="BN147" s="13">
        <v>6</v>
      </c>
      <c r="BO147">
        <v>2</v>
      </c>
      <c r="BP147" s="20">
        <v>0</v>
      </c>
      <c r="BQ147" s="21">
        <v>1</v>
      </c>
      <c r="BR147" s="13" t="s">
        <v>136</v>
      </c>
      <c r="BS147" s="13" t="s">
        <v>136</v>
      </c>
      <c r="BT147" s="13" t="s">
        <v>136</v>
      </c>
      <c r="BU147" s="20">
        <v>0</v>
      </c>
      <c r="BV147" s="13" t="s">
        <v>136</v>
      </c>
      <c r="BW147" s="13" t="s">
        <v>136</v>
      </c>
      <c r="BX147" s="13" t="s">
        <v>136</v>
      </c>
      <c r="BY147" s="20">
        <v>0</v>
      </c>
      <c r="BZ147" s="13" t="s">
        <v>136</v>
      </c>
      <c r="CA147" s="13" t="s">
        <v>136</v>
      </c>
      <c r="CB147" s="13" t="s">
        <v>136</v>
      </c>
      <c r="CC147" s="20">
        <v>0</v>
      </c>
      <c r="CD147" s="13" t="s">
        <v>136</v>
      </c>
      <c r="CE147" s="13" t="s">
        <v>136</v>
      </c>
      <c r="CF147" s="13" t="s">
        <v>136</v>
      </c>
      <c r="CG147" s="20">
        <v>0</v>
      </c>
      <c r="CH147" s="13" t="s">
        <v>136</v>
      </c>
      <c r="CI147" s="13" t="s">
        <v>136</v>
      </c>
      <c r="CJ147" s="13" t="s">
        <v>136</v>
      </c>
      <c r="CK147" s="20">
        <v>0</v>
      </c>
      <c r="CL147" s="13" t="s">
        <v>136</v>
      </c>
      <c r="CM147" s="13" t="s">
        <v>136</v>
      </c>
      <c r="CN147" s="13" t="s">
        <v>136</v>
      </c>
      <c r="CO147" s="13" t="s">
        <v>136</v>
      </c>
      <c r="CP147" s="13" t="s">
        <v>136</v>
      </c>
      <c r="CQ147" s="13" t="s">
        <v>136</v>
      </c>
      <c r="CR147" s="13" t="s">
        <v>136</v>
      </c>
      <c r="CS147" s="13" t="s">
        <v>136</v>
      </c>
      <c r="CT147" s="13" t="s">
        <v>136</v>
      </c>
      <c r="CU147">
        <v>6</v>
      </c>
      <c r="CV147">
        <v>3</v>
      </c>
      <c r="CW147" s="13" t="s">
        <v>136</v>
      </c>
      <c r="CX147" s="13" t="s">
        <v>136</v>
      </c>
      <c r="CY147" s="13" t="s">
        <v>136</v>
      </c>
      <c r="CZ147" s="13" t="s">
        <v>136</v>
      </c>
      <c r="DA147" s="13" t="s">
        <v>136</v>
      </c>
      <c r="DB147" s="13" t="s">
        <v>136</v>
      </c>
      <c r="DC147" s="13" t="s">
        <v>136</v>
      </c>
      <c r="DD147" s="13" t="s">
        <v>136</v>
      </c>
      <c r="DE147" s="13" t="s">
        <v>136</v>
      </c>
      <c r="DF147" s="13" t="s">
        <v>136</v>
      </c>
      <c r="DG147" s="13" t="s">
        <v>136</v>
      </c>
      <c r="DH147" s="13" t="s">
        <v>136</v>
      </c>
      <c r="DI147" s="13"/>
      <c r="DJ147" s="13"/>
      <c r="DK147" s="13"/>
      <c r="DL147" s="20">
        <v>0</v>
      </c>
      <c r="DM147" s="20">
        <v>0</v>
      </c>
      <c r="DN147" s="20">
        <v>0</v>
      </c>
      <c r="DO147" s="20">
        <v>0</v>
      </c>
      <c r="DP147" s="20">
        <v>0</v>
      </c>
      <c r="DQ147" s="20">
        <v>0</v>
      </c>
      <c r="DR147" s="20">
        <v>1</v>
      </c>
      <c r="DS147" s="20">
        <v>1</v>
      </c>
      <c r="DT147" s="20">
        <v>0</v>
      </c>
      <c r="DU147" s="20">
        <v>0</v>
      </c>
      <c r="DV147" s="20">
        <v>0</v>
      </c>
      <c r="DW147" s="20">
        <v>0</v>
      </c>
      <c r="DX147" s="20">
        <v>2</v>
      </c>
      <c r="DY147" s="20">
        <v>2</v>
      </c>
      <c r="DZ147" s="20">
        <v>2</v>
      </c>
      <c r="EA147" s="20">
        <v>2</v>
      </c>
      <c r="EB147" s="20">
        <v>1500</v>
      </c>
      <c r="EC147" s="20">
        <v>3000</v>
      </c>
      <c r="ED147" s="19">
        <f t="shared" si="31"/>
        <v>1500</v>
      </c>
      <c r="EE147" s="19">
        <f t="shared" si="32"/>
        <v>50</v>
      </c>
      <c r="EF147" s="20">
        <v>1500</v>
      </c>
      <c r="EG147" s="20">
        <v>3000</v>
      </c>
      <c r="EH147" s="19">
        <f t="shared" si="33"/>
        <v>1500</v>
      </c>
      <c r="EI147" s="19">
        <f t="shared" si="34"/>
        <v>50</v>
      </c>
      <c r="EJ147" s="20">
        <v>1500</v>
      </c>
      <c r="EK147" s="20">
        <v>3000</v>
      </c>
      <c r="EL147" s="19">
        <f t="shared" si="35"/>
        <v>1500</v>
      </c>
      <c r="EM147" s="19">
        <f t="shared" si="36"/>
        <v>50</v>
      </c>
      <c r="EN147" s="20">
        <v>1500</v>
      </c>
      <c r="EO147" s="20">
        <v>3000</v>
      </c>
      <c r="EP147" s="19">
        <f t="shared" si="37"/>
        <v>1500</v>
      </c>
      <c r="EQ147" s="19">
        <f t="shared" si="38"/>
        <v>50</v>
      </c>
      <c r="ER147" s="19">
        <v>2</v>
      </c>
      <c r="ES147" s="20"/>
      <c r="ET147" s="20">
        <v>1</v>
      </c>
      <c r="EU147" s="20">
        <v>1</v>
      </c>
      <c r="EV147" s="20">
        <v>4</v>
      </c>
      <c r="EW147" s="20"/>
      <c r="EX147" s="20">
        <v>0</v>
      </c>
      <c r="EY147" s="20" t="s">
        <v>136</v>
      </c>
      <c r="EZ147" s="19">
        <v>0</v>
      </c>
      <c r="FA147" s="19"/>
      <c r="FB147" s="19">
        <v>0</v>
      </c>
      <c r="FC147" s="19"/>
      <c r="FD147" s="19">
        <v>0</v>
      </c>
      <c r="FE147" s="19"/>
      <c r="FF147">
        <v>2</v>
      </c>
      <c r="FG147">
        <v>6</v>
      </c>
      <c r="FH147">
        <v>0</v>
      </c>
      <c r="FI147">
        <v>39</v>
      </c>
      <c r="FJ147">
        <v>52</v>
      </c>
      <c r="FK147">
        <v>45</v>
      </c>
      <c r="FL147">
        <v>52</v>
      </c>
      <c r="FM147">
        <v>97</v>
      </c>
      <c r="FN147">
        <v>0</v>
      </c>
      <c r="FO147">
        <v>0</v>
      </c>
      <c r="FP147">
        <v>2</v>
      </c>
      <c r="FQ147">
        <v>0</v>
      </c>
      <c r="FR147">
        <v>0</v>
      </c>
      <c r="FS147">
        <v>0</v>
      </c>
      <c r="FT147">
        <v>0</v>
      </c>
      <c r="FU147">
        <v>0</v>
      </c>
      <c r="FV147">
        <v>1</v>
      </c>
      <c r="FW147">
        <v>0</v>
      </c>
      <c r="FX147">
        <v>10</v>
      </c>
      <c r="FY147">
        <v>0</v>
      </c>
      <c r="FZ147">
        <v>1</v>
      </c>
      <c r="GA147">
        <v>0</v>
      </c>
      <c r="GB147">
        <v>5</v>
      </c>
      <c r="GC147">
        <v>30</v>
      </c>
      <c r="GD147">
        <v>0</v>
      </c>
      <c r="GE147">
        <v>0</v>
      </c>
      <c r="GF147">
        <v>2</v>
      </c>
      <c r="GG147">
        <v>2</v>
      </c>
      <c r="GH147">
        <v>1</v>
      </c>
      <c r="GI147">
        <v>0</v>
      </c>
      <c r="GJ147">
        <v>1</v>
      </c>
      <c r="GK147">
        <v>2</v>
      </c>
      <c r="GL147">
        <v>1</v>
      </c>
      <c r="GM147">
        <v>0</v>
      </c>
      <c r="GN147">
        <v>0</v>
      </c>
      <c r="GO147">
        <v>0</v>
      </c>
      <c r="GP147">
        <v>0</v>
      </c>
      <c r="GQ147">
        <v>0</v>
      </c>
      <c r="GR147">
        <v>12</v>
      </c>
      <c r="GS147">
        <v>13</v>
      </c>
      <c r="GT147">
        <v>0</v>
      </c>
      <c r="GU147">
        <v>0</v>
      </c>
      <c r="GV147">
        <v>5</v>
      </c>
      <c r="GW147">
        <v>5</v>
      </c>
      <c r="GX147">
        <v>2</v>
      </c>
      <c r="GY147">
        <v>0</v>
      </c>
      <c r="GZ147">
        <v>2</v>
      </c>
      <c r="HA147">
        <v>0</v>
      </c>
    </row>
    <row r="148" spans="1:209" ht="15" customHeight="1" x14ac:dyDescent="0.35">
      <c r="A148" s="18">
        <v>2100613</v>
      </c>
      <c r="B148" s="18">
        <v>2</v>
      </c>
      <c r="C148" s="18">
        <v>10</v>
      </c>
      <c r="D148" s="18">
        <v>6</v>
      </c>
      <c r="E148" s="18" t="s">
        <v>277</v>
      </c>
      <c r="F148" s="18">
        <v>1</v>
      </c>
      <c r="G148" s="18">
        <v>2</v>
      </c>
      <c r="H148" s="13">
        <v>2</v>
      </c>
      <c r="I148">
        <v>0</v>
      </c>
      <c r="J148">
        <v>0</v>
      </c>
      <c r="K148" s="13">
        <v>0</v>
      </c>
      <c r="L148" s="14">
        <v>0</v>
      </c>
      <c r="M148" s="14">
        <v>0</v>
      </c>
      <c r="N148" s="14">
        <v>0</v>
      </c>
      <c r="O148" s="13">
        <v>3</v>
      </c>
      <c r="P148" s="14">
        <v>0</v>
      </c>
      <c r="Q148" s="14">
        <v>0</v>
      </c>
      <c r="R148" s="13">
        <v>0</v>
      </c>
      <c r="S148" s="14">
        <v>0</v>
      </c>
      <c r="T148" s="14">
        <f t="shared" si="26"/>
        <v>3</v>
      </c>
      <c r="U148">
        <v>4</v>
      </c>
      <c r="V148" s="14">
        <v>0</v>
      </c>
      <c r="W148">
        <v>1</v>
      </c>
      <c r="X148" s="14">
        <v>0</v>
      </c>
      <c r="Y148" s="14">
        <v>0</v>
      </c>
      <c r="Z148" s="14">
        <v>0</v>
      </c>
      <c r="AA148">
        <v>1</v>
      </c>
      <c r="AB148" s="14">
        <f t="shared" si="27"/>
        <v>6</v>
      </c>
      <c r="AC148" s="14">
        <v>0</v>
      </c>
      <c r="AD148" s="14">
        <v>0</v>
      </c>
      <c r="AE148" s="14">
        <v>0</v>
      </c>
      <c r="AF148" s="14">
        <v>0</v>
      </c>
      <c r="AG148" s="14">
        <v>0</v>
      </c>
      <c r="AH148" s="14">
        <v>0</v>
      </c>
      <c r="AI148" s="14">
        <v>0</v>
      </c>
      <c r="AJ148" s="14">
        <f t="shared" si="28"/>
        <v>0</v>
      </c>
      <c r="AK148" s="14">
        <v>0</v>
      </c>
      <c r="AL148" s="14">
        <v>0</v>
      </c>
      <c r="AM148" s="14">
        <v>0</v>
      </c>
      <c r="AN148" s="14">
        <v>0</v>
      </c>
      <c r="AO148" s="14">
        <v>0</v>
      </c>
      <c r="AP148" s="14">
        <v>0</v>
      </c>
      <c r="AQ148" s="14">
        <v>0</v>
      </c>
      <c r="AR148" s="14">
        <f t="shared" si="29"/>
        <v>0</v>
      </c>
      <c r="AS148" s="14">
        <f t="shared" si="30"/>
        <v>9</v>
      </c>
      <c r="AT148">
        <v>0</v>
      </c>
      <c r="AU148" s="13" t="s">
        <v>136</v>
      </c>
      <c r="AV148" s="20">
        <v>1</v>
      </c>
      <c r="AW148">
        <v>2</v>
      </c>
      <c r="AX148">
        <v>2</v>
      </c>
      <c r="AY148">
        <v>2</v>
      </c>
      <c r="AZ148" s="20">
        <v>0</v>
      </c>
      <c r="BA148" s="13" t="s">
        <v>136</v>
      </c>
      <c r="BB148" s="13" t="s">
        <v>136</v>
      </c>
      <c r="BC148" s="13" t="s">
        <v>136</v>
      </c>
      <c r="BD148" s="20">
        <v>0</v>
      </c>
      <c r="BE148" s="13" t="s">
        <v>136</v>
      </c>
      <c r="BF148" s="13" t="s">
        <v>136</v>
      </c>
      <c r="BG148" s="13" t="s">
        <v>136</v>
      </c>
      <c r="BH148" s="20">
        <v>1</v>
      </c>
      <c r="BI148" s="13">
        <v>2</v>
      </c>
      <c r="BJ148" s="13">
        <v>6</v>
      </c>
      <c r="BK148" s="13">
        <v>2</v>
      </c>
      <c r="BL148" s="20">
        <v>0</v>
      </c>
      <c r="BM148" s="13" t="s">
        <v>136</v>
      </c>
      <c r="BN148" s="13" t="s">
        <v>136</v>
      </c>
      <c r="BO148" s="13" t="s">
        <v>136</v>
      </c>
      <c r="BP148" s="20">
        <v>0</v>
      </c>
      <c r="BQ148" s="21">
        <v>1</v>
      </c>
      <c r="BR148" s="13" t="s">
        <v>136</v>
      </c>
      <c r="BS148" s="13" t="s">
        <v>136</v>
      </c>
      <c r="BT148" s="13" t="s">
        <v>136</v>
      </c>
      <c r="BU148" s="20">
        <v>0</v>
      </c>
      <c r="BV148" s="13" t="s">
        <v>136</v>
      </c>
      <c r="BW148" s="13" t="s">
        <v>136</v>
      </c>
      <c r="BX148" s="13" t="s">
        <v>136</v>
      </c>
      <c r="BY148" s="20">
        <v>0</v>
      </c>
      <c r="BZ148" s="13" t="s">
        <v>136</v>
      </c>
      <c r="CA148" s="13" t="s">
        <v>136</v>
      </c>
      <c r="CB148" s="13" t="s">
        <v>136</v>
      </c>
      <c r="CC148" s="20">
        <v>1</v>
      </c>
      <c r="CD148">
        <v>2</v>
      </c>
      <c r="CE148">
        <v>2</v>
      </c>
      <c r="CF148">
        <v>3</v>
      </c>
      <c r="CG148" s="20">
        <v>0</v>
      </c>
      <c r="CH148" s="13" t="s">
        <v>136</v>
      </c>
      <c r="CI148" s="13" t="s">
        <v>136</v>
      </c>
      <c r="CJ148" s="13" t="s">
        <v>136</v>
      </c>
      <c r="CK148" s="20">
        <v>0</v>
      </c>
      <c r="CL148" s="13" t="s">
        <v>136</v>
      </c>
      <c r="CM148" s="13" t="s">
        <v>136</v>
      </c>
      <c r="CN148" s="13" t="s">
        <v>136</v>
      </c>
      <c r="CO148" s="13" t="s">
        <v>136</v>
      </c>
      <c r="CP148" s="13" t="s">
        <v>136</v>
      </c>
      <c r="CQ148" s="13" t="s">
        <v>136</v>
      </c>
      <c r="CR148" s="13" t="s">
        <v>136</v>
      </c>
      <c r="CS148">
        <v>18</v>
      </c>
      <c r="CT148" s="13" t="s">
        <v>136</v>
      </c>
      <c r="CU148" s="13" t="s">
        <v>136</v>
      </c>
      <c r="CV148" s="13" t="s">
        <v>136</v>
      </c>
      <c r="CW148" s="13" t="s">
        <v>136</v>
      </c>
      <c r="CX148" s="13" t="s">
        <v>136</v>
      </c>
      <c r="CY148" s="13" t="s">
        <v>136</v>
      </c>
      <c r="CZ148" s="13" t="s">
        <v>136</v>
      </c>
      <c r="DA148" s="13" t="s">
        <v>136</v>
      </c>
      <c r="DB148" s="13" t="s">
        <v>136</v>
      </c>
      <c r="DC148">
        <v>18</v>
      </c>
      <c r="DD148" s="13" t="s">
        <v>136</v>
      </c>
      <c r="DE148" s="13" t="s">
        <v>136</v>
      </c>
      <c r="DF148" s="13" t="s">
        <v>136</v>
      </c>
      <c r="DG148" s="13" t="s">
        <v>136</v>
      </c>
      <c r="DH148" s="13" t="s">
        <v>136</v>
      </c>
      <c r="DI148" s="13"/>
      <c r="DJ148" s="13"/>
      <c r="DK148" s="13"/>
      <c r="DL148" s="20">
        <v>0</v>
      </c>
      <c r="DM148" s="20">
        <v>0</v>
      </c>
      <c r="DN148" s="20">
        <v>0</v>
      </c>
      <c r="DO148" s="20">
        <v>0</v>
      </c>
      <c r="DP148" s="20">
        <v>0</v>
      </c>
      <c r="DQ148" s="20">
        <v>0</v>
      </c>
      <c r="DR148" s="20">
        <v>0</v>
      </c>
      <c r="DS148" s="20">
        <v>1</v>
      </c>
      <c r="DT148" s="20">
        <v>0</v>
      </c>
      <c r="DU148" s="20">
        <v>0</v>
      </c>
      <c r="DV148" s="20">
        <v>0</v>
      </c>
      <c r="DW148" s="20">
        <v>0</v>
      </c>
      <c r="DX148" s="20">
        <v>2</v>
      </c>
      <c r="DY148" s="20">
        <v>2</v>
      </c>
      <c r="DZ148" s="20">
        <v>4</v>
      </c>
      <c r="EA148" s="20">
        <v>4</v>
      </c>
      <c r="EB148" s="20">
        <v>1500</v>
      </c>
      <c r="EC148" s="20">
        <v>3500</v>
      </c>
      <c r="ED148" s="19">
        <f t="shared" si="31"/>
        <v>2000</v>
      </c>
      <c r="EE148" s="19">
        <f t="shared" si="32"/>
        <v>57.142857142857139</v>
      </c>
      <c r="EF148" s="20">
        <v>1000</v>
      </c>
      <c r="EG148" s="20">
        <v>3000</v>
      </c>
      <c r="EH148" s="19">
        <f t="shared" si="33"/>
        <v>2000</v>
      </c>
      <c r="EI148" s="19">
        <f t="shared" si="34"/>
        <v>66.666666666666671</v>
      </c>
      <c r="EJ148" s="19"/>
      <c r="EK148" s="19"/>
      <c r="EL148" s="19"/>
      <c r="EM148" s="19"/>
      <c r="EN148" s="19"/>
      <c r="EO148" s="19"/>
      <c r="EP148" s="19"/>
      <c r="EQ148" s="19"/>
      <c r="ER148" s="19">
        <v>2</v>
      </c>
      <c r="ES148" s="20"/>
      <c r="ET148" s="20">
        <v>1</v>
      </c>
      <c r="EU148" s="20">
        <v>1</v>
      </c>
      <c r="EV148" s="20">
        <v>7</v>
      </c>
      <c r="EW148" s="20"/>
      <c r="EX148" s="20">
        <v>0</v>
      </c>
      <c r="EY148" s="20" t="s">
        <v>136</v>
      </c>
      <c r="EZ148" s="19">
        <v>0</v>
      </c>
      <c r="FA148" s="19"/>
      <c r="FB148" s="20">
        <v>1</v>
      </c>
      <c r="FC148" s="20"/>
      <c r="FD148" s="19">
        <v>0</v>
      </c>
      <c r="FE148" s="19"/>
      <c r="FF148" s="15">
        <v>0</v>
      </c>
      <c r="FG148">
        <v>7</v>
      </c>
      <c r="FH148">
        <v>3</v>
      </c>
      <c r="FI148">
        <v>18</v>
      </c>
      <c r="FJ148">
        <v>15</v>
      </c>
      <c r="FK148">
        <v>25</v>
      </c>
      <c r="FL148">
        <v>18</v>
      </c>
      <c r="FM148">
        <v>43</v>
      </c>
      <c r="FN148">
        <v>1</v>
      </c>
      <c r="FO148">
        <v>0</v>
      </c>
      <c r="FP148">
        <v>1</v>
      </c>
      <c r="FQ148">
        <v>0</v>
      </c>
      <c r="FR148">
        <v>0</v>
      </c>
      <c r="FS148">
        <v>0</v>
      </c>
      <c r="FT148">
        <v>0</v>
      </c>
      <c r="FU148">
        <v>0</v>
      </c>
      <c r="FV148">
        <v>0</v>
      </c>
      <c r="FW148">
        <v>0</v>
      </c>
      <c r="FX148">
        <v>4</v>
      </c>
      <c r="FY148">
        <v>0</v>
      </c>
      <c r="FZ148">
        <v>0</v>
      </c>
      <c r="GA148">
        <v>1</v>
      </c>
      <c r="GB148">
        <v>0</v>
      </c>
      <c r="GC148">
        <v>15</v>
      </c>
      <c r="GD148">
        <v>1</v>
      </c>
      <c r="GE148">
        <v>1</v>
      </c>
      <c r="GF148">
        <v>0</v>
      </c>
      <c r="GG148">
        <v>0</v>
      </c>
      <c r="GH148">
        <v>1</v>
      </c>
      <c r="GI148">
        <v>0</v>
      </c>
      <c r="GJ148">
        <v>1</v>
      </c>
      <c r="GK148">
        <v>0</v>
      </c>
      <c r="GL148">
        <v>1</v>
      </c>
      <c r="GM148">
        <v>0</v>
      </c>
      <c r="GN148">
        <v>0</v>
      </c>
      <c r="GO148">
        <v>0</v>
      </c>
      <c r="GP148">
        <v>1</v>
      </c>
      <c r="GQ148">
        <v>0</v>
      </c>
      <c r="GR148">
        <v>1</v>
      </c>
      <c r="GS148">
        <v>0</v>
      </c>
      <c r="GT148">
        <v>1</v>
      </c>
      <c r="GU148">
        <v>1</v>
      </c>
      <c r="GV148">
        <v>10</v>
      </c>
      <c r="GW148">
        <v>0</v>
      </c>
      <c r="GX148">
        <v>1</v>
      </c>
      <c r="GY148">
        <v>0</v>
      </c>
      <c r="GZ148">
        <v>1</v>
      </c>
      <c r="HA148">
        <v>0</v>
      </c>
    </row>
    <row r="149" spans="1:209" ht="15" customHeight="1" x14ac:dyDescent="0.35">
      <c r="A149" s="18">
        <v>2100614</v>
      </c>
      <c r="B149" s="18">
        <v>2</v>
      </c>
      <c r="C149" s="18">
        <v>10</v>
      </c>
      <c r="D149" s="18">
        <v>6</v>
      </c>
      <c r="E149" s="18" t="s">
        <v>278</v>
      </c>
      <c r="F149" s="18">
        <v>1</v>
      </c>
      <c r="G149" s="18">
        <v>4</v>
      </c>
      <c r="H149" s="13">
        <v>3</v>
      </c>
      <c r="I149">
        <v>0</v>
      </c>
      <c r="J149" s="13">
        <v>1</v>
      </c>
      <c r="K149" s="13">
        <v>0</v>
      </c>
      <c r="L149" s="14">
        <v>0</v>
      </c>
      <c r="M149" s="13">
        <v>9</v>
      </c>
      <c r="N149" s="14">
        <v>0</v>
      </c>
      <c r="O149" s="14">
        <v>0</v>
      </c>
      <c r="P149" s="13">
        <v>3</v>
      </c>
      <c r="Q149" s="14">
        <v>0</v>
      </c>
      <c r="R149" s="13">
        <v>1</v>
      </c>
      <c r="S149" s="14">
        <v>0</v>
      </c>
      <c r="T149" s="14">
        <f t="shared" si="26"/>
        <v>13</v>
      </c>
      <c r="U149">
        <v>9</v>
      </c>
      <c r="V149" s="14">
        <v>0</v>
      </c>
      <c r="W149" s="14">
        <v>0</v>
      </c>
      <c r="X149" s="14">
        <v>0</v>
      </c>
      <c r="Y149" s="14">
        <v>0</v>
      </c>
      <c r="Z149">
        <v>1</v>
      </c>
      <c r="AA149" s="14">
        <v>0</v>
      </c>
      <c r="AB149" s="14">
        <f t="shared" si="27"/>
        <v>10</v>
      </c>
      <c r="AC149" s="14">
        <v>0</v>
      </c>
      <c r="AD149" s="14">
        <v>0</v>
      </c>
      <c r="AE149" s="14">
        <v>0</v>
      </c>
      <c r="AF149" s="14">
        <v>0</v>
      </c>
      <c r="AG149" s="14">
        <v>0</v>
      </c>
      <c r="AH149" s="14">
        <v>0</v>
      </c>
      <c r="AI149" s="14">
        <v>0</v>
      </c>
      <c r="AJ149" s="14">
        <f t="shared" si="28"/>
        <v>0</v>
      </c>
      <c r="AK149" s="14">
        <v>0</v>
      </c>
      <c r="AL149" s="14">
        <v>0</v>
      </c>
      <c r="AM149" s="14">
        <v>0</v>
      </c>
      <c r="AN149" s="14">
        <v>0</v>
      </c>
      <c r="AO149" s="14">
        <v>0</v>
      </c>
      <c r="AP149" s="14">
        <v>0</v>
      </c>
      <c r="AQ149" s="14">
        <v>0</v>
      </c>
      <c r="AR149" s="14">
        <f t="shared" si="29"/>
        <v>0</v>
      </c>
      <c r="AS149" s="14">
        <f t="shared" si="30"/>
        <v>23</v>
      </c>
      <c r="AT149">
        <v>1</v>
      </c>
      <c r="AU149">
        <v>7</v>
      </c>
      <c r="AV149" s="20">
        <v>0</v>
      </c>
      <c r="AW149" s="13" t="s">
        <v>136</v>
      </c>
      <c r="AX149" s="13" t="s">
        <v>136</v>
      </c>
      <c r="AY149" s="13" t="s">
        <v>136</v>
      </c>
      <c r="AZ149" s="20">
        <v>0</v>
      </c>
      <c r="BA149" s="13" t="s">
        <v>136</v>
      </c>
      <c r="BB149" s="13" t="s">
        <v>136</v>
      </c>
      <c r="BC149" s="13" t="s">
        <v>136</v>
      </c>
      <c r="BD149" s="20">
        <v>0</v>
      </c>
      <c r="BE149" s="13" t="s">
        <v>136</v>
      </c>
      <c r="BF149" s="13" t="s">
        <v>136</v>
      </c>
      <c r="BG149" s="13" t="s">
        <v>136</v>
      </c>
      <c r="BH149" s="20">
        <v>1</v>
      </c>
      <c r="BI149">
        <v>2</v>
      </c>
      <c r="BJ149">
        <v>2</v>
      </c>
      <c r="BK149">
        <v>3</v>
      </c>
      <c r="BL149" s="20">
        <v>1</v>
      </c>
      <c r="BM149" s="20">
        <v>2</v>
      </c>
      <c r="BN149" s="20">
        <v>3</v>
      </c>
      <c r="BO149" s="20">
        <v>2</v>
      </c>
      <c r="BP149" s="20">
        <v>0</v>
      </c>
      <c r="BQ149" s="21">
        <v>1</v>
      </c>
      <c r="BR149" s="13" t="s">
        <v>136</v>
      </c>
      <c r="BS149" s="13" t="s">
        <v>136</v>
      </c>
      <c r="BT149" s="13" t="s">
        <v>136</v>
      </c>
      <c r="BU149" s="20">
        <v>0</v>
      </c>
      <c r="BV149" s="13" t="s">
        <v>136</v>
      </c>
      <c r="BW149" s="13" t="s">
        <v>136</v>
      </c>
      <c r="BX149" s="13" t="s">
        <v>136</v>
      </c>
      <c r="BY149" s="20">
        <v>0</v>
      </c>
      <c r="BZ149" s="13" t="s">
        <v>136</v>
      </c>
      <c r="CA149" s="13" t="s">
        <v>136</v>
      </c>
      <c r="CB149" s="13" t="s">
        <v>136</v>
      </c>
      <c r="CC149" s="20">
        <v>0</v>
      </c>
      <c r="CD149" s="13" t="s">
        <v>136</v>
      </c>
      <c r="CE149" s="13" t="s">
        <v>136</v>
      </c>
      <c r="CF149" s="13" t="s">
        <v>136</v>
      </c>
      <c r="CG149" s="20">
        <v>0</v>
      </c>
      <c r="CH149" s="13" t="s">
        <v>136</v>
      </c>
      <c r="CI149" s="13" t="s">
        <v>136</v>
      </c>
      <c r="CJ149" s="13" t="s">
        <v>136</v>
      </c>
      <c r="CK149" s="20">
        <v>0</v>
      </c>
      <c r="CL149" s="13" t="s">
        <v>136</v>
      </c>
      <c r="CM149" s="13" t="s">
        <v>136</v>
      </c>
      <c r="CN149" s="13" t="s">
        <v>136</v>
      </c>
      <c r="CO149" s="13" t="s">
        <v>136</v>
      </c>
      <c r="CP149" s="13" t="s">
        <v>136</v>
      </c>
      <c r="CQ149" s="13" t="s">
        <v>136</v>
      </c>
      <c r="CR149" s="13" t="s">
        <v>136</v>
      </c>
      <c r="CS149">
        <v>4</v>
      </c>
      <c r="CT149" s="13" t="s">
        <v>136</v>
      </c>
      <c r="CU149">
        <v>18</v>
      </c>
      <c r="CV149" s="13" t="s">
        <v>136</v>
      </c>
      <c r="CW149" s="13" t="s">
        <v>136</v>
      </c>
      <c r="CX149" s="13" t="s">
        <v>136</v>
      </c>
      <c r="CY149" s="13" t="s">
        <v>136</v>
      </c>
      <c r="CZ149" s="13" t="s">
        <v>136</v>
      </c>
      <c r="DA149" s="13" t="s">
        <v>136</v>
      </c>
      <c r="DB149" s="13" t="s">
        <v>136</v>
      </c>
      <c r="DC149" s="13" t="s">
        <v>136</v>
      </c>
      <c r="DD149" s="13" t="s">
        <v>136</v>
      </c>
      <c r="DE149" s="13" t="s">
        <v>136</v>
      </c>
      <c r="DF149" s="13" t="s">
        <v>136</v>
      </c>
      <c r="DG149" s="13" t="s">
        <v>136</v>
      </c>
      <c r="DH149" s="13" t="s">
        <v>136</v>
      </c>
      <c r="DI149" s="13"/>
      <c r="DJ149" s="13"/>
      <c r="DK149" s="13"/>
      <c r="DL149" s="20">
        <v>0</v>
      </c>
      <c r="DM149" s="20">
        <v>0</v>
      </c>
      <c r="DN149" s="20">
        <v>0</v>
      </c>
      <c r="DO149" s="20">
        <v>0</v>
      </c>
      <c r="DP149" s="20">
        <v>0</v>
      </c>
      <c r="DQ149" s="20">
        <v>0</v>
      </c>
      <c r="DR149" s="20">
        <v>1</v>
      </c>
      <c r="DS149" s="20">
        <v>1</v>
      </c>
      <c r="DT149" s="20">
        <v>0</v>
      </c>
      <c r="DU149" s="20">
        <v>0</v>
      </c>
      <c r="DV149" s="20">
        <v>0</v>
      </c>
      <c r="DW149" s="20">
        <v>0</v>
      </c>
      <c r="DX149" s="20">
        <v>2</v>
      </c>
      <c r="DY149" s="20">
        <v>2</v>
      </c>
      <c r="DZ149" s="20">
        <v>4</v>
      </c>
      <c r="EA149" s="20">
        <v>4</v>
      </c>
      <c r="EB149" s="20">
        <v>2000</v>
      </c>
      <c r="EC149" s="20">
        <v>3000</v>
      </c>
      <c r="ED149" s="19">
        <f t="shared" si="31"/>
        <v>1000</v>
      </c>
      <c r="EE149" s="19">
        <f t="shared" si="32"/>
        <v>33.333333333333336</v>
      </c>
      <c r="EF149" s="20">
        <v>2000</v>
      </c>
      <c r="EG149" s="20">
        <v>3000</v>
      </c>
      <c r="EH149" s="19">
        <f t="shared" si="33"/>
        <v>1000</v>
      </c>
      <c r="EI149" s="19">
        <f t="shared" si="34"/>
        <v>33.333333333333336</v>
      </c>
      <c r="EJ149" s="19"/>
      <c r="EK149" s="19"/>
      <c r="EL149" s="19"/>
      <c r="EM149" s="19"/>
      <c r="EN149" s="19"/>
      <c r="EO149" s="19"/>
      <c r="EP149" s="19"/>
      <c r="EQ149" s="19"/>
      <c r="ER149" s="19">
        <v>2</v>
      </c>
      <c r="ES149" s="20"/>
      <c r="ET149" s="20">
        <v>0</v>
      </c>
      <c r="EU149" s="20">
        <v>0</v>
      </c>
      <c r="EV149" s="19">
        <v>0</v>
      </c>
      <c r="EW149" s="19"/>
      <c r="EX149" s="20">
        <v>1</v>
      </c>
      <c r="EY149" s="20">
        <v>1</v>
      </c>
      <c r="EZ149" s="19">
        <v>0</v>
      </c>
      <c r="FA149" s="19"/>
      <c r="FB149" s="19">
        <v>0</v>
      </c>
      <c r="FC149" s="19"/>
      <c r="FD149" s="19">
        <v>0</v>
      </c>
      <c r="FE149" s="19"/>
      <c r="FF149" s="20">
        <v>4</v>
      </c>
      <c r="FG149">
        <v>0</v>
      </c>
      <c r="FH149">
        <v>101</v>
      </c>
      <c r="FI149">
        <v>29</v>
      </c>
      <c r="FJ149">
        <v>151</v>
      </c>
      <c r="FK149">
        <v>29</v>
      </c>
      <c r="FL149">
        <v>252</v>
      </c>
      <c r="FM149">
        <v>281</v>
      </c>
      <c r="FN149">
        <v>0</v>
      </c>
      <c r="FO149">
        <v>0</v>
      </c>
      <c r="FP149">
        <v>12</v>
      </c>
      <c r="FQ149">
        <v>0</v>
      </c>
      <c r="FR149">
        <v>0</v>
      </c>
      <c r="FS149">
        <v>2</v>
      </c>
      <c r="FT149">
        <v>4</v>
      </c>
      <c r="FU149">
        <v>0</v>
      </c>
      <c r="FV149">
        <v>0</v>
      </c>
      <c r="FW149">
        <v>1</v>
      </c>
      <c r="FX149">
        <v>1</v>
      </c>
      <c r="FY149">
        <v>0</v>
      </c>
      <c r="FZ149">
        <v>0</v>
      </c>
      <c r="GA149">
        <v>6</v>
      </c>
      <c r="GB149">
        <v>0</v>
      </c>
      <c r="GC149">
        <v>81</v>
      </c>
      <c r="GD149">
        <v>0</v>
      </c>
      <c r="GE149">
        <v>0</v>
      </c>
      <c r="GF149">
        <v>4</v>
      </c>
      <c r="GG149">
        <v>0</v>
      </c>
      <c r="GH149">
        <v>0</v>
      </c>
      <c r="GI149">
        <v>16</v>
      </c>
      <c r="GJ149">
        <v>0</v>
      </c>
      <c r="GK149">
        <v>0</v>
      </c>
      <c r="GL149">
        <v>0</v>
      </c>
      <c r="GM149">
        <v>64</v>
      </c>
      <c r="GN149">
        <v>0</v>
      </c>
      <c r="GO149">
        <v>0</v>
      </c>
      <c r="GP149">
        <v>0</v>
      </c>
      <c r="GQ149">
        <v>8</v>
      </c>
      <c r="GR149">
        <v>0</v>
      </c>
      <c r="GS149">
        <v>70</v>
      </c>
      <c r="GT149">
        <v>0</v>
      </c>
      <c r="GU149">
        <v>4</v>
      </c>
      <c r="GV149">
        <v>2</v>
      </c>
      <c r="GW149">
        <v>0</v>
      </c>
      <c r="GX149">
        <v>0</v>
      </c>
      <c r="GY149">
        <v>0</v>
      </c>
      <c r="GZ149">
        <v>6</v>
      </c>
      <c r="HA149">
        <v>0</v>
      </c>
    </row>
    <row r="150" spans="1:209" ht="15" customHeight="1" x14ac:dyDescent="0.35">
      <c r="A150" s="18">
        <v>2100615</v>
      </c>
      <c r="B150" s="18">
        <v>2</v>
      </c>
      <c r="C150" s="18">
        <v>10</v>
      </c>
      <c r="D150" s="18">
        <v>6</v>
      </c>
      <c r="E150" s="18" t="s">
        <v>231</v>
      </c>
      <c r="F150" s="18">
        <v>1</v>
      </c>
      <c r="G150" s="18">
        <v>4</v>
      </c>
      <c r="H150" s="13">
        <v>1</v>
      </c>
      <c r="I150">
        <v>0</v>
      </c>
      <c r="J150" s="13">
        <v>3</v>
      </c>
      <c r="K150" s="13">
        <v>0</v>
      </c>
      <c r="L150" s="14">
        <v>0</v>
      </c>
      <c r="M150" s="14">
        <v>0</v>
      </c>
      <c r="N150" s="14">
        <v>0</v>
      </c>
      <c r="O150" s="14">
        <v>0</v>
      </c>
      <c r="P150" s="13">
        <v>0</v>
      </c>
      <c r="Q150" s="13">
        <v>0</v>
      </c>
      <c r="R150" s="13">
        <v>0</v>
      </c>
      <c r="S150" s="14">
        <v>0</v>
      </c>
      <c r="T150" s="14">
        <f t="shared" si="26"/>
        <v>0</v>
      </c>
      <c r="U150" s="14">
        <v>0</v>
      </c>
      <c r="V150">
        <v>7.5</v>
      </c>
      <c r="W150">
        <v>3</v>
      </c>
      <c r="X150" s="14">
        <v>0</v>
      </c>
      <c r="Y150" s="14">
        <v>0</v>
      </c>
      <c r="Z150" s="13">
        <v>1.5</v>
      </c>
      <c r="AA150" s="13">
        <v>1</v>
      </c>
      <c r="AB150" s="14">
        <f t="shared" si="27"/>
        <v>13</v>
      </c>
      <c r="AC150" s="14">
        <v>0</v>
      </c>
      <c r="AD150" s="14">
        <v>0</v>
      </c>
      <c r="AE150" s="14">
        <v>0</v>
      </c>
      <c r="AF150" s="14">
        <v>0</v>
      </c>
      <c r="AG150" s="14">
        <v>0</v>
      </c>
      <c r="AH150" s="14">
        <v>0</v>
      </c>
      <c r="AI150" s="14">
        <v>0</v>
      </c>
      <c r="AJ150" s="14">
        <f t="shared" si="28"/>
        <v>0</v>
      </c>
      <c r="AK150" s="14">
        <v>0</v>
      </c>
      <c r="AL150" s="14">
        <v>0</v>
      </c>
      <c r="AM150" s="14">
        <v>0</v>
      </c>
      <c r="AN150" s="14">
        <v>0</v>
      </c>
      <c r="AO150" s="14">
        <v>0</v>
      </c>
      <c r="AP150" s="14">
        <v>0</v>
      </c>
      <c r="AQ150" s="14">
        <v>0</v>
      </c>
      <c r="AR150" s="14">
        <f t="shared" si="29"/>
        <v>0</v>
      </c>
      <c r="AS150" s="14">
        <f t="shared" si="30"/>
        <v>13</v>
      </c>
      <c r="AT150">
        <v>0</v>
      </c>
      <c r="AU150" s="13" t="s">
        <v>136</v>
      </c>
      <c r="AV150" s="20">
        <v>0</v>
      </c>
      <c r="AW150" s="13" t="s">
        <v>136</v>
      </c>
      <c r="AX150" s="13" t="s">
        <v>136</v>
      </c>
      <c r="AY150" s="13" t="s">
        <v>136</v>
      </c>
      <c r="AZ150" s="20">
        <v>0</v>
      </c>
      <c r="BA150" s="13" t="s">
        <v>136</v>
      </c>
      <c r="BB150" s="13" t="s">
        <v>136</v>
      </c>
      <c r="BC150" s="13" t="s">
        <v>136</v>
      </c>
      <c r="BD150" s="20">
        <v>0</v>
      </c>
      <c r="BE150" s="13" t="s">
        <v>136</v>
      </c>
      <c r="BF150" s="13" t="s">
        <v>136</v>
      </c>
      <c r="BG150" s="13" t="s">
        <v>136</v>
      </c>
      <c r="BH150" s="20">
        <v>1</v>
      </c>
      <c r="BI150">
        <v>2</v>
      </c>
      <c r="BJ150">
        <v>2</v>
      </c>
      <c r="BK150">
        <v>3</v>
      </c>
      <c r="BL150" s="20">
        <v>1</v>
      </c>
      <c r="BM150" s="20">
        <v>2</v>
      </c>
      <c r="BN150" s="20">
        <v>3</v>
      </c>
      <c r="BO150" s="20">
        <v>2</v>
      </c>
      <c r="BP150" s="20">
        <v>0</v>
      </c>
      <c r="BQ150" s="21">
        <v>1</v>
      </c>
      <c r="BR150" s="13" t="s">
        <v>136</v>
      </c>
      <c r="BS150" s="13" t="s">
        <v>136</v>
      </c>
      <c r="BT150" s="13" t="s">
        <v>136</v>
      </c>
      <c r="BU150" s="20">
        <v>0</v>
      </c>
      <c r="BV150" s="13" t="s">
        <v>136</v>
      </c>
      <c r="BW150" s="13" t="s">
        <v>136</v>
      </c>
      <c r="BX150" s="13" t="s">
        <v>136</v>
      </c>
      <c r="BY150" s="20">
        <v>0</v>
      </c>
      <c r="BZ150" s="13" t="s">
        <v>136</v>
      </c>
      <c r="CA150" s="13" t="s">
        <v>136</v>
      </c>
      <c r="CB150" s="13" t="s">
        <v>136</v>
      </c>
      <c r="CC150" s="20">
        <v>0</v>
      </c>
      <c r="CD150" s="13" t="s">
        <v>136</v>
      </c>
      <c r="CE150" s="13" t="s">
        <v>136</v>
      </c>
      <c r="CF150" s="13" t="s">
        <v>136</v>
      </c>
      <c r="CG150" s="20">
        <v>0</v>
      </c>
      <c r="CH150" s="13" t="s">
        <v>136</v>
      </c>
      <c r="CI150" s="13" t="s">
        <v>136</v>
      </c>
      <c r="CJ150" s="13" t="s">
        <v>136</v>
      </c>
      <c r="CK150" s="20">
        <v>0</v>
      </c>
      <c r="CL150" s="13" t="s">
        <v>136</v>
      </c>
      <c r="CM150" s="13" t="s">
        <v>136</v>
      </c>
      <c r="CN150" s="13" t="s">
        <v>136</v>
      </c>
      <c r="CO150" s="13" t="s">
        <v>136</v>
      </c>
      <c r="CP150" s="13" t="s">
        <v>136</v>
      </c>
      <c r="CQ150" s="13" t="s">
        <v>136</v>
      </c>
      <c r="CR150" s="13" t="s">
        <v>136</v>
      </c>
      <c r="CS150">
        <v>14</v>
      </c>
      <c r="CT150" s="13">
        <v>3</v>
      </c>
      <c r="CU150">
        <v>14</v>
      </c>
      <c r="CV150" s="13">
        <v>3</v>
      </c>
      <c r="CW150" s="13" t="s">
        <v>136</v>
      </c>
      <c r="CX150" s="13" t="s">
        <v>136</v>
      </c>
      <c r="CY150" s="13" t="s">
        <v>136</v>
      </c>
      <c r="CZ150" s="13" t="s">
        <v>136</v>
      </c>
      <c r="DA150" s="13" t="s">
        <v>136</v>
      </c>
      <c r="DB150" s="13" t="s">
        <v>136</v>
      </c>
      <c r="DC150" s="13" t="s">
        <v>136</v>
      </c>
      <c r="DD150" s="13" t="s">
        <v>136</v>
      </c>
      <c r="DE150" s="13" t="s">
        <v>136</v>
      </c>
      <c r="DF150" s="13" t="s">
        <v>136</v>
      </c>
      <c r="DG150" s="13" t="s">
        <v>136</v>
      </c>
      <c r="DH150" s="13" t="s">
        <v>136</v>
      </c>
      <c r="DI150" s="13"/>
      <c r="DJ150" s="13"/>
      <c r="DK150" s="13"/>
      <c r="DL150" s="20">
        <v>0</v>
      </c>
      <c r="DM150" s="20">
        <v>0</v>
      </c>
      <c r="DN150" s="20">
        <v>0</v>
      </c>
      <c r="DO150" s="20">
        <v>0</v>
      </c>
      <c r="DP150" s="20">
        <v>0</v>
      </c>
      <c r="DQ150" s="20">
        <v>0</v>
      </c>
      <c r="DR150" s="20">
        <v>0</v>
      </c>
      <c r="DS150" s="20">
        <v>1</v>
      </c>
      <c r="DT150" s="20">
        <v>1</v>
      </c>
      <c r="DU150" s="20">
        <v>0</v>
      </c>
      <c r="DV150" s="20">
        <v>0</v>
      </c>
      <c r="DW150" s="20">
        <v>0</v>
      </c>
      <c r="DX150" s="20">
        <v>2</v>
      </c>
      <c r="DY150" s="20">
        <v>2</v>
      </c>
      <c r="DZ150" s="20">
        <v>4</v>
      </c>
      <c r="EA150" s="20">
        <v>4</v>
      </c>
      <c r="EB150" s="20">
        <v>2500</v>
      </c>
      <c r="EC150" s="20">
        <v>4000</v>
      </c>
      <c r="ED150" s="19">
        <f t="shared" si="31"/>
        <v>1500</v>
      </c>
      <c r="EE150" s="19">
        <f t="shared" si="32"/>
        <v>37.5</v>
      </c>
      <c r="EF150" s="20">
        <v>2000</v>
      </c>
      <c r="EG150" s="20">
        <v>3500</v>
      </c>
      <c r="EH150" s="19">
        <f t="shared" si="33"/>
        <v>1500</v>
      </c>
      <c r="EI150" s="19">
        <f t="shared" si="34"/>
        <v>42.857142857142854</v>
      </c>
      <c r="EJ150" s="19"/>
      <c r="EK150" s="19"/>
      <c r="EL150" s="19"/>
      <c r="EM150" s="19"/>
      <c r="EN150" s="19"/>
      <c r="EO150" s="19"/>
      <c r="EP150" s="19"/>
      <c r="EQ150" s="19"/>
      <c r="ER150">
        <v>1</v>
      </c>
      <c r="ET150" s="20">
        <v>1</v>
      </c>
      <c r="EU150" s="20">
        <v>0</v>
      </c>
      <c r="EV150" s="19">
        <v>0</v>
      </c>
      <c r="EW150" s="19"/>
      <c r="EX150">
        <v>0</v>
      </c>
      <c r="EY150" s="20" t="s">
        <v>136</v>
      </c>
      <c r="EZ150" s="19">
        <v>0</v>
      </c>
      <c r="FA150" s="19"/>
      <c r="FB150" s="19">
        <v>0</v>
      </c>
      <c r="FC150" s="19"/>
      <c r="FD150" s="19">
        <v>0</v>
      </c>
      <c r="FE150" s="19"/>
      <c r="FF150" s="15">
        <v>0</v>
      </c>
      <c r="FG150">
        <v>11.5</v>
      </c>
      <c r="FH150">
        <v>0</v>
      </c>
      <c r="FI150">
        <v>52</v>
      </c>
      <c r="FJ150">
        <v>80</v>
      </c>
      <c r="FK150">
        <v>63.5</v>
      </c>
      <c r="FL150">
        <v>80</v>
      </c>
      <c r="FM150">
        <v>143.5</v>
      </c>
      <c r="FN150">
        <v>0</v>
      </c>
      <c r="FO150">
        <v>0</v>
      </c>
      <c r="FP150">
        <v>2</v>
      </c>
      <c r="FQ150">
        <v>0</v>
      </c>
      <c r="FR150">
        <v>0</v>
      </c>
      <c r="FS150">
        <v>0</v>
      </c>
      <c r="FT150">
        <v>5</v>
      </c>
      <c r="FU150">
        <v>0</v>
      </c>
      <c r="FV150">
        <v>0</v>
      </c>
      <c r="FW150">
        <v>0</v>
      </c>
      <c r="FX150">
        <v>3</v>
      </c>
      <c r="FY150">
        <v>0</v>
      </c>
      <c r="FZ150">
        <v>0</v>
      </c>
      <c r="GA150">
        <v>0</v>
      </c>
      <c r="GB150">
        <v>0</v>
      </c>
      <c r="GC150">
        <v>40</v>
      </c>
      <c r="GD150">
        <v>0</v>
      </c>
      <c r="GE150">
        <v>0</v>
      </c>
      <c r="GF150">
        <v>6</v>
      </c>
      <c r="GG150">
        <v>0</v>
      </c>
      <c r="GH150">
        <v>0</v>
      </c>
      <c r="GI150">
        <v>0</v>
      </c>
      <c r="GJ150">
        <v>0</v>
      </c>
      <c r="GK150">
        <v>0</v>
      </c>
      <c r="GL150">
        <v>12</v>
      </c>
      <c r="GM150">
        <v>0</v>
      </c>
      <c r="GN150">
        <v>0</v>
      </c>
      <c r="GO150">
        <v>0</v>
      </c>
      <c r="GP150">
        <v>0</v>
      </c>
      <c r="GQ150">
        <v>0</v>
      </c>
      <c r="GR150">
        <v>1</v>
      </c>
      <c r="GS150">
        <v>40</v>
      </c>
      <c r="GT150">
        <v>0</v>
      </c>
      <c r="GU150">
        <v>0</v>
      </c>
      <c r="GV150">
        <v>11</v>
      </c>
      <c r="GW150">
        <v>0</v>
      </c>
      <c r="GX150">
        <v>0</v>
      </c>
      <c r="GY150">
        <v>0</v>
      </c>
      <c r="GZ150">
        <v>24</v>
      </c>
      <c r="HA150">
        <v>0</v>
      </c>
    </row>
    <row r="151" spans="1:209" ht="15" customHeight="1" x14ac:dyDescent="0.35">
      <c r="A151" s="18">
        <v>2100616</v>
      </c>
      <c r="B151" s="18">
        <v>2</v>
      </c>
      <c r="C151" s="18">
        <v>10</v>
      </c>
      <c r="D151" s="18">
        <v>6</v>
      </c>
      <c r="E151" s="18" t="s">
        <v>279</v>
      </c>
      <c r="F151" s="18">
        <v>1</v>
      </c>
      <c r="G151" s="18">
        <v>3</v>
      </c>
      <c r="H151" s="13">
        <v>2</v>
      </c>
      <c r="I151">
        <v>0</v>
      </c>
      <c r="J151" s="13">
        <v>1</v>
      </c>
      <c r="K151" s="13">
        <v>1</v>
      </c>
      <c r="L151" s="13">
        <v>2</v>
      </c>
      <c r="M151" s="13">
        <v>7</v>
      </c>
      <c r="N151" s="14">
        <v>0</v>
      </c>
      <c r="O151" s="13">
        <v>2</v>
      </c>
      <c r="P151" s="14">
        <v>0</v>
      </c>
      <c r="Q151" s="14">
        <v>0</v>
      </c>
      <c r="R151" s="13">
        <v>0</v>
      </c>
      <c r="S151">
        <v>2</v>
      </c>
      <c r="T151" s="14">
        <f t="shared" si="26"/>
        <v>11</v>
      </c>
      <c r="U151" s="13">
        <v>7</v>
      </c>
      <c r="V151" s="14">
        <v>0</v>
      </c>
      <c r="W151">
        <v>2</v>
      </c>
      <c r="X151" s="14">
        <v>0</v>
      </c>
      <c r="Y151" s="14">
        <v>0</v>
      </c>
      <c r="Z151" s="14">
        <v>0</v>
      </c>
      <c r="AA151">
        <v>1</v>
      </c>
      <c r="AB151" s="14">
        <f t="shared" si="27"/>
        <v>10</v>
      </c>
      <c r="AC151" s="14">
        <v>0</v>
      </c>
      <c r="AD151" s="14">
        <v>0</v>
      </c>
      <c r="AE151" s="14">
        <v>0</v>
      </c>
      <c r="AF151" s="14">
        <v>0</v>
      </c>
      <c r="AG151" s="14">
        <v>0</v>
      </c>
      <c r="AH151" s="14">
        <v>0</v>
      </c>
      <c r="AI151" s="14">
        <v>0</v>
      </c>
      <c r="AJ151" s="14">
        <f t="shared" si="28"/>
        <v>0</v>
      </c>
      <c r="AK151" s="14">
        <v>0</v>
      </c>
      <c r="AL151" s="14">
        <v>0</v>
      </c>
      <c r="AM151" s="14">
        <v>0</v>
      </c>
      <c r="AN151" s="14">
        <v>0</v>
      </c>
      <c r="AO151" s="14">
        <v>0</v>
      </c>
      <c r="AP151" s="14">
        <v>0</v>
      </c>
      <c r="AQ151" s="14">
        <v>0</v>
      </c>
      <c r="AR151" s="14">
        <f t="shared" si="29"/>
        <v>0</v>
      </c>
      <c r="AS151" s="14">
        <f t="shared" si="30"/>
        <v>21</v>
      </c>
      <c r="AT151">
        <v>0</v>
      </c>
      <c r="AU151" s="13" t="s">
        <v>136</v>
      </c>
      <c r="AV151" s="20">
        <v>0</v>
      </c>
      <c r="AW151" s="13" t="s">
        <v>136</v>
      </c>
      <c r="AX151" s="13" t="s">
        <v>136</v>
      </c>
      <c r="AY151" s="13" t="s">
        <v>136</v>
      </c>
      <c r="AZ151" s="20">
        <v>0</v>
      </c>
      <c r="BA151" s="13" t="s">
        <v>136</v>
      </c>
      <c r="BB151" s="13" t="s">
        <v>136</v>
      </c>
      <c r="BC151" s="13" t="s">
        <v>136</v>
      </c>
      <c r="BD151" s="20">
        <v>0</v>
      </c>
      <c r="BE151" s="13" t="s">
        <v>136</v>
      </c>
      <c r="BF151" s="13" t="s">
        <v>136</v>
      </c>
      <c r="BG151" s="13" t="s">
        <v>136</v>
      </c>
      <c r="BH151" s="20">
        <v>0</v>
      </c>
      <c r="BI151" s="13" t="s">
        <v>136</v>
      </c>
      <c r="BJ151" s="13" t="s">
        <v>136</v>
      </c>
      <c r="BK151" s="13" t="s">
        <v>136</v>
      </c>
      <c r="BL151" s="20">
        <v>1</v>
      </c>
      <c r="BM151" s="13">
        <v>2</v>
      </c>
      <c r="BN151" s="13">
        <v>3</v>
      </c>
      <c r="BO151" s="13">
        <v>2</v>
      </c>
      <c r="BP151" s="20">
        <v>0</v>
      </c>
      <c r="BQ151" s="21">
        <v>1</v>
      </c>
      <c r="BR151" s="13" t="s">
        <v>136</v>
      </c>
      <c r="BS151" s="13" t="s">
        <v>136</v>
      </c>
      <c r="BT151" s="13" t="s">
        <v>136</v>
      </c>
      <c r="BU151" s="20">
        <v>0</v>
      </c>
      <c r="BV151" s="13" t="s">
        <v>136</v>
      </c>
      <c r="BW151" s="13" t="s">
        <v>136</v>
      </c>
      <c r="BX151" s="13" t="s">
        <v>136</v>
      </c>
      <c r="BY151" s="20">
        <v>0</v>
      </c>
      <c r="BZ151" s="13" t="s">
        <v>136</v>
      </c>
      <c r="CA151" s="13" t="s">
        <v>136</v>
      </c>
      <c r="CB151" s="13" t="s">
        <v>136</v>
      </c>
      <c r="CC151" s="20">
        <v>0</v>
      </c>
      <c r="CD151" s="13" t="s">
        <v>136</v>
      </c>
      <c r="CE151" s="13" t="s">
        <v>136</v>
      </c>
      <c r="CF151" s="13" t="s">
        <v>136</v>
      </c>
      <c r="CG151" s="20">
        <v>0</v>
      </c>
      <c r="CH151" s="13" t="s">
        <v>136</v>
      </c>
      <c r="CI151" s="13" t="s">
        <v>136</v>
      </c>
      <c r="CJ151" s="13" t="s">
        <v>136</v>
      </c>
      <c r="CK151" s="20">
        <v>0</v>
      </c>
      <c r="CL151" s="13" t="s">
        <v>136</v>
      </c>
      <c r="CM151" s="13" t="s">
        <v>136</v>
      </c>
      <c r="CN151" s="13" t="s">
        <v>136</v>
      </c>
      <c r="CO151" s="13" t="s">
        <v>136</v>
      </c>
      <c r="CP151" s="13" t="s">
        <v>136</v>
      </c>
      <c r="CQ151" s="13" t="s">
        <v>136</v>
      </c>
      <c r="CR151" s="13" t="s">
        <v>136</v>
      </c>
      <c r="CS151" s="13" t="s">
        <v>136</v>
      </c>
      <c r="CT151" s="13" t="s">
        <v>136</v>
      </c>
      <c r="CU151">
        <v>24</v>
      </c>
      <c r="CV151">
        <v>4</v>
      </c>
      <c r="CW151" s="13" t="s">
        <v>136</v>
      </c>
      <c r="CX151" s="13" t="s">
        <v>136</v>
      </c>
      <c r="CY151" s="13" t="s">
        <v>136</v>
      </c>
      <c r="CZ151" s="13" t="s">
        <v>136</v>
      </c>
      <c r="DA151" s="13" t="s">
        <v>136</v>
      </c>
      <c r="DB151" s="13" t="s">
        <v>136</v>
      </c>
      <c r="DC151" s="13" t="s">
        <v>136</v>
      </c>
      <c r="DD151" s="13" t="s">
        <v>136</v>
      </c>
      <c r="DE151" s="13" t="s">
        <v>136</v>
      </c>
      <c r="DF151" s="13" t="s">
        <v>136</v>
      </c>
      <c r="DG151" s="13" t="s">
        <v>136</v>
      </c>
      <c r="DH151" s="13" t="s">
        <v>136</v>
      </c>
      <c r="DI151" s="13"/>
      <c r="DJ151" s="13"/>
      <c r="DK151" s="13"/>
      <c r="DL151" s="20">
        <v>0</v>
      </c>
      <c r="DM151" s="20">
        <v>0</v>
      </c>
      <c r="DN151" s="20">
        <v>0</v>
      </c>
      <c r="DO151" s="20">
        <v>0</v>
      </c>
      <c r="DP151" s="20">
        <v>0</v>
      </c>
      <c r="DQ151" s="20">
        <v>0</v>
      </c>
      <c r="DR151" s="20">
        <v>1</v>
      </c>
      <c r="DS151" s="20">
        <v>1</v>
      </c>
      <c r="DT151" s="20">
        <v>0</v>
      </c>
      <c r="DU151" s="20">
        <v>0</v>
      </c>
      <c r="DV151" s="20">
        <v>0</v>
      </c>
      <c r="DW151" s="20">
        <v>0</v>
      </c>
      <c r="DX151" s="20">
        <v>2</v>
      </c>
      <c r="DY151" s="20">
        <v>2</v>
      </c>
      <c r="DZ151" s="20">
        <v>2</v>
      </c>
      <c r="EA151" s="20">
        <v>2</v>
      </c>
      <c r="EB151" s="20">
        <v>3000</v>
      </c>
      <c r="EC151" s="20">
        <v>5000</v>
      </c>
      <c r="ED151" s="19">
        <f t="shared" si="31"/>
        <v>2000</v>
      </c>
      <c r="EE151" s="19">
        <f t="shared" si="32"/>
        <v>40</v>
      </c>
      <c r="EF151" s="20">
        <v>2000</v>
      </c>
      <c r="EG151" s="20">
        <v>3500</v>
      </c>
      <c r="EH151" s="19">
        <f t="shared" si="33"/>
        <v>1500</v>
      </c>
      <c r="EI151" s="19">
        <f t="shared" si="34"/>
        <v>42.857142857142854</v>
      </c>
      <c r="EJ151" s="20">
        <v>4000</v>
      </c>
      <c r="EK151" s="20">
        <v>6000</v>
      </c>
      <c r="EL151" s="19">
        <f t="shared" si="35"/>
        <v>2000</v>
      </c>
      <c r="EM151" s="19">
        <f t="shared" si="36"/>
        <v>33.333333333333336</v>
      </c>
      <c r="EN151" s="20">
        <v>3000</v>
      </c>
      <c r="EO151" s="20">
        <v>5000</v>
      </c>
      <c r="EP151" s="19">
        <f t="shared" si="37"/>
        <v>2000</v>
      </c>
      <c r="EQ151" s="19">
        <f t="shared" si="38"/>
        <v>40</v>
      </c>
      <c r="ER151" s="19">
        <v>2</v>
      </c>
      <c r="ES151" s="20"/>
      <c r="ET151" s="20">
        <v>1</v>
      </c>
      <c r="EU151" s="20">
        <v>0</v>
      </c>
      <c r="EV151" s="19">
        <v>0</v>
      </c>
      <c r="EW151" s="19"/>
      <c r="EX151">
        <v>0</v>
      </c>
      <c r="EY151" s="20" t="s">
        <v>136</v>
      </c>
      <c r="EZ151" s="19">
        <v>0</v>
      </c>
      <c r="FA151" s="19"/>
      <c r="FB151" s="20">
        <v>8</v>
      </c>
      <c r="FC151" s="20"/>
      <c r="FD151" s="19">
        <v>0</v>
      </c>
      <c r="FE151" s="19"/>
      <c r="FF151">
        <v>2</v>
      </c>
      <c r="FG151">
        <v>17</v>
      </c>
      <c r="FH151">
        <v>6</v>
      </c>
      <c r="FI151">
        <v>28</v>
      </c>
      <c r="FJ151">
        <v>25</v>
      </c>
      <c r="FK151">
        <v>45</v>
      </c>
      <c r="FL151">
        <v>31</v>
      </c>
      <c r="FM151">
        <v>76</v>
      </c>
      <c r="FN151">
        <v>8</v>
      </c>
      <c r="FO151">
        <v>0</v>
      </c>
      <c r="FP151">
        <v>8</v>
      </c>
      <c r="FQ151">
        <v>0</v>
      </c>
      <c r="FR151">
        <v>1</v>
      </c>
      <c r="FS151">
        <v>0</v>
      </c>
      <c r="FT151">
        <v>0</v>
      </c>
      <c r="FU151">
        <v>0</v>
      </c>
      <c r="FV151">
        <v>0</v>
      </c>
      <c r="FW151">
        <v>0</v>
      </c>
      <c r="FX151">
        <v>8</v>
      </c>
      <c r="FY151">
        <v>0</v>
      </c>
      <c r="FZ151">
        <v>0</v>
      </c>
      <c r="GA151">
        <v>2</v>
      </c>
      <c r="GB151">
        <v>0</v>
      </c>
      <c r="GC151">
        <v>8</v>
      </c>
      <c r="GD151">
        <v>2</v>
      </c>
      <c r="GE151">
        <v>0</v>
      </c>
      <c r="GF151">
        <v>0</v>
      </c>
      <c r="GG151">
        <v>0</v>
      </c>
      <c r="GH151">
        <v>0</v>
      </c>
      <c r="GI151">
        <v>0</v>
      </c>
      <c r="GJ151">
        <v>0</v>
      </c>
      <c r="GK151">
        <v>0</v>
      </c>
      <c r="GL151">
        <v>2</v>
      </c>
      <c r="GM151">
        <v>0</v>
      </c>
      <c r="GN151">
        <v>0</v>
      </c>
      <c r="GO151">
        <v>0</v>
      </c>
      <c r="GP151">
        <v>1</v>
      </c>
      <c r="GQ151">
        <v>2</v>
      </c>
      <c r="GR151">
        <v>4</v>
      </c>
      <c r="GS151">
        <v>9</v>
      </c>
      <c r="GT151">
        <v>1</v>
      </c>
      <c r="GU151">
        <v>2</v>
      </c>
      <c r="GV151">
        <v>8</v>
      </c>
      <c r="GW151">
        <v>8</v>
      </c>
      <c r="GX151">
        <v>2</v>
      </c>
      <c r="GY151">
        <v>0</v>
      </c>
      <c r="GZ151">
        <v>0</v>
      </c>
      <c r="HA151">
        <v>0</v>
      </c>
    </row>
    <row r="152" spans="1:209" ht="15" customHeight="1" x14ac:dyDescent="0.35">
      <c r="A152" s="18">
        <v>2100617</v>
      </c>
      <c r="B152" s="18">
        <v>2</v>
      </c>
      <c r="C152" s="18">
        <v>10</v>
      </c>
      <c r="D152" s="18">
        <v>6</v>
      </c>
      <c r="E152" s="18" t="s">
        <v>280</v>
      </c>
      <c r="F152" s="18">
        <v>1</v>
      </c>
      <c r="G152" s="18">
        <v>3</v>
      </c>
      <c r="H152" s="13">
        <v>2</v>
      </c>
      <c r="I152">
        <v>0</v>
      </c>
      <c r="J152" s="13">
        <v>1</v>
      </c>
      <c r="K152" s="13">
        <v>0</v>
      </c>
      <c r="L152" s="14">
        <v>0</v>
      </c>
      <c r="M152" s="14">
        <v>0</v>
      </c>
      <c r="N152" s="14">
        <v>0</v>
      </c>
      <c r="O152" s="13">
        <v>4</v>
      </c>
      <c r="P152" s="14">
        <v>0</v>
      </c>
      <c r="Q152" s="14">
        <v>0</v>
      </c>
      <c r="R152">
        <v>1</v>
      </c>
      <c r="S152">
        <v>2</v>
      </c>
      <c r="T152" s="14">
        <f t="shared" si="26"/>
        <v>7</v>
      </c>
      <c r="U152" s="13">
        <v>8</v>
      </c>
      <c r="V152" s="14">
        <v>0</v>
      </c>
      <c r="W152" s="13">
        <v>1</v>
      </c>
      <c r="X152" s="14">
        <v>0</v>
      </c>
      <c r="Y152" s="14">
        <v>0</v>
      </c>
      <c r="Z152" s="14">
        <v>0</v>
      </c>
      <c r="AA152" s="13">
        <v>1</v>
      </c>
      <c r="AB152" s="14">
        <f t="shared" si="27"/>
        <v>10</v>
      </c>
      <c r="AC152" s="14">
        <v>0</v>
      </c>
      <c r="AD152" s="14">
        <v>0</v>
      </c>
      <c r="AE152" s="14">
        <v>0</v>
      </c>
      <c r="AF152" s="14">
        <v>0</v>
      </c>
      <c r="AG152" s="14">
        <v>0</v>
      </c>
      <c r="AH152" s="14">
        <v>0</v>
      </c>
      <c r="AI152" s="14">
        <v>0</v>
      </c>
      <c r="AJ152" s="14">
        <f t="shared" si="28"/>
        <v>0</v>
      </c>
      <c r="AK152" s="14">
        <v>0</v>
      </c>
      <c r="AL152" s="14">
        <v>0</v>
      </c>
      <c r="AM152" s="14">
        <v>0</v>
      </c>
      <c r="AN152" s="14">
        <v>0</v>
      </c>
      <c r="AO152" s="14">
        <v>0</v>
      </c>
      <c r="AP152" s="14">
        <v>0</v>
      </c>
      <c r="AQ152" s="14">
        <v>0</v>
      </c>
      <c r="AR152" s="14">
        <f t="shared" si="29"/>
        <v>0</v>
      </c>
      <c r="AS152" s="14">
        <f t="shared" si="30"/>
        <v>17</v>
      </c>
      <c r="AT152" s="13">
        <v>0</v>
      </c>
      <c r="AU152" s="13" t="s">
        <v>136</v>
      </c>
      <c r="AV152" s="20">
        <v>0</v>
      </c>
      <c r="AW152" s="13" t="s">
        <v>136</v>
      </c>
      <c r="AX152" s="13" t="s">
        <v>136</v>
      </c>
      <c r="AY152" s="13" t="s">
        <v>136</v>
      </c>
      <c r="AZ152" s="20">
        <v>0</v>
      </c>
      <c r="BA152" s="13" t="s">
        <v>136</v>
      </c>
      <c r="BB152" s="13" t="s">
        <v>136</v>
      </c>
      <c r="BC152" s="13" t="s">
        <v>136</v>
      </c>
      <c r="BD152" s="20">
        <v>0</v>
      </c>
      <c r="BE152" s="13" t="s">
        <v>136</v>
      </c>
      <c r="BF152" s="13" t="s">
        <v>136</v>
      </c>
      <c r="BG152" s="13" t="s">
        <v>136</v>
      </c>
      <c r="BH152" s="20">
        <v>0</v>
      </c>
      <c r="BI152" s="13" t="s">
        <v>136</v>
      </c>
      <c r="BJ152" s="13" t="s">
        <v>136</v>
      </c>
      <c r="BK152" s="13" t="s">
        <v>136</v>
      </c>
      <c r="BL152" s="20">
        <v>1</v>
      </c>
      <c r="BM152" s="20">
        <v>2</v>
      </c>
      <c r="BN152" s="13">
        <v>6</v>
      </c>
      <c r="BO152" s="20">
        <v>2</v>
      </c>
      <c r="BP152" s="20">
        <v>0</v>
      </c>
      <c r="BQ152" s="21">
        <v>1</v>
      </c>
      <c r="BR152" s="13" t="s">
        <v>136</v>
      </c>
      <c r="BS152" s="13" t="s">
        <v>136</v>
      </c>
      <c r="BT152" s="13" t="s">
        <v>136</v>
      </c>
      <c r="BU152" s="20">
        <v>0</v>
      </c>
      <c r="BV152" s="13" t="s">
        <v>136</v>
      </c>
      <c r="BW152" s="13" t="s">
        <v>136</v>
      </c>
      <c r="BX152" s="13" t="s">
        <v>136</v>
      </c>
      <c r="BY152" s="20">
        <v>0</v>
      </c>
      <c r="BZ152" s="13" t="s">
        <v>136</v>
      </c>
      <c r="CA152" s="13" t="s">
        <v>136</v>
      </c>
      <c r="CB152" s="13" t="s">
        <v>136</v>
      </c>
      <c r="CC152" s="20">
        <v>0</v>
      </c>
      <c r="CD152" s="13" t="s">
        <v>136</v>
      </c>
      <c r="CE152" s="13" t="s">
        <v>136</v>
      </c>
      <c r="CF152" s="13" t="s">
        <v>136</v>
      </c>
      <c r="CG152" s="20">
        <v>0</v>
      </c>
      <c r="CH152" s="13" t="s">
        <v>136</v>
      </c>
      <c r="CI152" s="13" t="s">
        <v>136</v>
      </c>
      <c r="CJ152" s="13" t="s">
        <v>136</v>
      </c>
      <c r="CK152" s="20">
        <v>0</v>
      </c>
      <c r="CL152" s="13" t="s">
        <v>136</v>
      </c>
      <c r="CM152" s="13" t="s">
        <v>136</v>
      </c>
      <c r="CN152" s="13" t="s">
        <v>136</v>
      </c>
      <c r="CO152" s="13" t="s">
        <v>136</v>
      </c>
      <c r="CP152" s="13" t="s">
        <v>136</v>
      </c>
      <c r="CQ152" s="13" t="s">
        <v>136</v>
      </c>
      <c r="CR152" s="13" t="s">
        <v>136</v>
      </c>
      <c r="CS152" s="13" t="s">
        <v>136</v>
      </c>
      <c r="CT152" s="13" t="s">
        <v>136</v>
      </c>
      <c r="CU152">
        <v>2</v>
      </c>
      <c r="CV152" s="13" t="s">
        <v>136</v>
      </c>
      <c r="CW152" s="13" t="s">
        <v>136</v>
      </c>
      <c r="CX152" s="13" t="s">
        <v>136</v>
      </c>
      <c r="CY152" s="13" t="s">
        <v>136</v>
      </c>
      <c r="CZ152" s="13" t="s">
        <v>136</v>
      </c>
      <c r="DA152" s="13" t="s">
        <v>136</v>
      </c>
      <c r="DB152" s="13" t="s">
        <v>136</v>
      </c>
      <c r="DC152" s="13" t="s">
        <v>136</v>
      </c>
      <c r="DD152" s="13" t="s">
        <v>136</v>
      </c>
      <c r="DE152" s="13" t="s">
        <v>136</v>
      </c>
      <c r="DF152" s="13" t="s">
        <v>136</v>
      </c>
      <c r="DG152" s="13" t="s">
        <v>136</v>
      </c>
      <c r="DH152" s="13" t="s">
        <v>136</v>
      </c>
      <c r="DI152" s="13"/>
      <c r="DJ152" s="13"/>
      <c r="DK152" s="13"/>
      <c r="DL152" s="20">
        <v>0</v>
      </c>
      <c r="DM152" s="20">
        <v>0</v>
      </c>
      <c r="DN152" s="20">
        <v>0</v>
      </c>
      <c r="DO152" s="20">
        <v>0</v>
      </c>
      <c r="DP152" s="20">
        <v>0</v>
      </c>
      <c r="DQ152" s="20">
        <v>0</v>
      </c>
      <c r="DR152" s="20">
        <v>1</v>
      </c>
      <c r="DS152" s="20">
        <v>1</v>
      </c>
      <c r="DT152" s="20">
        <v>0</v>
      </c>
      <c r="DU152" s="20">
        <v>0</v>
      </c>
      <c r="DV152" s="20">
        <v>0</v>
      </c>
      <c r="DW152" s="20">
        <v>0</v>
      </c>
      <c r="DX152" s="20">
        <v>2</v>
      </c>
      <c r="DY152" s="20">
        <v>2</v>
      </c>
      <c r="DZ152" s="20">
        <v>2</v>
      </c>
      <c r="EA152" s="20">
        <v>2</v>
      </c>
      <c r="EB152" s="20">
        <v>1500</v>
      </c>
      <c r="EC152" s="20">
        <v>4000</v>
      </c>
      <c r="ED152" s="19">
        <f t="shared" si="31"/>
        <v>2500</v>
      </c>
      <c r="EE152" s="19">
        <f t="shared" si="32"/>
        <v>62.5</v>
      </c>
      <c r="EF152" s="20">
        <v>1500</v>
      </c>
      <c r="EG152" s="20">
        <v>3500</v>
      </c>
      <c r="EH152" s="19">
        <f t="shared" si="33"/>
        <v>2000</v>
      </c>
      <c r="EI152" s="19">
        <f t="shared" si="34"/>
        <v>57.142857142857139</v>
      </c>
      <c r="EJ152" s="20">
        <v>3000</v>
      </c>
      <c r="EK152" s="20">
        <v>7000</v>
      </c>
      <c r="EL152" s="19">
        <f t="shared" si="35"/>
        <v>4000</v>
      </c>
      <c r="EM152" s="19">
        <f t="shared" si="36"/>
        <v>57.142857142857139</v>
      </c>
      <c r="EN152" s="20">
        <v>2000</v>
      </c>
      <c r="EO152" s="20">
        <v>7000</v>
      </c>
      <c r="EP152" s="19">
        <f t="shared" si="37"/>
        <v>5000</v>
      </c>
      <c r="EQ152" s="19">
        <f t="shared" si="38"/>
        <v>71.428571428571431</v>
      </c>
      <c r="ER152" s="19">
        <v>2</v>
      </c>
      <c r="ES152" s="20"/>
      <c r="ET152" s="20">
        <v>1</v>
      </c>
      <c r="EU152" s="20">
        <v>0</v>
      </c>
      <c r="EV152" s="19">
        <v>0</v>
      </c>
      <c r="EW152" s="19"/>
      <c r="EX152">
        <v>0</v>
      </c>
      <c r="EY152" s="20" t="s">
        <v>136</v>
      </c>
      <c r="EZ152" s="19">
        <v>0</v>
      </c>
      <c r="FA152" s="19"/>
      <c r="FB152">
        <v>8</v>
      </c>
      <c r="FD152" s="19">
        <v>0</v>
      </c>
      <c r="FE152" s="19"/>
      <c r="FF152">
        <v>2</v>
      </c>
      <c r="FG152">
        <v>6</v>
      </c>
      <c r="FH152">
        <v>0</v>
      </c>
      <c r="FI152">
        <v>13</v>
      </c>
      <c r="FJ152">
        <v>25</v>
      </c>
      <c r="FK152">
        <v>19</v>
      </c>
      <c r="FL152">
        <v>25</v>
      </c>
      <c r="FM152">
        <v>44</v>
      </c>
      <c r="FN152">
        <v>0</v>
      </c>
      <c r="FO152">
        <v>0</v>
      </c>
      <c r="FP152">
        <v>2</v>
      </c>
      <c r="FQ152">
        <v>0</v>
      </c>
      <c r="FR152">
        <v>1</v>
      </c>
      <c r="FS152">
        <v>0</v>
      </c>
      <c r="FT152">
        <v>0</v>
      </c>
      <c r="FU152">
        <v>0</v>
      </c>
      <c r="FV152">
        <v>1</v>
      </c>
      <c r="FW152">
        <v>0</v>
      </c>
      <c r="FX152">
        <v>7</v>
      </c>
      <c r="FY152">
        <v>0</v>
      </c>
      <c r="FZ152">
        <v>0</v>
      </c>
      <c r="GA152">
        <v>0</v>
      </c>
      <c r="GB152">
        <v>0</v>
      </c>
      <c r="GC152">
        <v>25</v>
      </c>
      <c r="GD152">
        <v>2</v>
      </c>
      <c r="GE152">
        <v>0</v>
      </c>
      <c r="GF152">
        <v>0</v>
      </c>
      <c r="GG152">
        <v>0</v>
      </c>
      <c r="GH152">
        <v>0</v>
      </c>
      <c r="GI152">
        <v>0</v>
      </c>
      <c r="GJ152">
        <v>0</v>
      </c>
      <c r="GK152">
        <v>0</v>
      </c>
      <c r="GL152">
        <v>2</v>
      </c>
      <c r="GM152">
        <v>0</v>
      </c>
      <c r="GN152">
        <v>0</v>
      </c>
      <c r="GO152">
        <v>0</v>
      </c>
      <c r="GP152">
        <v>0</v>
      </c>
      <c r="GQ152">
        <v>0</v>
      </c>
      <c r="GR152">
        <v>2</v>
      </c>
      <c r="GS152">
        <v>0</v>
      </c>
      <c r="GT152">
        <v>0</v>
      </c>
      <c r="GU152">
        <v>0</v>
      </c>
      <c r="GV152">
        <v>0</v>
      </c>
      <c r="GW152">
        <v>0</v>
      </c>
      <c r="GX152">
        <v>0</v>
      </c>
      <c r="GY152">
        <v>0</v>
      </c>
      <c r="GZ152">
        <v>2</v>
      </c>
      <c r="HA152">
        <v>0</v>
      </c>
    </row>
    <row r="153" spans="1:209" s="20" customFormat="1" ht="15" customHeight="1" x14ac:dyDescent="0.35">
      <c r="A153" s="21">
        <v>2100618</v>
      </c>
      <c r="B153" s="21">
        <v>2</v>
      </c>
      <c r="C153" s="21">
        <v>10</v>
      </c>
      <c r="D153" s="21">
        <v>6</v>
      </c>
      <c r="E153" s="21" t="s">
        <v>281</v>
      </c>
      <c r="F153" s="21">
        <v>1</v>
      </c>
      <c r="G153" s="21">
        <v>2</v>
      </c>
      <c r="H153" s="13">
        <v>2</v>
      </c>
      <c r="I153" s="20">
        <v>0</v>
      </c>
      <c r="J153" s="13">
        <v>1</v>
      </c>
      <c r="K153" s="13">
        <v>1</v>
      </c>
      <c r="L153" s="13">
        <v>1</v>
      </c>
      <c r="M153" s="13">
        <v>2</v>
      </c>
      <c r="N153" s="14">
        <v>0</v>
      </c>
      <c r="O153" s="13">
        <v>5</v>
      </c>
      <c r="P153" s="13">
        <v>3</v>
      </c>
      <c r="Q153" s="14">
        <v>0</v>
      </c>
      <c r="R153" s="13">
        <v>3</v>
      </c>
      <c r="S153" s="14">
        <v>0</v>
      </c>
      <c r="T153" s="14">
        <f t="shared" si="26"/>
        <v>13</v>
      </c>
      <c r="U153" s="13">
        <v>9</v>
      </c>
      <c r="V153" s="14">
        <v>0</v>
      </c>
      <c r="W153" s="20">
        <v>4</v>
      </c>
      <c r="X153" s="13">
        <v>3</v>
      </c>
      <c r="Y153" s="14">
        <v>0</v>
      </c>
      <c r="Z153" s="13">
        <v>3</v>
      </c>
      <c r="AA153" s="14">
        <v>0</v>
      </c>
      <c r="AB153" s="14">
        <f t="shared" si="27"/>
        <v>19</v>
      </c>
      <c r="AC153" s="14">
        <v>0</v>
      </c>
      <c r="AD153" s="14">
        <v>0</v>
      </c>
      <c r="AE153" s="14">
        <v>0</v>
      </c>
      <c r="AF153" s="14">
        <v>0</v>
      </c>
      <c r="AG153" s="14">
        <v>0</v>
      </c>
      <c r="AH153" s="14">
        <v>0</v>
      </c>
      <c r="AI153" s="14">
        <v>0</v>
      </c>
      <c r="AJ153" s="14">
        <f t="shared" si="28"/>
        <v>0</v>
      </c>
      <c r="AK153" s="14">
        <v>0</v>
      </c>
      <c r="AL153" s="14">
        <v>0</v>
      </c>
      <c r="AM153" s="14">
        <v>0</v>
      </c>
      <c r="AN153" s="14">
        <v>0</v>
      </c>
      <c r="AO153" s="14">
        <v>0</v>
      </c>
      <c r="AP153" s="14">
        <v>0</v>
      </c>
      <c r="AQ153" s="14">
        <v>0</v>
      </c>
      <c r="AR153" s="14">
        <f t="shared" si="29"/>
        <v>0</v>
      </c>
      <c r="AS153" s="14">
        <f t="shared" si="30"/>
        <v>32</v>
      </c>
      <c r="AT153" s="20">
        <v>0</v>
      </c>
      <c r="AU153" s="13" t="s">
        <v>136</v>
      </c>
      <c r="AV153" s="20">
        <v>0</v>
      </c>
      <c r="AW153" s="13" t="s">
        <v>136</v>
      </c>
      <c r="AX153" s="13" t="s">
        <v>136</v>
      </c>
      <c r="AY153" s="13" t="s">
        <v>136</v>
      </c>
      <c r="AZ153" s="20">
        <v>0</v>
      </c>
      <c r="BA153" s="13" t="s">
        <v>136</v>
      </c>
      <c r="BB153" s="13" t="s">
        <v>136</v>
      </c>
      <c r="BC153" s="13" t="s">
        <v>136</v>
      </c>
      <c r="BD153" s="20">
        <v>0</v>
      </c>
      <c r="BE153" s="13" t="s">
        <v>136</v>
      </c>
      <c r="BF153" s="13" t="s">
        <v>136</v>
      </c>
      <c r="BG153" s="13" t="s">
        <v>136</v>
      </c>
      <c r="BH153" s="20">
        <v>0</v>
      </c>
      <c r="BI153" s="13" t="s">
        <v>136</v>
      </c>
      <c r="BJ153" s="13" t="s">
        <v>136</v>
      </c>
      <c r="BK153" s="13" t="s">
        <v>136</v>
      </c>
      <c r="BL153" s="20">
        <v>0</v>
      </c>
      <c r="BM153" s="13" t="s">
        <v>136</v>
      </c>
      <c r="BN153" s="13" t="s">
        <v>136</v>
      </c>
      <c r="BO153" s="13" t="s">
        <v>136</v>
      </c>
      <c r="BP153" s="20">
        <v>0</v>
      </c>
      <c r="BQ153" s="21">
        <v>1</v>
      </c>
      <c r="BR153" s="13" t="s">
        <v>136</v>
      </c>
      <c r="BS153" s="13" t="s">
        <v>136</v>
      </c>
      <c r="BT153" s="13" t="s">
        <v>136</v>
      </c>
      <c r="BU153" s="20">
        <v>0</v>
      </c>
      <c r="BV153" s="13" t="s">
        <v>136</v>
      </c>
      <c r="BW153" s="13" t="s">
        <v>136</v>
      </c>
      <c r="BX153" s="13" t="s">
        <v>136</v>
      </c>
      <c r="BY153" s="20">
        <v>0</v>
      </c>
      <c r="BZ153" s="13" t="s">
        <v>136</v>
      </c>
      <c r="CA153" s="13" t="s">
        <v>136</v>
      </c>
      <c r="CB153" s="13" t="s">
        <v>136</v>
      </c>
      <c r="CC153" s="20">
        <v>0</v>
      </c>
      <c r="CD153" s="13" t="s">
        <v>136</v>
      </c>
      <c r="CE153" s="13" t="s">
        <v>136</v>
      </c>
      <c r="CF153" s="13" t="s">
        <v>136</v>
      </c>
      <c r="CG153" s="20">
        <v>0</v>
      </c>
      <c r="CH153" s="13" t="s">
        <v>136</v>
      </c>
      <c r="CI153" s="13" t="s">
        <v>136</v>
      </c>
      <c r="CJ153" s="13" t="s">
        <v>136</v>
      </c>
      <c r="CK153" s="20">
        <v>0</v>
      </c>
      <c r="CL153" s="13" t="s">
        <v>136</v>
      </c>
      <c r="CM153" s="13" t="s">
        <v>136</v>
      </c>
      <c r="CN153" s="13" t="s">
        <v>136</v>
      </c>
      <c r="CO153" s="13" t="s">
        <v>136</v>
      </c>
      <c r="CP153" s="13" t="s">
        <v>136</v>
      </c>
      <c r="CQ153" s="13" t="s">
        <v>136</v>
      </c>
      <c r="CR153" s="13" t="s">
        <v>136</v>
      </c>
      <c r="CS153" s="13" t="s">
        <v>136</v>
      </c>
      <c r="CT153" s="13" t="s">
        <v>136</v>
      </c>
      <c r="CU153" s="13" t="s">
        <v>136</v>
      </c>
      <c r="CV153" s="13" t="s">
        <v>136</v>
      </c>
      <c r="CW153" s="13" t="s">
        <v>136</v>
      </c>
      <c r="CX153" s="13" t="s">
        <v>136</v>
      </c>
      <c r="CY153" s="13" t="s">
        <v>136</v>
      </c>
      <c r="CZ153" s="13" t="s">
        <v>136</v>
      </c>
      <c r="DA153" s="13" t="s">
        <v>136</v>
      </c>
      <c r="DB153" s="13" t="s">
        <v>136</v>
      </c>
      <c r="DC153" s="13" t="s">
        <v>136</v>
      </c>
      <c r="DD153" s="13" t="s">
        <v>136</v>
      </c>
      <c r="DE153" s="13" t="s">
        <v>136</v>
      </c>
      <c r="DF153" s="13" t="s">
        <v>136</v>
      </c>
      <c r="DG153" s="13" t="s">
        <v>136</v>
      </c>
      <c r="DH153" s="13" t="s">
        <v>136</v>
      </c>
      <c r="DI153" s="13"/>
      <c r="DJ153" s="13"/>
      <c r="DK153" s="13"/>
      <c r="DL153" s="20">
        <v>0</v>
      </c>
      <c r="DM153" s="20">
        <v>0</v>
      </c>
      <c r="DN153" s="20">
        <v>0</v>
      </c>
      <c r="DO153" s="20">
        <v>0</v>
      </c>
      <c r="DP153" s="20">
        <v>0</v>
      </c>
      <c r="DQ153" s="20">
        <v>0</v>
      </c>
      <c r="DR153" s="20">
        <v>0</v>
      </c>
      <c r="DS153" s="20">
        <v>0</v>
      </c>
      <c r="DT153" s="20">
        <v>0</v>
      </c>
      <c r="DU153" s="20">
        <v>0</v>
      </c>
      <c r="DV153" s="20">
        <v>0</v>
      </c>
      <c r="DW153" s="20">
        <v>0</v>
      </c>
      <c r="DX153" s="20">
        <v>4</v>
      </c>
      <c r="DY153" s="20">
        <v>4</v>
      </c>
      <c r="DZ153" s="20">
        <v>4</v>
      </c>
      <c r="EA153" s="20">
        <v>4</v>
      </c>
      <c r="EB153" s="19"/>
      <c r="EC153" s="19"/>
      <c r="ED153" s="19"/>
      <c r="EE153" s="19"/>
      <c r="EH153" s="19"/>
      <c r="EI153" s="19"/>
      <c r="EJ153" s="19"/>
      <c r="EK153" s="19"/>
      <c r="EL153" s="19"/>
      <c r="EM153" s="19"/>
      <c r="EN153" s="19"/>
      <c r="EO153" s="19"/>
      <c r="EP153" s="19"/>
      <c r="EQ153" s="19"/>
      <c r="ER153" s="20">
        <v>0</v>
      </c>
      <c r="ET153" s="20">
        <v>1</v>
      </c>
      <c r="EU153" s="20">
        <v>0</v>
      </c>
      <c r="EV153" s="19">
        <v>0</v>
      </c>
      <c r="EW153" s="19"/>
      <c r="EX153" s="20">
        <v>0</v>
      </c>
      <c r="EY153" s="20" t="s">
        <v>136</v>
      </c>
      <c r="EZ153" s="19">
        <v>0</v>
      </c>
      <c r="FA153" s="19"/>
      <c r="FB153" s="19">
        <v>0</v>
      </c>
      <c r="FC153" s="19"/>
      <c r="FD153" s="19">
        <v>0</v>
      </c>
      <c r="FE153" s="19"/>
      <c r="FF153" s="15">
        <v>0</v>
      </c>
      <c r="FG153" s="20">
        <v>41</v>
      </c>
      <c r="FH153" s="20">
        <v>9</v>
      </c>
      <c r="FI153" s="20">
        <v>10</v>
      </c>
      <c r="FJ153" s="20">
        <v>42</v>
      </c>
      <c r="FK153" s="20">
        <v>51</v>
      </c>
      <c r="FL153" s="20">
        <v>51</v>
      </c>
      <c r="FM153" s="20">
        <v>102</v>
      </c>
      <c r="FN153" s="20">
        <v>15</v>
      </c>
      <c r="FO153" s="20">
        <v>0</v>
      </c>
      <c r="FP153" s="20">
        <v>4</v>
      </c>
      <c r="FQ153" s="20">
        <v>0</v>
      </c>
      <c r="FR153" s="20">
        <v>2</v>
      </c>
      <c r="FS153" s="20">
        <v>0</v>
      </c>
      <c r="FT153" s="20">
        <v>0</v>
      </c>
      <c r="FU153" s="20">
        <v>0</v>
      </c>
      <c r="FV153" s="20">
        <v>1</v>
      </c>
      <c r="FW153" s="20">
        <v>0</v>
      </c>
      <c r="FX153" s="20">
        <v>4</v>
      </c>
      <c r="FY153" s="20">
        <v>0</v>
      </c>
      <c r="FZ153" s="20">
        <v>2</v>
      </c>
      <c r="GA153" s="20">
        <v>2</v>
      </c>
      <c r="GB153" s="20">
        <v>0</v>
      </c>
      <c r="GC153" s="20">
        <v>18</v>
      </c>
      <c r="GD153" s="20">
        <v>8</v>
      </c>
      <c r="GE153" s="20">
        <v>0</v>
      </c>
      <c r="GF153" s="20">
        <v>0</v>
      </c>
      <c r="GG153" s="20">
        <v>0</v>
      </c>
      <c r="GH153" s="20">
        <v>6</v>
      </c>
      <c r="GI153" s="20">
        <v>0</v>
      </c>
      <c r="GJ153" s="20">
        <v>0</v>
      </c>
      <c r="GK153" s="20">
        <v>0</v>
      </c>
      <c r="GL153" s="20">
        <v>3</v>
      </c>
      <c r="GM153" s="20">
        <v>0</v>
      </c>
      <c r="GN153" s="20">
        <v>0</v>
      </c>
      <c r="GO153" s="20">
        <v>0</v>
      </c>
      <c r="GP153" s="20">
        <v>0</v>
      </c>
      <c r="GQ153" s="20">
        <v>3</v>
      </c>
      <c r="GR153" s="20">
        <v>1</v>
      </c>
      <c r="GS153" s="20">
        <v>24</v>
      </c>
      <c r="GT153" s="20">
        <v>0</v>
      </c>
      <c r="GU153" s="20">
        <v>0</v>
      </c>
      <c r="GV153" s="20">
        <v>1</v>
      </c>
      <c r="GW153" s="20">
        <v>0</v>
      </c>
      <c r="GX153" s="20">
        <v>4</v>
      </c>
      <c r="GY153" s="20">
        <v>4</v>
      </c>
      <c r="GZ153" s="20">
        <v>0</v>
      </c>
      <c r="HA153" s="20">
        <v>0</v>
      </c>
    </row>
    <row r="154" spans="1:209" ht="15" customHeight="1" x14ac:dyDescent="0.35">
      <c r="A154" s="18">
        <v>3110701</v>
      </c>
      <c r="B154" s="18">
        <v>3</v>
      </c>
      <c r="C154" s="18">
        <v>11</v>
      </c>
      <c r="D154" s="18">
        <v>7</v>
      </c>
      <c r="E154" s="18" t="s">
        <v>282</v>
      </c>
      <c r="F154" s="18">
        <v>0</v>
      </c>
      <c r="G154">
        <v>0</v>
      </c>
      <c r="H154" s="13">
        <v>4</v>
      </c>
      <c r="I154">
        <v>0</v>
      </c>
      <c r="J154">
        <v>0</v>
      </c>
      <c r="K154" s="13">
        <v>0</v>
      </c>
      <c r="L154" s="14">
        <v>0</v>
      </c>
      <c r="M154" s="14">
        <v>0</v>
      </c>
      <c r="N154">
        <v>1</v>
      </c>
      <c r="O154" s="13">
        <v>6</v>
      </c>
      <c r="P154" s="13">
        <v>4</v>
      </c>
      <c r="Q154" s="14">
        <v>0</v>
      </c>
      <c r="R154" s="13">
        <v>1</v>
      </c>
      <c r="S154" s="14">
        <v>0</v>
      </c>
      <c r="T154" s="14">
        <f t="shared" si="26"/>
        <v>12</v>
      </c>
      <c r="U154" s="13">
        <v>3</v>
      </c>
      <c r="V154" s="14">
        <v>0</v>
      </c>
      <c r="W154" s="14">
        <v>0</v>
      </c>
      <c r="X154">
        <v>4</v>
      </c>
      <c r="Y154" s="14">
        <v>0</v>
      </c>
      <c r="Z154" s="13">
        <v>1</v>
      </c>
      <c r="AA154" s="14">
        <v>0</v>
      </c>
      <c r="AB154" s="14">
        <f t="shared" si="27"/>
        <v>8</v>
      </c>
      <c r="AC154" s="14">
        <v>0</v>
      </c>
      <c r="AD154" s="14">
        <v>0</v>
      </c>
      <c r="AE154" s="14">
        <v>0</v>
      </c>
      <c r="AF154" s="14">
        <v>0</v>
      </c>
      <c r="AG154" s="14">
        <v>0</v>
      </c>
      <c r="AH154" s="14">
        <v>0</v>
      </c>
      <c r="AI154" s="14">
        <v>0</v>
      </c>
      <c r="AJ154" s="14">
        <f t="shared" si="28"/>
        <v>0</v>
      </c>
      <c r="AK154" s="14">
        <v>0</v>
      </c>
      <c r="AL154" s="14">
        <v>0</v>
      </c>
      <c r="AM154" s="14">
        <v>0</v>
      </c>
      <c r="AN154" s="14">
        <v>0</v>
      </c>
      <c r="AO154" s="14">
        <v>0</v>
      </c>
      <c r="AP154" s="14">
        <v>0</v>
      </c>
      <c r="AQ154" s="14">
        <v>0</v>
      </c>
      <c r="AR154" s="14">
        <f t="shared" si="29"/>
        <v>0</v>
      </c>
      <c r="AS154" s="14">
        <f t="shared" si="30"/>
        <v>20</v>
      </c>
      <c r="AT154">
        <v>0</v>
      </c>
      <c r="AU154" s="13" t="s">
        <v>136</v>
      </c>
      <c r="AV154" s="20">
        <v>0</v>
      </c>
      <c r="AW154" s="13" t="s">
        <v>136</v>
      </c>
      <c r="AX154" s="13" t="s">
        <v>136</v>
      </c>
      <c r="AY154" s="13" t="s">
        <v>136</v>
      </c>
      <c r="AZ154" s="20">
        <v>0</v>
      </c>
      <c r="BA154" s="13" t="s">
        <v>136</v>
      </c>
      <c r="BB154" s="13" t="s">
        <v>136</v>
      </c>
      <c r="BC154" s="13" t="s">
        <v>136</v>
      </c>
      <c r="BD154" s="20">
        <v>0</v>
      </c>
      <c r="BE154" s="13" t="s">
        <v>136</v>
      </c>
      <c r="BF154" s="13" t="s">
        <v>136</v>
      </c>
      <c r="BG154" s="13" t="s">
        <v>136</v>
      </c>
      <c r="BH154" s="20">
        <v>0</v>
      </c>
      <c r="BI154" s="13" t="s">
        <v>136</v>
      </c>
      <c r="BJ154" s="13" t="s">
        <v>136</v>
      </c>
      <c r="BK154" s="13" t="s">
        <v>136</v>
      </c>
      <c r="BL154" s="20">
        <v>1</v>
      </c>
      <c r="BM154" s="20">
        <v>2</v>
      </c>
      <c r="BN154" s="13">
        <v>6</v>
      </c>
      <c r="BO154" s="20">
        <v>2</v>
      </c>
      <c r="BP154" s="20">
        <v>0</v>
      </c>
      <c r="BQ154" s="21">
        <v>0</v>
      </c>
      <c r="BR154" s="13" t="s">
        <v>136</v>
      </c>
      <c r="BS154" s="13" t="s">
        <v>136</v>
      </c>
      <c r="BT154" s="13" t="s">
        <v>136</v>
      </c>
      <c r="BU154" s="20">
        <v>1</v>
      </c>
      <c r="BV154">
        <v>2</v>
      </c>
      <c r="BW154">
        <v>6</v>
      </c>
      <c r="BX154">
        <v>2</v>
      </c>
      <c r="BY154" s="20">
        <v>0</v>
      </c>
      <c r="BZ154" s="13" t="s">
        <v>136</v>
      </c>
      <c r="CA154" s="13" t="s">
        <v>136</v>
      </c>
      <c r="CB154" s="13" t="s">
        <v>136</v>
      </c>
      <c r="CC154" s="20">
        <v>1</v>
      </c>
      <c r="CD154">
        <v>2</v>
      </c>
      <c r="CE154" s="15">
        <v>6</v>
      </c>
      <c r="CF154">
        <v>2</v>
      </c>
      <c r="CG154" s="20">
        <v>0</v>
      </c>
      <c r="CH154" s="13" t="s">
        <v>136</v>
      </c>
      <c r="CI154" s="13" t="s">
        <v>136</v>
      </c>
      <c r="CJ154" s="13" t="s">
        <v>136</v>
      </c>
      <c r="CK154" s="20">
        <v>0</v>
      </c>
      <c r="CL154" s="13" t="s">
        <v>136</v>
      </c>
      <c r="CM154" s="13" t="s">
        <v>136</v>
      </c>
      <c r="CN154" s="13" t="s">
        <v>136</v>
      </c>
      <c r="CO154" s="13" t="s">
        <v>136</v>
      </c>
      <c r="CP154" s="13" t="s">
        <v>136</v>
      </c>
      <c r="CQ154" s="13" t="s">
        <v>136</v>
      </c>
      <c r="CR154" s="13" t="s">
        <v>136</v>
      </c>
      <c r="CS154" s="13" t="s">
        <v>136</v>
      </c>
      <c r="CT154" s="13" t="s">
        <v>136</v>
      </c>
      <c r="CU154">
        <v>2</v>
      </c>
      <c r="CV154" s="13" t="s">
        <v>136</v>
      </c>
      <c r="CW154" s="13" t="s">
        <v>136</v>
      </c>
      <c r="CX154" s="13" t="s">
        <v>136</v>
      </c>
      <c r="CY154">
        <v>2</v>
      </c>
      <c r="CZ154" s="13" t="s">
        <v>136</v>
      </c>
      <c r="DA154" s="13" t="s">
        <v>136</v>
      </c>
      <c r="DB154" s="13" t="s">
        <v>136</v>
      </c>
      <c r="DC154">
        <v>2</v>
      </c>
      <c r="DD154" s="13" t="s">
        <v>136</v>
      </c>
      <c r="DE154" s="13" t="s">
        <v>136</v>
      </c>
      <c r="DF154" s="13" t="s">
        <v>136</v>
      </c>
      <c r="DG154" s="13" t="s">
        <v>136</v>
      </c>
      <c r="DH154" s="13" t="s">
        <v>136</v>
      </c>
      <c r="DI154" s="13"/>
      <c r="DJ154" s="13"/>
      <c r="DK154" s="13"/>
      <c r="DL154" s="20">
        <v>0</v>
      </c>
      <c r="DM154" s="20">
        <v>0</v>
      </c>
      <c r="DN154" s="20">
        <v>1</v>
      </c>
      <c r="DO154" s="20">
        <v>1</v>
      </c>
      <c r="DP154" s="20">
        <v>0</v>
      </c>
      <c r="DQ154" s="20">
        <v>0</v>
      </c>
      <c r="DR154" s="20">
        <v>0</v>
      </c>
      <c r="DS154" s="20">
        <v>1</v>
      </c>
      <c r="DT154" s="20">
        <v>1</v>
      </c>
      <c r="DU154" s="20">
        <v>0</v>
      </c>
      <c r="DV154" s="20">
        <v>0</v>
      </c>
      <c r="DW154" s="20">
        <v>0</v>
      </c>
      <c r="DX154" s="20">
        <v>2</v>
      </c>
      <c r="DY154" s="20">
        <v>2</v>
      </c>
      <c r="DZ154" s="20">
        <v>2</v>
      </c>
      <c r="EA154" s="20">
        <v>2</v>
      </c>
      <c r="EB154" s="20">
        <v>4000</v>
      </c>
      <c r="EC154" s="20">
        <v>5000</v>
      </c>
      <c r="ED154" s="19">
        <f t="shared" si="31"/>
        <v>1000</v>
      </c>
      <c r="EE154" s="19">
        <f t="shared" si="32"/>
        <v>20</v>
      </c>
      <c r="EF154" s="20">
        <v>4000</v>
      </c>
      <c r="EG154" s="20">
        <v>5000</v>
      </c>
      <c r="EH154" s="19">
        <f t="shared" si="33"/>
        <v>1000</v>
      </c>
      <c r="EI154" s="19">
        <f t="shared" si="34"/>
        <v>20</v>
      </c>
      <c r="EJ154" s="20">
        <v>4000</v>
      </c>
      <c r="EK154" s="20">
        <v>5000</v>
      </c>
      <c r="EL154" s="19">
        <f t="shared" si="35"/>
        <v>1000</v>
      </c>
      <c r="EM154" s="19">
        <f t="shared" si="36"/>
        <v>20</v>
      </c>
      <c r="EN154" s="20">
        <v>4000</v>
      </c>
      <c r="EO154" s="20">
        <v>5000</v>
      </c>
      <c r="EP154" s="19">
        <f t="shared" si="37"/>
        <v>1000</v>
      </c>
      <c r="EQ154" s="19">
        <f t="shared" si="38"/>
        <v>20</v>
      </c>
      <c r="ER154" s="19">
        <v>2</v>
      </c>
      <c r="ES154" s="20"/>
      <c r="ET154" s="20">
        <v>1</v>
      </c>
      <c r="EU154" s="20">
        <v>1</v>
      </c>
      <c r="EV154" s="20">
        <v>3</v>
      </c>
      <c r="EW154" s="20"/>
      <c r="EX154" s="20">
        <v>0</v>
      </c>
      <c r="EY154" s="20" t="s">
        <v>136</v>
      </c>
      <c r="EZ154" s="19">
        <v>0</v>
      </c>
      <c r="FA154" s="19"/>
      <c r="FB154" s="20">
        <v>5</v>
      </c>
      <c r="FC154" s="20"/>
      <c r="FD154" s="19">
        <v>0</v>
      </c>
      <c r="FE154" s="19"/>
      <c r="FF154" s="20">
        <v>4</v>
      </c>
      <c r="FG154">
        <v>118</v>
      </c>
      <c r="FH154">
        <v>0</v>
      </c>
      <c r="FI154">
        <v>17</v>
      </c>
      <c r="FJ154">
        <v>60</v>
      </c>
      <c r="FK154">
        <v>135</v>
      </c>
      <c r="FL154">
        <v>60</v>
      </c>
      <c r="FM154">
        <v>195</v>
      </c>
      <c r="FN154">
        <v>90</v>
      </c>
      <c r="FO154">
        <v>0</v>
      </c>
      <c r="FP154">
        <v>0</v>
      </c>
      <c r="FQ154">
        <v>0</v>
      </c>
      <c r="FR154">
        <v>3</v>
      </c>
      <c r="FS154">
        <v>0</v>
      </c>
      <c r="FT154">
        <v>0</v>
      </c>
      <c r="FU154">
        <v>3</v>
      </c>
      <c r="FV154">
        <v>0</v>
      </c>
      <c r="FW154">
        <v>0</v>
      </c>
      <c r="FX154">
        <v>5</v>
      </c>
      <c r="FY154">
        <v>0</v>
      </c>
      <c r="FZ154">
        <v>0</v>
      </c>
      <c r="GA154">
        <v>0</v>
      </c>
      <c r="GB154">
        <v>0</v>
      </c>
      <c r="GC154">
        <v>10</v>
      </c>
      <c r="GD154">
        <v>8</v>
      </c>
      <c r="GE154">
        <v>0</v>
      </c>
      <c r="GF154">
        <v>5</v>
      </c>
      <c r="GG154">
        <v>0</v>
      </c>
      <c r="GH154">
        <v>0</v>
      </c>
      <c r="GI154">
        <v>0</v>
      </c>
      <c r="GJ154">
        <v>0</v>
      </c>
      <c r="GK154">
        <v>0</v>
      </c>
      <c r="GL154">
        <v>6</v>
      </c>
      <c r="GM154">
        <v>0</v>
      </c>
      <c r="GN154">
        <v>0</v>
      </c>
      <c r="GO154">
        <v>0</v>
      </c>
      <c r="GP154">
        <v>0</v>
      </c>
      <c r="GQ154">
        <v>0</v>
      </c>
      <c r="GR154">
        <v>5</v>
      </c>
      <c r="GS154">
        <v>45</v>
      </c>
      <c r="GT154">
        <v>3</v>
      </c>
      <c r="GU154">
        <v>0</v>
      </c>
      <c r="GV154">
        <v>2</v>
      </c>
      <c r="GW154">
        <v>2</v>
      </c>
      <c r="GX154">
        <v>8</v>
      </c>
      <c r="GY154">
        <v>0</v>
      </c>
      <c r="GZ154">
        <v>0</v>
      </c>
      <c r="HA154">
        <v>0</v>
      </c>
    </row>
    <row r="155" spans="1:209" ht="15" customHeight="1" x14ac:dyDescent="0.35">
      <c r="A155" s="18">
        <v>3110702</v>
      </c>
      <c r="B155" s="18">
        <v>3</v>
      </c>
      <c r="C155" s="18">
        <v>11</v>
      </c>
      <c r="D155" s="18">
        <v>7</v>
      </c>
      <c r="E155" s="18" t="s">
        <v>283</v>
      </c>
      <c r="F155" s="18">
        <v>0</v>
      </c>
      <c r="G155">
        <v>0</v>
      </c>
      <c r="H155">
        <v>0</v>
      </c>
      <c r="I155">
        <v>0</v>
      </c>
      <c r="J155" s="13">
        <v>2</v>
      </c>
      <c r="K155" s="13">
        <v>0</v>
      </c>
      <c r="L155" s="14">
        <v>0</v>
      </c>
      <c r="M155" s="14">
        <v>0</v>
      </c>
      <c r="N155" s="14">
        <v>0</v>
      </c>
      <c r="O155" s="13">
        <v>4.5</v>
      </c>
      <c r="P155" s="14">
        <v>0</v>
      </c>
      <c r="Q155" s="14">
        <v>0</v>
      </c>
      <c r="R155" s="13">
        <v>3.5</v>
      </c>
      <c r="S155" s="14">
        <v>0</v>
      </c>
      <c r="T155" s="14">
        <f t="shared" si="26"/>
        <v>8</v>
      </c>
      <c r="U155" s="14">
        <v>0</v>
      </c>
      <c r="V155">
        <v>8.5</v>
      </c>
      <c r="W155" s="14">
        <v>0</v>
      </c>
      <c r="X155" s="14">
        <v>0</v>
      </c>
      <c r="Y155" s="14">
        <v>0</v>
      </c>
      <c r="Z155" s="13">
        <v>4</v>
      </c>
      <c r="AA155" s="14">
        <v>0</v>
      </c>
      <c r="AB155" s="14">
        <f t="shared" si="27"/>
        <v>12.5</v>
      </c>
      <c r="AC155" s="14">
        <v>0</v>
      </c>
      <c r="AD155" s="14">
        <v>0</v>
      </c>
      <c r="AE155" s="14">
        <v>0</v>
      </c>
      <c r="AF155" s="14">
        <v>0</v>
      </c>
      <c r="AG155" s="14">
        <v>0</v>
      </c>
      <c r="AH155" s="14">
        <v>0</v>
      </c>
      <c r="AI155" s="14">
        <v>0</v>
      </c>
      <c r="AJ155" s="14">
        <f t="shared" si="28"/>
        <v>0</v>
      </c>
      <c r="AK155" s="14">
        <v>0</v>
      </c>
      <c r="AL155" s="14">
        <v>0</v>
      </c>
      <c r="AM155" s="14">
        <v>0</v>
      </c>
      <c r="AN155" s="14">
        <v>0</v>
      </c>
      <c r="AO155" s="14">
        <v>0</v>
      </c>
      <c r="AP155" s="14">
        <v>0</v>
      </c>
      <c r="AQ155" s="14">
        <v>0</v>
      </c>
      <c r="AR155" s="14">
        <f t="shared" si="29"/>
        <v>0</v>
      </c>
      <c r="AS155" s="14">
        <f t="shared" si="30"/>
        <v>20.5</v>
      </c>
      <c r="AT155">
        <v>0</v>
      </c>
      <c r="AU155" s="13" t="s">
        <v>136</v>
      </c>
      <c r="AV155" s="20">
        <v>0</v>
      </c>
      <c r="AW155" s="13" t="s">
        <v>136</v>
      </c>
      <c r="AX155" s="13" t="s">
        <v>136</v>
      </c>
      <c r="AY155" s="13" t="s">
        <v>136</v>
      </c>
      <c r="AZ155" s="20">
        <v>0</v>
      </c>
      <c r="BA155" s="13" t="s">
        <v>136</v>
      </c>
      <c r="BB155" s="13" t="s">
        <v>136</v>
      </c>
      <c r="BC155" s="13" t="s">
        <v>136</v>
      </c>
      <c r="BD155" s="20">
        <v>0</v>
      </c>
      <c r="BE155" s="13" t="s">
        <v>136</v>
      </c>
      <c r="BF155" s="13" t="s">
        <v>136</v>
      </c>
      <c r="BG155" s="13" t="s">
        <v>136</v>
      </c>
      <c r="BH155" s="20">
        <v>0</v>
      </c>
      <c r="BI155" s="13" t="s">
        <v>136</v>
      </c>
      <c r="BJ155" s="13" t="s">
        <v>136</v>
      </c>
      <c r="BK155" s="13" t="s">
        <v>136</v>
      </c>
      <c r="BL155" s="20">
        <v>0</v>
      </c>
      <c r="BM155" s="13" t="s">
        <v>136</v>
      </c>
      <c r="BN155" s="13" t="s">
        <v>136</v>
      </c>
      <c r="BO155" s="13" t="s">
        <v>136</v>
      </c>
      <c r="BP155" s="20">
        <v>0</v>
      </c>
      <c r="BQ155" s="21">
        <v>0</v>
      </c>
      <c r="BR155" s="13" t="s">
        <v>136</v>
      </c>
      <c r="BS155" s="13" t="s">
        <v>136</v>
      </c>
      <c r="BT155" s="13" t="s">
        <v>136</v>
      </c>
      <c r="BU155" s="20">
        <v>0</v>
      </c>
      <c r="BV155" s="13" t="s">
        <v>136</v>
      </c>
      <c r="BW155" s="13" t="s">
        <v>136</v>
      </c>
      <c r="BX155" s="13" t="s">
        <v>136</v>
      </c>
      <c r="BY155" s="20">
        <v>0</v>
      </c>
      <c r="BZ155" s="13" t="s">
        <v>136</v>
      </c>
      <c r="CA155" s="13" t="s">
        <v>136</v>
      </c>
      <c r="CB155" s="13" t="s">
        <v>136</v>
      </c>
      <c r="CC155" s="20">
        <v>0</v>
      </c>
      <c r="CD155" s="13" t="s">
        <v>136</v>
      </c>
      <c r="CE155" s="13" t="s">
        <v>136</v>
      </c>
      <c r="CF155" s="13" t="s">
        <v>136</v>
      </c>
      <c r="CG155" s="20">
        <v>0</v>
      </c>
      <c r="CH155" s="13" t="s">
        <v>136</v>
      </c>
      <c r="CI155" s="13" t="s">
        <v>136</v>
      </c>
      <c r="CJ155" s="13" t="s">
        <v>136</v>
      </c>
      <c r="CK155" s="20">
        <v>0</v>
      </c>
      <c r="CL155" s="13" t="s">
        <v>136</v>
      </c>
      <c r="CM155" s="13" t="s">
        <v>136</v>
      </c>
      <c r="CN155" s="13" t="s">
        <v>136</v>
      </c>
      <c r="CO155" s="13" t="s">
        <v>136</v>
      </c>
      <c r="CP155" s="13" t="s">
        <v>136</v>
      </c>
      <c r="CQ155" s="13" t="s">
        <v>136</v>
      </c>
      <c r="CR155" s="13" t="s">
        <v>136</v>
      </c>
      <c r="CS155" s="13" t="s">
        <v>136</v>
      </c>
      <c r="CT155" s="13" t="s">
        <v>136</v>
      </c>
      <c r="CU155" s="13" t="s">
        <v>136</v>
      </c>
      <c r="CV155" s="13" t="s">
        <v>136</v>
      </c>
      <c r="CW155" s="13" t="s">
        <v>136</v>
      </c>
      <c r="CX155" s="13" t="s">
        <v>136</v>
      </c>
      <c r="CY155" s="13" t="s">
        <v>136</v>
      </c>
      <c r="CZ155" s="13" t="s">
        <v>136</v>
      </c>
      <c r="DA155" s="13" t="s">
        <v>136</v>
      </c>
      <c r="DB155" s="13" t="s">
        <v>136</v>
      </c>
      <c r="DC155" s="13" t="s">
        <v>136</v>
      </c>
      <c r="DD155" s="13" t="s">
        <v>136</v>
      </c>
      <c r="DE155" s="13" t="s">
        <v>136</v>
      </c>
      <c r="DF155" s="13" t="s">
        <v>136</v>
      </c>
      <c r="DG155" s="13" t="s">
        <v>136</v>
      </c>
      <c r="DH155" s="13" t="s">
        <v>136</v>
      </c>
      <c r="DI155" s="13"/>
      <c r="DJ155" s="13"/>
      <c r="DK155" s="13"/>
      <c r="DL155" s="20">
        <v>0</v>
      </c>
      <c r="DM155" s="20">
        <v>0</v>
      </c>
      <c r="DN155" s="20">
        <v>0</v>
      </c>
      <c r="DO155" s="20">
        <v>0</v>
      </c>
      <c r="DP155" s="20">
        <v>0</v>
      </c>
      <c r="DQ155" s="20">
        <v>0</v>
      </c>
      <c r="DR155" s="20">
        <v>1</v>
      </c>
      <c r="DS155" s="20">
        <v>1</v>
      </c>
      <c r="DT155" s="20">
        <v>0</v>
      </c>
      <c r="DU155" s="20">
        <v>0</v>
      </c>
      <c r="DV155" s="20">
        <v>0</v>
      </c>
      <c r="DW155" s="20">
        <v>0</v>
      </c>
      <c r="DX155" s="20">
        <v>3</v>
      </c>
      <c r="DY155" s="20">
        <v>2</v>
      </c>
      <c r="DZ155" s="20">
        <v>3</v>
      </c>
      <c r="EA155" s="20">
        <v>3</v>
      </c>
      <c r="EB155" s="15"/>
      <c r="EC155" s="15"/>
      <c r="ED155" s="19"/>
      <c r="EE155" s="19"/>
      <c r="EF155" s="20">
        <v>3000</v>
      </c>
      <c r="EG155" s="20">
        <v>4000</v>
      </c>
      <c r="EH155" s="19">
        <f t="shared" si="33"/>
        <v>1000</v>
      </c>
      <c r="EI155" s="19">
        <f t="shared" si="34"/>
        <v>25</v>
      </c>
      <c r="EJ155" s="19"/>
      <c r="EK155" s="19"/>
      <c r="EL155" s="19"/>
      <c r="EM155" s="19"/>
      <c r="EN155" s="19"/>
      <c r="EO155" s="19"/>
      <c r="EP155" s="19"/>
      <c r="EQ155" s="19"/>
      <c r="ER155" s="19">
        <v>2</v>
      </c>
      <c r="ES155" s="20"/>
      <c r="ET155" s="20">
        <v>0</v>
      </c>
      <c r="EU155" s="20">
        <v>0</v>
      </c>
      <c r="EV155" s="19">
        <v>0</v>
      </c>
      <c r="EW155" s="19"/>
      <c r="EX155" s="20">
        <v>0</v>
      </c>
      <c r="EY155" s="20" t="s">
        <v>136</v>
      </c>
      <c r="EZ155" s="19">
        <v>0</v>
      </c>
      <c r="FA155" s="19"/>
      <c r="FB155" s="19">
        <v>0</v>
      </c>
      <c r="FC155" s="19"/>
      <c r="FD155" s="19">
        <v>0</v>
      </c>
      <c r="FE155" s="19"/>
      <c r="FF155" s="15">
        <v>0</v>
      </c>
      <c r="FG155">
        <v>1</v>
      </c>
      <c r="FH155">
        <v>0</v>
      </c>
      <c r="FI155">
        <v>4</v>
      </c>
      <c r="FJ155">
        <v>50</v>
      </c>
      <c r="FK155">
        <v>5</v>
      </c>
      <c r="FL155">
        <v>50</v>
      </c>
      <c r="FM155">
        <v>55</v>
      </c>
      <c r="FN155">
        <v>0</v>
      </c>
      <c r="FO155">
        <v>0</v>
      </c>
      <c r="FP155">
        <v>1</v>
      </c>
      <c r="FQ155">
        <v>0</v>
      </c>
      <c r="FR155">
        <v>0</v>
      </c>
      <c r="FS155">
        <v>0</v>
      </c>
      <c r="FT155">
        <v>0</v>
      </c>
      <c r="FU155">
        <v>0</v>
      </c>
      <c r="FV155">
        <v>0</v>
      </c>
      <c r="FW155">
        <v>0</v>
      </c>
      <c r="FX155">
        <v>0</v>
      </c>
      <c r="FY155">
        <v>0</v>
      </c>
      <c r="FZ155">
        <v>0</v>
      </c>
      <c r="GA155">
        <v>0</v>
      </c>
      <c r="GB155">
        <v>2</v>
      </c>
      <c r="GC155">
        <v>4</v>
      </c>
      <c r="GD155">
        <v>0</v>
      </c>
      <c r="GE155">
        <v>0</v>
      </c>
      <c r="GF155">
        <v>1</v>
      </c>
      <c r="GG155">
        <v>0</v>
      </c>
      <c r="GH155">
        <v>0</v>
      </c>
      <c r="GI155">
        <v>0</v>
      </c>
      <c r="GJ155">
        <v>0</v>
      </c>
      <c r="GK155">
        <v>16</v>
      </c>
      <c r="GL155">
        <v>0</v>
      </c>
      <c r="GM155">
        <v>0</v>
      </c>
      <c r="GN155">
        <v>0</v>
      </c>
      <c r="GO155">
        <v>0</v>
      </c>
      <c r="GP155">
        <v>0</v>
      </c>
      <c r="GQ155">
        <v>0</v>
      </c>
      <c r="GR155">
        <v>0</v>
      </c>
      <c r="GS155">
        <v>30</v>
      </c>
      <c r="GT155">
        <v>0</v>
      </c>
      <c r="GU155">
        <v>0</v>
      </c>
      <c r="GV155">
        <v>0</v>
      </c>
      <c r="GW155">
        <v>0</v>
      </c>
      <c r="GX155">
        <v>1</v>
      </c>
      <c r="GY155">
        <v>0</v>
      </c>
      <c r="GZ155">
        <v>0</v>
      </c>
      <c r="HA155">
        <v>0</v>
      </c>
    </row>
    <row r="156" spans="1:209" ht="15" customHeight="1" x14ac:dyDescent="0.35">
      <c r="A156" s="18">
        <v>3110703</v>
      </c>
      <c r="B156" s="18">
        <v>3</v>
      </c>
      <c r="C156" s="18">
        <v>11</v>
      </c>
      <c r="D156" s="18">
        <v>7</v>
      </c>
      <c r="E156" s="18" t="s">
        <v>284</v>
      </c>
      <c r="F156" s="18">
        <v>0</v>
      </c>
      <c r="G156">
        <v>0</v>
      </c>
      <c r="H156" s="13">
        <v>2</v>
      </c>
      <c r="I156">
        <v>0</v>
      </c>
      <c r="J156" s="13">
        <v>0</v>
      </c>
      <c r="K156" s="13">
        <v>1</v>
      </c>
      <c r="L156">
        <v>3</v>
      </c>
      <c r="M156" s="13">
        <v>3</v>
      </c>
      <c r="N156" s="14">
        <v>0</v>
      </c>
      <c r="O156" s="13">
        <v>1</v>
      </c>
      <c r="P156" s="13">
        <v>4</v>
      </c>
      <c r="Q156" s="14">
        <v>0</v>
      </c>
      <c r="R156" s="13">
        <v>1</v>
      </c>
      <c r="S156" s="14">
        <v>0</v>
      </c>
      <c r="T156" s="14">
        <f t="shared" si="26"/>
        <v>9</v>
      </c>
      <c r="U156" s="14">
        <v>0</v>
      </c>
      <c r="V156" s="14">
        <v>0</v>
      </c>
      <c r="W156" s="14">
        <v>0</v>
      </c>
      <c r="X156" s="14">
        <v>0</v>
      </c>
      <c r="Y156" s="14">
        <v>0</v>
      </c>
      <c r="Z156" s="14">
        <v>0</v>
      </c>
      <c r="AA156" s="14">
        <v>0</v>
      </c>
      <c r="AB156" s="14">
        <f t="shared" si="27"/>
        <v>0</v>
      </c>
      <c r="AC156" s="14">
        <v>0</v>
      </c>
      <c r="AD156" s="14">
        <v>0</v>
      </c>
      <c r="AE156" s="14">
        <v>0</v>
      </c>
      <c r="AF156" s="14">
        <v>0</v>
      </c>
      <c r="AG156" s="14">
        <v>0</v>
      </c>
      <c r="AH156" s="14">
        <v>0</v>
      </c>
      <c r="AI156" s="14">
        <v>0</v>
      </c>
      <c r="AJ156" s="14">
        <f t="shared" si="28"/>
        <v>0</v>
      </c>
      <c r="AK156" s="14">
        <v>0</v>
      </c>
      <c r="AL156" s="14">
        <v>0</v>
      </c>
      <c r="AM156" s="14">
        <v>0</v>
      </c>
      <c r="AN156" s="14">
        <v>0</v>
      </c>
      <c r="AO156" s="14">
        <v>0</v>
      </c>
      <c r="AP156" s="14">
        <v>0</v>
      </c>
      <c r="AQ156" s="14">
        <v>0</v>
      </c>
      <c r="AR156" s="14">
        <f t="shared" si="29"/>
        <v>0</v>
      </c>
      <c r="AS156" s="14">
        <f t="shared" si="30"/>
        <v>9</v>
      </c>
      <c r="AT156">
        <v>1</v>
      </c>
      <c r="AU156">
        <v>5</v>
      </c>
      <c r="AV156" s="20">
        <v>0</v>
      </c>
      <c r="AW156" s="13" t="s">
        <v>136</v>
      </c>
      <c r="AX156" s="13" t="s">
        <v>136</v>
      </c>
      <c r="AY156" s="13" t="s">
        <v>136</v>
      </c>
      <c r="AZ156" s="20">
        <v>1</v>
      </c>
      <c r="BA156">
        <v>2</v>
      </c>
      <c r="BB156">
        <v>2</v>
      </c>
      <c r="BC156">
        <v>3</v>
      </c>
      <c r="BD156" s="20">
        <v>0</v>
      </c>
      <c r="BE156" s="13" t="s">
        <v>136</v>
      </c>
      <c r="BF156" s="13" t="s">
        <v>136</v>
      </c>
      <c r="BG156" s="13" t="s">
        <v>136</v>
      </c>
      <c r="BH156" s="20">
        <v>1</v>
      </c>
      <c r="BI156">
        <v>2</v>
      </c>
      <c r="BJ156">
        <v>2</v>
      </c>
      <c r="BK156">
        <v>3</v>
      </c>
      <c r="BL156" s="20">
        <v>1</v>
      </c>
      <c r="BM156" s="20">
        <v>2</v>
      </c>
      <c r="BN156" s="20">
        <v>2</v>
      </c>
      <c r="BO156" s="20">
        <v>3</v>
      </c>
      <c r="BP156" s="20">
        <v>0</v>
      </c>
      <c r="BQ156" s="21">
        <v>0</v>
      </c>
      <c r="BR156" s="13" t="s">
        <v>136</v>
      </c>
      <c r="BS156" s="13" t="s">
        <v>136</v>
      </c>
      <c r="BT156" s="13" t="s">
        <v>136</v>
      </c>
      <c r="BU156" s="20">
        <v>0</v>
      </c>
      <c r="BV156" s="13" t="s">
        <v>136</v>
      </c>
      <c r="BW156" s="13" t="s">
        <v>136</v>
      </c>
      <c r="BX156" s="13" t="s">
        <v>136</v>
      </c>
      <c r="BY156" s="20">
        <v>0</v>
      </c>
      <c r="BZ156" s="13" t="s">
        <v>136</v>
      </c>
      <c r="CA156" s="13" t="s">
        <v>136</v>
      </c>
      <c r="CB156" s="13" t="s">
        <v>136</v>
      </c>
      <c r="CC156" s="20">
        <v>0</v>
      </c>
      <c r="CD156" s="13" t="s">
        <v>136</v>
      </c>
      <c r="CE156" s="13" t="s">
        <v>136</v>
      </c>
      <c r="CF156" s="13" t="s">
        <v>136</v>
      </c>
      <c r="CG156" s="20">
        <v>0</v>
      </c>
      <c r="CH156" s="13" t="s">
        <v>136</v>
      </c>
      <c r="CI156" s="13" t="s">
        <v>136</v>
      </c>
      <c r="CJ156" s="13" t="s">
        <v>136</v>
      </c>
      <c r="CK156" s="20">
        <v>0</v>
      </c>
      <c r="CL156" s="13" t="s">
        <v>136</v>
      </c>
      <c r="CM156" s="13" t="s">
        <v>136</v>
      </c>
      <c r="CN156" s="13" t="s">
        <v>136</v>
      </c>
      <c r="CO156">
        <v>9</v>
      </c>
      <c r="CP156" s="13" t="s">
        <v>136</v>
      </c>
      <c r="CQ156" s="13" t="s">
        <v>136</v>
      </c>
      <c r="CR156" s="13" t="s">
        <v>136</v>
      </c>
      <c r="CS156">
        <v>9</v>
      </c>
      <c r="CT156" s="13" t="s">
        <v>136</v>
      </c>
      <c r="CU156">
        <v>9</v>
      </c>
      <c r="CV156" s="13" t="s">
        <v>136</v>
      </c>
      <c r="CW156" s="13" t="s">
        <v>136</v>
      </c>
      <c r="CX156" s="13" t="s">
        <v>136</v>
      </c>
      <c r="CY156" s="13" t="s">
        <v>136</v>
      </c>
      <c r="CZ156" s="13" t="s">
        <v>136</v>
      </c>
      <c r="DA156" s="13" t="s">
        <v>136</v>
      </c>
      <c r="DB156" s="13" t="s">
        <v>136</v>
      </c>
      <c r="DC156" s="13" t="s">
        <v>136</v>
      </c>
      <c r="DD156" s="13" t="s">
        <v>136</v>
      </c>
      <c r="DE156" s="13" t="s">
        <v>136</v>
      </c>
      <c r="DF156" s="13" t="s">
        <v>136</v>
      </c>
      <c r="DG156" s="13" t="s">
        <v>136</v>
      </c>
      <c r="DH156" s="13" t="s">
        <v>136</v>
      </c>
      <c r="DI156" s="13"/>
      <c r="DJ156" s="13"/>
      <c r="DK156" s="13"/>
      <c r="DL156" s="20">
        <v>0</v>
      </c>
      <c r="DM156" s="20">
        <v>0</v>
      </c>
      <c r="DN156" s="20">
        <v>0</v>
      </c>
      <c r="DO156" s="20">
        <v>0</v>
      </c>
      <c r="DP156" s="20">
        <v>0</v>
      </c>
      <c r="DQ156" s="20">
        <v>0</v>
      </c>
      <c r="DR156" s="20">
        <v>0</v>
      </c>
      <c r="DS156" s="20">
        <v>0</v>
      </c>
      <c r="DT156" s="20">
        <v>0</v>
      </c>
      <c r="DU156" s="20">
        <v>1</v>
      </c>
      <c r="DV156" s="20">
        <v>1</v>
      </c>
      <c r="DW156" s="20">
        <v>0</v>
      </c>
      <c r="DX156" s="20">
        <v>2</v>
      </c>
      <c r="DY156" s="20">
        <v>2</v>
      </c>
      <c r="DZ156" s="20">
        <v>4</v>
      </c>
      <c r="EA156" s="20">
        <v>4</v>
      </c>
      <c r="EB156" s="20">
        <v>3000</v>
      </c>
      <c r="EC156" s="20">
        <v>5000</v>
      </c>
      <c r="ED156" s="19">
        <f t="shared" si="31"/>
        <v>2000</v>
      </c>
      <c r="EE156" s="19">
        <f t="shared" si="32"/>
        <v>40</v>
      </c>
      <c r="EF156" s="20">
        <v>2000</v>
      </c>
      <c r="EG156" s="20">
        <v>4000</v>
      </c>
      <c r="EH156" s="19">
        <f t="shared" si="33"/>
        <v>2000</v>
      </c>
      <c r="EI156" s="19">
        <f t="shared" si="34"/>
        <v>50</v>
      </c>
      <c r="EJ156" s="19"/>
      <c r="EK156" s="19"/>
      <c r="EL156" s="19"/>
      <c r="EM156" s="19"/>
      <c r="EN156" s="19"/>
      <c r="EO156" s="19"/>
      <c r="EP156" s="19"/>
      <c r="EQ156" s="19"/>
      <c r="ER156" s="20">
        <v>1</v>
      </c>
      <c r="ES156" s="20"/>
      <c r="ET156" s="20">
        <v>1</v>
      </c>
      <c r="EU156" s="20">
        <v>1</v>
      </c>
      <c r="EV156" s="20">
        <v>1</v>
      </c>
      <c r="EW156" s="20"/>
      <c r="EX156" s="20">
        <v>0</v>
      </c>
      <c r="EY156" s="20" t="s">
        <v>136</v>
      </c>
      <c r="EZ156" s="19">
        <v>0</v>
      </c>
      <c r="FA156" s="19"/>
      <c r="FB156" s="20">
        <v>2</v>
      </c>
      <c r="FC156" s="20"/>
      <c r="FD156" s="19">
        <v>0</v>
      </c>
      <c r="FE156" s="19"/>
      <c r="FF156" s="20">
        <v>2</v>
      </c>
      <c r="FG156">
        <v>12</v>
      </c>
      <c r="FH156">
        <v>6</v>
      </c>
      <c r="FI156">
        <v>7</v>
      </c>
      <c r="FJ156">
        <v>72</v>
      </c>
      <c r="FK156">
        <v>19</v>
      </c>
      <c r="FL156">
        <v>78</v>
      </c>
      <c r="FM156">
        <v>97</v>
      </c>
      <c r="FN156">
        <v>5</v>
      </c>
      <c r="FO156">
        <v>0</v>
      </c>
      <c r="FP156">
        <v>1</v>
      </c>
      <c r="FQ156">
        <v>0</v>
      </c>
      <c r="FR156">
        <v>0</v>
      </c>
      <c r="FS156">
        <v>0</v>
      </c>
      <c r="FT156">
        <v>0</v>
      </c>
      <c r="FU156">
        <v>0</v>
      </c>
      <c r="FV156">
        <v>2</v>
      </c>
      <c r="FW156">
        <v>3</v>
      </c>
      <c r="FX156">
        <v>0</v>
      </c>
      <c r="FY156">
        <v>0</v>
      </c>
      <c r="FZ156">
        <v>1</v>
      </c>
      <c r="GA156">
        <v>0</v>
      </c>
      <c r="GB156">
        <v>1</v>
      </c>
      <c r="GC156">
        <v>20</v>
      </c>
      <c r="GD156">
        <v>2</v>
      </c>
      <c r="GE156">
        <v>1</v>
      </c>
      <c r="GF156">
        <v>0</v>
      </c>
      <c r="GG156">
        <v>0</v>
      </c>
      <c r="GH156">
        <v>0</v>
      </c>
      <c r="GI156">
        <v>0</v>
      </c>
      <c r="GJ156">
        <v>0</v>
      </c>
      <c r="GK156">
        <v>12</v>
      </c>
      <c r="GL156">
        <v>0</v>
      </c>
      <c r="GM156">
        <v>0</v>
      </c>
      <c r="GN156">
        <v>0</v>
      </c>
      <c r="GO156">
        <v>0</v>
      </c>
      <c r="GP156">
        <v>0</v>
      </c>
      <c r="GQ156">
        <v>0</v>
      </c>
      <c r="GR156">
        <v>5</v>
      </c>
      <c r="GS156">
        <v>40</v>
      </c>
      <c r="GT156">
        <v>1</v>
      </c>
      <c r="GU156">
        <v>1</v>
      </c>
      <c r="GV156">
        <v>0</v>
      </c>
      <c r="GW156">
        <v>0</v>
      </c>
      <c r="GX156">
        <v>1</v>
      </c>
      <c r="GY156">
        <v>1</v>
      </c>
      <c r="GZ156">
        <v>0</v>
      </c>
      <c r="HA156">
        <v>0</v>
      </c>
    </row>
    <row r="157" spans="1:209" ht="15" customHeight="1" x14ac:dyDescent="0.35">
      <c r="A157" s="18">
        <v>3110704</v>
      </c>
      <c r="B157" s="18">
        <v>3</v>
      </c>
      <c r="C157" s="18">
        <v>11</v>
      </c>
      <c r="D157" s="18">
        <v>7</v>
      </c>
      <c r="E157" s="18" t="s">
        <v>285</v>
      </c>
      <c r="F157" s="18">
        <v>0</v>
      </c>
      <c r="G157">
        <v>0</v>
      </c>
      <c r="H157" s="13">
        <v>3</v>
      </c>
      <c r="I157">
        <v>0</v>
      </c>
      <c r="J157" s="13">
        <v>1</v>
      </c>
      <c r="K157" s="13">
        <v>0</v>
      </c>
      <c r="L157" s="14">
        <v>0</v>
      </c>
      <c r="M157" s="14">
        <v>0</v>
      </c>
      <c r="N157" s="14">
        <v>0</v>
      </c>
      <c r="O157" s="14">
        <v>0</v>
      </c>
      <c r="P157" s="13">
        <v>0</v>
      </c>
      <c r="Q157" s="13">
        <v>0</v>
      </c>
      <c r="R157" s="13">
        <v>0</v>
      </c>
      <c r="S157" s="14">
        <v>0</v>
      </c>
      <c r="T157" s="14">
        <f t="shared" si="26"/>
        <v>0</v>
      </c>
      <c r="U157" s="13">
        <v>8</v>
      </c>
      <c r="V157" s="14">
        <v>0</v>
      </c>
      <c r="W157">
        <v>2</v>
      </c>
      <c r="X157" s="14">
        <v>0</v>
      </c>
      <c r="Y157" s="14">
        <v>0</v>
      </c>
      <c r="Z157" s="13">
        <v>1</v>
      </c>
      <c r="AA157">
        <v>1</v>
      </c>
      <c r="AB157" s="14">
        <f t="shared" si="27"/>
        <v>12</v>
      </c>
      <c r="AC157" s="14">
        <v>0</v>
      </c>
      <c r="AD157" s="14">
        <v>0</v>
      </c>
      <c r="AE157" s="14">
        <v>0</v>
      </c>
      <c r="AF157" s="14">
        <v>0</v>
      </c>
      <c r="AG157" s="14">
        <v>0</v>
      </c>
      <c r="AH157">
        <v>13</v>
      </c>
      <c r="AI157">
        <v>3</v>
      </c>
      <c r="AJ157" s="14">
        <f t="shared" si="28"/>
        <v>16</v>
      </c>
      <c r="AK157" s="14">
        <v>0</v>
      </c>
      <c r="AL157" s="14">
        <v>0</v>
      </c>
      <c r="AM157" s="14">
        <v>0</v>
      </c>
      <c r="AN157" s="14">
        <v>0</v>
      </c>
      <c r="AO157" s="14">
        <v>0</v>
      </c>
      <c r="AP157" s="14">
        <v>0</v>
      </c>
      <c r="AQ157" s="14">
        <v>0</v>
      </c>
      <c r="AR157" s="14">
        <f t="shared" si="29"/>
        <v>0</v>
      </c>
      <c r="AS157" s="14">
        <f t="shared" si="30"/>
        <v>28</v>
      </c>
      <c r="AT157">
        <v>1</v>
      </c>
      <c r="AU157">
        <v>1</v>
      </c>
      <c r="AV157" s="20">
        <v>0</v>
      </c>
      <c r="AW157" s="13" t="s">
        <v>136</v>
      </c>
      <c r="AX157" s="13" t="s">
        <v>136</v>
      </c>
      <c r="AY157" s="13" t="s">
        <v>136</v>
      </c>
      <c r="AZ157" s="20">
        <v>1</v>
      </c>
      <c r="BA157">
        <v>2</v>
      </c>
      <c r="BB157">
        <v>2</v>
      </c>
      <c r="BC157">
        <v>3</v>
      </c>
      <c r="BD157" s="20">
        <v>0</v>
      </c>
      <c r="BE157" s="13" t="s">
        <v>136</v>
      </c>
      <c r="BF157" s="13" t="s">
        <v>136</v>
      </c>
      <c r="BG157" s="13" t="s">
        <v>136</v>
      </c>
      <c r="BH157" s="20">
        <v>1</v>
      </c>
      <c r="BI157">
        <v>2</v>
      </c>
      <c r="BJ157">
        <v>2</v>
      </c>
      <c r="BK157">
        <v>3</v>
      </c>
      <c r="BL157" s="20">
        <v>1</v>
      </c>
      <c r="BM157" s="13">
        <v>2</v>
      </c>
      <c r="BN157" s="13">
        <v>2</v>
      </c>
      <c r="BO157" s="13">
        <v>3</v>
      </c>
      <c r="BP157" s="20">
        <v>0</v>
      </c>
      <c r="BQ157" s="21">
        <v>0</v>
      </c>
      <c r="BR157" s="13" t="s">
        <v>136</v>
      </c>
      <c r="BS157" s="13" t="s">
        <v>136</v>
      </c>
      <c r="BT157" s="13" t="s">
        <v>136</v>
      </c>
      <c r="BU157" s="20">
        <v>0</v>
      </c>
      <c r="BV157" s="13" t="s">
        <v>136</v>
      </c>
      <c r="BW157" s="13" t="s">
        <v>136</v>
      </c>
      <c r="BX157" s="13" t="s">
        <v>136</v>
      </c>
      <c r="BY157" s="20">
        <v>0</v>
      </c>
      <c r="BZ157" s="13" t="s">
        <v>136</v>
      </c>
      <c r="CA157" s="13" t="s">
        <v>136</v>
      </c>
      <c r="CB157" s="13" t="s">
        <v>136</v>
      </c>
      <c r="CC157" s="20">
        <v>0</v>
      </c>
      <c r="CD157" s="13" t="s">
        <v>136</v>
      </c>
      <c r="CE157" s="13" t="s">
        <v>136</v>
      </c>
      <c r="CF157" s="13" t="s">
        <v>136</v>
      </c>
      <c r="CG157" s="20">
        <v>0</v>
      </c>
      <c r="CH157" s="13" t="s">
        <v>136</v>
      </c>
      <c r="CI157" s="13" t="s">
        <v>136</v>
      </c>
      <c r="CJ157" s="13" t="s">
        <v>136</v>
      </c>
      <c r="CK157" s="20">
        <v>0</v>
      </c>
      <c r="CL157" s="13" t="s">
        <v>136</v>
      </c>
      <c r="CM157" s="13" t="s">
        <v>136</v>
      </c>
      <c r="CN157" s="13" t="s">
        <v>136</v>
      </c>
      <c r="CO157">
        <v>3</v>
      </c>
      <c r="CP157" s="13" t="s">
        <v>136</v>
      </c>
      <c r="CQ157" s="13" t="s">
        <v>136</v>
      </c>
      <c r="CR157" s="13" t="s">
        <v>136</v>
      </c>
      <c r="CS157">
        <v>3</v>
      </c>
      <c r="CT157" s="13" t="s">
        <v>136</v>
      </c>
      <c r="CU157" s="13">
        <v>3</v>
      </c>
      <c r="CV157" s="13" t="s">
        <v>136</v>
      </c>
      <c r="CW157" s="13" t="s">
        <v>136</v>
      </c>
      <c r="CX157" s="13" t="s">
        <v>136</v>
      </c>
      <c r="CY157" s="13" t="s">
        <v>136</v>
      </c>
      <c r="CZ157" s="13" t="s">
        <v>136</v>
      </c>
      <c r="DA157" s="13" t="s">
        <v>136</v>
      </c>
      <c r="DB157" s="13" t="s">
        <v>136</v>
      </c>
      <c r="DC157" s="13" t="s">
        <v>136</v>
      </c>
      <c r="DD157" s="13" t="s">
        <v>136</v>
      </c>
      <c r="DE157" s="13" t="s">
        <v>136</v>
      </c>
      <c r="DF157" s="13" t="s">
        <v>136</v>
      </c>
      <c r="DG157" s="13" t="s">
        <v>136</v>
      </c>
      <c r="DH157" s="13" t="s">
        <v>136</v>
      </c>
      <c r="DI157" s="13"/>
      <c r="DJ157" s="13"/>
      <c r="DK157" s="13"/>
      <c r="DL157" s="20">
        <v>0</v>
      </c>
      <c r="DM157" s="20">
        <v>0</v>
      </c>
      <c r="DN157" s="20">
        <v>0</v>
      </c>
      <c r="DO157" s="20">
        <v>0</v>
      </c>
      <c r="DP157" s="20">
        <v>0</v>
      </c>
      <c r="DQ157" s="20">
        <v>0</v>
      </c>
      <c r="DR157" s="20">
        <v>0</v>
      </c>
      <c r="DS157" s="20">
        <v>0</v>
      </c>
      <c r="DT157" s="20">
        <v>0</v>
      </c>
      <c r="DU157" s="20">
        <v>1</v>
      </c>
      <c r="DV157" s="20">
        <v>0</v>
      </c>
      <c r="DW157" s="20">
        <v>0</v>
      </c>
      <c r="DX157" s="20">
        <v>2</v>
      </c>
      <c r="DY157" s="20">
        <v>2</v>
      </c>
      <c r="DZ157" s="20">
        <v>2</v>
      </c>
      <c r="EA157" s="20">
        <v>2</v>
      </c>
      <c r="EB157" s="20">
        <v>3000</v>
      </c>
      <c r="EC157" s="20">
        <v>5000</v>
      </c>
      <c r="ED157" s="19">
        <f t="shared" si="31"/>
        <v>2000</v>
      </c>
      <c r="EE157" s="19">
        <f t="shared" si="32"/>
        <v>40</v>
      </c>
      <c r="EF157" s="20">
        <v>2500</v>
      </c>
      <c r="EG157" s="20">
        <v>4000</v>
      </c>
      <c r="EH157" s="19">
        <f t="shared" si="33"/>
        <v>1500</v>
      </c>
      <c r="EI157" s="19">
        <f t="shared" si="34"/>
        <v>37.5</v>
      </c>
      <c r="EJ157" s="20">
        <v>3000</v>
      </c>
      <c r="EK157" s="20">
        <v>5000</v>
      </c>
      <c r="EL157" s="19">
        <f t="shared" si="35"/>
        <v>2000</v>
      </c>
      <c r="EM157" s="19">
        <f t="shared" si="36"/>
        <v>40</v>
      </c>
      <c r="EN157" s="20">
        <v>2500</v>
      </c>
      <c r="EO157" s="20">
        <v>4000</v>
      </c>
      <c r="EP157" s="19">
        <f t="shared" si="37"/>
        <v>1500</v>
      </c>
      <c r="EQ157" s="19">
        <f t="shared" si="38"/>
        <v>37.5</v>
      </c>
      <c r="ER157" s="20">
        <v>1</v>
      </c>
      <c r="ES157" s="20"/>
      <c r="ET157" s="20">
        <v>1</v>
      </c>
      <c r="EU157" s="20">
        <v>0</v>
      </c>
      <c r="EV157" s="19">
        <v>0</v>
      </c>
      <c r="EW157" s="19"/>
      <c r="EX157" s="20">
        <v>0</v>
      </c>
      <c r="EY157" s="20" t="s">
        <v>136</v>
      </c>
      <c r="EZ157" s="19">
        <v>0</v>
      </c>
      <c r="FA157" s="19"/>
      <c r="FB157" s="20">
        <v>2</v>
      </c>
      <c r="FC157" s="20"/>
      <c r="FD157" s="19">
        <v>0</v>
      </c>
      <c r="FE157" s="19"/>
      <c r="FF157" s="20">
        <v>2</v>
      </c>
      <c r="FG157">
        <v>0</v>
      </c>
      <c r="FH157">
        <v>16</v>
      </c>
      <c r="FI157">
        <v>22</v>
      </c>
      <c r="FJ157">
        <v>24</v>
      </c>
      <c r="FK157">
        <v>22</v>
      </c>
      <c r="FL157">
        <v>40</v>
      </c>
      <c r="FM157">
        <v>62</v>
      </c>
      <c r="FN157">
        <v>0</v>
      </c>
      <c r="FO157">
        <v>4</v>
      </c>
      <c r="FP157">
        <v>3</v>
      </c>
      <c r="FQ157">
        <v>0</v>
      </c>
      <c r="FR157">
        <v>0</v>
      </c>
      <c r="FS157">
        <v>1</v>
      </c>
      <c r="FT157">
        <v>1</v>
      </c>
      <c r="FU157">
        <v>0</v>
      </c>
      <c r="FV157">
        <v>0</v>
      </c>
      <c r="FW157">
        <v>0</v>
      </c>
      <c r="FX157">
        <v>3</v>
      </c>
      <c r="FY157">
        <v>0</v>
      </c>
      <c r="FZ157">
        <v>0</v>
      </c>
      <c r="GA157">
        <v>1</v>
      </c>
      <c r="GB157">
        <v>0</v>
      </c>
      <c r="GC157">
        <v>7</v>
      </c>
      <c r="GD157">
        <v>0</v>
      </c>
      <c r="GE157">
        <v>1</v>
      </c>
      <c r="GF157">
        <v>1</v>
      </c>
      <c r="GG157">
        <v>0</v>
      </c>
      <c r="GH157">
        <v>0</v>
      </c>
      <c r="GI157">
        <v>2</v>
      </c>
      <c r="GJ157">
        <v>0</v>
      </c>
      <c r="GK157">
        <v>0</v>
      </c>
      <c r="GL157">
        <v>0</v>
      </c>
      <c r="GM157">
        <v>0</v>
      </c>
      <c r="GN157">
        <v>1</v>
      </c>
      <c r="GO157">
        <v>0</v>
      </c>
      <c r="GP157">
        <v>0</v>
      </c>
      <c r="GQ157">
        <v>2</v>
      </c>
      <c r="GR157">
        <v>7</v>
      </c>
      <c r="GS157">
        <v>16</v>
      </c>
      <c r="GT157">
        <v>0</v>
      </c>
      <c r="GU157">
        <v>3</v>
      </c>
      <c r="GV157">
        <v>1</v>
      </c>
      <c r="GW157">
        <v>1</v>
      </c>
      <c r="GX157">
        <v>0</v>
      </c>
      <c r="GY157">
        <v>2</v>
      </c>
      <c r="GZ157">
        <v>5</v>
      </c>
      <c r="HA157">
        <v>0</v>
      </c>
    </row>
    <row r="158" spans="1:209" s="20" customFormat="1" ht="15" customHeight="1" x14ac:dyDescent="0.35">
      <c r="A158" s="12">
        <v>3110705</v>
      </c>
      <c r="B158" s="12">
        <v>3</v>
      </c>
      <c r="C158" s="12">
        <v>11</v>
      </c>
      <c r="D158" s="12">
        <v>7</v>
      </c>
      <c r="E158" s="12" t="s">
        <v>286</v>
      </c>
      <c r="F158" s="12">
        <v>0</v>
      </c>
      <c r="G158" s="20">
        <v>0</v>
      </c>
      <c r="H158" s="13">
        <v>3</v>
      </c>
      <c r="I158" s="20">
        <v>0</v>
      </c>
      <c r="J158" s="13">
        <v>0</v>
      </c>
      <c r="K158" s="13">
        <v>0</v>
      </c>
      <c r="L158" s="14">
        <v>0</v>
      </c>
      <c r="M158" s="14">
        <v>0</v>
      </c>
      <c r="N158" s="14">
        <v>0</v>
      </c>
      <c r="O158" s="14">
        <v>0</v>
      </c>
      <c r="P158" s="13">
        <v>0</v>
      </c>
      <c r="Q158" s="13">
        <v>0</v>
      </c>
      <c r="R158" s="13">
        <v>0</v>
      </c>
      <c r="S158" s="14">
        <v>0</v>
      </c>
      <c r="T158" s="14">
        <f t="shared" si="26"/>
        <v>0</v>
      </c>
      <c r="U158" s="14">
        <v>0</v>
      </c>
      <c r="V158" s="14">
        <v>0</v>
      </c>
      <c r="W158" s="14">
        <v>0</v>
      </c>
      <c r="X158" s="14">
        <v>0</v>
      </c>
      <c r="Y158" s="14">
        <v>0</v>
      </c>
      <c r="Z158" s="14">
        <v>0</v>
      </c>
      <c r="AA158" s="14">
        <v>0</v>
      </c>
      <c r="AB158" s="14">
        <f t="shared" si="27"/>
        <v>0</v>
      </c>
      <c r="AC158" s="14">
        <v>0</v>
      </c>
      <c r="AD158" s="14">
        <v>0</v>
      </c>
      <c r="AE158" s="14">
        <v>0</v>
      </c>
      <c r="AF158" s="14">
        <v>0</v>
      </c>
      <c r="AG158" s="14">
        <v>0</v>
      </c>
      <c r="AH158" s="14">
        <v>0</v>
      </c>
      <c r="AI158" s="14">
        <v>0</v>
      </c>
      <c r="AJ158" s="14">
        <f t="shared" si="28"/>
        <v>0</v>
      </c>
      <c r="AK158" s="14">
        <v>0</v>
      </c>
      <c r="AL158" s="14">
        <v>0</v>
      </c>
      <c r="AM158" s="14">
        <v>0</v>
      </c>
      <c r="AN158" s="14">
        <v>0</v>
      </c>
      <c r="AO158" s="14">
        <v>0</v>
      </c>
      <c r="AP158" s="14">
        <v>0</v>
      </c>
      <c r="AQ158" s="14">
        <v>0</v>
      </c>
      <c r="AR158" s="14">
        <f t="shared" si="29"/>
        <v>0</v>
      </c>
      <c r="AS158" s="22">
        <f t="shared" si="30"/>
        <v>0</v>
      </c>
      <c r="AT158" s="20">
        <v>0</v>
      </c>
      <c r="AU158" s="13" t="s">
        <v>136</v>
      </c>
      <c r="AV158" s="20">
        <v>0</v>
      </c>
      <c r="AW158" s="13" t="s">
        <v>136</v>
      </c>
      <c r="AX158" s="13" t="s">
        <v>136</v>
      </c>
      <c r="AY158" s="13" t="s">
        <v>136</v>
      </c>
      <c r="AZ158" s="20">
        <v>0</v>
      </c>
      <c r="BA158" s="13" t="s">
        <v>136</v>
      </c>
      <c r="BB158" s="13" t="s">
        <v>136</v>
      </c>
      <c r="BC158" s="13" t="s">
        <v>136</v>
      </c>
      <c r="BD158" s="20">
        <v>0</v>
      </c>
      <c r="BE158" s="13" t="s">
        <v>136</v>
      </c>
      <c r="BF158" s="13" t="s">
        <v>136</v>
      </c>
      <c r="BG158" s="13" t="s">
        <v>136</v>
      </c>
      <c r="BH158" s="20">
        <v>0</v>
      </c>
      <c r="BI158" s="13" t="s">
        <v>136</v>
      </c>
      <c r="BJ158" s="13" t="s">
        <v>136</v>
      </c>
      <c r="BK158" s="13" t="s">
        <v>136</v>
      </c>
      <c r="BL158" s="20">
        <v>1</v>
      </c>
      <c r="BM158" s="20">
        <v>2</v>
      </c>
      <c r="BN158" s="20">
        <v>2</v>
      </c>
      <c r="BO158" s="20">
        <v>3</v>
      </c>
      <c r="BP158" s="20">
        <v>0</v>
      </c>
      <c r="BQ158" s="21">
        <v>0</v>
      </c>
      <c r="BR158" s="13" t="s">
        <v>136</v>
      </c>
      <c r="BS158" s="13" t="s">
        <v>136</v>
      </c>
      <c r="BT158" s="13" t="s">
        <v>136</v>
      </c>
      <c r="BU158" s="20">
        <v>0</v>
      </c>
      <c r="BV158" s="13" t="s">
        <v>136</v>
      </c>
      <c r="BW158" s="13" t="s">
        <v>136</v>
      </c>
      <c r="BX158" s="13" t="s">
        <v>136</v>
      </c>
      <c r="BY158" s="20">
        <v>0</v>
      </c>
      <c r="BZ158" s="13" t="s">
        <v>136</v>
      </c>
      <c r="CA158" s="13" t="s">
        <v>136</v>
      </c>
      <c r="CB158" s="13" t="s">
        <v>136</v>
      </c>
      <c r="CC158" s="20">
        <v>1</v>
      </c>
      <c r="CD158" s="13">
        <v>2</v>
      </c>
      <c r="CE158" s="15">
        <v>6</v>
      </c>
      <c r="CF158" s="13">
        <v>2</v>
      </c>
      <c r="CG158" s="20">
        <v>0</v>
      </c>
      <c r="CH158" s="13" t="s">
        <v>136</v>
      </c>
      <c r="CI158" s="13" t="s">
        <v>136</v>
      </c>
      <c r="CJ158" s="13" t="s">
        <v>136</v>
      </c>
      <c r="CK158" s="20">
        <v>0</v>
      </c>
      <c r="CL158" s="13" t="s">
        <v>136</v>
      </c>
      <c r="CM158" s="13" t="s">
        <v>136</v>
      </c>
      <c r="CN158" s="13" t="s">
        <v>136</v>
      </c>
      <c r="CO158" s="13" t="s">
        <v>136</v>
      </c>
      <c r="CP158" s="13" t="s">
        <v>136</v>
      </c>
      <c r="CQ158" s="13" t="s">
        <v>136</v>
      </c>
      <c r="CR158" s="13" t="s">
        <v>136</v>
      </c>
      <c r="CS158" s="13" t="s">
        <v>136</v>
      </c>
      <c r="CT158" s="13" t="s">
        <v>136</v>
      </c>
      <c r="CU158" s="20">
        <v>2</v>
      </c>
      <c r="CV158" s="13" t="s">
        <v>136</v>
      </c>
      <c r="CW158" s="13" t="s">
        <v>136</v>
      </c>
      <c r="CX158" s="13" t="s">
        <v>136</v>
      </c>
      <c r="CY158" s="13" t="s">
        <v>136</v>
      </c>
      <c r="CZ158" s="13" t="s">
        <v>136</v>
      </c>
      <c r="DA158" s="13" t="s">
        <v>136</v>
      </c>
      <c r="DB158" s="13" t="s">
        <v>136</v>
      </c>
      <c r="DC158" s="20">
        <v>18</v>
      </c>
      <c r="DD158" s="13" t="s">
        <v>136</v>
      </c>
      <c r="DE158" s="13" t="s">
        <v>136</v>
      </c>
      <c r="DF158" s="13" t="s">
        <v>136</v>
      </c>
      <c r="DG158" s="13" t="s">
        <v>136</v>
      </c>
      <c r="DH158" s="13" t="s">
        <v>136</v>
      </c>
      <c r="DI158" s="13"/>
      <c r="DJ158" s="13"/>
      <c r="DK158" s="13"/>
      <c r="DL158" s="20">
        <v>0</v>
      </c>
      <c r="DM158" s="20">
        <v>0</v>
      </c>
      <c r="DN158" s="20">
        <v>0</v>
      </c>
      <c r="DO158" s="20">
        <v>0</v>
      </c>
      <c r="DP158" s="20">
        <v>0</v>
      </c>
      <c r="DQ158" s="20">
        <v>0</v>
      </c>
      <c r="DR158" s="20">
        <v>0</v>
      </c>
      <c r="DS158" s="20">
        <v>1</v>
      </c>
      <c r="DT158" s="20">
        <v>1</v>
      </c>
      <c r="DU158" s="20">
        <v>0</v>
      </c>
      <c r="DV158" s="20">
        <v>0</v>
      </c>
      <c r="DW158" s="20">
        <v>1</v>
      </c>
      <c r="DX158" s="20">
        <v>2</v>
      </c>
      <c r="DY158" s="20">
        <v>2</v>
      </c>
      <c r="DZ158" s="20">
        <v>2</v>
      </c>
      <c r="EA158" s="20">
        <v>2</v>
      </c>
      <c r="EB158" s="20">
        <v>2000</v>
      </c>
      <c r="EC158" s="20">
        <v>4000</v>
      </c>
      <c r="ED158" s="19">
        <f t="shared" si="31"/>
        <v>2000</v>
      </c>
      <c r="EE158" s="19">
        <f t="shared" si="32"/>
        <v>50</v>
      </c>
      <c r="EF158" s="20">
        <v>2000</v>
      </c>
      <c r="EG158" s="20">
        <v>4000</v>
      </c>
      <c r="EH158" s="19">
        <f t="shared" si="33"/>
        <v>2000</v>
      </c>
      <c r="EI158" s="19">
        <f t="shared" si="34"/>
        <v>50</v>
      </c>
      <c r="EJ158" s="20">
        <v>5000</v>
      </c>
      <c r="EK158" s="20">
        <v>15000</v>
      </c>
      <c r="EL158" s="19">
        <f t="shared" si="35"/>
        <v>10000</v>
      </c>
      <c r="EM158" s="19">
        <f t="shared" si="36"/>
        <v>66.666666666666671</v>
      </c>
      <c r="EN158" s="20">
        <v>5000</v>
      </c>
      <c r="EO158" s="20">
        <v>10000</v>
      </c>
      <c r="EP158" s="19">
        <f t="shared" si="37"/>
        <v>5000</v>
      </c>
      <c r="EQ158" s="19">
        <f t="shared" si="38"/>
        <v>50</v>
      </c>
      <c r="ER158" s="19">
        <v>2</v>
      </c>
      <c r="ET158" s="20">
        <v>1</v>
      </c>
      <c r="EU158" s="20">
        <v>0</v>
      </c>
      <c r="EV158" s="19">
        <v>0</v>
      </c>
      <c r="EW158" s="19"/>
      <c r="EX158" s="20">
        <v>0</v>
      </c>
      <c r="EY158" s="20" t="s">
        <v>136</v>
      </c>
      <c r="EZ158" s="19">
        <v>0</v>
      </c>
      <c r="FA158" s="19"/>
      <c r="FB158" s="20">
        <v>1</v>
      </c>
      <c r="FD158" s="20">
        <v>3</v>
      </c>
      <c r="FF158" s="20">
        <v>2</v>
      </c>
      <c r="FG158" s="20">
        <v>11</v>
      </c>
      <c r="FH158" s="20">
        <v>4</v>
      </c>
      <c r="FI158" s="20">
        <v>17</v>
      </c>
      <c r="FJ158" s="20">
        <v>53</v>
      </c>
      <c r="FK158" s="20">
        <v>28</v>
      </c>
      <c r="FL158" s="20">
        <v>57</v>
      </c>
      <c r="FM158" s="20">
        <v>85</v>
      </c>
      <c r="FN158" s="20">
        <v>0</v>
      </c>
      <c r="FO158" s="20">
        <v>2</v>
      </c>
      <c r="FP158" s="20">
        <v>0</v>
      </c>
      <c r="FQ158" s="20">
        <v>10</v>
      </c>
      <c r="FR158" s="20">
        <v>0</v>
      </c>
      <c r="FS158" s="20">
        <v>0</v>
      </c>
      <c r="FT158" s="20">
        <v>1</v>
      </c>
      <c r="FU158" s="20">
        <v>2</v>
      </c>
      <c r="FV158" s="20">
        <v>2</v>
      </c>
      <c r="FW158" s="20">
        <v>0</v>
      </c>
      <c r="FX158" s="20">
        <v>6</v>
      </c>
      <c r="FY158" s="20">
        <v>0</v>
      </c>
      <c r="FZ158" s="20">
        <v>0</v>
      </c>
      <c r="GA158" s="20">
        <v>0</v>
      </c>
      <c r="GB158" s="20">
        <v>0</v>
      </c>
      <c r="GC158" s="20">
        <v>10</v>
      </c>
      <c r="GD158" s="20">
        <v>2</v>
      </c>
      <c r="GE158" s="20">
        <v>0</v>
      </c>
      <c r="GF158" s="20">
        <v>0</v>
      </c>
      <c r="GG158" s="20">
        <v>0</v>
      </c>
      <c r="GH158" s="20">
        <v>0</v>
      </c>
      <c r="GI158" s="20">
        <v>1</v>
      </c>
      <c r="GJ158" s="20">
        <v>0</v>
      </c>
      <c r="GK158" s="20">
        <v>7</v>
      </c>
      <c r="GL158" s="20">
        <v>1</v>
      </c>
      <c r="GM158" s="20">
        <v>0</v>
      </c>
      <c r="GN158" s="20">
        <v>0</v>
      </c>
      <c r="GO158" s="20">
        <v>0</v>
      </c>
      <c r="GP158" s="20">
        <v>0</v>
      </c>
      <c r="GQ158" s="20">
        <v>0</v>
      </c>
      <c r="GR158" s="20">
        <v>8</v>
      </c>
      <c r="GS158" s="20">
        <v>22</v>
      </c>
      <c r="GT158" s="20">
        <v>2</v>
      </c>
      <c r="GU158" s="20">
        <v>1</v>
      </c>
      <c r="GV158" s="20">
        <v>2</v>
      </c>
      <c r="GW158" s="20">
        <v>2</v>
      </c>
      <c r="GX158" s="20">
        <v>4</v>
      </c>
      <c r="GY158" s="20">
        <v>0</v>
      </c>
      <c r="GZ158" s="20">
        <v>0</v>
      </c>
      <c r="HA158" s="20">
        <v>0</v>
      </c>
    </row>
    <row r="159" spans="1:209" s="20" customFormat="1" ht="15" customHeight="1" x14ac:dyDescent="0.35">
      <c r="A159" s="12">
        <v>3110706</v>
      </c>
      <c r="B159" s="12">
        <v>3</v>
      </c>
      <c r="C159" s="12">
        <v>11</v>
      </c>
      <c r="D159" s="12">
        <v>7</v>
      </c>
      <c r="E159" s="12" t="s">
        <v>287</v>
      </c>
      <c r="F159" s="12">
        <v>0</v>
      </c>
      <c r="G159" s="20">
        <v>0</v>
      </c>
      <c r="H159" s="13">
        <v>1</v>
      </c>
      <c r="I159" s="20">
        <v>0</v>
      </c>
      <c r="J159" s="20">
        <v>2</v>
      </c>
      <c r="K159" s="13">
        <v>0</v>
      </c>
      <c r="L159" s="14">
        <v>0</v>
      </c>
      <c r="M159" s="14">
        <v>0</v>
      </c>
      <c r="N159" s="14">
        <v>0</v>
      </c>
      <c r="O159" s="14">
        <v>0</v>
      </c>
      <c r="P159" s="13">
        <v>0</v>
      </c>
      <c r="Q159" s="13">
        <v>0</v>
      </c>
      <c r="R159" s="13">
        <v>0</v>
      </c>
      <c r="S159" s="14">
        <v>0</v>
      </c>
      <c r="T159" s="14">
        <f t="shared" si="26"/>
        <v>0</v>
      </c>
      <c r="U159" s="14">
        <v>0</v>
      </c>
      <c r="V159" s="14">
        <v>0</v>
      </c>
      <c r="W159" s="14">
        <v>0</v>
      </c>
      <c r="X159" s="14">
        <v>0</v>
      </c>
      <c r="Y159" s="14">
        <v>0</v>
      </c>
      <c r="Z159" s="14">
        <v>0</v>
      </c>
      <c r="AA159" s="14">
        <v>0</v>
      </c>
      <c r="AB159" s="14">
        <f t="shared" si="27"/>
        <v>0</v>
      </c>
      <c r="AC159" s="14">
        <v>0</v>
      </c>
      <c r="AD159" s="14">
        <v>0</v>
      </c>
      <c r="AE159" s="14">
        <v>0</v>
      </c>
      <c r="AF159" s="14">
        <v>0</v>
      </c>
      <c r="AG159" s="14">
        <v>0</v>
      </c>
      <c r="AH159" s="14">
        <v>0</v>
      </c>
      <c r="AI159" s="14">
        <v>0</v>
      </c>
      <c r="AJ159" s="14">
        <f t="shared" si="28"/>
        <v>0</v>
      </c>
      <c r="AK159" s="14">
        <v>0</v>
      </c>
      <c r="AL159" s="14">
        <v>0</v>
      </c>
      <c r="AM159" s="14">
        <v>0</v>
      </c>
      <c r="AN159" s="14">
        <v>0</v>
      </c>
      <c r="AO159" s="14">
        <v>0</v>
      </c>
      <c r="AP159" s="14">
        <v>0</v>
      </c>
      <c r="AQ159" s="14">
        <v>0</v>
      </c>
      <c r="AR159" s="14">
        <f t="shared" si="29"/>
        <v>0</v>
      </c>
      <c r="AS159" s="22">
        <f t="shared" si="30"/>
        <v>0</v>
      </c>
      <c r="AT159" s="20">
        <v>0</v>
      </c>
      <c r="AU159" s="13" t="s">
        <v>136</v>
      </c>
      <c r="AV159" s="20">
        <v>0</v>
      </c>
      <c r="AW159" s="13" t="s">
        <v>136</v>
      </c>
      <c r="AX159" s="13" t="s">
        <v>136</v>
      </c>
      <c r="AY159" s="13" t="s">
        <v>136</v>
      </c>
      <c r="AZ159" s="20">
        <v>0</v>
      </c>
      <c r="BA159" s="13" t="s">
        <v>136</v>
      </c>
      <c r="BB159" s="13" t="s">
        <v>136</v>
      </c>
      <c r="BC159" s="13" t="s">
        <v>136</v>
      </c>
      <c r="BD159" s="20">
        <v>0</v>
      </c>
      <c r="BE159" s="13" t="s">
        <v>136</v>
      </c>
      <c r="BF159" s="13" t="s">
        <v>136</v>
      </c>
      <c r="BG159" s="13" t="s">
        <v>136</v>
      </c>
      <c r="BH159" s="20">
        <v>1</v>
      </c>
      <c r="BI159" s="20">
        <v>2</v>
      </c>
      <c r="BJ159" s="20">
        <v>2</v>
      </c>
      <c r="BK159" s="20">
        <v>3</v>
      </c>
      <c r="BL159" s="20">
        <v>1</v>
      </c>
      <c r="BM159" s="13">
        <v>2</v>
      </c>
      <c r="BN159" s="13">
        <v>3</v>
      </c>
      <c r="BO159" s="13">
        <v>2</v>
      </c>
      <c r="BP159" s="20">
        <v>0</v>
      </c>
      <c r="BQ159" s="21">
        <v>0</v>
      </c>
      <c r="BR159" s="13" t="s">
        <v>136</v>
      </c>
      <c r="BS159" s="13" t="s">
        <v>136</v>
      </c>
      <c r="BT159" s="13" t="s">
        <v>136</v>
      </c>
      <c r="BU159" s="20">
        <v>0</v>
      </c>
      <c r="BV159" s="13" t="s">
        <v>136</v>
      </c>
      <c r="BW159" s="13" t="s">
        <v>136</v>
      </c>
      <c r="BX159" s="13" t="s">
        <v>136</v>
      </c>
      <c r="BY159" s="20">
        <v>0</v>
      </c>
      <c r="BZ159" s="13" t="s">
        <v>136</v>
      </c>
      <c r="CA159" s="13" t="s">
        <v>136</v>
      </c>
      <c r="CB159" s="13" t="s">
        <v>136</v>
      </c>
      <c r="CC159" s="20">
        <v>0</v>
      </c>
      <c r="CD159" s="13" t="s">
        <v>136</v>
      </c>
      <c r="CE159" s="13" t="s">
        <v>136</v>
      </c>
      <c r="CF159" s="13" t="s">
        <v>136</v>
      </c>
      <c r="CG159" s="20">
        <v>0</v>
      </c>
      <c r="CH159" s="13" t="s">
        <v>136</v>
      </c>
      <c r="CI159" s="13" t="s">
        <v>136</v>
      </c>
      <c r="CJ159" s="13" t="s">
        <v>136</v>
      </c>
      <c r="CK159" s="20">
        <v>0</v>
      </c>
      <c r="CL159" s="13" t="s">
        <v>136</v>
      </c>
      <c r="CM159" s="13" t="s">
        <v>136</v>
      </c>
      <c r="CN159" s="13" t="s">
        <v>136</v>
      </c>
      <c r="CO159" s="13" t="s">
        <v>136</v>
      </c>
      <c r="CP159" s="13" t="s">
        <v>136</v>
      </c>
      <c r="CQ159" s="13" t="s">
        <v>136</v>
      </c>
      <c r="CR159" s="13" t="s">
        <v>136</v>
      </c>
      <c r="CS159" s="20">
        <v>3</v>
      </c>
      <c r="CT159" s="13" t="s">
        <v>136</v>
      </c>
      <c r="CU159" s="13">
        <v>2</v>
      </c>
      <c r="CV159" s="13" t="s">
        <v>136</v>
      </c>
      <c r="CW159" s="13" t="s">
        <v>136</v>
      </c>
      <c r="CX159" s="13" t="s">
        <v>136</v>
      </c>
      <c r="CY159" s="13" t="s">
        <v>136</v>
      </c>
      <c r="CZ159" s="13" t="s">
        <v>136</v>
      </c>
      <c r="DA159" s="13" t="s">
        <v>136</v>
      </c>
      <c r="DB159" s="13" t="s">
        <v>136</v>
      </c>
      <c r="DC159" s="13" t="s">
        <v>136</v>
      </c>
      <c r="DD159" s="13" t="s">
        <v>136</v>
      </c>
      <c r="DE159" s="13" t="s">
        <v>136</v>
      </c>
      <c r="DF159" s="13" t="s">
        <v>136</v>
      </c>
      <c r="DG159" s="13" t="s">
        <v>136</v>
      </c>
      <c r="DH159" s="13" t="s">
        <v>136</v>
      </c>
      <c r="DI159" s="13"/>
      <c r="DJ159" s="13"/>
      <c r="DK159" s="13"/>
      <c r="DL159" s="20">
        <v>0</v>
      </c>
      <c r="DM159" s="20">
        <v>0</v>
      </c>
      <c r="DN159" s="20">
        <v>0</v>
      </c>
      <c r="DO159" s="20">
        <v>0</v>
      </c>
      <c r="DP159" s="20">
        <v>0</v>
      </c>
      <c r="DQ159" s="20">
        <v>0</v>
      </c>
      <c r="DR159" s="20">
        <v>1</v>
      </c>
      <c r="DS159" s="20">
        <v>1</v>
      </c>
      <c r="DT159" s="20">
        <v>0</v>
      </c>
      <c r="DU159" s="20">
        <v>0</v>
      </c>
      <c r="DV159" s="20">
        <v>0</v>
      </c>
      <c r="DW159" s="20">
        <v>0</v>
      </c>
      <c r="DX159" s="20">
        <v>2</v>
      </c>
      <c r="DY159" s="20">
        <v>3</v>
      </c>
      <c r="DZ159" s="20">
        <v>4</v>
      </c>
      <c r="EA159" s="20">
        <v>4</v>
      </c>
      <c r="EB159" s="20">
        <v>2000</v>
      </c>
      <c r="EC159" s="20">
        <v>2500</v>
      </c>
      <c r="ED159" s="19">
        <f t="shared" si="31"/>
        <v>500</v>
      </c>
      <c r="EE159" s="19">
        <f t="shared" si="32"/>
        <v>20</v>
      </c>
      <c r="EF159" s="20">
        <v>2000</v>
      </c>
      <c r="EG159" s="20">
        <v>2500</v>
      </c>
      <c r="EH159" s="19">
        <f t="shared" si="33"/>
        <v>500</v>
      </c>
      <c r="EI159" s="19">
        <f t="shared" si="34"/>
        <v>20</v>
      </c>
      <c r="EJ159" s="19"/>
      <c r="EK159" s="19"/>
      <c r="EL159" s="19"/>
      <c r="EM159" s="19"/>
      <c r="EN159" s="19"/>
      <c r="EO159" s="19"/>
      <c r="EP159" s="19"/>
      <c r="EQ159" s="19"/>
      <c r="ER159" s="19">
        <v>2</v>
      </c>
      <c r="ET159" s="20">
        <v>0</v>
      </c>
      <c r="EU159" s="20">
        <v>0</v>
      </c>
      <c r="EV159" s="19">
        <v>0</v>
      </c>
      <c r="EW159" s="19"/>
      <c r="EX159" s="20">
        <v>0</v>
      </c>
      <c r="EY159" s="20" t="s">
        <v>136</v>
      </c>
      <c r="EZ159" s="19">
        <v>0</v>
      </c>
      <c r="FA159" s="19"/>
      <c r="FB159" s="20">
        <v>8</v>
      </c>
      <c r="FD159" s="20">
        <v>2</v>
      </c>
      <c r="FF159" s="20">
        <v>2</v>
      </c>
      <c r="FG159" s="20">
        <v>1</v>
      </c>
      <c r="FH159" s="20">
        <v>0</v>
      </c>
      <c r="FI159" s="20">
        <v>5</v>
      </c>
      <c r="FJ159" s="20">
        <v>51</v>
      </c>
      <c r="FK159" s="20">
        <v>6</v>
      </c>
      <c r="FL159" s="20">
        <v>51</v>
      </c>
      <c r="FM159" s="20">
        <v>57</v>
      </c>
      <c r="FN159" s="20">
        <v>0</v>
      </c>
      <c r="FO159" s="20">
        <v>0</v>
      </c>
      <c r="FP159" s="20">
        <v>2</v>
      </c>
      <c r="FQ159" s="20">
        <v>0</v>
      </c>
      <c r="FR159" s="20">
        <v>0</v>
      </c>
      <c r="FS159" s="20">
        <v>0</v>
      </c>
      <c r="FT159" s="20">
        <v>0</v>
      </c>
      <c r="FU159" s="20">
        <v>0</v>
      </c>
      <c r="FV159" s="20">
        <v>0</v>
      </c>
      <c r="FW159" s="20">
        <v>0</v>
      </c>
      <c r="FX159" s="20">
        <v>2</v>
      </c>
      <c r="FY159" s="20">
        <v>0</v>
      </c>
      <c r="FZ159" s="20">
        <v>0</v>
      </c>
      <c r="GA159" s="20">
        <v>0</v>
      </c>
      <c r="GB159" s="20">
        <v>1</v>
      </c>
      <c r="GC159" s="20">
        <v>11</v>
      </c>
      <c r="GD159" s="20">
        <v>1</v>
      </c>
      <c r="GE159" s="20">
        <v>0</v>
      </c>
      <c r="GF159" s="20">
        <v>0</v>
      </c>
      <c r="GG159" s="20">
        <v>0</v>
      </c>
      <c r="GH159" s="20">
        <v>0</v>
      </c>
      <c r="GI159" s="20">
        <v>0</v>
      </c>
      <c r="GJ159" s="20">
        <v>0</v>
      </c>
      <c r="GK159" s="20">
        <v>10</v>
      </c>
      <c r="GL159" s="20">
        <v>0</v>
      </c>
      <c r="GM159" s="20">
        <v>0</v>
      </c>
      <c r="GN159" s="20">
        <v>0</v>
      </c>
      <c r="GO159" s="20">
        <v>0</v>
      </c>
      <c r="GP159" s="20">
        <v>0</v>
      </c>
      <c r="GQ159" s="20">
        <v>0</v>
      </c>
      <c r="GR159" s="20">
        <v>0</v>
      </c>
      <c r="GS159" s="20">
        <v>30</v>
      </c>
      <c r="GT159" s="20">
        <v>0</v>
      </c>
      <c r="GU159" s="20">
        <v>0</v>
      </c>
      <c r="GV159" s="20">
        <v>0</v>
      </c>
      <c r="GW159" s="20">
        <v>0</v>
      </c>
      <c r="GX159" s="20">
        <v>0</v>
      </c>
      <c r="GY159" s="20">
        <v>0</v>
      </c>
      <c r="GZ159" s="20">
        <v>0</v>
      </c>
      <c r="HA159" s="20">
        <v>0</v>
      </c>
    </row>
    <row r="160" spans="1:209" s="20" customFormat="1" ht="15" customHeight="1" x14ac:dyDescent="0.35">
      <c r="A160" s="21">
        <v>3110707</v>
      </c>
      <c r="B160" s="21">
        <v>3</v>
      </c>
      <c r="C160" s="21">
        <v>11</v>
      </c>
      <c r="D160" s="21">
        <v>7</v>
      </c>
      <c r="E160" s="21" t="s">
        <v>288</v>
      </c>
      <c r="F160" s="21">
        <v>0</v>
      </c>
      <c r="G160" s="20">
        <v>0</v>
      </c>
      <c r="H160" s="20">
        <v>1</v>
      </c>
      <c r="I160" s="20">
        <v>0</v>
      </c>
      <c r="J160" s="20">
        <v>0</v>
      </c>
      <c r="K160" s="13">
        <v>0</v>
      </c>
      <c r="L160" s="14">
        <v>0</v>
      </c>
      <c r="M160" s="20">
        <v>10</v>
      </c>
      <c r="N160" s="14">
        <v>0</v>
      </c>
      <c r="O160" s="20">
        <v>2</v>
      </c>
      <c r="P160" s="14">
        <v>0</v>
      </c>
      <c r="Q160" s="14">
        <v>0</v>
      </c>
      <c r="R160" s="13">
        <v>0</v>
      </c>
      <c r="S160" s="14">
        <v>0</v>
      </c>
      <c r="T160" s="14">
        <f t="shared" si="26"/>
        <v>12</v>
      </c>
      <c r="U160" s="14">
        <v>0</v>
      </c>
      <c r="V160" s="14">
        <v>0</v>
      </c>
      <c r="W160" s="14">
        <v>0</v>
      </c>
      <c r="X160" s="14">
        <v>0</v>
      </c>
      <c r="Y160" s="14">
        <v>0</v>
      </c>
      <c r="Z160" s="14">
        <v>0</v>
      </c>
      <c r="AA160" s="14">
        <v>0</v>
      </c>
      <c r="AB160" s="14">
        <f t="shared" si="27"/>
        <v>0</v>
      </c>
      <c r="AC160" s="14">
        <v>0</v>
      </c>
      <c r="AD160" s="14">
        <v>0</v>
      </c>
      <c r="AE160" s="14">
        <v>0</v>
      </c>
      <c r="AF160" s="14">
        <v>0</v>
      </c>
      <c r="AG160" s="14">
        <v>0</v>
      </c>
      <c r="AH160" s="14">
        <v>0</v>
      </c>
      <c r="AI160" s="14">
        <v>0</v>
      </c>
      <c r="AJ160" s="14">
        <f t="shared" si="28"/>
        <v>0</v>
      </c>
      <c r="AK160" s="14">
        <v>0</v>
      </c>
      <c r="AL160" s="14">
        <v>0</v>
      </c>
      <c r="AM160" s="14">
        <v>0</v>
      </c>
      <c r="AN160" s="14">
        <v>0</v>
      </c>
      <c r="AO160" s="14">
        <v>0</v>
      </c>
      <c r="AP160" s="14">
        <v>0</v>
      </c>
      <c r="AQ160" s="14">
        <v>0</v>
      </c>
      <c r="AR160" s="14">
        <f t="shared" si="29"/>
        <v>0</v>
      </c>
      <c r="AS160" s="14">
        <f t="shared" si="30"/>
        <v>12</v>
      </c>
      <c r="AT160" s="20">
        <v>1</v>
      </c>
      <c r="AU160" s="14">
        <v>5</v>
      </c>
      <c r="AV160" s="20">
        <v>0</v>
      </c>
      <c r="AW160" s="13" t="s">
        <v>136</v>
      </c>
      <c r="AX160" s="13" t="s">
        <v>136</v>
      </c>
      <c r="AY160" s="13" t="s">
        <v>136</v>
      </c>
      <c r="AZ160" s="20">
        <v>0</v>
      </c>
      <c r="BA160" s="13" t="s">
        <v>136</v>
      </c>
      <c r="BB160" s="13" t="s">
        <v>136</v>
      </c>
      <c r="BC160" s="13" t="s">
        <v>136</v>
      </c>
      <c r="BD160" s="20">
        <v>0</v>
      </c>
      <c r="BE160" s="13" t="s">
        <v>136</v>
      </c>
      <c r="BF160" s="13" t="s">
        <v>136</v>
      </c>
      <c r="BG160" s="13" t="s">
        <v>136</v>
      </c>
      <c r="BH160" s="20">
        <v>0</v>
      </c>
      <c r="BI160" s="13" t="s">
        <v>136</v>
      </c>
      <c r="BJ160" s="13" t="s">
        <v>136</v>
      </c>
      <c r="BK160" s="13" t="s">
        <v>136</v>
      </c>
      <c r="BL160" s="20">
        <v>1</v>
      </c>
      <c r="BM160" s="20">
        <v>2</v>
      </c>
      <c r="BN160" s="20">
        <v>3</v>
      </c>
      <c r="BO160" s="20">
        <v>2</v>
      </c>
      <c r="BP160" s="20">
        <v>0</v>
      </c>
      <c r="BQ160" s="21">
        <v>0</v>
      </c>
      <c r="BR160" s="13" t="s">
        <v>136</v>
      </c>
      <c r="BS160" s="13" t="s">
        <v>136</v>
      </c>
      <c r="BT160" s="13" t="s">
        <v>136</v>
      </c>
      <c r="BU160" s="20">
        <v>1</v>
      </c>
      <c r="BV160" s="20">
        <v>2</v>
      </c>
      <c r="BW160">
        <v>6</v>
      </c>
      <c r="BX160" s="20">
        <v>2</v>
      </c>
      <c r="BY160" s="20">
        <v>0</v>
      </c>
      <c r="BZ160" s="13" t="s">
        <v>136</v>
      </c>
      <c r="CA160" s="13" t="s">
        <v>136</v>
      </c>
      <c r="CB160" s="13" t="s">
        <v>136</v>
      </c>
      <c r="CC160" s="20">
        <v>0</v>
      </c>
      <c r="CD160" s="13" t="s">
        <v>136</v>
      </c>
      <c r="CE160" s="13" t="s">
        <v>136</v>
      </c>
      <c r="CF160" s="13" t="s">
        <v>136</v>
      </c>
      <c r="CG160" s="20">
        <v>0</v>
      </c>
      <c r="CH160" s="13" t="s">
        <v>136</v>
      </c>
      <c r="CI160" s="13" t="s">
        <v>136</v>
      </c>
      <c r="CJ160" s="13" t="s">
        <v>136</v>
      </c>
      <c r="CK160" s="20">
        <v>0</v>
      </c>
      <c r="CL160" s="13" t="s">
        <v>136</v>
      </c>
      <c r="CM160" s="13" t="s">
        <v>136</v>
      </c>
      <c r="CN160" s="13" t="s">
        <v>136</v>
      </c>
      <c r="CO160" s="13" t="s">
        <v>136</v>
      </c>
      <c r="CP160" s="13" t="s">
        <v>136</v>
      </c>
      <c r="CQ160" s="13" t="s">
        <v>136</v>
      </c>
      <c r="CR160" s="13" t="s">
        <v>136</v>
      </c>
      <c r="CS160" s="13" t="s">
        <v>136</v>
      </c>
      <c r="CT160" s="13" t="s">
        <v>136</v>
      </c>
      <c r="CU160" s="20">
        <v>10</v>
      </c>
      <c r="CV160" s="13" t="s">
        <v>136</v>
      </c>
      <c r="CW160" s="13" t="s">
        <v>136</v>
      </c>
      <c r="CX160" s="13" t="s">
        <v>136</v>
      </c>
      <c r="CY160" s="13" t="s">
        <v>136</v>
      </c>
      <c r="CZ160" s="13" t="s">
        <v>136</v>
      </c>
      <c r="DA160" s="13" t="s">
        <v>136</v>
      </c>
      <c r="DB160" s="13" t="s">
        <v>136</v>
      </c>
      <c r="DC160" s="20">
        <v>10</v>
      </c>
      <c r="DD160" s="13" t="s">
        <v>136</v>
      </c>
      <c r="DE160" s="13" t="s">
        <v>136</v>
      </c>
      <c r="DF160" s="13" t="s">
        <v>136</v>
      </c>
      <c r="DG160" s="13" t="s">
        <v>136</v>
      </c>
      <c r="DH160" s="13" t="s">
        <v>136</v>
      </c>
      <c r="DI160" s="13"/>
      <c r="DJ160" s="13"/>
      <c r="DK160" s="13"/>
      <c r="DL160" s="20">
        <v>0</v>
      </c>
      <c r="DM160" s="20">
        <v>1</v>
      </c>
      <c r="DN160" s="20">
        <v>1</v>
      </c>
      <c r="DO160" s="20">
        <v>1</v>
      </c>
      <c r="DP160" s="20">
        <v>0</v>
      </c>
      <c r="DQ160" s="20">
        <v>0</v>
      </c>
      <c r="DR160" s="20">
        <v>0</v>
      </c>
      <c r="DS160" s="20">
        <v>1</v>
      </c>
      <c r="DT160" s="20">
        <v>1</v>
      </c>
      <c r="DU160" s="20">
        <v>0</v>
      </c>
      <c r="DV160" s="20">
        <v>0</v>
      </c>
      <c r="DW160" s="20">
        <v>1</v>
      </c>
      <c r="DX160" s="20">
        <v>2</v>
      </c>
      <c r="DY160" s="20">
        <v>2</v>
      </c>
      <c r="DZ160" s="20">
        <v>4</v>
      </c>
      <c r="EA160" s="20">
        <v>4</v>
      </c>
      <c r="EB160" s="20">
        <v>1500</v>
      </c>
      <c r="EC160" s="20">
        <v>2000</v>
      </c>
      <c r="ED160" s="19">
        <f t="shared" si="31"/>
        <v>500</v>
      </c>
      <c r="EE160" s="19">
        <f t="shared" si="32"/>
        <v>25</v>
      </c>
      <c r="EF160" s="20">
        <v>3000</v>
      </c>
      <c r="EG160" s="20">
        <v>5000</v>
      </c>
      <c r="EH160" s="19">
        <f t="shared" si="33"/>
        <v>2000</v>
      </c>
      <c r="EI160" s="19">
        <f t="shared" si="34"/>
        <v>40</v>
      </c>
      <c r="EJ160" s="19"/>
      <c r="EK160" s="19"/>
      <c r="EL160" s="19"/>
      <c r="EM160" s="19"/>
      <c r="EN160" s="19"/>
      <c r="EO160" s="19"/>
      <c r="EP160" s="19"/>
      <c r="EQ160" s="19"/>
      <c r="ER160" s="19">
        <v>2</v>
      </c>
      <c r="ET160" s="20">
        <v>1</v>
      </c>
      <c r="EU160" s="20">
        <v>0</v>
      </c>
      <c r="EV160" s="19">
        <v>0</v>
      </c>
      <c r="EW160" s="19"/>
      <c r="EX160" s="20">
        <v>0</v>
      </c>
      <c r="EY160" s="20" t="s">
        <v>136</v>
      </c>
      <c r="EZ160" s="19">
        <v>0</v>
      </c>
      <c r="FA160" s="19"/>
      <c r="FB160" s="20">
        <v>19</v>
      </c>
      <c r="FD160" s="19">
        <v>0</v>
      </c>
      <c r="FE160" s="19"/>
      <c r="FF160" s="20">
        <v>2</v>
      </c>
      <c r="FG160" s="20">
        <v>33.5</v>
      </c>
      <c r="FH160" s="20">
        <v>2</v>
      </c>
      <c r="FI160" s="20">
        <v>42.5</v>
      </c>
      <c r="FJ160" s="20">
        <v>49</v>
      </c>
      <c r="FK160" s="20">
        <v>76</v>
      </c>
      <c r="FL160" s="20">
        <v>51</v>
      </c>
      <c r="FM160" s="20">
        <v>127</v>
      </c>
      <c r="FN160" s="20">
        <v>18</v>
      </c>
      <c r="FO160" s="20">
        <v>0</v>
      </c>
      <c r="FP160" s="20">
        <v>8</v>
      </c>
      <c r="FQ160" s="20">
        <v>0</v>
      </c>
      <c r="FR160" s="20">
        <v>11</v>
      </c>
      <c r="FS160" s="20">
        <v>1</v>
      </c>
      <c r="FT160" s="20">
        <v>6</v>
      </c>
      <c r="FU160" s="20">
        <v>6</v>
      </c>
      <c r="FV160" s="20">
        <v>0</v>
      </c>
      <c r="FW160" s="20">
        <v>0</v>
      </c>
      <c r="FX160" s="20">
        <v>5</v>
      </c>
      <c r="FY160" s="20">
        <v>0</v>
      </c>
      <c r="FZ160" s="20">
        <v>0</v>
      </c>
      <c r="GA160" s="20">
        <v>0</v>
      </c>
      <c r="GB160" s="20">
        <v>0</v>
      </c>
      <c r="GC160" s="20">
        <v>8</v>
      </c>
      <c r="GD160" s="20">
        <v>3</v>
      </c>
      <c r="GE160" s="20">
        <v>1</v>
      </c>
      <c r="GF160" s="20">
        <v>0</v>
      </c>
      <c r="GG160" s="20">
        <v>0</v>
      </c>
      <c r="GH160" s="20">
        <v>0</v>
      </c>
      <c r="GI160" s="20">
        <v>0</v>
      </c>
      <c r="GJ160" s="20">
        <v>0</v>
      </c>
      <c r="GK160" s="20">
        <v>8</v>
      </c>
      <c r="GL160" s="20">
        <v>0</v>
      </c>
      <c r="GM160" s="20">
        <v>0</v>
      </c>
      <c r="GN160" s="20">
        <v>2</v>
      </c>
      <c r="GO160" s="20">
        <v>0</v>
      </c>
      <c r="GP160" s="20">
        <v>0</v>
      </c>
      <c r="GQ160" s="20">
        <v>0</v>
      </c>
      <c r="GR160" s="20">
        <v>20</v>
      </c>
      <c r="GS160" s="20">
        <v>25</v>
      </c>
      <c r="GT160" s="20">
        <v>0</v>
      </c>
      <c r="GU160" s="20">
        <v>0</v>
      </c>
      <c r="GV160" s="20">
        <v>0</v>
      </c>
      <c r="GW160" s="20">
        <v>0</v>
      </c>
      <c r="GX160" s="20">
        <v>2</v>
      </c>
      <c r="GY160" s="20">
        <v>0</v>
      </c>
      <c r="GZ160" s="20">
        <v>2</v>
      </c>
      <c r="HA160" s="20">
        <v>2</v>
      </c>
    </row>
    <row r="161" spans="1:209" ht="15" customHeight="1" x14ac:dyDescent="0.35">
      <c r="A161" s="18">
        <v>3110708</v>
      </c>
      <c r="B161" s="18">
        <v>3</v>
      </c>
      <c r="C161" s="18">
        <v>11</v>
      </c>
      <c r="D161" s="18">
        <v>8</v>
      </c>
      <c r="E161" s="18" t="s">
        <v>289</v>
      </c>
      <c r="F161" s="18">
        <v>0</v>
      </c>
      <c r="G161">
        <v>0</v>
      </c>
      <c r="H161" s="13">
        <v>2</v>
      </c>
      <c r="I161">
        <v>0</v>
      </c>
      <c r="J161">
        <v>0</v>
      </c>
      <c r="K161" s="13">
        <v>0</v>
      </c>
      <c r="L161" s="14">
        <v>0</v>
      </c>
      <c r="M161">
        <v>3</v>
      </c>
      <c r="N161" s="14">
        <v>0</v>
      </c>
      <c r="O161">
        <v>2</v>
      </c>
      <c r="P161" s="14">
        <v>0</v>
      </c>
      <c r="Q161" s="14">
        <v>0</v>
      </c>
      <c r="R161" s="13">
        <v>0</v>
      </c>
      <c r="S161">
        <v>1</v>
      </c>
      <c r="T161" s="14">
        <f t="shared" si="26"/>
        <v>6</v>
      </c>
      <c r="U161" s="14">
        <v>0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>
        <v>0</v>
      </c>
      <c r="AB161" s="14">
        <f t="shared" si="27"/>
        <v>0</v>
      </c>
      <c r="AC161" s="14">
        <v>0</v>
      </c>
      <c r="AD161" s="14">
        <v>0</v>
      </c>
      <c r="AE161" s="14">
        <v>0</v>
      </c>
      <c r="AF161" s="14">
        <v>0</v>
      </c>
      <c r="AG161" s="14">
        <v>0</v>
      </c>
      <c r="AH161" s="14">
        <v>0</v>
      </c>
      <c r="AI161" s="14">
        <v>0</v>
      </c>
      <c r="AJ161" s="14">
        <f t="shared" si="28"/>
        <v>0</v>
      </c>
      <c r="AK161" s="14">
        <v>0</v>
      </c>
      <c r="AL161" s="14">
        <v>0</v>
      </c>
      <c r="AM161" s="14">
        <v>0</v>
      </c>
      <c r="AN161" s="14">
        <v>0</v>
      </c>
      <c r="AO161" s="14">
        <v>0</v>
      </c>
      <c r="AP161" s="14">
        <v>0</v>
      </c>
      <c r="AQ161" s="14">
        <v>0</v>
      </c>
      <c r="AR161" s="14">
        <f t="shared" si="29"/>
        <v>0</v>
      </c>
      <c r="AS161" s="14">
        <f t="shared" si="30"/>
        <v>6</v>
      </c>
      <c r="AT161">
        <v>0</v>
      </c>
      <c r="AU161" t="s">
        <v>136</v>
      </c>
      <c r="AV161" s="20">
        <v>0</v>
      </c>
      <c r="AW161" s="13" t="s">
        <v>136</v>
      </c>
      <c r="AX161" s="13" t="s">
        <v>136</v>
      </c>
      <c r="AY161" s="13" t="s">
        <v>136</v>
      </c>
      <c r="AZ161" s="20">
        <v>0</v>
      </c>
      <c r="BA161" s="13" t="s">
        <v>136</v>
      </c>
      <c r="BB161" s="13" t="s">
        <v>136</v>
      </c>
      <c r="BC161" s="13" t="s">
        <v>136</v>
      </c>
      <c r="BD161" s="20">
        <v>0</v>
      </c>
      <c r="BE161" s="13" t="s">
        <v>136</v>
      </c>
      <c r="BF161" s="13" t="s">
        <v>136</v>
      </c>
      <c r="BG161" s="13" t="s">
        <v>136</v>
      </c>
      <c r="BH161" s="20">
        <v>0</v>
      </c>
      <c r="BI161" s="13" t="s">
        <v>136</v>
      </c>
      <c r="BJ161" s="13" t="s">
        <v>136</v>
      </c>
      <c r="BK161" s="13" t="s">
        <v>136</v>
      </c>
      <c r="BL161" s="20">
        <v>1</v>
      </c>
      <c r="BM161" s="13">
        <v>2</v>
      </c>
      <c r="BN161" s="13">
        <v>3</v>
      </c>
      <c r="BO161" s="13">
        <v>2</v>
      </c>
      <c r="BP161" s="20">
        <v>0</v>
      </c>
      <c r="BQ161" s="21">
        <v>0</v>
      </c>
      <c r="BR161" s="13" t="s">
        <v>136</v>
      </c>
      <c r="BS161" s="13" t="s">
        <v>136</v>
      </c>
      <c r="BT161" s="13" t="s">
        <v>136</v>
      </c>
      <c r="BU161" s="20">
        <v>0</v>
      </c>
      <c r="BV161" s="13" t="s">
        <v>136</v>
      </c>
      <c r="BW161" s="13" t="s">
        <v>136</v>
      </c>
      <c r="BX161" s="13" t="s">
        <v>136</v>
      </c>
      <c r="BY161" s="20">
        <v>0</v>
      </c>
      <c r="BZ161" s="13" t="s">
        <v>136</v>
      </c>
      <c r="CA161" s="13" t="s">
        <v>136</v>
      </c>
      <c r="CB161" s="13" t="s">
        <v>136</v>
      </c>
      <c r="CC161" s="20">
        <v>0</v>
      </c>
      <c r="CD161" s="13" t="s">
        <v>136</v>
      </c>
      <c r="CE161" s="13" t="s">
        <v>136</v>
      </c>
      <c r="CF161" s="13" t="s">
        <v>136</v>
      </c>
      <c r="CG161" s="20">
        <v>0</v>
      </c>
      <c r="CH161" s="13" t="s">
        <v>136</v>
      </c>
      <c r="CI161" s="13" t="s">
        <v>136</v>
      </c>
      <c r="CJ161" s="13" t="s">
        <v>136</v>
      </c>
      <c r="CK161" s="20">
        <v>0</v>
      </c>
      <c r="CL161" s="13" t="s">
        <v>136</v>
      </c>
      <c r="CM161" s="13" t="s">
        <v>136</v>
      </c>
      <c r="CN161" s="13" t="s">
        <v>136</v>
      </c>
      <c r="CO161" s="13" t="s">
        <v>136</v>
      </c>
      <c r="CP161" s="13" t="s">
        <v>136</v>
      </c>
      <c r="CQ161" s="13" t="s">
        <v>136</v>
      </c>
      <c r="CR161" s="13" t="s">
        <v>136</v>
      </c>
      <c r="CS161" s="13" t="s">
        <v>136</v>
      </c>
      <c r="CT161" s="13" t="s">
        <v>136</v>
      </c>
      <c r="CU161" s="13">
        <v>2</v>
      </c>
      <c r="CV161" s="13" t="s">
        <v>136</v>
      </c>
      <c r="CW161" s="13" t="s">
        <v>136</v>
      </c>
      <c r="CX161" s="13" t="s">
        <v>136</v>
      </c>
      <c r="CY161" s="13" t="s">
        <v>136</v>
      </c>
      <c r="CZ161" s="13" t="s">
        <v>136</v>
      </c>
      <c r="DA161" s="13" t="s">
        <v>136</v>
      </c>
      <c r="DB161" s="13" t="s">
        <v>136</v>
      </c>
      <c r="DC161" s="13" t="s">
        <v>136</v>
      </c>
      <c r="DD161" s="13" t="s">
        <v>136</v>
      </c>
      <c r="DE161" s="13" t="s">
        <v>136</v>
      </c>
      <c r="DF161" s="13" t="s">
        <v>136</v>
      </c>
      <c r="DG161" s="13" t="s">
        <v>136</v>
      </c>
      <c r="DH161" s="13" t="s">
        <v>136</v>
      </c>
      <c r="DI161" s="13"/>
      <c r="DJ161" s="13"/>
      <c r="DK161" s="13"/>
      <c r="DL161" s="20">
        <v>0</v>
      </c>
      <c r="DM161" s="20">
        <v>0</v>
      </c>
      <c r="DN161" s="20">
        <v>0</v>
      </c>
      <c r="DO161" s="20">
        <v>0</v>
      </c>
      <c r="DP161" s="20">
        <v>0</v>
      </c>
      <c r="DQ161" s="20">
        <v>0</v>
      </c>
      <c r="DR161" s="20">
        <v>1</v>
      </c>
      <c r="DS161" s="20">
        <v>0</v>
      </c>
      <c r="DT161" s="20">
        <v>0</v>
      </c>
      <c r="DU161" s="20">
        <v>0</v>
      </c>
      <c r="DV161" s="20">
        <v>0</v>
      </c>
      <c r="DW161" s="20">
        <v>0</v>
      </c>
      <c r="DX161" s="20">
        <v>2</v>
      </c>
      <c r="DY161" s="20">
        <v>2</v>
      </c>
      <c r="DZ161" s="20">
        <v>2</v>
      </c>
      <c r="EA161" s="20">
        <v>2</v>
      </c>
      <c r="EB161" s="20">
        <v>3500</v>
      </c>
      <c r="EC161" s="20">
        <v>4000</v>
      </c>
      <c r="ED161" s="19">
        <f t="shared" si="31"/>
        <v>500</v>
      </c>
      <c r="EE161" s="19">
        <f t="shared" si="32"/>
        <v>12.5</v>
      </c>
      <c r="EF161" s="20">
        <v>2500</v>
      </c>
      <c r="EG161" s="20">
        <v>4000</v>
      </c>
      <c r="EH161" s="19">
        <f t="shared" si="33"/>
        <v>1500</v>
      </c>
      <c r="EI161" s="19">
        <f t="shared" si="34"/>
        <v>37.5</v>
      </c>
      <c r="EJ161" s="20">
        <v>5000</v>
      </c>
      <c r="EK161" s="20">
        <v>7000</v>
      </c>
      <c r="EL161" s="19">
        <f t="shared" si="35"/>
        <v>2000</v>
      </c>
      <c r="EM161" s="19">
        <f t="shared" si="36"/>
        <v>28.571428571428569</v>
      </c>
      <c r="EN161" s="20">
        <v>3500</v>
      </c>
      <c r="EO161" s="20">
        <v>4500</v>
      </c>
      <c r="EP161" s="19">
        <f t="shared" si="37"/>
        <v>1000</v>
      </c>
      <c r="EQ161" s="19">
        <f t="shared" si="38"/>
        <v>22.222222222222221</v>
      </c>
      <c r="ER161" s="19">
        <v>2</v>
      </c>
      <c r="ES161" s="20"/>
      <c r="ET161" s="20">
        <v>1</v>
      </c>
      <c r="EU161" s="20">
        <v>0</v>
      </c>
      <c r="EV161" s="19">
        <v>0</v>
      </c>
      <c r="EW161" s="19"/>
      <c r="EX161" s="20">
        <v>0</v>
      </c>
      <c r="EY161" s="20" t="s">
        <v>136</v>
      </c>
      <c r="EZ161" s="20">
        <v>1</v>
      </c>
      <c r="FA161" s="20"/>
      <c r="FB161" s="20">
        <v>8</v>
      </c>
      <c r="FC161" s="20"/>
      <c r="FD161" s="19">
        <v>0</v>
      </c>
      <c r="FE161" s="19"/>
      <c r="FF161" s="20">
        <v>2</v>
      </c>
      <c r="FG161">
        <v>21</v>
      </c>
      <c r="FH161">
        <v>1</v>
      </c>
      <c r="FI161">
        <v>49</v>
      </c>
      <c r="FJ161">
        <v>60</v>
      </c>
      <c r="FK161">
        <v>70</v>
      </c>
      <c r="FL161">
        <v>61</v>
      </c>
      <c r="FM161">
        <v>131</v>
      </c>
      <c r="FN161">
        <v>11</v>
      </c>
      <c r="FO161">
        <v>0</v>
      </c>
      <c r="FP161">
        <v>11</v>
      </c>
      <c r="FQ161">
        <v>0</v>
      </c>
      <c r="FR161">
        <v>2</v>
      </c>
      <c r="FS161">
        <v>1</v>
      </c>
      <c r="FT161">
        <v>1</v>
      </c>
      <c r="FU161">
        <v>2</v>
      </c>
      <c r="FV161">
        <v>1</v>
      </c>
      <c r="FW161">
        <v>0</v>
      </c>
      <c r="FX161">
        <v>4</v>
      </c>
      <c r="FY161">
        <v>0</v>
      </c>
      <c r="FZ161">
        <v>0</v>
      </c>
      <c r="GA161">
        <v>0</v>
      </c>
      <c r="GB161">
        <v>0</v>
      </c>
      <c r="GC161">
        <v>13</v>
      </c>
      <c r="GD161">
        <v>3</v>
      </c>
      <c r="GE161">
        <v>0</v>
      </c>
      <c r="GF161">
        <v>0</v>
      </c>
      <c r="GG161">
        <v>0</v>
      </c>
      <c r="GH161">
        <v>0</v>
      </c>
      <c r="GI161">
        <v>0</v>
      </c>
      <c r="GJ161">
        <v>0</v>
      </c>
      <c r="GK161">
        <v>0</v>
      </c>
      <c r="GL161">
        <v>1</v>
      </c>
      <c r="GM161">
        <v>0</v>
      </c>
      <c r="GN161">
        <v>0</v>
      </c>
      <c r="GO161">
        <v>0</v>
      </c>
      <c r="GP161">
        <v>0</v>
      </c>
      <c r="GQ161">
        <v>0</v>
      </c>
      <c r="GR161">
        <v>28</v>
      </c>
      <c r="GS161">
        <v>43</v>
      </c>
      <c r="GT161">
        <v>0</v>
      </c>
      <c r="GU161">
        <v>0</v>
      </c>
      <c r="GV161">
        <v>2</v>
      </c>
      <c r="GW161">
        <v>2</v>
      </c>
      <c r="GX161">
        <v>3</v>
      </c>
      <c r="GY161">
        <v>0</v>
      </c>
      <c r="GZ161">
        <v>3</v>
      </c>
      <c r="HA161">
        <v>0</v>
      </c>
    </row>
    <row r="162" spans="1:209" ht="15" customHeight="1" x14ac:dyDescent="0.35">
      <c r="A162" s="18">
        <v>3110709</v>
      </c>
      <c r="B162" s="18">
        <v>3</v>
      </c>
      <c r="C162" s="18">
        <v>11</v>
      </c>
      <c r="D162" s="18">
        <v>7</v>
      </c>
      <c r="E162" s="18" t="s">
        <v>290</v>
      </c>
      <c r="F162" s="18">
        <v>0</v>
      </c>
      <c r="G162">
        <v>0</v>
      </c>
      <c r="H162" s="13">
        <v>2</v>
      </c>
      <c r="I162">
        <v>0</v>
      </c>
      <c r="J162">
        <v>0</v>
      </c>
      <c r="K162" s="13">
        <v>1</v>
      </c>
      <c r="L162">
        <v>2</v>
      </c>
      <c r="M162" s="13">
        <v>8</v>
      </c>
      <c r="N162" s="13">
        <v>2</v>
      </c>
      <c r="O162" s="13">
        <v>3</v>
      </c>
      <c r="P162" s="14">
        <v>0</v>
      </c>
      <c r="Q162" s="14">
        <v>0</v>
      </c>
      <c r="R162" s="13">
        <v>2</v>
      </c>
      <c r="S162" s="14">
        <v>0</v>
      </c>
      <c r="T162" s="14">
        <f t="shared" si="26"/>
        <v>15</v>
      </c>
      <c r="U162">
        <v>8</v>
      </c>
      <c r="V162" s="14">
        <v>0</v>
      </c>
      <c r="W162">
        <v>5</v>
      </c>
      <c r="X162" s="14">
        <v>0</v>
      </c>
      <c r="Y162" s="14">
        <v>0</v>
      </c>
      <c r="Z162">
        <v>1</v>
      </c>
      <c r="AA162" s="14">
        <v>0</v>
      </c>
      <c r="AB162" s="14">
        <f t="shared" si="27"/>
        <v>14</v>
      </c>
      <c r="AC162" s="14">
        <v>0</v>
      </c>
      <c r="AD162" s="14">
        <v>0</v>
      </c>
      <c r="AE162" s="14">
        <v>0</v>
      </c>
      <c r="AF162" s="14">
        <v>0</v>
      </c>
      <c r="AG162" s="14">
        <v>0</v>
      </c>
      <c r="AH162" s="14">
        <v>0</v>
      </c>
      <c r="AI162" s="14">
        <v>0</v>
      </c>
      <c r="AJ162" s="14">
        <f t="shared" si="28"/>
        <v>0</v>
      </c>
      <c r="AK162" s="14">
        <v>0</v>
      </c>
      <c r="AL162" s="14">
        <v>0</v>
      </c>
      <c r="AM162" s="14">
        <v>0</v>
      </c>
      <c r="AN162" s="14">
        <v>0</v>
      </c>
      <c r="AO162" s="14">
        <v>0</v>
      </c>
      <c r="AP162" s="14">
        <v>0</v>
      </c>
      <c r="AQ162" s="14">
        <v>0</v>
      </c>
      <c r="AR162" s="14">
        <f t="shared" si="29"/>
        <v>0</v>
      </c>
      <c r="AS162" s="14">
        <f t="shared" si="30"/>
        <v>29</v>
      </c>
      <c r="AT162">
        <v>0</v>
      </c>
      <c r="AU162" t="s">
        <v>136</v>
      </c>
      <c r="AV162" s="20">
        <v>0</v>
      </c>
      <c r="AW162" s="13" t="s">
        <v>136</v>
      </c>
      <c r="AX162" s="13" t="s">
        <v>136</v>
      </c>
      <c r="AY162" s="13" t="s">
        <v>136</v>
      </c>
      <c r="AZ162" s="20">
        <v>0</v>
      </c>
      <c r="BA162" s="13" t="s">
        <v>136</v>
      </c>
      <c r="BB162" s="13" t="s">
        <v>136</v>
      </c>
      <c r="BC162" s="13" t="s">
        <v>136</v>
      </c>
      <c r="BD162" s="20">
        <v>0</v>
      </c>
      <c r="BE162" s="13" t="s">
        <v>136</v>
      </c>
      <c r="BF162" s="13" t="s">
        <v>136</v>
      </c>
      <c r="BG162" s="13" t="s">
        <v>136</v>
      </c>
      <c r="BH162" s="20">
        <v>1</v>
      </c>
      <c r="BI162" s="13">
        <v>2</v>
      </c>
      <c r="BJ162" s="13">
        <v>2</v>
      </c>
      <c r="BK162" s="13">
        <v>3</v>
      </c>
      <c r="BL162" s="20">
        <v>0</v>
      </c>
      <c r="BM162" s="13" t="s">
        <v>136</v>
      </c>
      <c r="BN162" s="13" t="s">
        <v>136</v>
      </c>
      <c r="BO162" s="13" t="s">
        <v>136</v>
      </c>
      <c r="BP162" s="20">
        <v>0</v>
      </c>
      <c r="BQ162" s="21">
        <v>0</v>
      </c>
      <c r="BR162" s="13" t="s">
        <v>136</v>
      </c>
      <c r="BS162" s="13" t="s">
        <v>136</v>
      </c>
      <c r="BT162" s="13" t="s">
        <v>136</v>
      </c>
      <c r="BU162" s="20">
        <v>0</v>
      </c>
      <c r="BV162" s="13" t="s">
        <v>136</v>
      </c>
      <c r="BW162" s="13" t="s">
        <v>136</v>
      </c>
      <c r="BX162" s="13" t="s">
        <v>136</v>
      </c>
      <c r="BY162" s="20">
        <v>0</v>
      </c>
      <c r="BZ162" s="13" t="s">
        <v>136</v>
      </c>
      <c r="CA162" s="13" t="s">
        <v>136</v>
      </c>
      <c r="CB162" s="13" t="s">
        <v>136</v>
      </c>
      <c r="CC162" s="20">
        <v>1</v>
      </c>
      <c r="CD162">
        <v>2</v>
      </c>
      <c r="CE162">
        <v>2</v>
      </c>
      <c r="CF162">
        <v>3</v>
      </c>
      <c r="CG162" s="20">
        <v>0</v>
      </c>
      <c r="CH162" s="13" t="s">
        <v>136</v>
      </c>
      <c r="CI162" s="13" t="s">
        <v>136</v>
      </c>
      <c r="CJ162" s="13" t="s">
        <v>136</v>
      </c>
      <c r="CK162" s="20">
        <v>1</v>
      </c>
      <c r="CL162">
        <v>2</v>
      </c>
      <c r="CM162">
        <v>2</v>
      </c>
      <c r="CN162">
        <v>3</v>
      </c>
      <c r="CO162" s="13" t="s">
        <v>136</v>
      </c>
      <c r="CP162" s="13" t="s">
        <v>136</v>
      </c>
      <c r="CQ162" s="13" t="s">
        <v>136</v>
      </c>
      <c r="CR162" s="13" t="s">
        <v>136</v>
      </c>
      <c r="CS162">
        <v>20</v>
      </c>
      <c r="CT162" s="13" t="s">
        <v>136</v>
      </c>
      <c r="CU162" s="13" t="s">
        <v>136</v>
      </c>
      <c r="CV162" s="13" t="s">
        <v>136</v>
      </c>
      <c r="CW162" s="13" t="s">
        <v>136</v>
      </c>
      <c r="CX162" s="13" t="s">
        <v>136</v>
      </c>
      <c r="CY162" s="13" t="s">
        <v>136</v>
      </c>
      <c r="CZ162" s="13" t="s">
        <v>136</v>
      </c>
      <c r="DA162" s="13" t="s">
        <v>136</v>
      </c>
      <c r="DB162" s="13" t="s">
        <v>136</v>
      </c>
      <c r="DC162">
        <v>20</v>
      </c>
      <c r="DD162" s="13" t="s">
        <v>136</v>
      </c>
      <c r="DE162" s="13" t="s">
        <v>136</v>
      </c>
      <c r="DF162" t="s">
        <v>136</v>
      </c>
      <c r="DG162">
        <v>20</v>
      </c>
      <c r="DH162" s="13" t="s">
        <v>136</v>
      </c>
      <c r="DI162" s="13"/>
      <c r="DJ162" s="13"/>
      <c r="DK162" s="13"/>
      <c r="DL162" s="20">
        <v>0</v>
      </c>
      <c r="DM162" s="20">
        <v>0</v>
      </c>
      <c r="DN162" s="20">
        <v>0</v>
      </c>
      <c r="DO162" s="20">
        <v>0</v>
      </c>
      <c r="DP162" s="20">
        <v>0</v>
      </c>
      <c r="DQ162" s="20">
        <v>0</v>
      </c>
      <c r="DR162" s="20">
        <v>0</v>
      </c>
      <c r="DS162" s="20">
        <v>1</v>
      </c>
      <c r="DT162" s="20">
        <v>1</v>
      </c>
      <c r="DU162" s="20">
        <v>0</v>
      </c>
      <c r="DV162" s="20">
        <v>0</v>
      </c>
      <c r="DW162" s="20">
        <v>0</v>
      </c>
      <c r="DX162" s="20">
        <v>2</v>
      </c>
      <c r="DY162" s="20">
        <v>2</v>
      </c>
      <c r="DZ162" s="20">
        <v>4</v>
      </c>
      <c r="EA162" s="20">
        <v>4</v>
      </c>
      <c r="EB162" s="20">
        <v>4000</v>
      </c>
      <c r="EC162" s="20">
        <v>5000</v>
      </c>
      <c r="ED162" s="19">
        <f t="shared" si="31"/>
        <v>1000</v>
      </c>
      <c r="EE162" s="19">
        <f t="shared" si="32"/>
        <v>20</v>
      </c>
      <c r="EF162" s="20">
        <v>3000</v>
      </c>
      <c r="EG162" s="20">
        <v>4000</v>
      </c>
      <c r="EH162" s="19">
        <f t="shared" si="33"/>
        <v>1000</v>
      </c>
      <c r="EI162" s="19">
        <f t="shared" si="34"/>
        <v>25</v>
      </c>
      <c r="EJ162" s="19"/>
      <c r="EK162" s="19"/>
      <c r="EL162" s="19"/>
      <c r="EM162" s="19"/>
      <c r="EN162" s="19"/>
      <c r="EO162" s="19"/>
      <c r="EP162" s="19"/>
      <c r="EQ162" s="19"/>
      <c r="ER162" s="19">
        <v>2</v>
      </c>
      <c r="ES162" s="20"/>
      <c r="ET162" s="20">
        <v>1</v>
      </c>
      <c r="EU162" s="20">
        <v>1</v>
      </c>
      <c r="EV162" s="20">
        <v>5</v>
      </c>
      <c r="EW162" s="20"/>
      <c r="EX162">
        <v>0</v>
      </c>
      <c r="EY162" t="s">
        <v>136</v>
      </c>
      <c r="EZ162" s="19">
        <v>0</v>
      </c>
      <c r="FA162" s="19"/>
      <c r="FB162" s="20">
        <v>19</v>
      </c>
      <c r="FC162" s="20"/>
      <c r="FD162" s="19">
        <v>0</v>
      </c>
      <c r="FE162" s="19"/>
      <c r="FF162" s="15">
        <v>0</v>
      </c>
      <c r="FG162">
        <v>1</v>
      </c>
      <c r="FH162">
        <v>3</v>
      </c>
      <c r="FI162">
        <v>35</v>
      </c>
      <c r="FJ162">
        <v>50</v>
      </c>
      <c r="FK162">
        <v>36</v>
      </c>
      <c r="FL162">
        <v>53</v>
      </c>
      <c r="FM162">
        <v>89</v>
      </c>
      <c r="FN162">
        <v>0</v>
      </c>
      <c r="FO162">
        <v>0</v>
      </c>
      <c r="FP162">
        <v>5</v>
      </c>
      <c r="FQ162">
        <v>0</v>
      </c>
      <c r="FR162">
        <v>0</v>
      </c>
      <c r="FS162">
        <v>0</v>
      </c>
      <c r="FT162">
        <v>6</v>
      </c>
      <c r="FU162">
        <v>3</v>
      </c>
      <c r="FV162">
        <v>0</v>
      </c>
      <c r="FW162">
        <v>0</v>
      </c>
      <c r="FX162">
        <v>5</v>
      </c>
      <c r="FY162">
        <v>0</v>
      </c>
      <c r="FZ162">
        <v>0</v>
      </c>
      <c r="GA162">
        <v>0</v>
      </c>
      <c r="GB162">
        <v>0</v>
      </c>
      <c r="GC162">
        <v>16</v>
      </c>
      <c r="GD162">
        <v>0</v>
      </c>
      <c r="GE162">
        <v>0</v>
      </c>
      <c r="GF162">
        <v>7</v>
      </c>
      <c r="GG162">
        <v>0</v>
      </c>
      <c r="GH162">
        <v>0</v>
      </c>
      <c r="GI162">
        <v>0</v>
      </c>
      <c r="GJ162">
        <v>0</v>
      </c>
      <c r="GK162">
        <v>11</v>
      </c>
      <c r="GL162">
        <v>0</v>
      </c>
      <c r="GM162">
        <v>0</v>
      </c>
      <c r="GN162">
        <v>0</v>
      </c>
      <c r="GO162">
        <v>0</v>
      </c>
      <c r="GP162">
        <v>0</v>
      </c>
      <c r="GQ162">
        <v>1</v>
      </c>
      <c r="GR162">
        <v>8</v>
      </c>
      <c r="GS162">
        <v>20</v>
      </c>
      <c r="GT162">
        <v>0</v>
      </c>
      <c r="GU162">
        <v>1</v>
      </c>
      <c r="GV162">
        <v>2</v>
      </c>
      <c r="GW162">
        <v>0</v>
      </c>
      <c r="GX162">
        <v>1</v>
      </c>
      <c r="GY162">
        <v>1</v>
      </c>
      <c r="GZ162">
        <v>2</v>
      </c>
      <c r="HA162">
        <v>0</v>
      </c>
    </row>
    <row r="163" spans="1:209" ht="15" customHeight="1" x14ac:dyDescent="0.35">
      <c r="A163" s="18">
        <v>3110710</v>
      </c>
      <c r="B163" s="18">
        <v>3</v>
      </c>
      <c r="C163" s="18">
        <v>11</v>
      </c>
      <c r="D163" s="18">
        <v>7</v>
      </c>
      <c r="E163" s="18" t="s">
        <v>291</v>
      </c>
      <c r="F163" s="18">
        <v>0</v>
      </c>
      <c r="G163">
        <v>0</v>
      </c>
      <c r="H163" s="13">
        <v>2</v>
      </c>
      <c r="I163">
        <v>0</v>
      </c>
      <c r="J163">
        <v>0</v>
      </c>
      <c r="K163" s="13">
        <v>0</v>
      </c>
      <c r="L163" s="14">
        <v>0</v>
      </c>
      <c r="M163">
        <v>7</v>
      </c>
      <c r="N163">
        <v>1</v>
      </c>
      <c r="O163">
        <v>5</v>
      </c>
      <c r="P163" s="14">
        <v>0</v>
      </c>
      <c r="Q163" s="14">
        <v>0</v>
      </c>
      <c r="R163">
        <v>1</v>
      </c>
      <c r="S163" s="14">
        <v>0</v>
      </c>
      <c r="T163" s="14">
        <f t="shared" si="26"/>
        <v>14</v>
      </c>
      <c r="U163" s="14">
        <v>0</v>
      </c>
      <c r="V163">
        <v>6</v>
      </c>
      <c r="W163" s="14">
        <v>0</v>
      </c>
      <c r="X163" s="14">
        <v>0</v>
      </c>
      <c r="Y163">
        <v>1</v>
      </c>
      <c r="Z163">
        <v>1</v>
      </c>
      <c r="AA163">
        <v>2</v>
      </c>
      <c r="AB163" s="14">
        <f t="shared" si="27"/>
        <v>10</v>
      </c>
      <c r="AC163" s="14">
        <v>0</v>
      </c>
      <c r="AD163" s="14">
        <v>0</v>
      </c>
      <c r="AE163" s="14">
        <v>0</v>
      </c>
      <c r="AF163" s="14">
        <v>0</v>
      </c>
      <c r="AG163" s="14">
        <v>0</v>
      </c>
      <c r="AH163" s="14">
        <v>0</v>
      </c>
      <c r="AI163" s="14">
        <v>0</v>
      </c>
      <c r="AJ163" s="14">
        <f t="shared" si="28"/>
        <v>0</v>
      </c>
      <c r="AK163" s="14">
        <v>0</v>
      </c>
      <c r="AL163" s="14">
        <v>0</v>
      </c>
      <c r="AM163" s="14">
        <v>0</v>
      </c>
      <c r="AN163" s="14">
        <v>0</v>
      </c>
      <c r="AO163" s="14">
        <v>0</v>
      </c>
      <c r="AP163" s="14">
        <v>0</v>
      </c>
      <c r="AQ163" s="14">
        <v>0</v>
      </c>
      <c r="AR163" s="14">
        <f t="shared" si="29"/>
        <v>0</v>
      </c>
      <c r="AS163" s="14">
        <f>T163+AB163+AJ163+AR163</f>
        <v>24</v>
      </c>
      <c r="AT163">
        <v>0</v>
      </c>
      <c r="AU163" t="s">
        <v>136</v>
      </c>
      <c r="AV163" s="20">
        <v>0</v>
      </c>
      <c r="AW163" s="13" t="s">
        <v>136</v>
      </c>
      <c r="AX163" s="13" t="s">
        <v>136</v>
      </c>
      <c r="AY163" s="13" t="s">
        <v>136</v>
      </c>
      <c r="AZ163" s="20">
        <v>0</v>
      </c>
      <c r="BA163" s="13" t="s">
        <v>136</v>
      </c>
      <c r="BB163" s="13" t="s">
        <v>136</v>
      </c>
      <c r="BC163" s="13" t="s">
        <v>136</v>
      </c>
      <c r="BD163" s="20">
        <v>0</v>
      </c>
      <c r="BE163" s="13" t="s">
        <v>136</v>
      </c>
      <c r="BF163" s="13" t="s">
        <v>136</v>
      </c>
      <c r="BG163" s="13" t="s">
        <v>136</v>
      </c>
      <c r="BH163" s="20">
        <v>0</v>
      </c>
      <c r="BI163" s="13" t="s">
        <v>136</v>
      </c>
      <c r="BJ163" s="13" t="s">
        <v>136</v>
      </c>
      <c r="BK163" s="13" t="s">
        <v>136</v>
      </c>
      <c r="BL163" s="20">
        <v>0</v>
      </c>
      <c r="BM163" s="13" t="s">
        <v>136</v>
      </c>
      <c r="BN163" s="13" t="s">
        <v>136</v>
      </c>
      <c r="BO163" s="13" t="s">
        <v>136</v>
      </c>
      <c r="BP163" s="20">
        <v>0</v>
      </c>
      <c r="BQ163" s="21">
        <v>0</v>
      </c>
      <c r="BR163" s="13" t="s">
        <v>136</v>
      </c>
      <c r="BS163" s="13" t="s">
        <v>136</v>
      </c>
      <c r="BT163" s="13" t="s">
        <v>136</v>
      </c>
      <c r="BU163" s="20">
        <v>0</v>
      </c>
      <c r="BV163" s="13" t="s">
        <v>136</v>
      </c>
      <c r="BW163" s="13" t="s">
        <v>136</v>
      </c>
      <c r="BX163" s="13" t="s">
        <v>136</v>
      </c>
      <c r="BY163" s="20">
        <v>0</v>
      </c>
      <c r="BZ163" s="13" t="s">
        <v>136</v>
      </c>
      <c r="CA163" s="13" t="s">
        <v>136</v>
      </c>
      <c r="CB163" s="13" t="s">
        <v>136</v>
      </c>
      <c r="CC163" s="20">
        <v>0</v>
      </c>
      <c r="CD163" s="13" t="s">
        <v>136</v>
      </c>
      <c r="CE163" s="13" t="s">
        <v>136</v>
      </c>
      <c r="CF163" s="13" t="s">
        <v>136</v>
      </c>
      <c r="CG163" s="20">
        <v>0</v>
      </c>
      <c r="CH163" s="13" t="s">
        <v>136</v>
      </c>
      <c r="CI163" s="13" t="s">
        <v>136</v>
      </c>
      <c r="CJ163" s="13" t="s">
        <v>136</v>
      </c>
      <c r="CK163" s="20">
        <v>0</v>
      </c>
      <c r="CL163" s="13" t="s">
        <v>136</v>
      </c>
      <c r="CM163" s="13" t="s">
        <v>136</v>
      </c>
      <c r="CN163" s="13" t="s">
        <v>136</v>
      </c>
      <c r="CO163" s="13" t="s">
        <v>136</v>
      </c>
      <c r="CP163" s="13" t="s">
        <v>136</v>
      </c>
      <c r="CQ163" s="13" t="s">
        <v>136</v>
      </c>
      <c r="CR163" s="13" t="s">
        <v>136</v>
      </c>
      <c r="CS163" s="13" t="s">
        <v>136</v>
      </c>
      <c r="CT163" s="13" t="s">
        <v>136</v>
      </c>
      <c r="CU163" s="13" t="s">
        <v>136</v>
      </c>
      <c r="CV163" s="13" t="s">
        <v>136</v>
      </c>
      <c r="CW163" s="13" t="s">
        <v>136</v>
      </c>
      <c r="CX163" s="13" t="s">
        <v>136</v>
      </c>
      <c r="CY163" s="13" t="s">
        <v>136</v>
      </c>
      <c r="CZ163" s="13" t="s">
        <v>136</v>
      </c>
      <c r="DA163" s="13" t="s">
        <v>136</v>
      </c>
      <c r="DB163" s="13" t="s">
        <v>136</v>
      </c>
      <c r="DC163" s="13" t="s">
        <v>136</v>
      </c>
      <c r="DD163" s="13" t="s">
        <v>136</v>
      </c>
      <c r="DE163" s="13" t="s">
        <v>136</v>
      </c>
      <c r="DF163" s="13" t="s">
        <v>136</v>
      </c>
      <c r="DG163" s="13" t="s">
        <v>136</v>
      </c>
      <c r="DH163" s="13" t="s">
        <v>136</v>
      </c>
      <c r="DI163" s="13"/>
      <c r="DJ163" s="13"/>
      <c r="DK163" s="13"/>
      <c r="DL163" s="20">
        <v>0</v>
      </c>
      <c r="DM163" s="20">
        <v>0</v>
      </c>
      <c r="DN163" s="20">
        <v>0</v>
      </c>
      <c r="DO163" s="20">
        <v>0</v>
      </c>
      <c r="DP163" s="20">
        <v>0</v>
      </c>
      <c r="DQ163" s="20">
        <v>0</v>
      </c>
      <c r="DR163" s="20">
        <v>0</v>
      </c>
      <c r="DS163" s="20">
        <v>0</v>
      </c>
      <c r="DT163" s="20">
        <v>0</v>
      </c>
      <c r="DU163" s="20">
        <v>0</v>
      </c>
      <c r="DV163" s="20">
        <v>0</v>
      </c>
      <c r="DW163" s="20">
        <v>0</v>
      </c>
      <c r="DX163" s="20">
        <v>2</v>
      </c>
      <c r="DY163" s="20">
        <v>2</v>
      </c>
      <c r="DZ163" s="20">
        <v>4</v>
      </c>
      <c r="EA163" s="20">
        <v>4</v>
      </c>
      <c r="EB163" s="20">
        <v>2500</v>
      </c>
      <c r="EC163" s="20">
        <v>5000</v>
      </c>
      <c r="ED163" s="19">
        <f t="shared" si="31"/>
        <v>2500</v>
      </c>
      <c r="EE163" s="19">
        <f t="shared" si="32"/>
        <v>50</v>
      </c>
      <c r="EF163" s="20">
        <v>2000</v>
      </c>
      <c r="EG163" s="20">
        <v>4000</v>
      </c>
      <c r="EH163" s="19">
        <f t="shared" si="33"/>
        <v>2000</v>
      </c>
      <c r="EI163" s="19">
        <f t="shared" si="34"/>
        <v>50</v>
      </c>
      <c r="EJ163" s="19"/>
      <c r="EK163" s="19"/>
      <c r="EL163" s="19"/>
      <c r="EM163" s="19"/>
      <c r="EN163" s="19"/>
      <c r="EO163" s="19"/>
      <c r="EP163" s="19"/>
      <c r="EQ163" s="19"/>
      <c r="ER163" s="20">
        <v>7</v>
      </c>
      <c r="ES163" s="20"/>
      <c r="ET163" s="20">
        <v>1</v>
      </c>
      <c r="EU163" s="20">
        <v>1</v>
      </c>
      <c r="EV163" s="20">
        <v>3</v>
      </c>
      <c r="EW163" s="20"/>
      <c r="EX163" s="20">
        <v>0</v>
      </c>
      <c r="EY163" t="s">
        <v>136</v>
      </c>
      <c r="EZ163" s="19">
        <v>0</v>
      </c>
      <c r="FA163" s="19"/>
      <c r="FB163" s="19">
        <v>0</v>
      </c>
      <c r="FC163" s="19"/>
      <c r="FD163" s="19">
        <v>0</v>
      </c>
      <c r="FE163" s="19"/>
      <c r="FF163" s="15">
        <v>0</v>
      </c>
      <c r="FG163">
        <v>2</v>
      </c>
      <c r="FH163">
        <v>3</v>
      </c>
      <c r="FI163">
        <v>11</v>
      </c>
      <c r="FJ163">
        <v>29</v>
      </c>
      <c r="FK163">
        <v>13</v>
      </c>
      <c r="FL163">
        <v>32</v>
      </c>
      <c r="FM163">
        <v>45</v>
      </c>
      <c r="FN163">
        <v>1</v>
      </c>
      <c r="FO163">
        <v>2</v>
      </c>
      <c r="FP163">
        <v>0</v>
      </c>
      <c r="FQ163">
        <v>0</v>
      </c>
      <c r="FR163">
        <v>0</v>
      </c>
      <c r="FS163">
        <v>0</v>
      </c>
      <c r="FT163">
        <v>0</v>
      </c>
      <c r="FU163">
        <v>0</v>
      </c>
      <c r="FV163">
        <v>0</v>
      </c>
      <c r="FW163">
        <v>0</v>
      </c>
      <c r="FX163">
        <v>7</v>
      </c>
      <c r="FY163">
        <v>0</v>
      </c>
      <c r="FZ163">
        <v>0</v>
      </c>
      <c r="GA163">
        <v>0</v>
      </c>
      <c r="GB163">
        <v>0</v>
      </c>
      <c r="GC163">
        <v>8</v>
      </c>
      <c r="GD163">
        <v>0</v>
      </c>
      <c r="GE163">
        <v>0</v>
      </c>
      <c r="GF163">
        <v>2</v>
      </c>
      <c r="GG163">
        <v>0</v>
      </c>
      <c r="GH163">
        <v>0</v>
      </c>
      <c r="GI163">
        <v>0</v>
      </c>
      <c r="GJ163">
        <v>0</v>
      </c>
      <c r="GK163">
        <v>0</v>
      </c>
      <c r="GL163">
        <v>0</v>
      </c>
      <c r="GM163">
        <v>0</v>
      </c>
      <c r="GN163">
        <v>0</v>
      </c>
      <c r="GO163">
        <v>0</v>
      </c>
      <c r="GP163">
        <v>0</v>
      </c>
      <c r="GQ163">
        <v>0</v>
      </c>
      <c r="GR163">
        <v>1</v>
      </c>
      <c r="GS163">
        <v>20</v>
      </c>
      <c r="GT163">
        <v>0</v>
      </c>
      <c r="GU163">
        <v>0</v>
      </c>
      <c r="GV163">
        <v>0</v>
      </c>
      <c r="GW163">
        <v>0</v>
      </c>
      <c r="GX163">
        <v>1</v>
      </c>
      <c r="GY163">
        <v>1</v>
      </c>
      <c r="GZ163">
        <v>1</v>
      </c>
      <c r="HA163">
        <v>1</v>
      </c>
    </row>
    <row r="164" spans="1:209" ht="15" customHeight="1" x14ac:dyDescent="0.35">
      <c r="A164" s="18">
        <v>3110711</v>
      </c>
      <c r="B164" s="18">
        <v>3</v>
      </c>
      <c r="C164" s="18">
        <v>11</v>
      </c>
      <c r="D164" s="18">
        <v>7</v>
      </c>
      <c r="E164" s="18" t="s">
        <v>292</v>
      </c>
      <c r="F164" s="18">
        <v>1</v>
      </c>
      <c r="G164" s="18">
        <v>4</v>
      </c>
      <c r="H164" s="13">
        <v>3</v>
      </c>
      <c r="I164">
        <v>0</v>
      </c>
      <c r="J164">
        <v>0</v>
      </c>
      <c r="K164" s="13">
        <v>0</v>
      </c>
      <c r="L164" s="14">
        <v>0</v>
      </c>
      <c r="M164">
        <v>9</v>
      </c>
      <c r="N164" s="14">
        <v>0</v>
      </c>
      <c r="O164" s="14">
        <v>0</v>
      </c>
      <c r="P164">
        <v>4</v>
      </c>
      <c r="Q164">
        <v>2</v>
      </c>
      <c r="R164" s="13">
        <v>0</v>
      </c>
      <c r="S164">
        <v>1</v>
      </c>
      <c r="T164" s="14">
        <f t="shared" si="26"/>
        <v>16</v>
      </c>
      <c r="U164" s="14">
        <v>0</v>
      </c>
      <c r="V164" s="14">
        <v>0</v>
      </c>
      <c r="W164" s="14">
        <v>0</v>
      </c>
      <c r="X164" s="14">
        <v>0</v>
      </c>
      <c r="Y164" s="14">
        <v>0</v>
      </c>
      <c r="Z164" s="14">
        <v>0</v>
      </c>
      <c r="AA164" s="14">
        <v>0</v>
      </c>
      <c r="AB164" s="14">
        <f t="shared" si="27"/>
        <v>0</v>
      </c>
      <c r="AC164" s="14">
        <v>0</v>
      </c>
      <c r="AD164" s="14">
        <v>0</v>
      </c>
      <c r="AE164" s="14">
        <v>0</v>
      </c>
      <c r="AF164" s="14">
        <v>0</v>
      </c>
      <c r="AG164" s="14">
        <v>0</v>
      </c>
      <c r="AH164" s="14">
        <v>0</v>
      </c>
      <c r="AI164" s="14">
        <v>0</v>
      </c>
      <c r="AJ164" s="14">
        <f t="shared" si="28"/>
        <v>0</v>
      </c>
      <c r="AK164" s="14">
        <v>0</v>
      </c>
      <c r="AL164" s="14">
        <v>0</v>
      </c>
      <c r="AM164" s="14">
        <v>0</v>
      </c>
      <c r="AN164" s="14">
        <v>0</v>
      </c>
      <c r="AO164" s="14">
        <v>0</v>
      </c>
      <c r="AP164" s="14">
        <v>0</v>
      </c>
      <c r="AQ164" s="14">
        <v>0</v>
      </c>
      <c r="AR164" s="14">
        <f t="shared" si="29"/>
        <v>0</v>
      </c>
      <c r="AS164" s="14">
        <f t="shared" si="30"/>
        <v>16</v>
      </c>
      <c r="AT164">
        <v>1</v>
      </c>
      <c r="AU164">
        <v>5</v>
      </c>
      <c r="AV164" s="20">
        <v>1</v>
      </c>
      <c r="AW164" s="20">
        <v>2</v>
      </c>
      <c r="AX164" s="20">
        <v>2</v>
      </c>
      <c r="AY164" s="20">
        <v>2</v>
      </c>
      <c r="AZ164" s="20">
        <v>0</v>
      </c>
      <c r="BA164" s="13" t="s">
        <v>136</v>
      </c>
      <c r="BB164" s="13" t="s">
        <v>136</v>
      </c>
      <c r="BC164" s="13" t="s">
        <v>136</v>
      </c>
      <c r="BD164" s="20">
        <v>0</v>
      </c>
      <c r="BE164" s="13" t="s">
        <v>136</v>
      </c>
      <c r="BF164" s="13" t="s">
        <v>136</v>
      </c>
      <c r="BG164" s="13" t="s">
        <v>136</v>
      </c>
      <c r="BH164" s="20">
        <v>1</v>
      </c>
      <c r="BI164">
        <v>2</v>
      </c>
      <c r="BJ164">
        <v>2</v>
      </c>
      <c r="BK164">
        <v>3</v>
      </c>
      <c r="BL164" s="20">
        <v>1</v>
      </c>
      <c r="BM164" s="13">
        <v>2</v>
      </c>
      <c r="BN164" s="13">
        <v>3</v>
      </c>
      <c r="BO164" s="13">
        <v>2</v>
      </c>
      <c r="BP164" s="20">
        <v>0</v>
      </c>
      <c r="BQ164" s="21">
        <v>1</v>
      </c>
      <c r="BR164" s="13" t="s">
        <v>136</v>
      </c>
      <c r="BS164" s="13" t="s">
        <v>136</v>
      </c>
      <c r="BT164" s="13" t="s">
        <v>136</v>
      </c>
      <c r="BU164" s="20">
        <v>0</v>
      </c>
      <c r="BV164" s="13" t="s">
        <v>136</v>
      </c>
      <c r="BW164" s="13" t="s">
        <v>136</v>
      </c>
      <c r="BX164" s="13" t="s">
        <v>136</v>
      </c>
      <c r="BY164" s="20">
        <v>0</v>
      </c>
      <c r="BZ164" s="13" t="s">
        <v>136</v>
      </c>
      <c r="CA164" s="13" t="s">
        <v>136</v>
      </c>
      <c r="CB164" s="13" t="s">
        <v>136</v>
      </c>
      <c r="CC164" s="20">
        <v>0</v>
      </c>
      <c r="CD164" s="13" t="s">
        <v>136</v>
      </c>
      <c r="CE164" s="13" t="s">
        <v>136</v>
      </c>
      <c r="CF164" s="13" t="s">
        <v>136</v>
      </c>
      <c r="CG164" s="20">
        <v>0</v>
      </c>
      <c r="CH164" s="13" t="s">
        <v>136</v>
      </c>
      <c r="CI164" s="13" t="s">
        <v>136</v>
      </c>
      <c r="CJ164" s="13" t="s">
        <v>136</v>
      </c>
      <c r="CK164" s="20">
        <v>0</v>
      </c>
      <c r="CL164" s="13" t="s">
        <v>136</v>
      </c>
      <c r="CM164" s="13" t="s">
        <v>136</v>
      </c>
      <c r="CN164" s="13" t="s">
        <v>136</v>
      </c>
      <c r="CO164" s="13" t="s">
        <v>136</v>
      </c>
      <c r="CP164" s="13" t="s">
        <v>136</v>
      </c>
      <c r="CQ164" s="13" t="s">
        <v>136</v>
      </c>
      <c r="CR164" s="13" t="s">
        <v>136</v>
      </c>
      <c r="CS164">
        <v>10</v>
      </c>
      <c r="CT164">
        <v>2</v>
      </c>
      <c r="CU164" s="13">
        <v>10</v>
      </c>
      <c r="CV164" s="13">
        <v>2</v>
      </c>
      <c r="CW164" s="13" t="s">
        <v>136</v>
      </c>
      <c r="CX164" s="13" t="s">
        <v>136</v>
      </c>
      <c r="CY164" s="13" t="s">
        <v>136</v>
      </c>
      <c r="CZ164" s="13" t="s">
        <v>136</v>
      </c>
      <c r="DA164" s="13" t="s">
        <v>136</v>
      </c>
      <c r="DB164" s="13" t="s">
        <v>136</v>
      </c>
      <c r="DC164" s="13" t="s">
        <v>136</v>
      </c>
      <c r="DD164" s="13" t="s">
        <v>136</v>
      </c>
      <c r="DE164" s="13" t="s">
        <v>136</v>
      </c>
      <c r="DF164" s="13" t="s">
        <v>136</v>
      </c>
      <c r="DG164" s="13" t="s">
        <v>136</v>
      </c>
      <c r="DH164" s="13" t="s">
        <v>136</v>
      </c>
      <c r="DI164" s="13"/>
      <c r="DJ164" s="13"/>
      <c r="DK164" s="13"/>
      <c r="DL164" s="20">
        <v>0</v>
      </c>
      <c r="DM164" s="20">
        <v>0</v>
      </c>
      <c r="DN164" s="20">
        <v>0</v>
      </c>
      <c r="DO164" s="20">
        <v>0</v>
      </c>
      <c r="DP164" s="20">
        <v>0</v>
      </c>
      <c r="DQ164" s="20">
        <v>0</v>
      </c>
      <c r="DR164" s="20">
        <v>0</v>
      </c>
      <c r="DS164" s="20">
        <v>0</v>
      </c>
      <c r="DT164" s="20">
        <v>1</v>
      </c>
      <c r="DU164" s="20">
        <v>1</v>
      </c>
      <c r="DV164" s="20">
        <v>0</v>
      </c>
      <c r="DW164" s="20">
        <v>0</v>
      </c>
      <c r="DX164" s="20">
        <v>2</v>
      </c>
      <c r="DY164" s="20">
        <v>2</v>
      </c>
      <c r="DZ164" s="20">
        <v>2</v>
      </c>
      <c r="EA164" s="20">
        <v>2</v>
      </c>
      <c r="EB164" s="20">
        <v>4000</v>
      </c>
      <c r="EC164" s="20">
        <v>5000</v>
      </c>
      <c r="ED164" s="19">
        <f t="shared" si="31"/>
        <v>1000</v>
      </c>
      <c r="EE164" s="19">
        <f t="shared" si="32"/>
        <v>20</v>
      </c>
      <c r="EF164" s="20">
        <v>4000</v>
      </c>
      <c r="EG164" s="20">
        <v>5000</v>
      </c>
      <c r="EH164" s="19">
        <f t="shared" si="33"/>
        <v>1000</v>
      </c>
      <c r="EI164" s="19">
        <f t="shared" si="34"/>
        <v>20</v>
      </c>
      <c r="EJ164" s="20">
        <v>4000</v>
      </c>
      <c r="EK164" s="20">
        <v>5000</v>
      </c>
      <c r="EL164" s="19">
        <f t="shared" si="35"/>
        <v>1000</v>
      </c>
      <c r="EM164" s="19">
        <f t="shared" si="36"/>
        <v>20</v>
      </c>
      <c r="EN164" s="20">
        <v>4000</v>
      </c>
      <c r="EO164" s="20">
        <v>5000</v>
      </c>
      <c r="EP164" s="19">
        <f t="shared" si="37"/>
        <v>1000</v>
      </c>
      <c r="EQ164" s="19">
        <f t="shared" si="38"/>
        <v>20</v>
      </c>
      <c r="ER164" s="20">
        <v>1</v>
      </c>
      <c r="ES164" s="20"/>
      <c r="ET164" s="20">
        <v>1</v>
      </c>
      <c r="EU164" s="20">
        <v>1</v>
      </c>
      <c r="EV164" s="20">
        <v>13</v>
      </c>
      <c r="EW164" s="20"/>
      <c r="EX164" s="20">
        <v>0</v>
      </c>
      <c r="EY164" t="s">
        <v>136</v>
      </c>
      <c r="EZ164" s="19">
        <v>0</v>
      </c>
      <c r="FA164" s="19"/>
      <c r="FB164">
        <v>2</v>
      </c>
      <c r="FD164" s="19">
        <v>0</v>
      </c>
      <c r="FE164" s="19"/>
      <c r="FF164">
        <v>2</v>
      </c>
      <c r="FG164">
        <v>17</v>
      </c>
      <c r="FH164">
        <v>24</v>
      </c>
      <c r="FI164">
        <v>39</v>
      </c>
      <c r="FJ164">
        <v>35</v>
      </c>
      <c r="FK164">
        <v>56</v>
      </c>
      <c r="FL164">
        <v>59</v>
      </c>
      <c r="FM164">
        <v>115</v>
      </c>
      <c r="FN164">
        <v>12</v>
      </c>
      <c r="FO164">
        <v>24</v>
      </c>
      <c r="FP164">
        <v>0</v>
      </c>
      <c r="FQ164">
        <v>0</v>
      </c>
      <c r="FR164">
        <v>1</v>
      </c>
      <c r="FS164">
        <v>0</v>
      </c>
      <c r="FT164">
        <v>4</v>
      </c>
      <c r="FU164">
        <v>0</v>
      </c>
      <c r="FV164">
        <v>0</v>
      </c>
      <c r="FW164">
        <v>0</v>
      </c>
      <c r="FX164">
        <v>4</v>
      </c>
      <c r="FY164">
        <v>0</v>
      </c>
      <c r="FZ164">
        <v>0</v>
      </c>
      <c r="GA164">
        <v>0</v>
      </c>
      <c r="GB164">
        <v>0</v>
      </c>
      <c r="GC164">
        <v>8</v>
      </c>
      <c r="GD164">
        <v>1</v>
      </c>
      <c r="GE164">
        <v>0</v>
      </c>
      <c r="GF164">
        <v>0</v>
      </c>
      <c r="GG164">
        <v>0</v>
      </c>
      <c r="GH164">
        <v>0</v>
      </c>
      <c r="GI164">
        <v>0</v>
      </c>
      <c r="GJ164">
        <v>0</v>
      </c>
      <c r="GK164">
        <v>4</v>
      </c>
      <c r="GL164">
        <v>3</v>
      </c>
      <c r="GM164">
        <v>0</v>
      </c>
      <c r="GN164">
        <v>0</v>
      </c>
      <c r="GO164">
        <v>0</v>
      </c>
      <c r="GP164">
        <v>0</v>
      </c>
      <c r="GQ164">
        <v>0</v>
      </c>
      <c r="GR164">
        <v>25</v>
      </c>
      <c r="GS164">
        <v>20</v>
      </c>
      <c r="GT164">
        <v>0</v>
      </c>
      <c r="GU164">
        <v>0</v>
      </c>
      <c r="GV164">
        <v>4</v>
      </c>
      <c r="GW164">
        <v>3</v>
      </c>
      <c r="GX164">
        <v>0</v>
      </c>
      <c r="GY164">
        <v>0</v>
      </c>
      <c r="GZ164">
        <v>2</v>
      </c>
      <c r="HA164">
        <v>0</v>
      </c>
    </row>
    <row r="165" spans="1:209" s="20" customFormat="1" ht="15" customHeight="1" x14ac:dyDescent="0.35">
      <c r="A165" s="21">
        <v>3110712</v>
      </c>
      <c r="B165" s="21">
        <v>3</v>
      </c>
      <c r="C165" s="21">
        <v>11</v>
      </c>
      <c r="D165" s="21">
        <v>7</v>
      </c>
      <c r="E165" s="21" t="s">
        <v>293</v>
      </c>
      <c r="F165" s="21">
        <v>1</v>
      </c>
      <c r="G165" s="21">
        <v>3</v>
      </c>
      <c r="H165" s="13">
        <v>1</v>
      </c>
      <c r="I165" s="20">
        <v>0</v>
      </c>
      <c r="J165" s="20">
        <v>0</v>
      </c>
      <c r="K165" s="13">
        <v>0</v>
      </c>
      <c r="L165" s="14">
        <v>0</v>
      </c>
      <c r="M165" s="20">
        <v>8</v>
      </c>
      <c r="N165" s="20">
        <v>2</v>
      </c>
      <c r="O165" s="13">
        <v>2</v>
      </c>
      <c r="P165" s="13">
        <v>5</v>
      </c>
      <c r="Q165" s="14">
        <v>0</v>
      </c>
      <c r="R165" s="20">
        <v>1</v>
      </c>
      <c r="S165" s="20">
        <v>1</v>
      </c>
      <c r="T165" s="14">
        <f t="shared" si="26"/>
        <v>19</v>
      </c>
      <c r="U165" s="20">
        <v>8</v>
      </c>
      <c r="V165" s="20">
        <v>3</v>
      </c>
      <c r="W165" s="20">
        <v>4</v>
      </c>
      <c r="X165" s="20">
        <v>3</v>
      </c>
      <c r="Y165" s="14">
        <v>0</v>
      </c>
      <c r="Z165" s="20">
        <v>2</v>
      </c>
      <c r="AA165" s="20">
        <v>1</v>
      </c>
      <c r="AB165" s="14">
        <f t="shared" si="27"/>
        <v>21</v>
      </c>
      <c r="AC165" s="14">
        <v>0</v>
      </c>
      <c r="AD165" s="14">
        <v>0</v>
      </c>
      <c r="AE165" s="14">
        <v>0</v>
      </c>
      <c r="AF165" s="14">
        <v>0</v>
      </c>
      <c r="AG165" s="14">
        <v>0</v>
      </c>
      <c r="AH165" s="14">
        <v>0</v>
      </c>
      <c r="AI165" s="14">
        <v>0</v>
      </c>
      <c r="AJ165" s="14">
        <f t="shared" si="28"/>
        <v>0</v>
      </c>
      <c r="AK165" s="14">
        <v>0</v>
      </c>
      <c r="AL165" s="14">
        <v>0</v>
      </c>
      <c r="AM165" s="14">
        <v>0</v>
      </c>
      <c r="AN165" s="14">
        <v>0</v>
      </c>
      <c r="AO165" s="14">
        <v>0</v>
      </c>
      <c r="AP165" s="14">
        <v>0</v>
      </c>
      <c r="AQ165" s="14">
        <v>0</v>
      </c>
      <c r="AR165" s="14">
        <f t="shared" si="29"/>
        <v>0</v>
      </c>
      <c r="AS165" s="14">
        <f t="shared" si="30"/>
        <v>40</v>
      </c>
      <c r="AT165" s="20">
        <v>0</v>
      </c>
      <c r="AU165" s="20" t="s">
        <v>136</v>
      </c>
      <c r="AV165" s="20">
        <v>0</v>
      </c>
      <c r="AW165" s="13" t="s">
        <v>136</v>
      </c>
      <c r="AX165" s="13" t="s">
        <v>136</v>
      </c>
      <c r="AY165" s="13" t="s">
        <v>136</v>
      </c>
      <c r="AZ165" s="20">
        <v>1</v>
      </c>
      <c r="BA165" s="20">
        <v>2</v>
      </c>
      <c r="BB165" s="13">
        <v>2</v>
      </c>
      <c r="BC165" s="13">
        <v>3</v>
      </c>
      <c r="BD165" s="20">
        <v>0</v>
      </c>
      <c r="BE165" s="13" t="s">
        <v>136</v>
      </c>
      <c r="BF165" s="13" t="s">
        <v>136</v>
      </c>
      <c r="BG165" s="13" t="s">
        <v>136</v>
      </c>
      <c r="BH165" s="20">
        <v>0</v>
      </c>
      <c r="BI165" s="13" t="s">
        <v>136</v>
      </c>
      <c r="BJ165" s="13" t="s">
        <v>136</v>
      </c>
      <c r="BK165" s="13" t="s">
        <v>136</v>
      </c>
      <c r="BL165" s="20">
        <v>0</v>
      </c>
      <c r="BM165" s="13" t="s">
        <v>136</v>
      </c>
      <c r="BN165" s="13" t="s">
        <v>136</v>
      </c>
      <c r="BO165" s="13" t="s">
        <v>136</v>
      </c>
      <c r="BP165" s="20">
        <v>0</v>
      </c>
      <c r="BQ165" s="21">
        <v>1</v>
      </c>
      <c r="BR165" s="13" t="s">
        <v>136</v>
      </c>
      <c r="BS165" s="13" t="s">
        <v>136</v>
      </c>
      <c r="BT165" s="13" t="s">
        <v>136</v>
      </c>
      <c r="BU165" s="20">
        <v>0</v>
      </c>
      <c r="BV165" s="13" t="s">
        <v>136</v>
      </c>
      <c r="BW165" s="13" t="s">
        <v>136</v>
      </c>
      <c r="BX165" s="13" t="s">
        <v>136</v>
      </c>
      <c r="BY165" s="20">
        <v>0</v>
      </c>
      <c r="BZ165" s="13" t="s">
        <v>136</v>
      </c>
      <c r="CA165" s="13" t="s">
        <v>136</v>
      </c>
      <c r="CB165" s="13" t="s">
        <v>136</v>
      </c>
      <c r="CC165" s="20">
        <v>0</v>
      </c>
      <c r="CD165" s="13" t="s">
        <v>136</v>
      </c>
      <c r="CE165" s="13" t="s">
        <v>136</v>
      </c>
      <c r="CF165" s="13" t="s">
        <v>136</v>
      </c>
      <c r="CG165" s="20">
        <v>0</v>
      </c>
      <c r="CH165" s="13" t="s">
        <v>136</v>
      </c>
      <c r="CI165" s="13" t="s">
        <v>136</v>
      </c>
      <c r="CJ165" s="13" t="s">
        <v>136</v>
      </c>
      <c r="CK165" s="20">
        <v>0</v>
      </c>
      <c r="CL165" s="13" t="s">
        <v>136</v>
      </c>
      <c r="CM165" s="13" t="s">
        <v>136</v>
      </c>
      <c r="CN165" s="13" t="s">
        <v>136</v>
      </c>
      <c r="CO165" s="20">
        <v>20</v>
      </c>
      <c r="CP165" s="13" t="s">
        <v>136</v>
      </c>
      <c r="CQ165" s="13" t="s">
        <v>136</v>
      </c>
      <c r="CR165" s="13" t="s">
        <v>136</v>
      </c>
      <c r="CS165" s="13" t="s">
        <v>136</v>
      </c>
      <c r="CT165" s="13" t="s">
        <v>136</v>
      </c>
      <c r="CU165" s="13" t="s">
        <v>136</v>
      </c>
      <c r="CV165" s="13" t="s">
        <v>136</v>
      </c>
      <c r="CW165" s="13" t="s">
        <v>136</v>
      </c>
      <c r="CX165" s="13" t="s">
        <v>136</v>
      </c>
      <c r="CY165" s="13" t="s">
        <v>136</v>
      </c>
      <c r="CZ165" s="13" t="s">
        <v>136</v>
      </c>
      <c r="DA165" s="13" t="s">
        <v>136</v>
      </c>
      <c r="DB165" s="13" t="s">
        <v>136</v>
      </c>
      <c r="DC165" s="13" t="s">
        <v>136</v>
      </c>
      <c r="DD165" s="13" t="s">
        <v>136</v>
      </c>
      <c r="DE165" s="13" t="s">
        <v>136</v>
      </c>
      <c r="DF165" s="13" t="s">
        <v>136</v>
      </c>
      <c r="DG165" s="13" t="s">
        <v>136</v>
      </c>
      <c r="DH165" s="13" t="s">
        <v>136</v>
      </c>
      <c r="DI165" s="13"/>
      <c r="DJ165" s="13"/>
      <c r="DK165" s="13"/>
      <c r="DL165" s="20">
        <v>0</v>
      </c>
      <c r="DM165" s="20">
        <v>0</v>
      </c>
      <c r="DN165" s="20">
        <v>0</v>
      </c>
      <c r="DO165" s="20">
        <v>0</v>
      </c>
      <c r="DP165" s="20">
        <v>0</v>
      </c>
      <c r="DQ165" s="20">
        <v>0</v>
      </c>
      <c r="DR165" s="20">
        <v>0</v>
      </c>
      <c r="DS165" s="20">
        <v>0</v>
      </c>
      <c r="DT165" s="20">
        <v>0</v>
      </c>
      <c r="DU165" s="20">
        <v>0</v>
      </c>
      <c r="DV165" s="20">
        <v>1</v>
      </c>
      <c r="DW165" s="20">
        <v>0</v>
      </c>
      <c r="DX165" s="20">
        <v>2</v>
      </c>
      <c r="DY165" s="20">
        <v>2</v>
      </c>
      <c r="DZ165" s="20">
        <v>2</v>
      </c>
      <c r="EA165" s="20">
        <v>2</v>
      </c>
      <c r="EB165" s="20">
        <v>2000</v>
      </c>
      <c r="EC165" s="20">
        <v>2500</v>
      </c>
      <c r="ED165" s="19">
        <f t="shared" si="31"/>
        <v>500</v>
      </c>
      <c r="EE165" s="19">
        <f t="shared" si="32"/>
        <v>20</v>
      </c>
      <c r="EF165" s="20">
        <v>2000</v>
      </c>
      <c r="EG165" s="20">
        <v>2500</v>
      </c>
      <c r="EH165" s="19">
        <f t="shared" si="33"/>
        <v>500</v>
      </c>
      <c r="EI165" s="19">
        <f t="shared" si="34"/>
        <v>20</v>
      </c>
      <c r="EJ165" s="20">
        <v>2000</v>
      </c>
      <c r="EK165" s="20">
        <v>3000</v>
      </c>
      <c r="EL165" s="19">
        <f t="shared" si="35"/>
        <v>1000</v>
      </c>
      <c r="EM165" s="19">
        <f t="shared" si="36"/>
        <v>33.333333333333336</v>
      </c>
      <c r="EN165" s="20">
        <v>2000</v>
      </c>
      <c r="EO165" s="20">
        <v>2500</v>
      </c>
      <c r="EP165" s="19">
        <f t="shared" si="37"/>
        <v>500</v>
      </c>
      <c r="EQ165" s="19">
        <f t="shared" si="38"/>
        <v>20</v>
      </c>
      <c r="ER165" s="19">
        <v>2</v>
      </c>
      <c r="ET165" s="20">
        <v>1</v>
      </c>
      <c r="EU165" s="20">
        <v>0</v>
      </c>
      <c r="EV165" s="19">
        <v>0</v>
      </c>
      <c r="EW165" s="19"/>
      <c r="EX165" s="20">
        <v>0</v>
      </c>
      <c r="EY165" s="20" t="s">
        <v>136</v>
      </c>
      <c r="EZ165" s="19">
        <v>0</v>
      </c>
      <c r="FA165" s="19"/>
      <c r="FB165" s="19">
        <v>0</v>
      </c>
      <c r="FC165" s="19"/>
      <c r="FD165" s="19">
        <v>0</v>
      </c>
      <c r="FE165" s="19"/>
      <c r="FF165" s="15">
        <v>0</v>
      </c>
      <c r="FG165" s="20">
        <v>0</v>
      </c>
      <c r="FH165" s="20">
        <v>2</v>
      </c>
      <c r="FI165" s="20">
        <v>22</v>
      </c>
      <c r="FJ165" s="20">
        <v>8</v>
      </c>
      <c r="FK165" s="20">
        <v>22</v>
      </c>
      <c r="FL165" s="20">
        <v>10</v>
      </c>
      <c r="FM165" s="20">
        <v>32</v>
      </c>
      <c r="FN165" s="20">
        <v>0</v>
      </c>
      <c r="FO165" s="20">
        <v>2</v>
      </c>
      <c r="FP165" s="20">
        <v>1</v>
      </c>
      <c r="FQ165" s="20">
        <v>0</v>
      </c>
      <c r="FR165" s="20">
        <v>0</v>
      </c>
      <c r="FS165" s="20">
        <v>0</v>
      </c>
      <c r="FT165" s="20">
        <v>2</v>
      </c>
      <c r="FU165" s="20">
        <v>0</v>
      </c>
      <c r="FV165" s="20">
        <v>0</v>
      </c>
      <c r="FW165" s="20">
        <v>0</v>
      </c>
      <c r="FX165" s="20">
        <v>0</v>
      </c>
      <c r="FY165" s="20">
        <v>0</v>
      </c>
      <c r="FZ165" s="20">
        <v>0</v>
      </c>
      <c r="GA165" s="20">
        <v>0</v>
      </c>
      <c r="GB165" s="20">
        <v>0</v>
      </c>
      <c r="GC165" s="20">
        <v>0</v>
      </c>
      <c r="GD165" s="20">
        <v>0</v>
      </c>
      <c r="GE165" s="20">
        <v>0</v>
      </c>
      <c r="GF165" s="20">
        <v>2</v>
      </c>
      <c r="GG165" s="20">
        <v>0</v>
      </c>
      <c r="GH165" s="20">
        <v>0</v>
      </c>
      <c r="GI165" s="20">
        <v>0</v>
      </c>
      <c r="GJ165" s="20">
        <v>0</v>
      </c>
      <c r="GK165" s="20">
        <v>3</v>
      </c>
      <c r="GL165" s="20">
        <v>0</v>
      </c>
      <c r="GM165" s="20">
        <v>0</v>
      </c>
      <c r="GN165" s="20">
        <v>0</v>
      </c>
      <c r="GO165" s="20">
        <v>0</v>
      </c>
      <c r="GP165" s="20">
        <v>0</v>
      </c>
      <c r="GQ165" s="20">
        <v>0</v>
      </c>
      <c r="GR165" s="20">
        <v>15</v>
      </c>
      <c r="GS165" s="20">
        <v>5</v>
      </c>
      <c r="GT165" s="20">
        <v>0</v>
      </c>
      <c r="GU165" s="20">
        <v>0</v>
      </c>
      <c r="GV165" s="20">
        <v>0</v>
      </c>
      <c r="GW165" s="20">
        <v>0</v>
      </c>
      <c r="GX165" s="20">
        <v>0</v>
      </c>
      <c r="GY165" s="20">
        <v>0</v>
      </c>
      <c r="GZ165" s="20">
        <v>2</v>
      </c>
      <c r="HA165" s="20">
        <v>0</v>
      </c>
    </row>
    <row r="166" spans="1:209" ht="15" customHeight="1" x14ac:dyDescent="0.35">
      <c r="A166" s="18">
        <v>3110713</v>
      </c>
      <c r="B166" s="18">
        <v>3</v>
      </c>
      <c r="C166" s="18">
        <v>11</v>
      </c>
      <c r="D166" s="18">
        <v>7</v>
      </c>
      <c r="E166" s="18" t="s">
        <v>294</v>
      </c>
      <c r="F166" s="18">
        <v>1</v>
      </c>
      <c r="G166" s="18">
        <v>2</v>
      </c>
      <c r="H166" s="13">
        <v>2</v>
      </c>
      <c r="I166">
        <v>0</v>
      </c>
      <c r="J166" s="13">
        <v>1</v>
      </c>
      <c r="K166" s="13">
        <v>0</v>
      </c>
      <c r="L166" s="14">
        <v>0</v>
      </c>
      <c r="M166" s="14">
        <v>0</v>
      </c>
      <c r="N166" s="14">
        <v>0</v>
      </c>
      <c r="O166" s="13">
        <v>4</v>
      </c>
      <c r="P166" s="14">
        <v>0</v>
      </c>
      <c r="Q166" s="14">
        <v>0</v>
      </c>
      <c r="R166">
        <v>6</v>
      </c>
      <c r="S166" s="14">
        <v>0</v>
      </c>
      <c r="T166" s="14">
        <f t="shared" si="26"/>
        <v>10</v>
      </c>
      <c r="U166" s="14">
        <v>0</v>
      </c>
      <c r="V166">
        <v>7</v>
      </c>
      <c r="W166" s="14">
        <v>0</v>
      </c>
      <c r="X166" s="14">
        <v>0</v>
      </c>
      <c r="Y166" s="14">
        <v>0</v>
      </c>
      <c r="Z166">
        <v>4</v>
      </c>
      <c r="AA166">
        <v>1</v>
      </c>
      <c r="AB166" s="14">
        <f t="shared" si="27"/>
        <v>12</v>
      </c>
      <c r="AC166" s="14">
        <v>0</v>
      </c>
      <c r="AD166" s="14">
        <v>0</v>
      </c>
      <c r="AE166" s="14">
        <v>0</v>
      </c>
      <c r="AF166" s="14">
        <v>0</v>
      </c>
      <c r="AG166" s="14">
        <v>0</v>
      </c>
      <c r="AH166" s="14">
        <v>0</v>
      </c>
      <c r="AI166" s="14">
        <v>0</v>
      </c>
      <c r="AJ166" s="14">
        <f t="shared" si="28"/>
        <v>0</v>
      </c>
      <c r="AK166" s="14">
        <v>0</v>
      </c>
      <c r="AL166" s="14">
        <v>0</v>
      </c>
      <c r="AM166" s="14">
        <v>0</v>
      </c>
      <c r="AN166" s="14">
        <v>0</v>
      </c>
      <c r="AO166" s="14">
        <v>0</v>
      </c>
      <c r="AP166" s="14">
        <v>0</v>
      </c>
      <c r="AQ166" s="14">
        <v>0</v>
      </c>
      <c r="AR166" s="14">
        <f t="shared" si="29"/>
        <v>0</v>
      </c>
      <c r="AS166" s="14">
        <f t="shared" si="30"/>
        <v>22</v>
      </c>
      <c r="AT166">
        <v>0</v>
      </c>
      <c r="AU166" s="13" t="s">
        <v>136</v>
      </c>
      <c r="AV166" s="20">
        <v>0</v>
      </c>
      <c r="AW166" s="13" t="s">
        <v>136</v>
      </c>
      <c r="AX166" s="13" t="s">
        <v>136</v>
      </c>
      <c r="AY166" s="13" t="s">
        <v>136</v>
      </c>
      <c r="AZ166" s="20">
        <v>0</v>
      </c>
      <c r="BA166" s="13" t="s">
        <v>136</v>
      </c>
      <c r="BB166" s="13" t="s">
        <v>136</v>
      </c>
      <c r="BC166" s="13" t="s">
        <v>136</v>
      </c>
      <c r="BD166" s="20">
        <v>0</v>
      </c>
      <c r="BE166" s="13" t="s">
        <v>136</v>
      </c>
      <c r="BF166" s="13" t="s">
        <v>136</v>
      </c>
      <c r="BG166" s="13" t="s">
        <v>136</v>
      </c>
      <c r="BH166" s="20">
        <v>0</v>
      </c>
      <c r="BI166" s="13" t="s">
        <v>136</v>
      </c>
      <c r="BJ166" s="13" t="s">
        <v>136</v>
      </c>
      <c r="BK166" s="13" t="s">
        <v>136</v>
      </c>
      <c r="BL166" s="20">
        <v>0</v>
      </c>
      <c r="BM166" s="13" t="s">
        <v>136</v>
      </c>
      <c r="BN166" s="13" t="s">
        <v>136</v>
      </c>
      <c r="BO166" s="13" t="s">
        <v>136</v>
      </c>
      <c r="BP166" s="20">
        <v>0</v>
      </c>
      <c r="BQ166" s="21">
        <v>1</v>
      </c>
      <c r="BR166" s="13" t="s">
        <v>136</v>
      </c>
      <c r="BS166" s="13" t="s">
        <v>136</v>
      </c>
      <c r="BT166" s="13" t="s">
        <v>136</v>
      </c>
      <c r="BU166" s="20">
        <v>0</v>
      </c>
      <c r="BV166" s="13" t="s">
        <v>136</v>
      </c>
      <c r="BW166" s="13" t="s">
        <v>136</v>
      </c>
      <c r="BX166" s="13" t="s">
        <v>136</v>
      </c>
      <c r="BY166" s="20">
        <v>0</v>
      </c>
      <c r="BZ166" s="13" t="s">
        <v>136</v>
      </c>
      <c r="CA166" s="13" t="s">
        <v>136</v>
      </c>
      <c r="CB166" s="13" t="s">
        <v>136</v>
      </c>
      <c r="CC166" s="20">
        <v>0</v>
      </c>
      <c r="CD166" s="13" t="s">
        <v>136</v>
      </c>
      <c r="CE166" s="13" t="s">
        <v>136</v>
      </c>
      <c r="CF166" s="13" t="s">
        <v>136</v>
      </c>
      <c r="CG166" s="20">
        <v>0</v>
      </c>
      <c r="CH166" s="13" t="s">
        <v>136</v>
      </c>
      <c r="CI166" s="13" t="s">
        <v>136</v>
      </c>
      <c r="CJ166" s="13" t="s">
        <v>136</v>
      </c>
      <c r="CK166" s="20">
        <v>0</v>
      </c>
      <c r="CL166" s="13" t="s">
        <v>136</v>
      </c>
      <c r="CM166" s="13" t="s">
        <v>136</v>
      </c>
      <c r="CN166" s="13" t="s">
        <v>136</v>
      </c>
      <c r="CO166" s="13" t="s">
        <v>136</v>
      </c>
      <c r="CP166" s="13" t="s">
        <v>136</v>
      </c>
      <c r="CQ166" s="13" t="s">
        <v>136</v>
      </c>
      <c r="CR166" s="13" t="s">
        <v>136</v>
      </c>
      <c r="CS166" s="13" t="s">
        <v>136</v>
      </c>
      <c r="CT166" s="13" t="s">
        <v>136</v>
      </c>
      <c r="CU166" s="13" t="s">
        <v>136</v>
      </c>
      <c r="CV166" s="13" t="s">
        <v>136</v>
      </c>
      <c r="CW166" s="13" t="s">
        <v>136</v>
      </c>
      <c r="CX166" s="13" t="s">
        <v>136</v>
      </c>
      <c r="CY166" s="13" t="s">
        <v>136</v>
      </c>
      <c r="CZ166" s="13" t="s">
        <v>136</v>
      </c>
      <c r="DA166" s="13" t="s">
        <v>136</v>
      </c>
      <c r="DB166" s="13" t="s">
        <v>136</v>
      </c>
      <c r="DC166" s="13" t="s">
        <v>136</v>
      </c>
      <c r="DD166" s="13" t="s">
        <v>136</v>
      </c>
      <c r="DE166" s="13" t="s">
        <v>136</v>
      </c>
      <c r="DF166" s="13" t="s">
        <v>136</v>
      </c>
      <c r="DG166" s="13" t="s">
        <v>136</v>
      </c>
      <c r="DH166" s="13" t="s">
        <v>136</v>
      </c>
      <c r="DI166" s="13"/>
      <c r="DJ166" s="13"/>
      <c r="DK166" s="13"/>
      <c r="DL166" s="20">
        <v>0</v>
      </c>
      <c r="DM166" s="20">
        <v>0</v>
      </c>
      <c r="DN166" s="20">
        <v>0</v>
      </c>
      <c r="DO166" s="20">
        <v>0</v>
      </c>
      <c r="DP166" s="20">
        <v>0</v>
      </c>
      <c r="DQ166" s="20">
        <v>0</v>
      </c>
      <c r="DR166" s="20">
        <v>0</v>
      </c>
      <c r="DS166" s="20">
        <v>0</v>
      </c>
      <c r="DT166" s="20">
        <v>0</v>
      </c>
      <c r="DU166" s="20">
        <v>0</v>
      </c>
      <c r="DV166" s="20">
        <v>0</v>
      </c>
      <c r="DW166" s="20">
        <v>0</v>
      </c>
      <c r="DX166" s="20">
        <v>3</v>
      </c>
      <c r="DY166" s="20">
        <v>2</v>
      </c>
      <c r="DZ166" s="20">
        <v>4</v>
      </c>
      <c r="EA166" s="20">
        <v>4</v>
      </c>
      <c r="EB166" s="15"/>
      <c r="EC166" s="15"/>
      <c r="ED166" s="19"/>
      <c r="EE166" s="19"/>
      <c r="EF166" s="20">
        <v>4000</v>
      </c>
      <c r="EG166" s="20">
        <v>5000</v>
      </c>
      <c r="EH166" s="19">
        <f t="shared" si="33"/>
        <v>1000</v>
      </c>
      <c r="EI166" s="19">
        <f t="shared" si="34"/>
        <v>20</v>
      </c>
      <c r="EJ166" s="19"/>
      <c r="EK166" s="19"/>
      <c r="EL166" s="19"/>
      <c r="EM166" s="19"/>
      <c r="EN166" s="19"/>
      <c r="EO166" s="19"/>
      <c r="EP166" s="19"/>
      <c r="EQ166" s="19"/>
      <c r="ER166" s="19">
        <v>2</v>
      </c>
      <c r="ES166" s="20"/>
      <c r="ET166" s="20">
        <v>1</v>
      </c>
      <c r="EU166" s="20">
        <v>0</v>
      </c>
      <c r="EV166" s="19">
        <v>0</v>
      </c>
      <c r="EW166" s="19"/>
      <c r="EX166" s="20">
        <v>0</v>
      </c>
      <c r="EY166" t="s">
        <v>136</v>
      </c>
      <c r="EZ166" s="19">
        <v>0</v>
      </c>
      <c r="FA166" s="19"/>
      <c r="FB166" s="19">
        <v>0</v>
      </c>
      <c r="FC166" s="19"/>
      <c r="FD166" s="19">
        <v>0</v>
      </c>
      <c r="FE166" s="19"/>
      <c r="FF166" s="15">
        <v>0</v>
      </c>
      <c r="FG166">
        <v>16</v>
      </c>
      <c r="FH166">
        <v>0</v>
      </c>
      <c r="FI166">
        <v>6</v>
      </c>
      <c r="FJ166">
        <v>83</v>
      </c>
      <c r="FK166">
        <v>22</v>
      </c>
      <c r="FL166">
        <v>83</v>
      </c>
      <c r="FM166">
        <v>105</v>
      </c>
      <c r="FN166">
        <v>12</v>
      </c>
      <c r="FO166">
        <v>0</v>
      </c>
      <c r="FP166">
        <v>0</v>
      </c>
      <c r="FQ166">
        <v>0</v>
      </c>
      <c r="FR166">
        <v>0</v>
      </c>
      <c r="FS166">
        <v>0</v>
      </c>
      <c r="FT166">
        <v>3</v>
      </c>
      <c r="FU166">
        <v>3</v>
      </c>
      <c r="FV166">
        <v>0</v>
      </c>
      <c r="FW166">
        <v>0</v>
      </c>
      <c r="FX166">
        <v>0</v>
      </c>
      <c r="FY166">
        <v>2</v>
      </c>
      <c r="FZ166">
        <v>0</v>
      </c>
      <c r="GA166">
        <v>0</v>
      </c>
      <c r="GB166">
        <v>0</v>
      </c>
      <c r="GC166">
        <v>7</v>
      </c>
      <c r="GD166">
        <v>0</v>
      </c>
      <c r="GE166">
        <v>0</v>
      </c>
      <c r="GF166">
        <v>2</v>
      </c>
      <c r="GG166">
        <v>0</v>
      </c>
      <c r="GH166">
        <v>0</v>
      </c>
      <c r="GI166">
        <v>0</v>
      </c>
      <c r="GJ166">
        <v>0</v>
      </c>
      <c r="GK166">
        <v>40</v>
      </c>
      <c r="GL166">
        <v>1</v>
      </c>
      <c r="GM166">
        <v>0</v>
      </c>
      <c r="GN166">
        <v>0</v>
      </c>
      <c r="GO166">
        <v>0</v>
      </c>
      <c r="GP166">
        <v>0</v>
      </c>
      <c r="GQ166">
        <v>0</v>
      </c>
      <c r="GR166">
        <v>0</v>
      </c>
      <c r="GS166">
        <v>31</v>
      </c>
      <c r="GT166">
        <v>0</v>
      </c>
      <c r="GU166">
        <v>0</v>
      </c>
      <c r="GV166">
        <v>1</v>
      </c>
      <c r="GW166">
        <v>0</v>
      </c>
      <c r="GX166">
        <v>3</v>
      </c>
      <c r="GY166">
        <v>0</v>
      </c>
      <c r="GZ166">
        <v>0</v>
      </c>
      <c r="HA166">
        <v>0</v>
      </c>
    </row>
    <row r="167" spans="1:209" ht="15" customHeight="1" x14ac:dyDescent="0.35">
      <c r="A167" s="18">
        <v>3110714</v>
      </c>
      <c r="B167" s="18">
        <v>3</v>
      </c>
      <c r="C167" s="18">
        <v>11</v>
      </c>
      <c r="D167" s="18">
        <v>7</v>
      </c>
      <c r="E167" s="18" t="s">
        <v>295</v>
      </c>
      <c r="F167" s="18">
        <v>1</v>
      </c>
      <c r="G167" s="18">
        <v>4</v>
      </c>
      <c r="H167" s="13">
        <v>2</v>
      </c>
      <c r="I167">
        <v>0</v>
      </c>
      <c r="J167" s="13">
        <v>2</v>
      </c>
      <c r="K167" s="13">
        <v>0</v>
      </c>
      <c r="L167" s="14">
        <v>0</v>
      </c>
      <c r="M167" s="14">
        <v>0</v>
      </c>
      <c r="N167">
        <v>5</v>
      </c>
      <c r="O167" s="13">
        <v>3</v>
      </c>
      <c r="P167" s="14">
        <v>0</v>
      </c>
      <c r="Q167" s="14">
        <v>0</v>
      </c>
      <c r="R167">
        <v>2</v>
      </c>
      <c r="S167" s="14">
        <v>0</v>
      </c>
      <c r="T167" s="14">
        <f t="shared" si="26"/>
        <v>10</v>
      </c>
      <c r="U167" s="14">
        <v>0</v>
      </c>
      <c r="V167" s="14">
        <v>0</v>
      </c>
      <c r="W167" s="14">
        <v>0</v>
      </c>
      <c r="X167" s="14">
        <v>0</v>
      </c>
      <c r="Y167" s="14">
        <v>0</v>
      </c>
      <c r="Z167" s="14">
        <v>0</v>
      </c>
      <c r="AA167" s="14">
        <v>0</v>
      </c>
      <c r="AB167" s="14">
        <f t="shared" si="27"/>
        <v>0</v>
      </c>
      <c r="AC167" s="14">
        <v>0</v>
      </c>
      <c r="AD167" s="14">
        <v>0</v>
      </c>
      <c r="AE167" s="14">
        <v>0</v>
      </c>
      <c r="AF167" s="14">
        <v>0</v>
      </c>
      <c r="AG167" s="14">
        <v>0</v>
      </c>
      <c r="AH167" s="14">
        <v>0</v>
      </c>
      <c r="AI167" s="14">
        <v>0</v>
      </c>
      <c r="AJ167" s="14">
        <f t="shared" si="28"/>
        <v>0</v>
      </c>
      <c r="AK167" s="14">
        <v>0</v>
      </c>
      <c r="AL167" s="14">
        <v>0</v>
      </c>
      <c r="AM167" s="14">
        <v>0</v>
      </c>
      <c r="AN167" s="14">
        <v>0</v>
      </c>
      <c r="AO167" s="14">
        <v>0</v>
      </c>
      <c r="AP167" s="14">
        <v>0</v>
      </c>
      <c r="AQ167" s="14">
        <v>0</v>
      </c>
      <c r="AR167" s="14">
        <f t="shared" si="29"/>
        <v>0</v>
      </c>
      <c r="AS167" s="14">
        <f t="shared" si="30"/>
        <v>10</v>
      </c>
      <c r="AT167">
        <v>1</v>
      </c>
      <c r="AU167">
        <v>6</v>
      </c>
      <c r="AV167" s="20">
        <v>0</v>
      </c>
      <c r="AW167" s="13" t="s">
        <v>136</v>
      </c>
      <c r="AX167" s="13" t="s">
        <v>136</v>
      </c>
      <c r="AY167" s="13" t="s">
        <v>136</v>
      </c>
      <c r="AZ167" s="20">
        <v>0</v>
      </c>
      <c r="BA167" s="13" t="s">
        <v>136</v>
      </c>
      <c r="BB167" s="13" t="s">
        <v>136</v>
      </c>
      <c r="BC167" s="13" t="s">
        <v>136</v>
      </c>
      <c r="BD167" s="20">
        <v>0</v>
      </c>
      <c r="BE167" s="13" t="s">
        <v>136</v>
      </c>
      <c r="BF167" s="13" t="s">
        <v>136</v>
      </c>
      <c r="BG167" s="13" t="s">
        <v>136</v>
      </c>
      <c r="BH167" s="20">
        <v>0</v>
      </c>
      <c r="BI167" s="13" t="s">
        <v>136</v>
      </c>
      <c r="BJ167" s="13" t="s">
        <v>136</v>
      </c>
      <c r="BK167" s="13" t="s">
        <v>136</v>
      </c>
      <c r="BL167" s="20">
        <v>1</v>
      </c>
      <c r="BM167">
        <v>2</v>
      </c>
      <c r="BN167">
        <v>3</v>
      </c>
      <c r="BO167">
        <v>2</v>
      </c>
      <c r="BP167" s="20">
        <v>0</v>
      </c>
      <c r="BQ167" s="21">
        <v>1</v>
      </c>
      <c r="BR167" s="13" t="s">
        <v>136</v>
      </c>
      <c r="BS167" s="13" t="s">
        <v>136</v>
      </c>
      <c r="BT167" s="13" t="s">
        <v>136</v>
      </c>
      <c r="BU167" s="20">
        <v>1</v>
      </c>
      <c r="BV167" s="13">
        <v>2</v>
      </c>
      <c r="BW167" s="19">
        <v>4</v>
      </c>
      <c r="BX167" s="13">
        <v>2</v>
      </c>
      <c r="BY167" s="20">
        <v>0</v>
      </c>
      <c r="BZ167" s="13" t="s">
        <v>136</v>
      </c>
      <c r="CA167" s="13" t="s">
        <v>136</v>
      </c>
      <c r="CB167" s="13" t="s">
        <v>136</v>
      </c>
      <c r="CC167" s="20">
        <v>1</v>
      </c>
      <c r="CD167">
        <v>2</v>
      </c>
      <c r="CE167">
        <v>4</v>
      </c>
      <c r="CF167">
        <v>2</v>
      </c>
      <c r="CG167" s="20">
        <v>0</v>
      </c>
      <c r="CH167" s="13" t="s">
        <v>136</v>
      </c>
      <c r="CI167" s="13" t="s">
        <v>136</v>
      </c>
      <c r="CJ167" s="13" t="s">
        <v>136</v>
      </c>
      <c r="CK167" s="20">
        <v>0</v>
      </c>
      <c r="CL167" s="13" t="s">
        <v>136</v>
      </c>
      <c r="CM167" s="13" t="s">
        <v>136</v>
      </c>
      <c r="CN167" s="13" t="s">
        <v>136</v>
      </c>
      <c r="CO167" s="13" t="s">
        <v>136</v>
      </c>
      <c r="CP167" s="13" t="s">
        <v>136</v>
      </c>
      <c r="CQ167" s="13" t="s">
        <v>136</v>
      </c>
      <c r="CR167" s="13" t="s">
        <v>136</v>
      </c>
      <c r="CS167" s="13" t="s">
        <v>136</v>
      </c>
      <c r="CT167" s="13" t="s">
        <v>136</v>
      </c>
      <c r="CU167">
        <v>5</v>
      </c>
      <c r="CV167">
        <v>2</v>
      </c>
      <c r="CW167" s="13" t="s">
        <v>136</v>
      </c>
      <c r="CX167" s="13" t="s">
        <v>136</v>
      </c>
      <c r="CY167">
        <v>5</v>
      </c>
      <c r="CZ167">
        <v>2</v>
      </c>
      <c r="DA167" s="13" t="s">
        <v>136</v>
      </c>
      <c r="DB167" s="13" t="s">
        <v>136</v>
      </c>
      <c r="DC167">
        <v>5</v>
      </c>
      <c r="DD167">
        <v>2</v>
      </c>
      <c r="DE167" s="13" t="s">
        <v>136</v>
      </c>
      <c r="DF167" s="13" t="s">
        <v>136</v>
      </c>
      <c r="DG167" s="13" t="s">
        <v>136</v>
      </c>
      <c r="DH167" s="13" t="s">
        <v>136</v>
      </c>
      <c r="DI167" s="13"/>
      <c r="DJ167" s="13"/>
      <c r="DK167" s="13"/>
      <c r="DL167" s="20">
        <v>0</v>
      </c>
      <c r="DM167" s="20">
        <v>0</v>
      </c>
      <c r="DN167" s="20">
        <v>0</v>
      </c>
      <c r="DO167" s="20">
        <v>0</v>
      </c>
      <c r="DP167" s="20">
        <v>0</v>
      </c>
      <c r="DQ167" s="20">
        <v>0</v>
      </c>
      <c r="DR167" s="20">
        <v>0</v>
      </c>
      <c r="DS167" s="20">
        <v>0</v>
      </c>
      <c r="DT167" s="20">
        <v>0</v>
      </c>
      <c r="DU167" s="20">
        <v>0</v>
      </c>
      <c r="DV167" s="20">
        <v>1</v>
      </c>
      <c r="DW167" s="20">
        <v>0</v>
      </c>
      <c r="DX167" s="20">
        <v>2</v>
      </c>
      <c r="DY167" s="20">
        <v>2</v>
      </c>
      <c r="DZ167" s="20">
        <v>4</v>
      </c>
      <c r="EA167" s="20">
        <v>4</v>
      </c>
      <c r="EB167" s="20">
        <v>3500</v>
      </c>
      <c r="EC167" s="20">
        <v>5000</v>
      </c>
      <c r="ED167" s="19">
        <f t="shared" si="31"/>
        <v>1500</v>
      </c>
      <c r="EE167" s="19">
        <f t="shared" si="32"/>
        <v>30</v>
      </c>
      <c r="EF167" s="20">
        <v>3500</v>
      </c>
      <c r="EG167" s="20">
        <v>5000</v>
      </c>
      <c r="EH167" s="19">
        <f t="shared" si="33"/>
        <v>1500</v>
      </c>
      <c r="EI167" s="19">
        <f t="shared" si="34"/>
        <v>30</v>
      </c>
      <c r="EJ167" s="19"/>
      <c r="EK167" s="19"/>
      <c r="EL167" s="19"/>
      <c r="EM167" s="19"/>
      <c r="EN167" s="19"/>
      <c r="EO167" s="19"/>
      <c r="EP167" s="19"/>
      <c r="EQ167" s="19"/>
      <c r="ER167" s="19">
        <v>2</v>
      </c>
      <c r="ES167" s="20"/>
      <c r="ET167" s="20">
        <v>0</v>
      </c>
      <c r="EU167" s="20">
        <v>0</v>
      </c>
      <c r="EV167" s="19">
        <v>0</v>
      </c>
      <c r="EW167" s="19"/>
      <c r="EX167" s="20">
        <v>0</v>
      </c>
      <c r="EY167" t="s">
        <v>136</v>
      </c>
      <c r="EZ167" s="19">
        <v>0</v>
      </c>
      <c r="FA167" s="19"/>
      <c r="FB167" s="19">
        <v>0</v>
      </c>
      <c r="FC167" s="19"/>
      <c r="FD167" s="19">
        <v>0</v>
      </c>
      <c r="FE167" s="19"/>
      <c r="FF167" s="15">
        <v>0</v>
      </c>
      <c r="FG167">
        <v>11</v>
      </c>
      <c r="FH167">
        <v>0</v>
      </c>
      <c r="FI167">
        <v>8</v>
      </c>
      <c r="FJ167">
        <v>55</v>
      </c>
      <c r="FK167">
        <v>19</v>
      </c>
      <c r="FL167">
        <v>55</v>
      </c>
      <c r="FM167">
        <v>74</v>
      </c>
      <c r="FN167">
        <v>6</v>
      </c>
      <c r="FO167">
        <v>0</v>
      </c>
      <c r="FP167">
        <v>0</v>
      </c>
      <c r="FQ167">
        <v>1</v>
      </c>
      <c r="FR167">
        <v>0</v>
      </c>
      <c r="FS167">
        <v>0</v>
      </c>
      <c r="FT167">
        <v>0</v>
      </c>
      <c r="FU167">
        <v>6</v>
      </c>
      <c r="FV167">
        <v>0</v>
      </c>
      <c r="FW167">
        <v>0</v>
      </c>
      <c r="FX167">
        <v>2</v>
      </c>
      <c r="FY167">
        <v>0</v>
      </c>
      <c r="FZ167">
        <v>0</v>
      </c>
      <c r="GA167">
        <v>0</v>
      </c>
      <c r="GB167">
        <v>0</v>
      </c>
      <c r="GC167">
        <v>10</v>
      </c>
      <c r="GD167">
        <v>1</v>
      </c>
      <c r="GE167">
        <v>0</v>
      </c>
      <c r="GF167">
        <v>0</v>
      </c>
      <c r="GG167">
        <v>0</v>
      </c>
      <c r="GH167">
        <v>1</v>
      </c>
      <c r="GI167">
        <v>0</v>
      </c>
      <c r="GJ167">
        <v>0</v>
      </c>
      <c r="GK167">
        <v>8</v>
      </c>
      <c r="GL167">
        <v>1</v>
      </c>
      <c r="GM167">
        <v>0</v>
      </c>
      <c r="GN167">
        <v>2</v>
      </c>
      <c r="GO167">
        <v>0</v>
      </c>
      <c r="GP167">
        <v>0</v>
      </c>
      <c r="GQ167">
        <v>0</v>
      </c>
      <c r="GR167">
        <v>0</v>
      </c>
      <c r="GS167">
        <v>30</v>
      </c>
      <c r="GT167">
        <v>0</v>
      </c>
      <c r="GU167">
        <v>0</v>
      </c>
      <c r="GV167">
        <v>0</v>
      </c>
      <c r="GW167">
        <v>0</v>
      </c>
      <c r="GX167">
        <v>2</v>
      </c>
      <c r="GY167">
        <v>0</v>
      </c>
      <c r="GZ167">
        <v>4</v>
      </c>
      <c r="HA167">
        <v>0</v>
      </c>
    </row>
    <row r="168" spans="1:209" s="20" customFormat="1" ht="15" customHeight="1" x14ac:dyDescent="0.35">
      <c r="A168" s="21">
        <v>3110715</v>
      </c>
      <c r="B168" s="21">
        <v>3</v>
      </c>
      <c r="C168" s="21">
        <v>11</v>
      </c>
      <c r="D168" s="21">
        <v>7</v>
      </c>
      <c r="E168" s="21" t="s">
        <v>296</v>
      </c>
      <c r="F168" s="21">
        <v>1</v>
      </c>
      <c r="G168" s="21">
        <v>2</v>
      </c>
      <c r="H168" s="20">
        <v>0</v>
      </c>
      <c r="I168" s="20">
        <v>2</v>
      </c>
      <c r="J168" s="20">
        <v>4</v>
      </c>
      <c r="K168" s="13">
        <v>1</v>
      </c>
      <c r="L168" s="20">
        <v>2</v>
      </c>
      <c r="M168" s="14">
        <v>7</v>
      </c>
      <c r="N168" s="14">
        <v>0</v>
      </c>
      <c r="O168" s="14">
        <v>3</v>
      </c>
      <c r="P168" s="13">
        <v>0</v>
      </c>
      <c r="Q168" s="13">
        <v>0</v>
      </c>
      <c r="R168" s="13">
        <v>3</v>
      </c>
      <c r="S168" s="14">
        <v>2</v>
      </c>
      <c r="T168" s="14">
        <f t="shared" si="26"/>
        <v>15</v>
      </c>
      <c r="U168" s="14">
        <v>0</v>
      </c>
      <c r="V168" s="14">
        <v>0</v>
      </c>
      <c r="W168" s="14">
        <v>0</v>
      </c>
      <c r="X168" s="14">
        <v>0</v>
      </c>
      <c r="Y168" s="14">
        <v>0</v>
      </c>
      <c r="Z168" s="14">
        <v>0</v>
      </c>
      <c r="AA168" s="14">
        <v>0</v>
      </c>
      <c r="AB168" s="14">
        <f t="shared" si="27"/>
        <v>0</v>
      </c>
      <c r="AC168" s="14">
        <v>0</v>
      </c>
      <c r="AD168" s="14">
        <v>0</v>
      </c>
      <c r="AE168" s="14">
        <v>0</v>
      </c>
      <c r="AF168" s="14">
        <v>0</v>
      </c>
      <c r="AG168" s="14">
        <v>0</v>
      </c>
      <c r="AH168" s="14">
        <v>0</v>
      </c>
      <c r="AI168" s="14">
        <v>0</v>
      </c>
      <c r="AJ168" s="14">
        <f t="shared" si="28"/>
        <v>0</v>
      </c>
      <c r="AK168" s="14">
        <v>0</v>
      </c>
      <c r="AL168" s="14">
        <v>0</v>
      </c>
      <c r="AM168" s="14">
        <v>0</v>
      </c>
      <c r="AN168" s="14">
        <v>0</v>
      </c>
      <c r="AO168" s="14">
        <v>0</v>
      </c>
      <c r="AP168" s="14">
        <v>0</v>
      </c>
      <c r="AQ168" s="14">
        <v>0</v>
      </c>
      <c r="AR168" s="14">
        <f t="shared" si="29"/>
        <v>0</v>
      </c>
      <c r="AS168" s="14">
        <f t="shared" si="30"/>
        <v>15</v>
      </c>
      <c r="AT168" s="20">
        <v>0</v>
      </c>
      <c r="AU168" s="20" t="s">
        <v>136</v>
      </c>
      <c r="AV168" s="20">
        <v>0</v>
      </c>
      <c r="AW168" s="13" t="s">
        <v>136</v>
      </c>
      <c r="AX168" s="13" t="s">
        <v>136</v>
      </c>
      <c r="AY168" s="13" t="s">
        <v>136</v>
      </c>
      <c r="AZ168" s="20">
        <v>0</v>
      </c>
      <c r="BA168" s="13" t="s">
        <v>136</v>
      </c>
      <c r="BB168" s="13" t="s">
        <v>136</v>
      </c>
      <c r="BC168" s="13" t="s">
        <v>136</v>
      </c>
      <c r="BD168" s="20">
        <v>0</v>
      </c>
      <c r="BE168" s="13" t="s">
        <v>136</v>
      </c>
      <c r="BF168" s="13" t="s">
        <v>136</v>
      </c>
      <c r="BG168" s="13" t="s">
        <v>136</v>
      </c>
      <c r="BH168" s="20">
        <v>0</v>
      </c>
      <c r="BI168" s="13" t="s">
        <v>136</v>
      </c>
      <c r="BJ168" s="13" t="s">
        <v>136</v>
      </c>
      <c r="BK168" s="13" t="s">
        <v>136</v>
      </c>
      <c r="BL168" s="20">
        <v>0</v>
      </c>
      <c r="BM168" s="13" t="s">
        <v>136</v>
      </c>
      <c r="BN168" s="13" t="s">
        <v>136</v>
      </c>
      <c r="BO168" s="13" t="s">
        <v>136</v>
      </c>
      <c r="BP168" s="20">
        <v>0</v>
      </c>
      <c r="BQ168" s="21">
        <v>1</v>
      </c>
      <c r="BR168" s="13" t="s">
        <v>136</v>
      </c>
      <c r="BS168" s="13" t="s">
        <v>136</v>
      </c>
      <c r="BT168" s="13" t="s">
        <v>136</v>
      </c>
      <c r="BU168" s="20">
        <v>0</v>
      </c>
      <c r="BV168" s="13" t="s">
        <v>136</v>
      </c>
      <c r="BW168" s="13" t="s">
        <v>136</v>
      </c>
      <c r="BX168" s="13" t="s">
        <v>136</v>
      </c>
      <c r="BY168" s="20">
        <v>0</v>
      </c>
      <c r="BZ168" s="13" t="s">
        <v>136</v>
      </c>
      <c r="CA168" s="13" t="s">
        <v>136</v>
      </c>
      <c r="CB168" s="13" t="s">
        <v>136</v>
      </c>
      <c r="CC168" s="20">
        <v>0</v>
      </c>
      <c r="CD168" s="13" t="s">
        <v>136</v>
      </c>
      <c r="CE168" s="13" t="s">
        <v>136</v>
      </c>
      <c r="CF168" s="13" t="s">
        <v>136</v>
      </c>
      <c r="CG168" s="20">
        <v>0</v>
      </c>
      <c r="CH168" s="13" t="s">
        <v>136</v>
      </c>
      <c r="CI168" s="13" t="s">
        <v>136</v>
      </c>
      <c r="CJ168" s="13" t="s">
        <v>136</v>
      </c>
      <c r="CK168" s="20">
        <v>0</v>
      </c>
      <c r="CL168" s="13" t="s">
        <v>136</v>
      </c>
      <c r="CM168" s="13" t="s">
        <v>136</v>
      </c>
      <c r="CN168" s="13" t="s">
        <v>136</v>
      </c>
      <c r="CO168" s="13" t="s">
        <v>136</v>
      </c>
      <c r="CP168" s="13" t="s">
        <v>136</v>
      </c>
      <c r="CQ168" s="13" t="s">
        <v>136</v>
      </c>
      <c r="CR168" s="13" t="s">
        <v>136</v>
      </c>
      <c r="CS168" s="13" t="s">
        <v>136</v>
      </c>
      <c r="CT168" s="13" t="s">
        <v>136</v>
      </c>
      <c r="CU168" s="13" t="s">
        <v>136</v>
      </c>
      <c r="CV168" s="13" t="s">
        <v>136</v>
      </c>
      <c r="CW168" s="13" t="s">
        <v>136</v>
      </c>
      <c r="CX168" s="13" t="s">
        <v>136</v>
      </c>
      <c r="CY168" s="13" t="s">
        <v>136</v>
      </c>
      <c r="CZ168" s="13" t="s">
        <v>136</v>
      </c>
      <c r="DA168" s="13" t="s">
        <v>136</v>
      </c>
      <c r="DB168" s="13" t="s">
        <v>136</v>
      </c>
      <c r="DC168" s="13" t="s">
        <v>136</v>
      </c>
      <c r="DD168" s="13" t="s">
        <v>136</v>
      </c>
      <c r="DE168" s="13" t="s">
        <v>136</v>
      </c>
      <c r="DF168" s="13" t="s">
        <v>136</v>
      </c>
      <c r="DG168" s="13" t="s">
        <v>136</v>
      </c>
      <c r="DH168" s="13" t="s">
        <v>136</v>
      </c>
      <c r="DI168" s="13"/>
      <c r="DJ168" s="13"/>
      <c r="DK168" s="13"/>
      <c r="DL168" s="20">
        <v>1</v>
      </c>
      <c r="DM168" s="20">
        <v>0</v>
      </c>
      <c r="DN168" s="20">
        <v>0</v>
      </c>
      <c r="DO168" s="20">
        <v>0</v>
      </c>
      <c r="DP168" s="20">
        <v>0</v>
      </c>
      <c r="DQ168" s="20">
        <v>0</v>
      </c>
      <c r="DR168" s="20">
        <v>0</v>
      </c>
      <c r="DS168" s="20">
        <v>0</v>
      </c>
      <c r="DT168" s="20">
        <v>1</v>
      </c>
      <c r="DU168" s="20">
        <v>0</v>
      </c>
      <c r="DV168" s="20">
        <v>0</v>
      </c>
      <c r="DW168" s="20">
        <v>0</v>
      </c>
      <c r="DX168" s="20">
        <v>2</v>
      </c>
      <c r="DY168" s="20">
        <v>4</v>
      </c>
      <c r="DZ168" s="20">
        <v>2</v>
      </c>
      <c r="EA168" s="20">
        <v>4</v>
      </c>
      <c r="EB168" s="20">
        <v>2500</v>
      </c>
      <c r="EC168" s="20">
        <v>5000</v>
      </c>
      <c r="ED168" s="19">
        <f t="shared" si="31"/>
        <v>2500</v>
      </c>
      <c r="EE168" s="19">
        <f t="shared" si="32"/>
        <v>50</v>
      </c>
      <c r="EH168" s="19"/>
      <c r="EI168" s="19"/>
      <c r="EJ168" s="20">
        <v>2000</v>
      </c>
      <c r="EK168" s="20">
        <v>6000</v>
      </c>
      <c r="EL168" s="19">
        <f t="shared" si="35"/>
        <v>4000</v>
      </c>
      <c r="EM168" s="19">
        <f t="shared" si="36"/>
        <v>66.666666666666671</v>
      </c>
      <c r="EN168" s="14"/>
      <c r="EO168" s="14"/>
      <c r="EP168" s="19"/>
      <c r="EQ168" s="19"/>
      <c r="ER168" s="19">
        <v>2</v>
      </c>
      <c r="ET168" s="20">
        <v>0</v>
      </c>
      <c r="EU168" s="20">
        <v>0</v>
      </c>
      <c r="EV168" s="19">
        <v>0</v>
      </c>
      <c r="EW168" s="19"/>
      <c r="EX168" s="20">
        <v>0</v>
      </c>
      <c r="EY168" s="20" t="s">
        <v>136</v>
      </c>
      <c r="EZ168" s="19">
        <v>0</v>
      </c>
      <c r="FA168" s="19"/>
      <c r="FB168" s="19">
        <v>0</v>
      </c>
      <c r="FC168" s="19"/>
      <c r="FD168" s="19">
        <v>0</v>
      </c>
      <c r="FE168" s="19"/>
      <c r="FF168" s="15">
        <v>0</v>
      </c>
      <c r="FG168" s="20">
        <v>6</v>
      </c>
      <c r="FH168" s="20">
        <v>1</v>
      </c>
      <c r="FI168" s="20">
        <v>5</v>
      </c>
      <c r="FJ168" s="20">
        <v>22</v>
      </c>
      <c r="FK168" s="20">
        <v>11</v>
      </c>
      <c r="FL168" s="20">
        <v>23</v>
      </c>
      <c r="FM168" s="20">
        <v>34</v>
      </c>
      <c r="FN168" s="20">
        <v>1</v>
      </c>
      <c r="FO168" s="20">
        <v>0</v>
      </c>
      <c r="FP168" s="20">
        <v>0</v>
      </c>
      <c r="FQ168" s="20">
        <v>0</v>
      </c>
      <c r="FR168" s="20">
        <v>0</v>
      </c>
      <c r="FS168" s="20">
        <v>0</v>
      </c>
      <c r="FT168" s="20">
        <v>0</v>
      </c>
      <c r="FU168" s="20">
        <v>0</v>
      </c>
      <c r="FV168" s="20">
        <v>0</v>
      </c>
      <c r="FW168" s="20">
        <v>1</v>
      </c>
      <c r="FX168" s="20">
        <v>0</v>
      </c>
      <c r="FY168" s="20">
        <v>2</v>
      </c>
      <c r="FZ168" s="20">
        <v>0</v>
      </c>
      <c r="GA168" s="20">
        <v>0</v>
      </c>
      <c r="GB168" s="20">
        <v>0</v>
      </c>
      <c r="GC168" s="20">
        <v>15</v>
      </c>
      <c r="GD168" s="20">
        <v>1</v>
      </c>
      <c r="GE168" s="20">
        <v>0</v>
      </c>
      <c r="GF168" s="20">
        <v>0</v>
      </c>
      <c r="GG168" s="20">
        <v>0</v>
      </c>
      <c r="GH168" s="20">
        <v>0</v>
      </c>
      <c r="GI168" s="20">
        <v>0</v>
      </c>
      <c r="GJ168" s="20">
        <v>0</v>
      </c>
      <c r="GK168" s="20">
        <v>0</v>
      </c>
      <c r="GL168" s="20">
        <v>1</v>
      </c>
      <c r="GM168" s="20">
        <v>0</v>
      </c>
      <c r="GN168" s="20">
        <v>0</v>
      </c>
      <c r="GO168" s="20">
        <v>0</v>
      </c>
      <c r="GP168" s="20">
        <v>1</v>
      </c>
      <c r="GQ168" s="20">
        <v>0</v>
      </c>
      <c r="GR168" s="20">
        <v>5</v>
      </c>
      <c r="GS168" s="20">
        <v>5</v>
      </c>
      <c r="GT168" s="20">
        <v>1</v>
      </c>
      <c r="GU168" s="20">
        <v>0</v>
      </c>
      <c r="GV168" s="20">
        <v>0</v>
      </c>
      <c r="GW168" s="20">
        <v>0</v>
      </c>
      <c r="GX168" s="20">
        <v>1</v>
      </c>
      <c r="GY168" s="20">
        <v>0</v>
      </c>
      <c r="GZ168" s="20">
        <v>0</v>
      </c>
      <c r="HA168" s="20">
        <v>0</v>
      </c>
    </row>
    <row r="169" spans="1:209" s="20" customFormat="1" ht="15" customHeight="1" x14ac:dyDescent="0.35">
      <c r="A169" s="12">
        <v>3110716</v>
      </c>
      <c r="B169" s="12">
        <v>3</v>
      </c>
      <c r="C169" s="12">
        <v>11</v>
      </c>
      <c r="D169" s="12">
        <v>7</v>
      </c>
      <c r="E169" s="12" t="s">
        <v>297</v>
      </c>
      <c r="F169" s="12">
        <v>1</v>
      </c>
      <c r="G169" s="21">
        <v>3</v>
      </c>
      <c r="H169" s="13">
        <v>3</v>
      </c>
      <c r="I169" s="13">
        <v>3</v>
      </c>
      <c r="J169" s="13">
        <v>3</v>
      </c>
      <c r="K169" s="13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4">
        <v>0</v>
      </c>
      <c r="T169" s="14">
        <f t="shared" si="26"/>
        <v>0</v>
      </c>
      <c r="U169" s="14">
        <v>0</v>
      </c>
      <c r="V169" s="14">
        <v>0</v>
      </c>
      <c r="W169" s="14">
        <v>0</v>
      </c>
      <c r="X169" s="14">
        <v>0</v>
      </c>
      <c r="Y169" s="14">
        <v>0</v>
      </c>
      <c r="Z169" s="14">
        <v>0</v>
      </c>
      <c r="AA169" s="14">
        <v>0</v>
      </c>
      <c r="AB169" s="14">
        <f t="shared" si="27"/>
        <v>0</v>
      </c>
      <c r="AC169" s="14">
        <v>0</v>
      </c>
      <c r="AD169" s="14">
        <v>0</v>
      </c>
      <c r="AE169" s="14">
        <v>0</v>
      </c>
      <c r="AF169" s="14">
        <v>0</v>
      </c>
      <c r="AG169" s="14">
        <v>0</v>
      </c>
      <c r="AH169" s="14">
        <v>0</v>
      </c>
      <c r="AI169" s="14">
        <v>0</v>
      </c>
      <c r="AJ169" s="14">
        <f t="shared" si="28"/>
        <v>0</v>
      </c>
      <c r="AK169" s="14">
        <v>0</v>
      </c>
      <c r="AL169" s="14">
        <v>0</v>
      </c>
      <c r="AM169" s="14">
        <v>0</v>
      </c>
      <c r="AN169" s="14">
        <v>0</v>
      </c>
      <c r="AO169" s="14">
        <v>0</v>
      </c>
      <c r="AP169" s="14">
        <v>0</v>
      </c>
      <c r="AQ169" s="14">
        <v>0</v>
      </c>
      <c r="AR169" s="14">
        <f t="shared" si="29"/>
        <v>0</v>
      </c>
      <c r="AS169" s="22">
        <f t="shared" si="30"/>
        <v>0</v>
      </c>
      <c r="AT169" s="14">
        <v>0</v>
      </c>
      <c r="AU169" s="14" t="s">
        <v>136</v>
      </c>
      <c r="AV169" s="20">
        <v>0</v>
      </c>
      <c r="AW169" s="13" t="s">
        <v>136</v>
      </c>
      <c r="AX169" s="13" t="s">
        <v>136</v>
      </c>
      <c r="AY169" s="13" t="s">
        <v>136</v>
      </c>
      <c r="AZ169" s="20">
        <v>0</v>
      </c>
      <c r="BA169" s="13" t="s">
        <v>136</v>
      </c>
      <c r="BB169" s="13" t="s">
        <v>136</v>
      </c>
      <c r="BC169" s="13" t="s">
        <v>136</v>
      </c>
      <c r="BD169" s="20">
        <v>0</v>
      </c>
      <c r="BE169" s="13" t="s">
        <v>136</v>
      </c>
      <c r="BF169" s="13" t="s">
        <v>136</v>
      </c>
      <c r="BG169" s="13" t="s">
        <v>136</v>
      </c>
      <c r="BH169" s="20">
        <v>1</v>
      </c>
      <c r="BI169" s="20">
        <v>2</v>
      </c>
      <c r="BJ169" s="20">
        <v>2</v>
      </c>
      <c r="BK169" s="20">
        <v>3</v>
      </c>
      <c r="BL169" s="20">
        <v>1</v>
      </c>
      <c r="BM169" s="20">
        <v>2</v>
      </c>
      <c r="BN169" s="20">
        <v>3</v>
      </c>
      <c r="BO169" s="20">
        <v>2</v>
      </c>
      <c r="BP169" s="20">
        <v>0</v>
      </c>
      <c r="BQ169" s="21">
        <v>1</v>
      </c>
      <c r="BR169" s="13" t="s">
        <v>136</v>
      </c>
      <c r="BS169" s="13" t="s">
        <v>136</v>
      </c>
      <c r="BT169" s="13" t="s">
        <v>136</v>
      </c>
      <c r="BU169" s="20">
        <v>1</v>
      </c>
      <c r="BV169" s="20">
        <v>2</v>
      </c>
      <c r="BW169">
        <v>6</v>
      </c>
      <c r="BX169" s="20">
        <v>2</v>
      </c>
      <c r="BY169" s="20">
        <v>0</v>
      </c>
      <c r="BZ169" s="13" t="s">
        <v>136</v>
      </c>
      <c r="CA169" s="13" t="s">
        <v>136</v>
      </c>
      <c r="CB169" s="13" t="s">
        <v>136</v>
      </c>
      <c r="CC169" s="20">
        <v>0</v>
      </c>
      <c r="CD169" s="13" t="s">
        <v>136</v>
      </c>
      <c r="CE169" s="13" t="s">
        <v>136</v>
      </c>
      <c r="CF169" s="13" t="s">
        <v>136</v>
      </c>
      <c r="CG169" s="20">
        <v>0</v>
      </c>
      <c r="CH169" s="13" t="s">
        <v>136</v>
      </c>
      <c r="CI169" s="13" t="s">
        <v>136</v>
      </c>
      <c r="CJ169" s="13" t="s">
        <v>136</v>
      </c>
      <c r="CK169" s="20">
        <v>0</v>
      </c>
      <c r="CL169" s="13" t="s">
        <v>136</v>
      </c>
      <c r="CM169" s="13" t="s">
        <v>136</v>
      </c>
      <c r="CN169" s="13" t="s">
        <v>136</v>
      </c>
      <c r="CO169" s="13" t="s">
        <v>136</v>
      </c>
      <c r="CP169" s="13" t="s">
        <v>136</v>
      </c>
      <c r="CQ169" s="13" t="s">
        <v>136</v>
      </c>
      <c r="CR169" s="13" t="s">
        <v>136</v>
      </c>
      <c r="CS169" s="20">
        <v>19</v>
      </c>
      <c r="CT169" s="13" t="s">
        <v>136</v>
      </c>
      <c r="CU169">
        <v>5</v>
      </c>
      <c r="CV169" s="13" t="s">
        <v>136</v>
      </c>
      <c r="CW169" s="13" t="s">
        <v>136</v>
      </c>
      <c r="CX169" s="13" t="s">
        <v>136</v>
      </c>
      <c r="CY169">
        <v>5</v>
      </c>
      <c r="CZ169" s="13" t="s">
        <v>136</v>
      </c>
      <c r="DA169" s="13" t="s">
        <v>136</v>
      </c>
      <c r="DB169" s="13" t="s">
        <v>136</v>
      </c>
      <c r="DC169" s="13" t="s">
        <v>136</v>
      </c>
      <c r="DD169" s="13" t="s">
        <v>136</v>
      </c>
      <c r="DE169" s="13" t="s">
        <v>136</v>
      </c>
      <c r="DF169" s="13" t="s">
        <v>136</v>
      </c>
      <c r="DG169" s="13" t="s">
        <v>136</v>
      </c>
      <c r="DH169" s="13" t="s">
        <v>136</v>
      </c>
      <c r="DI169" s="13"/>
      <c r="DJ169" s="13"/>
      <c r="DK169" s="13"/>
      <c r="DL169" s="20">
        <v>0</v>
      </c>
      <c r="DM169" s="20">
        <v>0</v>
      </c>
      <c r="DN169" s="20">
        <v>0</v>
      </c>
      <c r="DO169" s="20">
        <v>0</v>
      </c>
      <c r="DP169" s="20">
        <v>0</v>
      </c>
      <c r="DQ169" s="20">
        <v>0</v>
      </c>
      <c r="DR169" s="20">
        <v>1</v>
      </c>
      <c r="DS169" s="20">
        <v>1</v>
      </c>
      <c r="DT169" s="20">
        <v>0</v>
      </c>
      <c r="DU169" s="20">
        <v>0</v>
      </c>
      <c r="DV169" s="20">
        <v>0</v>
      </c>
      <c r="DW169" s="20">
        <v>0</v>
      </c>
      <c r="DX169" s="20">
        <v>2</v>
      </c>
      <c r="DY169" s="20">
        <v>2</v>
      </c>
      <c r="DZ169" s="20">
        <v>2</v>
      </c>
      <c r="EA169" s="20">
        <v>2</v>
      </c>
      <c r="EB169" s="20">
        <v>3000</v>
      </c>
      <c r="EC169" s="20">
        <v>5000</v>
      </c>
      <c r="ED169" s="19">
        <f t="shared" si="31"/>
        <v>2000</v>
      </c>
      <c r="EE169" s="19">
        <f t="shared" si="32"/>
        <v>40</v>
      </c>
      <c r="EF169" s="20">
        <v>2000</v>
      </c>
      <c r="EG169" s="20">
        <v>4000</v>
      </c>
      <c r="EH169" s="19">
        <f t="shared" si="33"/>
        <v>2000</v>
      </c>
      <c r="EI169" s="19">
        <f t="shared" si="34"/>
        <v>50</v>
      </c>
      <c r="EJ169" s="20">
        <v>3000</v>
      </c>
      <c r="EK169" s="20">
        <v>6000</v>
      </c>
      <c r="EL169" s="19">
        <f t="shared" si="35"/>
        <v>3000</v>
      </c>
      <c r="EM169" s="19">
        <f t="shared" si="36"/>
        <v>50</v>
      </c>
      <c r="EN169" s="20">
        <v>2000</v>
      </c>
      <c r="EO169" s="20">
        <v>4000</v>
      </c>
      <c r="EP169" s="19">
        <f t="shared" si="37"/>
        <v>2000</v>
      </c>
      <c r="EQ169" s="19">
        <f t="shared" si="38"/>
        <v>50</v>
      </c>
      <c r="ER169" s="19">
        <v>2</v>
      </c>
      <c r="ET169" s="20">
        <v>0</v>
      </c>
      <c r="EU169" s="20">
        <v>0</v>
      </c>
      <c r="EV169" s="19">
        <v>0</v>
      </c>
      <c r="EW169" s="19"/>
      <c r="EX169" s="20">
        <v>0</v>
      </c>
      <c r="EY169" s="20" t="s">
        <v>136</v>
      </c>
      <c r="EZ169" s="19">
        <v>0</v>
      </c>
      <c r="FA169" s="19"/>
      <c r="FB169" s="20">
        <v>1</v>
      </c>
      <c r="FD169" s="20">
        <v>2</v>
      </c>
      <c r="FF169" s="15">
        <v>0</v>
      </c>
      <c r="FG169" s="20">
        <v>32</v>
      </c>
      <c r="FH169" s="20">
        <v>0</v>
      </c>
      <c r="FI169" s="20">
        <v>2</v>
      </c>
      <c r="FJ169" s="20">
        <v>55</v>
      </c>
      <c r="FK169" s="20">
        <v>34</v>
      </c>
      <c r="FL169" s="20">
        <v>55</v>
      </c>
      <c r="FM169" s="20">
        <v>89</v>
      </c>
      <c r="FN169" s="20">
        <v>20</v>
      </c>
      <c r="FO169" s="20">
        <v>0</v>
      </c>
      <c r="FP169" s="20">
        <v>0</v>
      </c>
      <c r="FQ169" s="20">
        <v>0</v>
      </c>
      <c r="FR169" s="20">
        <v>2</v>
      </c>
      <c r="FS169" s="20">
        <v>0</v>
      </c>
      <c r="FT169" s="20">
        <v>0</v>
      </c>
      <c r="FU169" s="20">
        <v>0</v>
      </c>
      <c r="FV169" s="20">
        <v>0</v>
      </c>
      <c r="FW169" s="20">
        <v>0</v>
      </c>
      <c r="FX169" s="20">
        <v>0</v>
      </c>
      <c r="FY169" s="20">
        <v>0</v>
      </c>
      <c r="FZ169" s="20">
        <v>2</v>
      </c>
      <c r="GA169" s="20">
        <v>0</v>
      </c>
      <c r="GB169" s="20">
        <v>2</v>
      </c>
      <c r="GC169" s="20">
        <v>0</v>
      </c>
      <c r="GD169" s="20">
        <v>2</v>
      </c>
      <c r="GE169" s="20">
        <v>0</v>
      </c>
      <c r="GF169" s="20">
        <v>0</v>
      </c>
      <c r="GG169" s="20">
        <v>0</v>
      </c>
      <c r="GH169" s="20">
        <v>0</v>
      </c>
      <c r="GI169" s="20">
        <v>0</v>
      </c>
      <c r="GJ169" s="20">
        <v>0</v>
      </c>
      <c r="GK169" s="20">
        <v>30</v>
      </c>
      <c r="GL169" s="20">
        <v>0</v>
      </c>
      <c r="GM169" s="20">
        <v>0</v>
      </c>
      <c r="GN169" s="20">
        <v>0</v>
      </c>
      <c r="GO169" s="20">
        <v>0</v>
      </c>
      <c r="GP169" s="20">
        <v>5</v>
      </c>
      <c r="GQ169" s="20">
        <v>0</v>
      </c>
      <c r="GR169" s="20">
        <v>0</v>
      </c>
      <c r="GS169" s="20">
        <v>25</v>
      </c>
      <c r="GT169" s="20">
        <v>0</v>
      </c>
      <c r="GU169" s="20">
        <v>0</v>
      </c>
      <c r="GV169" s="20">
        <v>0</v>
      </c>
      <c r="GW169" s="20">
        <v>0</v>
      </c>
      <c r="GX169" s="20">
        <v>1</v>
      </c>
      <c r="GY169" s="20">
        <v>0</v>
      </c>
      <c r="GZ169" s="20">
        <v>0</v>
      </c>
      <c r="HA169" s="20">
        <v>0</v>
      </c>
    </row>
    <row r="170" spans="1:209" ht="15" customHeight="1" x14ac:dyDescent="0.35">
      <c r="A170" s="18">
        <v>3110717</v>
      </c>
      <c r="B170" s="18">
        <v>3</v>
      </c>
      <c r="C170" s="18">
        <v>11</v>
      </c>
      <c r="D170" s="18">
        <v>7</v>
      </c>
      <c r="E170" s="18" t="s">
        <v>298</v>
      </c>
      <c r="F170" s="18">
        <v>1</v>
      </c>
      <c r="G170" s="18">
        <v>1</v>
      </c>
      <c r="H170">
        <v>0</v>
      </c>
      <c r="I170">
        <v>0</v>
      </c>
      <c r="J170" s="13">
        <v>2</v>
      </c>
      <c r="K170" s="13">
        <v>0</v>
      </c>
      <c r="L170" s="14">
        <v>0</v>
      </c>
      <c r="M170" s="14">
        <v>0</v>
      </c>
      <c r="N170" s="14">
        <v>0</v>
      </c>
      <c r="O170" s="13">
        <v>3</v>
      </c>
      <c r="P170" s="14">
        <v>0</v>
      </c>
      <c r="Q170" s="14">
        <v>0</v>
      </c>
      <c r="R170">
        <v>6</v>
      </c>
      <c r="S170" s="14">
        <v>0</v>
      </c>
      <c r="T170" s="14">
        <f t="shared" si="26"/>
        <v>9</v>
      </c>
      <c r="U170" s="14">
        <v>0</v>
      </c>
      <c r="V170" s="14">
        <v>0</v>
      </c>
      <c r="W170" s="14">
        <v>0</v>
      </c>
      <c r="X170" s="14">
        <v>0</v>
      </c>
      <c r="Y170" s="14">
        <v>0</v>
      </c>
      <c r="Z170" s="14">
        <v>0</v>
      </c>
      <c r="AA170" s="14">
        <v>0</v>
      </c>
      <c r="AB170" s="14">
        <f t="shared" si="27"/>
        <v>0</v>
      </c>
      <c r="AC170" s="14">
        <v>0</v>
      </c>
      <c r="AD170" s="14">
        <v>0</v>
      </c>
      <c r="AE170" s="14">
        <v>0</v>
      </c>
      <c r="AF170" s="14">
        <v>0</v>
      </c>
      <c r="AG170" s="14">
        <v>0</v>
      </c>
      <c r="AH170" s="14">
        <v>0</v>
      </c>
      <c r="AI170" s="14">
        <v>0</v>
      </c>
      <c r="AJ170" s="14">
        <f t="shared" si="28"/>
        <v>0</v>
      </c>
      <c r="AK170" s="14">
        <v>0</v>
      </c>
      <c r="AL170" s="14">
        <v>0</v>
      </c>
      <c r="AM170" s="14">
        <v>0</v>
      </c>
      <c r="AN170" s="14">
        <v>0</v>
      </c>
      <c r="AO170" s="14">
        <v>0</v>
      </c>
      <c r="AP170" s="14">
        <v>0</v>
      </c>
      <c r="AQ170" s="14">
        <v>0</v>
      </c>
      <c r="AR170" s="14">
        <f t="shared" si="29"/>
        <v>0</v>
      </c>
      <c r="AS170" s="14">
        <f t="shared" si="30"/>
        <v>9</v>
      </c>
      <c r="AT170">
        <v>0</v>
      </c>
      <c r="AU170" s="13" t="s">
        <v>136</v>
      </c>
      <c r="AV170" s="20">
        <v>0</v>
      </c>
      <c r="AW170" s="13" t="s">
        <v>136</v>
      </c>
      <c r="AX170" s="13" t="s">
        <v>136</v>
      </c>
      <c r="AY170" s="13" t="s">
        <v>136</v>
      </c>
      <c r="AZ170" s="20">
        <v>0</v>
      </c>
      <c r="BA170" s="13" t="s">
        <v>136</v>
      </c>
      <c r="BB170" s="13" t="s">
        <v>136</v>
      </c>
      <c r="BC170" s="13" t="s">
        <v>136</v>
      </c>
      <c r="BD170" s="20">
        <v>0</v>
      </c>
      <c r="BE170" s="13" t="s">
        <v>136</v>
      </c>
      <c r="BF170" s="13" t="s">
        <v>136</v>
      </c>
      <c r="BG170" s="13" t="s">
        <v>136</v>
      </c>
      <c r="BH170" s="20">
        <v>0</v>
      </c>
      <c r="BI170" s="13" t="s">
        <v>136</v>
      </c>
      <c r="BJ170" s="13" t="s">
        <v>136</v>
      </c>
      <c r="BK170" s="13" t="s">
        <v>136</v>
      </c>
      <c r="BL170" s="20">
        <v>0</v>
      </c>
      <c r="BM170" s="13" t="s">
        <v>136</v>
      </c>
      <c r="BN170" s="13" t="s">
        <v>136</v>
      </c>
      <c r="BO170" s="13" t="s">
        <v>136</v>
      </c>
      <c r="BP170" s="20">
        <v>0</v>
      </c>
      <c r="BQ170" s="21">
        <v>1</v>
      </c>
      <c r="BR170" s="13" t="s">
        <v>136</v>
      </c>
      <c r="BS170" s="13" t="s">
        <v>136</v>
      </c>
      <c r="BT170" s="13" t="s">
        <v>136</v>
      </c>
      <c r="BU170" s="20">
        <v>0</v>
      </c>
      <c r="BV170" s="13" t="s">
        <v>136</v>
      </c>
      <c r="BW170" s="13" t="s">
        <v>136</v>
      </c>
      <c r="BX170" s="13" t="s">
        <v>136</v>
      </c>
      <c r="BY170" s="20">
        <v>0</v>
      </c>
      <c r="BZ170" s="13" t="s">
        <v>136</v>
      </c>
      <c r="CA170" s="13" t="s">
        <v>136</v>
      </c>
      <c r="CB170" s="13" t="s">
        <v>136</v>
      </c>
      <c r="CC170" s="20">
        <v>0</v>
      </c>
      <c r="CD170" s="13" t="s">
        <v>136</v>
      </c>
      <c r="CE170" s="13" t="s">
        <v>136</v>
      </c>
      <c r="CF170" s="13" t="s">
        <v>136</v>
      </c>
      <c r="CG170" s="20">
        <v>0</v>
      </c>
      <c r="CH170" s="13" t="s">
        <v>136</v>
      </c>
      <c r="CI170" s="13" t="s">
        <v>136</v>
      </c>
      <c r="CJ170" s="13" t="s">
        <v>136</v>
      </c>
      <c r="CK170" s="20">
        <v>0</v>
      </c>
      <c r="CL170" s="13" t="s">
        <v>136</v>
      </c>
      <c r="CM170" s="13" t="s">
        <v>136</v>
      </c>
      <c r="CN170" s="13" t="s">
        <v>136</v>
      </c>
      <c r="CO170" s="13" t="s">
        <v>136</v>
      </c>
      <c r="CP170" s="13" t="s">
        <v>136</v>
      </c>
      <c r="CQ170" s="13" t="s">
        <v>136</v>
      </c>
      <c r="CR170" s="13" t="s">
        <v>136</v>
      </c>
      <c r="CS170" s="13" t="s">
        <v>136</v>
      </c>
      <c r="CT170" s="13" t="s">
        <v>136</v>
      </c>
      <c r="CU170" s="13" t="s">
        <v>136</v>
      </c>
      <c r="CV170" s="13" t="s">
        <v>136</v>
      </c>
      <c r="CW170" s="13" t="s">
        <v>136</v>
      </c>
      <c r="CX170" s="13" t="s">
        <v>136</v>
      </c>
      <c r="CY170" s="13" t="s">
        <v>136</v>
      </c>
      <c r="CZ170" s="13" t="s">
        <v>136</v>
      </c>
      <c r="DA170" s="13" t="s">
        <v>136</v>
      </c>
      <c r="DB170" s="13" t="s">
        <v>136</v>
      </c>
      <c r="DC170" s="13" t="s">
        <v>136</v>
      </c>
      <c r="DD170" s="13" t="s">
        <v>136</v>
      </c>
      <c r="DE170" s="13" t="s">
        <v>136</v>
      </c>
      <c r="DF170" s="13" t="s">
        <v>136</v>
      </c>
      <c r="DG170" s="13" t="s">
        <v>136</v>
      </c>
      <c r="DH170" s="13" t="s">
        <v>136</v>
      </c>
      <c r="DI170" s="13"/>
      <c r="DJ170" s="13"/>
      <c r="DK170" s="13"/>
      <c r="DL170" s="20">
        <v>0</v>
      </c>
      <c r="DM170" s="20">
        <v>0</v>
      </c>
      <c r="DN170" s="20">
        <v>0</v>
      </c>
      <c r="DO170" s="20">
        <v>0</v>
      </c>
      <c r="DP170" s="20">
        <v>0</v>
      </c>
      <c r="DQ170" s="20">
        <v>0</v>
      </c>
      <c r="DR170" s="20">
        <v>0</v>
      </c>
      <c r="DS170" s="20">
        <v>0</v>
      </c>
      <c r="DT170" s="20">
        <v>0</v>
      </c>
      <c r="DU170" s="20">
        <v>0</v>
      </c>
      <c r="DV170" s="20">
        <v>0</v>
      </c>
      <c r="DW170" s="20">
        <v>0</v>
      </c>
      <c r="DX170" s="20">
        <v>2</v>
      </c>
      <c r="DY170" s="20">
        <v>2</v>
      </c>
      <c r="DZ170" s="20">
        <v>2</v>
      </c>
      <c r="EA170" s="20">
        <v>2</v>
      </c>
      <c r="EB170" s="20">
        <v>3000</v>
      </c>
      <c r="EC170" s="20">
        <v>5000</v>
      </c>
      <c r="ED170" s="19">
        <f t="shared" si="31"/>
        <v>2000</v>
      </c>
      <c r="EE170" s="19">
        <f t="shared" si="32"/>
        <v>40</v>
      </c>
      <c r="EF170" s="20">
        <v>2000</v>
      </c>
      <c r="EG170" s="20">
        <v>4000</v>
      </c>
      <c r="EH170" s="19">
        <f t="shared" si="33"/>
        <v>2000</v>
      </c>
      <c r="EI170" s="19">
        <f t="shared" si="34"/>
        <v>50</v>
      </c>
      <c r="EJ170" s="20">
        <v>3000</v>
      </c>
      <c r="EK170" s="20">
        <v>5000</v>
      </c>
      <c r="EL170" s="19">
        <f t="shared" si="35"/>
        <v>2000</v>
      </c>
      <c r="EM170" s="19">
        <f t="shared" si="36"/>
        <v>40</v>
      </c>
      <c r="EN170" s="20">
        <v>2000</v>
      </c>
      <c r="EO170" s="20">
        <v>4000</v>
      </c>
      <c r="EP170" s="19">
        <f t="shared" si="37"/>
        <v>2000</v>
      </c>
      <c r="EQ170" s="19">
        <f t="shared" si="38"/>
        <v>50</v>
      </c>
      <c r="ER170" s="19">
        <v>2</v>
      </c>
      <c r="ES170" s="20"/>
      <c r="ET170" s="20">
        <v>1</v>
      </c>
      <c r="EU170" s="14">
        <v>0</v>
      </c>
      <c r="EV170" s="19">
        <v>0</v>
      </c>
      <c r="EW170" s="19"/>
      <c r="EX170" s="20">
        <v>0</v>
      </c>
      <c r="EY170" t="s">
        <v>136</v>
      </c>
      <c r="EZ170" s="19">
        <v>0</v>
      </c>
      <c r="FA170" s="19"/>
      <c r="FB170" s="19">
        <v>0</v>
      </c>
      <c r="FC170" s="19"/>
      <c r="FD170" s="19">
        <v>0</v>
      </c>
      <c r="FE170" s="19"/>
      <c r="FF170">
        <v>2</v>
      </c>
      <c r="FG170">
        <v>0</v>
      </c>
      <c r="FH170">
        <v>0</v>
      </c>
      <c r="FI170">
        <v>62</v>
      </c>
      <c r="FJ170">
        <v>60</v>
      </c>
      <c r="FK170">
        <v>62</v>
      </c>
      <c r="FL170">
        <v>60</v>
      </c>
      <c r="FM170">
        <v>122</v>
      </c>
      <c r="FN170">
        <v>0</v>
      </c>
      <c r="FO170">
        <v>0</v>
      </c>
      <c r="FP170">
        <v>60</v>
      </c>
      <c r="FQ170">
        <v>0</v>
      </c>
      <c r="FR170">
        <v>0</v>
      </c>
      <c r="FS170">
        <v>0</v>
      </c>
      <c r="FT170">
        <v>0</v>
      </c>
      <c r="FU170">
        <v>0</v>
      </c>
      <c r="FV170">
        <v>0</v>
      </c>
      <c r="FW170">
        <v>0</v>
      </c>
      <c r="FX170">
        <v>0</v>
      </c>
      <c r="FY170">
        <v>0</v>
      </c>
      <c r="FZ170">
        <v>0</v>
      </c>
      <c r="GA170">
        <v>0</v>
      </c>
      <c r="GB170">
        <v>1</v>
      </c>
      <c r="GC170">
        <v>1</v>
      </c>
      <c r="GD170">
        <v>0</v>
      </c>
      <c r="GE170">
        <v>0</v>
      </c>
      <c r="GF170">
        <v>1</v>
      </c>
      <c r="GG170">
        <v>0</v>
      </c>
      <c r="GH170">
        <v>0</v>
      </c>
      <c r="GI170">
        <v>0</v>
      </c>
      <c r="GJ170">
        <v>0</v>
      </c>
      <c r="GK170">
        <v>9</v>
      </c>
      <c r="GL170">
        <v>0</v>
      </c>
      <c r="GM170">
        <v>0</v>
      </c>
      <c r="GN170">
        <v>0</v>
      </c>
      <c r="GO170">
        <v>0</v>
      </c>
      <c r="GP170">
        <v>0</v>
      </c>
      <c r="GQ170">
        <v>0</v>
      </c>
      <c r="GR170">
        <v>0</v>
      </c>
      <c r="GS170">
        <v>50</v>
      </c>
      <c r="GT170">
        <v>0</v>
      </c>
      <c r="GU170">
        <v>0</v>
      </c>
      <c r="GV170">
        <v>0</v>
      </c>
      <c r="GW170">
        <v>0</v>
      </c>
      <c r="GX170">
        <v>0</v>
      </c>
      <c r="GY170">
        <v>0</v>
      </c>
      <c r="GZ170">
        <v>0</v>
      </c>
      <c r="HA170">
        <v>0</v>
      </c>
    </row>
    <row r="171" spans="1:209" ht="15" customHeight="1" x14ac:dyDescent="0.35">
      <c r="A171" s="18">
        <v>3110718</v>
      </c>
      <c r="B171" s="18">
        <v>3</v>
      </c>
      <c r="C171" s="18">
        <v>11</v>
      </c>
      <c r="D171" s="18">
        <v>7</v>
      </c>
      <c r="E171" s="18" t="s">
        <v>299</v>
      </c>
      <c r="F171" s="18">
        <v>1</v>
      </c>
      <c r="G171" s="18">
        <v>2</v>
      </c>
      <c r="H171" s="13">
        <v>1</v>
      </c>
      <c r="I171">
        <v>0</v>
      </c>
      <c r="J171" s="13">
        <v>1</v>
      </c>
      <c r="K171" s="13">
        <v>0</v>
      </c>
      <c r="L171" s="14">
        <v>0</v>
      </c>
      <c r="M171" s="13">
        <v>2</v>
      </c>
      <c r="N171" s="14">
        <v>0</v>
      </c>
      <c r="O171" s="13">
        <v>3</v>
      </c>
      <c r="P171" s="13">
        <v>3</v>
      </c>
      <c r="Q171" s="14">
        <v>0</v>
      </c>
      <c r="R171" s="13">
        <v>0</v>
      </c>
      <c r="S171">
        <v>1</v>
      </c>
      <c r="T171" s="14">
        <f t="shared" si="26"/>
        <v>9</v>
      </c>
      <c r="U171" s="14">
        <v>0</v>
      </c>
      <c r="V171" s="14">
        <v>0</v>
      </c>
      <c r="W171" s="14">
        <v>0</v>
      </c>
      <c r="X171" s="14">
        <v>0</v>
      </c>
      <c r="Y171" s="14">
        <v>0</v>
      </c>
      <c r="Z171" s="14">
        <v>0</v>
      </c>
      <c r="AA171" s="14">
        <v>0</v>
      </c>
      <c r="AB171" s="14">
        <f t="shared" si="27"/>
        <v>0</v>
      </c>
      <c r="AC171" s="14">
        <v>0</v>
      </c>
      <c r="AD171" s="14">
        <v>0</v>
      </c>
      <c r="AE171" s="14">
        <v>0</v>
      </c>
      <c r="AF171" s="14">
        <v>0</v>
      </c>
      <c r="AG171" s="14">
        <v>0</v>
      </c>
      <c r="AH171" s="14">
        <v>0</v>
      </c>
      <c r="AI171" s="14">
        <v>0</v>
      </c>
      <c r="AJ171" s="14">
        <f t="shared" si="28"/>
        <v>0</v>
      </c>
      <c r="AK171" s="14">
        <v>0</v>
      </c>
      <c r="AL171" s="14">
        <v>0</v>
      </c>
      <c r="AM171" s="14">
        <v>0</v>
      </c>
      <c r="AN171" s="14">
        <v>0</v>
      </c>
      <c r="AO171" s="14">
        <v>0</v>
      </c>
      <c r="AP171" s="14">
        <v>0</v>
      </c>
      <c r="AQ171" s="14">
        <v>0</v>
      </c>
      <c r="AR171" s="14">
        <f t="shared" si="29"/>
        <v>0</v>
      </c>
      <c r="AS171" s="14">
        <f t="shared" si="30"/>
        <v>9</v>
      </c>
      <c r="AT171">
        <v>0</v>
      </c>
      <c r="AU171" t="s">
        <v>136</v>
      </c>
      <c r="AV171" s="20">
        <v>1</v>
      </c>
      <c r="AW171">
        <v>2</v>
      </c>
      <c r="AX171">
        <v>2</v>
      </c>
      <c r="AY171">
        <v>2</v>
      </c>
      <c r="AZ171" s="20">
        <v>0</v>
      </c>
      <c r="BA171" s="13" t="s">
        <v>136</v>
      </c>
      <c r="BB171" s="13" t="s">
        <v>136</v>
      </c>
      <c r="BC171" s="13" t="s">
        <v>136</v>
      </c>
      <c r="BD171" s="20">
        <v>0</v>
      </c>
      <c r="BE171" s="13" t="s">
        <v>136</v>
      </c>
      <c r="BF171" s="13" t="s">
        <v>136</v>
      </c>
      <c r="BG171" s="13" t="s">
        <v>136</v>
      </c>
      <c r="BH171" s="20">
        <v>0</v>
      </c>
      <c r="BI171" s="13" t="s">
        <v>136</v>
      </c>
      <c r="BJ171" s="13" t="s">
        <v>136</v>
      </c>
      <c r="BK171" s="13" t="s">
        <v>136</v>
      </c>
      <c r="BL171" s="20">
        <v>0</v>
      </c>
      <c r="BM171" s="13" t="s">
        <v>136</v>
      </c>
      <c r="BN171" s="13" t="s">
        <v>136</v>
      </c>
      <c r="BO171" s="13" t="s">
        <v>136</v>
      </c>
      <c r="BP171" s="20">
        <v>0</v>
      </c>
      <c r="BQ171" s="21">
        <v>1</v>
      </c>
      <c r="BR171" s="13" t="s">
        <v>136</v>
      </c>
      <c r="BS171" s="13" t="s">
        <v>136</v>
      </c>
      <c r="BT171" s="13" t="s">
        <v>136</v>
      </c>
      <c r="BU171" s="20">
        <v>1</v>
      </c>
      <c r="BV171">
        <v>2</v>
      </c>
      <c r="BW171" s="19">
        <v>4</v>
      </c>
      <c r="BX171">
        <v>2</v>
      </c>
      <c r="BY171" s="20">
        <v>0</v>
      </c>
      <c r="BZ171" s="13" t="s">
        <v>136</v>
      </c>
      <c r="CA171" s="13" t="s">
        <v>136</v>
      </c>
      <c r="CB171" s="13" t="s">
        <v>136</v>
      </c>
      <c r="CC171" s="20">
        <v>0</v>
      </c>
      <c r="CD171" s="13" t="s">
        <v>136</v>
      </c>
      <c r="CE171" s="13" t="s">
        <v>136</v>
      </c>
      <c r="CF171" s="13" t="s">
        <v>136</v>
      </c>
      <c r="CG171" s="20">
        <v>0</v>
      </c>
      <c r="CH171" s="13" t="s">
        <v>136</v>
      </c>
      <c r="CI171" s="13" t="s">
        <v>136</v>
      </c>
      <c r="CJ171" s="13" t="s">
        <v>136</v>
      </c>
      <c r="CK171" s="20">
        <v>0</v>
      </c>
      <c r="CL171" s="13" t="s">
        <v>136</v>
      </c>
      <c r="CM171" s="13" t="s">
        <v>136</v>
      </c>
      <c r="CN171" s="13" t="s">
        <v>136</v>
      </c>
      <c r="CO171" s="13" t="s">
        <v>136</v>
      </c>
      <c r="CP171" s="13" t="s">
        <v>136</v>
      </c>
      <c r="CQ171" s="13" t="s">
        <v>136</v>
      </c>
      <c r="CR171" s="13" t="s">
        <v>136</v>
      </c>
      <c r="CS171" s="13" t="s">
        <v>136</v>
      </c>
      <c r="CT171" s="13" t="s">
        <v>136</v>
      </c>
      <c r="CU171" s="13" t="s">
        <v>136</v>
      </c>
      <c r="CV171" s="13" t="s">
        <v>136</v>
      </c>
      <c r="CW171" s="13" t="s">
        <v>136</v>
      </c>
      <c r="CX171" s="13" t="s">
        <v>136</v>
      </c>
      <c r="CY171">
        <v>2</v>
      </c>
      <c r="CZ171">
        <v>3</v>
      </c>
      <c r="DA171" s="13" t="s">
        <v>136</v>
      </c>
      <c r="DB171" s="13" t="s">
        <v>136</v>
      </c>
      <c r="DC171" s="13" t="s">
        <v>136</v>
      </c>
      <c r="DD171" s="13" t="s">
        <v>136</v>
      </c>
      <c r="DE171" s="13" t="s">
        <v>136</v>
      </c>
      <c r="DF171" s="13" t="s">
        <v>136</v>
      </c>
      <c r="DG171" s="13" t="s">
        <v>136</v>
      </c>
      <c r="DH171" s="13" t="s">
        <v>136</v>
      </c>
      <c r="DI171" s="13"/>
      <c r="DJ171" s="13"/>
      <c r="DK171" s="13"/>
      <c r="DL171" s="20">
        <v>0</v>
      </c>
      <c r="DM171" s="20">
        <v>0</v>
      </c>
      <c r="DN171" s="20">
        <v>0</v>
      </c>
      <c r="DO171" s="20">
        <v>0</v>
      </c>
      <c r="DP171" s="20">
        <v>0</v>
      </c>
      <c r="DQ171" s="20">
        <v>0</v>
      </c>
      <c r="DR171" s="20">
        <v>0</v>
      </c>
      <c r="DS171" s="20">
        <v>0</v>
      </c>
      <c r="DT171" s="20">
        <v>0</v>
      </c>
      <c r="DU171" s="20">
        <v>0</v>
      </c>
      <c r="DV171" s="20">
        <v>1</v>
      </c>
      <c r="DW171" s="20">
        <v>1</v>
      </c>
      <c r="DX171" s="20">
        <v>2</v>
      </c>
      <c r="DY171" s="20">
        <v>2</v>
      </c>
      <c r="DZ171">
        <v>4</v>
      </c>
      <c r="EA171">
        <v>4</v>
      </c>
      <c r="EB171" s="20">
        <v>2500</v>
      </c>
      <c r="EC171" s="20">
        <v>5000</v>
      </c>
      <c r="ED171" s="19">
        <f t="shared" si="31"/>
        <v>2500</v>
      </c>
      <c r="EE171" s="19">
        <f t="shared" si="32"/>
        <v>50</v>
      </c>
      <c r="EF171" s="20">
        <v>2000</v>
      </c>
      <c r="EG171" s="20">
        <v>4000</v>
      </c>
      <c r="EH171" s="19">
        <f t="shared" si="33"/>
        <v>2000</v>
      </c>
      <c r="EI171" s="19">
        <f t="shared" si="34"/>
        <v>50</v>
      </c>
      <c r="EJ171" s="19"/>
      <c r="EK171" s="19"/>
      <c r="EL171" s="19"/>
      <c r="EM171" s="19"/>
      <c r="EN171" s="19"/>
      <c r="EO171" s="19"/>
      <c r="EP171" s="19"/>
      <c r="EQ171" s="19"/>
      <c r="ER171" s="19">
        <v>2</v>
      </c>
      <c r="ES171" s="20"/>
      <c r="ET171" s="20">
        <v>1</v>
      </c>
      <c r="EU171" s="20">
        <v>0</v>
      </c>
      <c r="EV171" s="19">
        <v>0</v>
      </c>
      <c r="EW171" s="19"/>
      <c r="EX171" s="20">
        <v>1</v>
      </c>
      <c r="EY171">
        <v>2</v>
      </c>
      <c r="EZ171" s="19">
        <v>0</v>
      </c>
      <c r="FA171" s="19"/>
      <c r="FB171">
        <v>4</v>
      </c>
      <c r="FD171" s="19">
        <v>0</v>
      </c>
      <c r="FE171" s="19"/>
      <c r="FF171">
        <v>3</v>
      </c>
      <c r="FG171">
        <v>0</v>
      </c>
      <c r="FH171">
        <v>0</v>
      </c>
      <c r="FI171">
        <v>1</v>
      </c>
      <c r="FJ171">
        <v>45</v>
      </c>
      <c r="FK171">
        <v>1</v>
      </c>
      <c r="FL171">
        <v>45</v>
      </c>
      <c r="FM171">
        <v>46</v>
      </c>
      <c r="FN171">
        <v>0</v>
      </c>
      <c r="FO171">
        <v>0</v>
      </c>
      <c r="FP171">
        <v>1</v>
      </c>
      <c r="FQ171">
        <v>0</v>
      </c>
      <c r="FR171">
        <v>0</v>
      </c>
      <c r="FS171">
        <v>0</v>
      </c>
      <c r="FT171">
        <v>0</v>
      </c>
      <c r="FU171">
        <v>0</v>
      </c>
      <c r="FV171">
        <v>0</v>
      </c>
      <c r="FW171">
        <v>0</v>
      </c>
      <c r="FX171">
        <v>0</v>
      </c>
      <c r="FY171">
        <v>0</v>
      </c>
      <c r="FZ171">
        <v>0</v>
      </c>
      <c r="GA171">
        <v>0</v>
      </c>
      <c r="GB171">
        <v>0</v>
      </c>
      <c r="GC171">
        <v>5</v>
      </c>
      <c r="GD171">
        <v>0</v>
      </c>
      <c r="GE171">
        <v>0</v>
      </c>
      <c r="GF171">
        <v>0</v>
      </c>
      <c r="GG171">
        <v>0</v>
      </c>
      <c r="GH171">
        <v>0</v>
      </c>
      <c r="GI171">
        <v>0</v>
      </c>
      <c r="GJ171">
        <v>0</v>
      </c>
      <c r="GK171">
        <v>10</v>
      </c>
      <c r="GL171">
        <v>0</v>
      </c>
      <c r="GM171">
        <v>0</v>
      </c>
      <c r="GN171">
        <v>0</v>
      </c>
      <c r="GO171">
        <v>0</v>
      </c>
      <c r="GP171">
        <v>0</v>
      </c>
      <c r="GQ171">
        <v>0</v>
      </c>
      <c r="GR171">
        <v>0</v>
      </c>
      <c r="GS171">
        <v>30</v>
      </c>
      <c r="GT171">
        <v>0</v>
      </c>
      <c r="GU171">
        <v>0</v>
      </c>
      <c r="GV171">
        <v>0</v>
      </c>
      <c r="GW171">
        <v>0</v>
      </c>
      <c r="GX171">
        <v>0</v>
      </c>
      <c r="GY171">
        <v>0</v>
      </c>
      <c r="GZ171">
        <v>0</v>
      </c>
      <c r="HA171">
        <v>0</v>
      </c>
    </row>
    <row r="172" spans="1:209" s="20" customFormat="1" ht="15" customHeight="1" x14ac:dyDescent="0.35">
      <c r="A172" s="12">
        <v>3110719</v>
      </c>
      <c r="B172" s="12">
        <v>3</v>
      </c>
      <c r="C172" s="12">
        <v>11</v>
      </c>
      <c r="D172" s="12">
        <v>7</v>
      </c>
      <c r="E172" s="12" t="s">
        <v>300</v>
      </c>
      <c r="F172" s="12">
        <v>1</v>
      </c>
      <c r="G172" s="21">
        <v>2</v>
      </c>
      <c r="H172" s="21">
        <v>2</v>
      </c>
      <c r="I172" s="20">
        <v>0</v>
      </c>
      <c r="J172" s="13">
        <v>1</v>
      </c>
      <c r="K172" s="13">
        <v>0</v>
      </c>
      <c r="L172" s="14">
        <v>0</v>
      </c>
      <c r="M172" s="14">
        <v>0</v>
      </c>
      <c r="N172" s="14">
        <v>0</v>
      </c>
      <c r="O172" s="14">
        <v>0</v>
      </c>
      <c r="P172" s="13">
        <v>0</v>
      </c>
      <c r="Q172" s="13">
        <v>0</v>
      </c>
      <c r="R172" s="13">
        <v>0</v>
      </c>
      <c r="S172" s="14">
        <v>0</v>
      </c>
      <c r="T172" s="14">
        <f t="shared" si="26"/>
        <v>0</v>
      </c>
      <c r="U172" s="14">
        <v>0</v>
      </c>
      <c r="V172" s="14">
        <v>0</v>
      </c>
      <c r="W172" s="14">
        <v>0</v>
      </c>
      <c r="X172" s="14">
        <v>0</v>
      </c>
      <c r="Y172" s="14">
        <v>0</v>
      </c>
      <c r="Z172" s="14">
        <v>0</v>
      </c>
      <c r="AA172" s="14">
        <v>0</v>
      </c>
      <c r="AB172" s="14">
        <f t="shared" si="27"/>
        <v>0</v>
      </c>
      <c r="AC172" s="14">
        <v>0</v>
      </c>
      <c r="AD172" s="14">
        <v>0</v>
      </c>
      <c r="AE172" s="14">
        <v>0</v>
      </c>
      <c r="AF172" s="14">
        <v>0</v>
      </c>
      <c r="AG172" s="14">
        <v>0</v>
      </c>
      <c r="AH172" s="14">
        <v>0</v>
      </c>
      <c r="AI172" s="14">
        <v>0</v>
      </c>
      <c r="AJ172" s="14">
        <f t="shared" si="28"/>
        <v>0</v>
      </c>
      <c r="AK172" s="14">
        <v>0</v>
      </c>
      <c r="AL172" s="14">
        <v>0</v>
      </c>
      <c r="AM172" s="14">
        <v>0</v>
      </c>
      <c r="AN172" s="14">
        <v>0</v>
      </c>
      <c r="AO172" s="14">
        <v>0</v>
      </c>
      <c r="AP172" s="14">
        <v>0</v>
      </c>
      <c r="AQ172" s="14">
        <v>0</v>
      </c>
      <c r="AR172" s="14">
        <f t="shared" si="29"/>
        <v>0</v>
      </c>
      <c r="AS172" s="22">
        <f t="shared" si="30"/>
        <v>0</v>
      </c>
      <c r="AT172" s="14">
        <v>0</v>
      </c>
      <c r="AU172" s="14" t="s">
        <v>136</v>
      </c>
      <c r="AV172" s="20">
        <v>0</v>
      </c>
      <c r="AW172" s="13" t="s">
        <v>136</v>
      </c>
      <c r="AX172" s="13" t="s">
        <v>136</v>
      </c>
      <c r="AY172" s="13" t="s">
        <v>136</v>
      </c>
      <c r="AZ172" s="20">
        <v>0</v>
      </c>
      <c r="BA172" s="13" t="s">
        <v>136</v>
      </c>
      <c r="BB172" s="13" t="s">
        <v>136</v>
      </c>
      <c r="BC172" s="13" t="s">
        <v>136</v>
      </c>
      <c r="BD172" s="20">
        <v>0</v>
      </c>
      <c r="BE172" s="13" t="s">
        <v>136</v>
      </c>
      <c r="BF172" s="13" t="s">
        <v>136</v>
      </c>
      <c r="BG172" s="13" t="s">
        <v>136</v>
      </c>
      <c r="BH172" s="20">
        <v>0</v>
      </c>
      <c r="BI172" s="13" t="s">
        <v>136</v>
      </c>
      <c r="BJ172" s="13" t="s">
        <v>136</v>
      </c>
      <c r="BK172" s="13" t="s">
        <v>136</v>
      </c>
      <c r="BL172" s="20">
        <v>0</v>
      </c>
      <c r="BM172" s="13" t="s">
        <v>136</v>
      </c>
      <c r="BN172" s="13" t="s">
        <v>136</v>
      </c>
      <c r="BO172" s="13" t="s">
        <v>136</v>
      </c>
      <c r="BP172" s="20">
        <v>0</v>
      </c>
      <c r="BQ172" s="21">
        <v>1</v>
      </c>
      <c r="BR172" s="13" t="s">
        <v>136</v>
      </c>
      <c r="BS172" s="13" t="s">
        <v>136</v>
      </c>
      <c r="BT172" s="13" t="s">
        <v>136</v>
      </c>
      <c r="BU172" s="20">
        <v>1</v>
      </c>
      <c r="BV172" s="13">
        <v>2</v>
      </c>
      <c r="BW172">
        <v>6</v>
      </c>
      <c r="BX172" s="13">
        <v>2</v>
      </c>
      <c r="BY172" s="20">
        <v>0</v>
      </c>
      <c r="BZ172" s="13" t="s">
        <v>136</v>
      </c>
      <c r="CA172" s="13" t="s">
        <v>136</v>
      </c>
      <c r="CB172" s="13" t="s">
        <v>136</v>
      </c>
      <c r="CC172" s="20">
        <v>0</v>
      </c>
      <c r="CD172" s="13" t="s">
        <v>136</v>
      </c>
      <c r="CE172" s="13" t="s">
        <v>136</v>
      </c>
      <c r="CF172" s="13" t="s">
        <v>136</v>
      </c>
      <c r="CG172" s="20">
        <v>0</v>
      </c>
      <c r="CH172" s="13" t="s">
        <v>136</v>
      </c>
      <c r="CI172" s="13" t="s">
        <v>136</v>
      </c>
      <c r="CJ172" s="13" t="s">
        <v>136</v>
      </c>
      <c r="CK172" s="20">
        <v>0</v>
      </c>
      <c r="CL172" s="13" t="s">
        <v>136</v>
      </c>
      <c r="CM172" s="13" t="s">
        <v>136</v>
      </c>
      <c r="CN172" s="13" t="s">
        <v>136</v>
      </c>
      <c r="CO172" s="13" t="s">
        <v>136</v>
      </c>
      <c r="CP172" s="13" t="s">
        <v>136</v>
      </c>
      <c r="CQ172" s="13" t="s">
        <v>136</v>
      </c>
      <c r="CR172" s="13" t="s">
        <v>136</v>
      </c>
      <c r="CS172" s="13" t="s">
        <v>136</v>
      </c>
      <c r="CT172" s="13" t="s">
        <v>136</v>
      </c>
      <c r="CU172" s="13" t="s">
        <v>136</v>
      </c>
      <c r="CV172" s="13" t="s">
        <v>136</v>
      </c>
      <c r="CW172" s="13" t="s">
        <v>136</v>
      </c>
      <c r="CX172" s="13" t="s">
        <v>136</v>
      </c>
      <c r="CY172" s="13" t="s">
        <v>136</v>
      </c>
      <c r="CZ172" s="13" t="s">
        <v>136</v>
      </c>
      <c r="DA172" s="13" t="s">
        <v>136</v>
      </c>
      <c r="DB172" s="13" t="s">
        <v>136</v>
      </c>
      <c r="DC172" s="20">
        <v>9</v>
      </c>
      <c r="DD172" s="13" t="s">
        <v>136</v>
      </c>
      <c r="DE172" s="13" t="s">
        <v>136</v>
      </c>
      <c r="DF172" s="13" t="s">
        <v>136</v>
      </c>
      <c r="DG172" s="13" t="s">
        <v>136</v>
      </c>
      <c r="DH172" s="13" t="s">
        <v>136</v>
      </c>
      <c r="DI172" s="13"/>
      <c r="DJ172" s="13"/>
      <c r="DK172" s="13"/>
      <c r="DL172" s="20">
        <v>0</v>
      </c>
      <c r="DM172" s="20">
        <v>0</v>
      </c>
      <c r="DN172" s="20">
        <v>0</v>
      </c>
      <c r="DO172" s="20">
        <v>0</v>
      </c>
      <c r="DP172" s="20">
        <v>0</v>
      </c>
      <c r="DQ172" s="20">
        <v>1</v>
      </c>
      <c r="DR172" s="20">
        <v>0</v>
      </c>
      <c r="DS172" s="20">
        <v>1</v>
      </c>
      <c r="DT172" s="20">
        <v>0</v>
      </c>
      <c r="DU172" s="20">
        <v>0</v>
      </c>
      <c r="DV172" s="20">
        <v>0</v>
      </c>
      <c r="DW172" s="20">
        <v>0</v>
      </c>
      <c r="DX172" s="20">
        <v>3</v>
      </c>
      <c r="DY172" s="20">
        <v>3</v>
      </c>
      <c r="DZ172" s="20">
        <v>4</v>
      </c>
      <c r="EA172" s="20">
        <v>4</v>
      </c>
      <c r="EB172" s="20">
        <v>2500</v>
      </c>
      <c r="EC172" s="20">
        <v>2500</v>
      </c>
      <c r="ED172" s="19">
        <f t="shared" si="31"/>
        <v>0</v>
      </c>
      <c r="EE172" s="19">
        <f t="shared" si="32"/>
        <v>0</v>
      </c>
      <c r="EF172" s="20">
        <v>2500</v>
      </c>
      <c r="EG172" s="20">
        <v>2500</v>
      </c>
      <c r="EH172" s="19">
        <f t="shared" si="33"/>
        <v>0</v>
      </c>
      <c r="EI172" s="19">
        <f t="shared" si="34"/>
        <v>0</v>
      </c>
      <c r="EJ172" s="19"/>
      <c r="EK172" s="19"/>
      <c r="EL172" s="19"/>
      <c r="EM172" s="19"/>
      <c r="EN172" s="19"/>
      <c r="EO172" s="19"/>
      <c r="EP172" s="19"/>
      <c r="EQ172" s="19"/>
      <c r="ER172" s="19">
        <v>2</v>
      </c>
      <c r="ET172" s="20">
        <v>1</v>
      </c>
      <c r="EU172" s="20">
        <v>0</v>
      </c>
      <c r="EV172" s="19">
        <v>0</v>
      </c>
      <c r="EW172" s="19"/>
      <c r="EX172" s="20">
        <v>1</v>
      </c>
      <c r="EY172" s="20">
        <v>2</v>
      </c>
      <c r="EZ172" s="19">
        <v>0</v>
      </c>
      <c r="FA172" s="19"/>
      <c r="FB172" s="20">
        <v>2</v>
      </c>
      <c r="FD172" s="20">
        <v>2</v>
      </c>
      <c r="FF172" s="15">
        <v>0</v>
      </c>
      <c r="FG172" s="20">
        <v>3</v>
      </c>
      <c r="FH172" s="20">
        <v>2</v>
      </c>
      <c r="FI172" s="20">
        <v>46</v>
      </c>
      <c r="FJ172" s="20">
        <v>6</v>
      </c>
      <c r="FK172" s="20">
        <v>49</v>
      </c>
      <c r="FL172" s="20">
        <v>8</v>
      </c>
      <c r="FM172" s="20">
        <v>57</v>
      </c>
      <c r="FN172" s="20">
        <v>0</v>
      </c>
      <c r="FO172" s="20">
        <v>0</v>
      </c>
      <c r="FP172" s="20">
        <v>2</v>
      </c>
      <c r="FQ172" s="20">
        <v>0</v>
      </c>
      <c r="FR172" s="20">
        <v>0</v>
      </c>
      <c r="FS172" s="20">
        <v>0</v>
      </c>
      <c r="FT172" s="20">
        <v>2</v>
      </c>
      <c r="FU172" s="20">
        <v>0</v>
      </c>
      <c r="FV172" s="20">
        <v>0</v>
      </c>
      <c r="FW172" s="20">
        <v>0</v>
      </c>
      <c r="FX172" s="20">
        <v>1</v>
      </c>
      <c r="FY172" s="20">
        <v>0</v>
      </c>
      <c r="FZ172" s="20">
        <v>0</v>
      </c>
      <c r="GA172" s="20">
        <v>0</v>
      </c>
      <c r="GB172" s="20">
        <v>1</v>
      </c>
      <c r="GC172" s="20">
        <v>0</v>
      </c>
      <c r="GD172" s="20">
        <v>0</v>
      </c>
      <c r="GE172" s="20">
        <v>0</v>
      </c>
      <c r="GF172" s="20">
        <v>1</v>
      </c>
      <c r="GG172" s="20">
        <v>2</v>
      </c>
      <c r="GH172" s="20">
        <v>0</v>
      </c>
      <c r="GI172" s="20">
        <v>0</v>
      </c>
      <c r="GJ172" s="20">
        <v>0</v>
      </c>
      <c r="GK172" s="20">
        <v>4</v>
      </c>
      <c r="GL172" s="20">
        <v>0</v>
      </c>
      <c r="GM172" s="20">
        <v>0</v>
      </c>
      <c r="GN172" s="20">
        <v>0</v>
      </c>
      <c r="GO172" s="20">
        <v>0</v>
      </c>
      <c r="GP172" s="20">
        <v>3</v>
      </c>
      <c r="GQ172" s="20">
        <v>2</v>
      </c>
      <c r="GR172" s="20">
        <v>0</v>
      </c>
      <c r="GS172" s="20">
        <v>0</v>
      </c>
      <c r="GT172" s="20">
        <v>0</v>
      </c>
      <c r="GU172" s="20">
        <v>0</v>
      </c>
      <c r="GV172" s="20">
        <v>37</v>
      </c>
      <c r="GW172" s="20">
        <v>0</v>
      </c>
      <c r="GX172" s="20">
        <v>0</v>
      </c>
      <c r="GY172" s="20">
        <v>0</v>
      </c>
      <c r="GZ172" s="20">
        <v>2</v>
      </c>
      <c r="HA172" s="20">
        <v>0</v>
      </c>
    </row>
    <row r="173" spans="1:209" ht="15" customHeight="1" x14ac:dyDescent="0.35">
      <c r="A173" s="18">
        <v>3110720</v>
      </c>
      <c r="B173" s="18">
        <v>3</v>
      </c>
      <c r="C173" s="18">
        <v>11</v>
      </c>
      <c r="D173" s="18">
        <v>7</v>
      </c>
      <c r="E173" s="18" t="s">
        <v>301</v>
      </c>
      <c r="F173" s="18">
        <v>1</v>
      </c>
      <c r="G173" s="18">
        <v>4</v>
      </c>
      <c r="H173" s="18">
        <v>4</v>
      </c>
      <c r="I173">
        <v>0</v>
      </c>
      <c r="J173" s="13">
        <v>1</v>
      </c>
      <c r="K173" s="13">
        <v>0</v>
      </c>
      <c r="L173" s="14">
        <v>0</v>
      </c>
      <c r="M173" s="13">
        <v>8</v>
      </c>
      <c r="N173" s="14">
        <v>0</v>
      </c>
      <c r="O173" s="13">
        <v>5</v>
      </c>
      <c r="P173" s="13">
        <v>4</v>
      </c>
      <c r="Q173" s="14">
        <v>0</v>
      </c>
      <c r="R173" s="13">
        <v>1</v>
      </c>
      <c r="S173" s="14">
        <v>0</v>
      </c>
      <c r="T173" s="14">
        <f t="shared" si="26"/>
        <v>18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>
        <v>0</v>
      </c>
      <c r="AA173" s="14">
        <v>0</v>
      </c>
      <c r="AB173" s="14">
        <f t="shared" si="27"/>
        <v>0</v>
      </c>
      <c r="AC173" s="14">
        <v>0</v>
      </c>
      <c r="AD173" s="14">
        <v>0</v>
      </c>
      <c r="AE173" s="14">
        <v>0</v>
      </c>
      <c r="AF173" s="14">
        <v>0</v>
      </c>
      <c r="AG173" s="14">
        <v>0</v>
      </c>
      <c r="AH173" s="14">
        <v>0</v>
      </c>
      <c r="AI173" s="14">
        <v>0</v>
      </c>
      <c r="AJ173" s="14">
        <f t="shared" si="28"/>
        <v>0</v>
      </c>
      <c r="AK173" s="14">
        <v>0</v>
      </c>
      <c r="AL173" s="14">
        <v>0</v>
      </c>
      <c r="AM173" s="14">
        <v>0</v>
      </c>
      <c r="AN173" s="14">
        <v>0</v>
      </c>
      <c r="AO173" s="14">
        <v>0</v>
      </c>
      <c r="AP173" s="14">
        <v>0</v>
      </c>
      <c r="AQ173" s="14">
        <v>0</v>
      </c>
      <c r="AR173" s="14">
        <f t="shared" si="29"/>
        <v>0</v>
      </c>
      <c r="AS173" s="14">
        <f t="shared" si="30"/>
        <v>18</v>
      </c>
      <c r="AT173">
        <v>0</v>
      </c>
      <c r="AU173" t="s">
        <v>136</v>
      </c>
      <c r="AV173" s="20">
        <v>0</v>
      </c>
      <c r="AW173" s="13" t="s">
        <v>136</v>
      </c>
      <c r="AX173" s="13" t="s">
        <v>136</v>
      </c>
      <c r="AY173" s="13" t="s">
        <v>136</v>
      </c>
      <c r="AZ173" s="20">
        <v>0</v>
      </c>
      <c r="BA173" s="13" t="s">
        <v>136</v>
      </c>
      <c r="BB173" s="13" t="s">
        <v>136</v>
      </c>
      <c r="BC173" s="13" t="s">
        <v>136</v>
      </c>
      <c r="BD173" s="20">
        <v>0</v>
      </c>
      <c r="BE173" s="13" t="s">
        <v>136</v>
      </c>
      <c r="BF173" s="13" t="s">
        <v>136</v>
      </c>
      <c r="BG173" s="13" t="s">
        <v>136</v>
      </c>
      <c r="BH173" s="20">
        <v>0</v>
      </c>
      <c r="BI173" s="13" t="s">
        <v>136</v>
      </c>
      <c r="BJ173" s="13" t="s">
        <v>136</v>
      </c>
      <c r="BK173" s="13" t="s">
        <v>136</v>
      </c>
      <c r="BL173" s="20">
        <v>0</v>
      </c>
      <c r="BM173" s="13" t="s">
        <v>136</v>
      </c>
      <c r="BN173" s="13" t="s">
        <v>136</v>
      </c>
      <c r="BO173" s="13" t="s">
        <v>136</v>
      </c>
      <c r="BP173" s="20">
        <v>0</v>
      </c>
      <c r="BQ173" s="21">
        <v>1</v>
      </c>
      <c r="BR173" s="13" t="s">
        <v>136</v>
      </c>
      <c r="BS173" s="13" t="s">
        <v>136</v>
      </c>
      <c r="BT173" s="13" t="s">
        <v>136</v>
      </c>
      <c r="BU173" s="20">
        <v>0</v>
      </c>
      <c r="BV173" s="13" t="s">
        <v>136</v>
      </c>
      <c r="BW173" s="13" t="s">
        <v>136</v>
      </c>
      <c r="BX173" s="13" t="s">
        <v>136</v>
      </c>
      <c r="BY173" s="20">
        <v>0</v>
      </c>
      <c r="BZ173" s="13" t="s">
        <v>136</v>
      </c>
      <c r="CA173" s="13" t="s">
        <v>136</v>
      </c>
      <c r="CB173" s="13" t="s">
        <v>136</v>
      </c>
      <c r="CC173" s="20">
        <v>0</v>
      </c>
      <c r="CD173" s="13" t="s">
        <v>136</v>
      </c>
      <c r="CE173" s="13" t="s">
        <v>136</v>
      </c>
      <c r="CF173" s="13" t="s">
        <v>136</v>
      </c>
      <c r="CG173" s="20">
        <v>0</v>
      </c>
      <c r="CH173" s="13" t="s">
        <v>136</v>
      </c>
      <c r="CI173" s="13" t="s">
        <v>136</v>
      </c>
      <c r="CJ173" s="13" t="s">
        <v>136</v>
      </c>
      <c r="CK173" s="20">
        <v>0</v>
      </c>
      <c r="CL173" s="13" t="s">
        <v>136</v>
      </c>
      <c r="CM173" s="13" t="s">
        <v>136</v>
      </c>
      <c r="CN173" s="13" t="s">
        <v>136</v>
      </c>
      <c r="CO173" s="13" t="s">
        <v>136</v>
      </c>
      <c r="CP173" s="13" t="s">
        <v>136</v>
      </c>
      <c r="CQ173" s="13" t="s">
        <v>136</v>
      </c>
      <c r="CR173" s="13" t="s">
        <v>136</v>
      </c>
      <c r="CS173" s="13" t="s">
        <v>136</v>
      </c>
      <c r="CT173" s="13" t="s">
        <v>136</v>
      </c>
      <c r="CU173" s="13" t="s">
        <v>136</v>
      </c>
      <c r="CV173" s="13" t="s">
        <v>136</v>
      </c>
      <c r="CW173" s="13" t="s">
        <v>136</v>
      </c>
      <c r="CX173" s="13" t="s">
        <v>136</v>
      </c>
      <c r="CY173" s="13" t="s">
        <v>136</v>
      </c>
      <c r="CZ173" s="13" t="s">
        <v>136</v>
      </c>
      <c r="DA173" s="13" t="s">
        <v>136</v>
      </c>
      <c r="DB173" s="13" t="s">
        <v>136</v>
      </c>
      <c r="DC173" s="13" t="s">
        <v>136</v>
      </c>
      <c r="DD173" s="13" t="s">
        <v>136</v>
      </c>
      <c r="DE173" s="13" t="s">
        <v>136</v>
      </c>
      <c r="DF173" s="13" t="s">
        <v>136</v>
      </c>
      <c r="DG173" s="13" t="s">
        <v>136</v>
      </c>
      <c r="DH173" s="13" t="s">
        <v>136</v>
      </c>
      <c r="DI173" s="13"/>
      <c r="DJ173" s="13"/>
      <c r="DK173" s="13"/>
      <c r="DL173" s="20">
        <v>0</v>
      </c>
      <c r="DM173" s="20">
        <v>0</v>
      </c>
      <c r="DN173" s="20">
        <v>0</v>
      </c>
      <c r="DO173" s="20">
        <v>0</v>
      </c>
      <c r="DP173" s="20">
        <v>0</v>
      </c>
      <c r="DQ173" s="20">
        <v>0</v>
      </c>
      <c r="DR173" s="20">
        <v>0</v>
      </c>
      <c r="DS173" s="20">
        <v>0</v>
      </c>
      <c r="DT173" s="20">
        <v>0</v>
      </c>
      <c r="DU173" s="20">
        <v>0</v>
      </c>
      <c r="DV173" s="20">
        <v>0</v>
      </c>
      <c r="DW173" s="20">
        <v>0</v>
      </c>
      <c r="DX173" s="20">
        <v>2</v>
      </c>
      <c r="DY173" s="20">
        <v>2</v>
      </c>
      <c r="DZ173" s="20">
        <v>4</v>
      </c>
      <c r="EA173" s="20">
        <v>4</v>
      </c>
      <c r="EB173" s="20">
        <v>2500</v>
      </c>
      <c r="EC173" s="20">
        <v>4000</v>
      </c>
      <c r="ED173" s="19">
        <f t="shared" si="31"/>
        <v>1500</v>
      </c>
      <c r="EE173" s="19">
        <f t="shared" si="32"/>
        <v>37.5</v>
      </c>
      <c r="EF173" s="20">
        <v>2500</v>
      </c>
      <c r="EG173" s="20">
        <v>4000</v>
      </c>
      <c r="EH173" s="19">
        <f t="shared" si="33"/>
        <v>1500</v>
      </c>
      <c r="EI173" s="19">
        <f t="shared" si="34"/>
        <v>37.5</v>
      </c>
      <c r="EJ173" s="19"/>
      <c r="EK173" s="19"/>
      <c r="EL173" s="19"/>
      <c r="EM173" s="19"/>
      <c r="EN173" s="19"/>
      <c r="EO173" s="19"/>
      <c r="EP173" s="19"/>
      <c r="EQ173" s="19"/>
      <c r="ER173" s="19">
        <v>2</v>
      </c>
      <c r="ES173" s="20"/>
      <c r="ET173" s="20">
        <v>1</v>
      </c>
      <c r="EU173" s="20">
        <v>0</v>
      </c>
      <c r="EV173" s="19">
        <v>0</v>
      </c>
      <c r="EW173" s="19"/>
      <c r="EX173" s="20">
        <v>0</v>
      </c>
      <c r="EY173" t="s">
        <v>136</v>
      </c>
      <c r="EZ173" s="19">
        <v>0</v>
      </c>
      <c r="FA173" s="19"/>
      <c r="FB173" s="19">
        <v>0</v>
      </c>
      <c r="FC173" s="19"/>
      <c r="FD173" s="19">
        <v>0</v>
      </c>
      <c r="FE173" s="19"/>
      <c r="FF173" s="15">
        <v>0</v>
      </c>
      <c r="FG173">
        <v>17</v>
      </c>
      <c r="FH173">
        <v>0</v>
      </c>
      <c r="FI173">
        <v>0</v>
      </c>
      <c r="FJ173">
        <v>41</v>
      </c>
      <c r="FK173">
        <v>17</v>
      </c>
      <c r="FL173">
        <v>41</v>
      </c>
      <c r="FM173">
        <v>58</v>
      </c>
      <c r="FN173">
        <v>15</v>
      </c>
      <c r="FO173">
        <v>0</v>
      </c>
      <c r="FP173">
        <v>0</v>
      </c>
      <c r="FQ173">
        <v>0</v>
      </c>
      <c r="FR173">
        <v>1</v>
      </c>
      <c r="FS173">
        <v>0</v>
      </c>
      <c r="FT173">
        <v>0</v>
      </c>
      <c r="FU173">
        <v>1</v>
      </c>
      <c r="FV173">
        <v>0</v>
      </c>
      <c r="FW173">
        <v>0</v>
      </c>
      <c r="FX173">
        <v>0</v>
      </c>
      <c r="FY173">
        <v>0</v>
      </c>
      <c r="FZ173">
        <v>0</v>
      </c>
      <c r="GA173">
        <v>0</v>
      </c>
      <c r="GB173">
        <v>0</v>
      </c>
      <c r="GC173">
        <v>0</v>
      </c>
      <c r="GD173">
        <v>0</v>
      </c>
      <c r="GE173">
        <v>0</v>
      </c>
      <c r="GF173">
        <v>0</v>
      </c>
      <c r="GG173">
        <v>0</v>
      </c>
      <c r="GH173">
        <v>0</v>
      </c>
      <c r="GI173">
        <v>0</v>
      </c>
      <c r="GJ173">
        <v>0</v>
      </c>
      <c r="GK173">
        <v>20</v>
      </c>
      <c r="GL173">
        <v>0</v>
      </c>
      <c r="GM173">
        <v>0</v>
      </c>
      <c r="GN173">
        <v>0</v>
      </c>
      <c r="GO173">
        <v>0</v>
      </c>
      <c r="GP173">
        <v>0</v>
      </c>
      <c r="GQ173">
        <v>0</v>
      </c>
      <c r="GR173">
        <v>0</v>
      </c>
      <c r="GS173">
        <v>20</v>
      </c>
      <c r="GT173">
        <v>0</v>
      </c>
      <c r="GU173">
        <v>0</v>
      </c>
      <c r="GV173">
        <v>0</v>
      </c>
      <c r="GW173">
        <v>0</v>
      </c>
      <c r="GX173">
        <v>1</v>
      </c>
      <c r="GY173">
        <v>0</v>
      </c>
      <c r="GZ173">
        <v>0</v>
      </c>
      <c r="HA173">
        <v>0</v>
      </c>
    </row>
    <row r="174" spans="1:209" ht="15" customHeight="1" x14ac:dyDescent="0.35">
      <c r="A174" s="18">
        <v>3110721</v>
      </c>
      <c r="B174" s="18">
        <v>3</v>
      </c>
      <c r="C174" s="18">
        <v>11</v>
      </c>
      <c r="D174" s="18">
        <v>7</v>
      </c>
      <c r="E174" s="18" t="s">
        <v>302</v>
      </c>
      <c r="F174" s="18">
        <v>1</v>
      </c>
      <c r="G174" s="18">
        <v>1</v>
      </c>
      <c r="H174">
        <v>0</v>
      </c>
      <c r="I174">
        <v>0</v>
      </c>
      <c r="J174" s="13">
        <v>1</v>
      </c>
      <c r="K174" s="13">
        <v>0</v>
      </c>
      <c r="L174" s="14">
        <v>0</v>
      </c>
      <c r="M174">
        <v>8</v>
      </c>
      <c r="N174" s="14">
        <v>0</v>
      </c>
      <c r="O174" s="13">
        <v>1</v>
      </c>
      <c r="P174" s="14">
        <v>0</v>
      </c>
      <c r="Q174" s="14">
        <v>0</v>
      </c>
      <c r="R174">
        <v>1</v>
      </c>
      <c r="S174">
        <v>2</v>
      </c>
      <c r="T174" s="14">
        <f t="shared" si="26"/>
        <v>12</v>
      </c>
      <c r="U174" s="14">
        <v>0</v>
      </c>
      <c r="V174" s="14">
        <v>0</v>
      </c>
      <c r="W174" s="14">
        <v>0</v>
      </c>
      <c r="X174" s="14">
        <v>0</v>
      </c>
      <c r="Y174" s="14">
        <v>0</v>
      </c>
      <c r="Z174" s="14">
        <v>0</v>
      </c>
      <c r="AA174" s="14">
        <v>0</v>
      </c>
      <c r="AB174" s="14">
        <f t="shared" si="27"/>
        <v>0</v>
      </c>
      <c r="AC174" s="14">
        <v>0</v>
      </c>
      <c r="AD174" s="14">
        <v>0</v>
      </c>
      <c r="AE174" s="14">
        <v>0</v>
      </c>
      <c r="AF174" s="14">
        <v>0</v>
      </c>
      <c r="AG174" s="14">
        <v>0</v>
      </c>
      <c r="AH174" s="14">
        <v>0</v>
      </c>
      <c r="AI174" s="14">
        <v>0</v>
      </c>
      <c r="AJ174" s="14">
        <f t="shared" si="28"/>
        <v>0</v>
      </c>
      <c r="AK174" s="14">
        <v>0</v>
      </c>
      <c r="AL174" s="14">
        <v>0</v>
      </c>
      <c r="AM174" s="14">
        <v>0</v>
      </c>
      <c r="AN174" s="14">
        <v>0</v>
      </c>
      <c r="AO174" s="14">
        <v>0</v>
      </c>
      <c r="AP174" s="14">
        <v>0</v>
      </c>
      <c r="AQ174" s="14">
        <v>0</v>
      </c>
      <c r="AR174" s="14">
        <f t="shared" si="29"/>
        <v>0</v>
      </c>
      <c r="AS174" s="14">
        <f t="shared" si="30"/>
        <v>12</v>
      </c>
      <c r="AT174">
        <v>0</v>
      </c>
      <c r="AU174" t="s">
        <v>136</v>
      </c>
      <c r="AV174" s="20">
        <v>0</v>
      </c>
      <c r="AW174" s="13" t="s">
        <v>136</v>
      </c>
      <c r="AX174" s="13" t="s">
        <v>136</v>
      </c>
      <c r="AY174" s="13" t="s">
        <v>136</v>
      </c>
      <c r="AZ174" s="20">
        <v>0</v>
      </c>
      <c r="BA174" s="13" t="s">
        <v>136</v>
      </c>
      <c r="BB174" s="13" t="s">
        <v>136</v>
      </c>
      <c r="BC174" s="13" t="s">
        <v>136</v>
      </c>
      <c r="BD174" s="20">
        <v>0</v>
      </c>
      <c r="BE174" s="13" t="s">
        <v>136</v>
      </c>
      <c r="BF174" s="13" t="s">
        <v>136</v>
      </c>
      <c r="BG174" s="13" t="s">
        <v>136</v>
      </c>
      <c r="BH174" s="20">
        <v>0</v>
      </c>
      <c r="BI174" s="13" t="s">
        <v>136</v>
      </c>
      <c r="BJ174" s="13" t="s">
        <v>136</v>
      </c>
      <c r="BK174" s="13" t="s">
        <v>136</v>
      </c>
      <c r="BL174" s="20">
        <v>1</v>
      </c>
      <c r="BM174">
        <v>2</v>
      </c>
      <c r="BN174">
        <v>3</v>
      </c>
      <c r="BO174">
        <v>2</v>
      </c>
      <c r="BP174" s="20">
        <v>0</v>
      </c>
      <c r="BQ174" s="21">
        <v>1</v>
      </c>
      <c r="BR174" s="13" t="s">
        <v>136</v>
      </c>
      <c r="BS174" s="13" t="s">
        <v>136</v>
      </c>
      <c r="BT174" s="13" t="s">
        <v>136</v>
      </c>
      <c r="BU174" s="20">
        <v>0</v>
      </c>
      <c r="BV174" s="13" t="s">
        <v>136</v>
      </c>
      <c r="BW174" s="13" t="s">
        <v>136</v>
      </c>
      <c r="BX174" s="13" t="s">
        <v>136</v>
      </c>
      <c r="BY174" s="20">
        <v>0</v>
      </c>
      <c r="BZ174" s="13" t="s">
        <v>136</v>
      </c>
      <c r="CA174" s="13" t="s">
        <v>136</v>
      </c>
      <c r="CB174" s="13" t="s">
        <v>136</v>
      </c>
      <c r="CC174" s="20">
        <v>0</v>
      </c>
      <c r="CD174" s="13" t="s">
        <v>136</v>
      </c>
      <c r="CE174" s="13" t="s">
        <v>136</v>
      </c>
      <c r="CF174" s="13" t="s">
        <v>136</v>
      </c>
      <c r="CG174" s="20">
        <v>0</v>
      </c>
      <c r="CH174" s="13" t="s">
        <v>136</v>
      </c>
      <c r="CI174" s="13" t="s">
        <v>136</v>
      </c>
      <c r="CJ174" s="13" t="s">
        <v>136</v>
      </c>
      <c r="CK174" s="20">
        <v>0</v>
      </c>
      <c r="CL174" s="13" t="s">
        <v>136</v>
      </c>
      <c r="CM174" s="13" t="s">
        <v>136</v>
      </c>
      <c r="CN174" s="13" t="s">
        <v>136</v>
      </c>
      <c r="CO174" s="13" t="s">
        <v>136</v>
      </c>
      <c r="CP174" s="13" t="s">
        <v>136</v>
      </c>
      <c r="CQ174" s="13" t="s">
        <v>136</v>
      </c>
      <c r="CR174" s="13" t="s">
        <v>136</v>
      </c>
      <c r="CS174" s="13" t="s">
        <v>136</v>
      </c>
      <c r="CT174" s="13" t="s">
        <v>136</v>
      </c>
      <c r="CU174">
        <v>4</v>
      </c>
      <c r="CV174" s="13" t="s">
        <v>136</v>
      </c>
      <c r="CW174" s="13" t="s">
        <v>136</v>
      </c>
      <c r="CX174" s="13" t="s">
        <v>136</v>
      </c>
      <c r="CY174" s="13" t="s">
        <v>136</v>
      </c>
      <c r="CZ174" s="13" t="s">
        <v>136</v>
      </c>
      <c r="DA174" s="13" t="s">
        <v>136</v>
      </c>
      <c r="DB174" s="13" t="s">
        <v>136</v>
      </c>
      <c r="DC174" s="13" t="s">
        <v>136</v>
      </c>
      <c r="DD174" s="13" t="s">
        <v>136</v>
      </c>
      <c r="DE174" s="13" t="s">
        <v>136</v>
      </c>
      <c r="DF174" s="13" t="s">
        <v>136</v>
      </c>
      <c r="DG174" s="13" t="s">
        <v>136</v>
      </c>
      <c r="DH174" s="13" t="s">
        <v>136</v>
      </c>
      <c r="DI174" s="13"/>
      <c r="DJ174" s="13"/>
      <c r="DK174" s="13"/>
      <c r="DL174" s="20">
        <v>0</v>
      </c>
      <c r="DM174" s="20">
        <v>0</v>
      </c>
      <c r="DN174" s="20">
        <v>0</v>
      </c>
      <c r="DO174" s="20">
        <v>0</v>
      </c>
      <c r="DP174" s="20">
        <v>0</v>
      </c>
      <c r="DQ174" s="20">
        <v>0</v>
      </c>
      <c r="DR174" s="20">
        <v>0</v>
      </c>
      <c r="DS174" s="20">
        <v>0</v>
      </c>
      <c r="DT174" s="20">
        <v>1</v>
      </c>
      <c r="DU174" s="20">
        <v>0</v>
      </c>
      <c r="DV174" s="20">
        <v>0</v>
      </c>
      <c r="DW174" s="20">
        <v>0</v>
      </c>
      <c r="DX174" s="20">
        <v>2</v>
      </c>
      <c r="DY174" s="20">
        <v>2</v>
      </c>
      <c r="DZ174" s="20">
        <v>2</v>
      </c>
      <c r="EA174" s="20">
        <v>2</v>
      </c>
      <c r="EB174" s="20">
        <v>3000</v>
      </c>
      <c r="EC174" s="20">
        <v>4000</v>
      </c>
      <c r="ED174" s="19">
        <f t="shared" si="31"/>
        <v>1000</v>
      </c>
      <c r="EE174" s="19">
        <f t="shared" si="32"/>
        <v>25</v>
      </c>
      <c r="EF174" s="20">
        <v>3000</v>
      </c>
      <c r="EG174" s="20">
        <v>4000</v>
      </c>
      <c r="EH174" s="19">
        <f t="shared" si="33"/>
        <v>1000</v>
      </c>
      <c r="EI174" s="19">
        <f t="shared" si="34"/>
        <v>25</v>
      </c>
      <c r="EJ174" s="20">
        <v>4000</v>
      </c>
      <c r="EK174" s="20">
        <v>5000</v>
      </c>
      <c r="EL174" s="19">
        <f t="shared" si="35"/>
        <v>1000</v>
      </c>
      <c r="EM174" s="19">
        <f t="shared" si="36"/>
        <v>20</v>
      </c>
      <c r="EN174" s="20">
        <v>3000</v>
      </c>
      <c r="EO174" s="20">
        <v>7000</v>
      </c>
      <c r="EP174" s="19">
        <f t="shared" si="37"/>
        <v>4000</v>
      </c>
      <c r="EQ174" s="19">
        <f t="shared" si="38"/>
        <v>57.142857142857139</v>
      </c>
      <c r="ER174" s="19">
        <v>2</v>
      </c>
      <c r="ES174" s="20"/>
      <c r="ET174" s="20">
        <v>1</v>
      </c>
      <c r="EU174" s="20">
        <v>0</v>
      </c>
      <c r="EV174" s="19">
        <v>0</v>
      </c>
      <c r="EW174" s="19"/>
      <c r="EX174" s="20">
        <v>0</v>
      </c>
      <c r="EY174" t="s">
        <v>136</v>
      </c>
      <c r="EZ174">
        <v>3</v>
      </c>
      <c r="FB174">
        <v>1</v>
      </c>
      <c r="FD174">
        <v>4</v>
      </c>
      <c r="FF174">
        <v>2</v>
      </c>
      <c r="FG174">
        <v>0</v>
      </c>
      <c r="FH174">
        <v>0</v>
      </c>
      <c r="FI174">
        <v>14</v>
      </c>
      <c r="FJ174">
        <v>31</v>
      </c>
      <c r="FK174">
        <v>14</v>
      </c>
      <c r="FL174">
        <v>31</v>
      </c>
      <c r="FM174">
        <v>45</v>
      </c>
      <c r="FN174">
        <v>0</v>
      </c>
      <c r="FO174">
        <v>0</v>
      </c>
      <c r="FP174">
        <v>1</v>
      </c>
      <c r="FQ174">
        <v>5</v>
      </c>
      <c r="FR174">
        <v>0</v>
      </c>
      <c r="FS174">
        <v>0</v>
      </c>
      <c r="FT174">
        <v>1</v>
      </c>
      <c r="FU174">
        <v>1</v>
      </c>
      <c r="FV174">
        <v>0</v>
      </c>
      <c r="FW174">
        <v>0</v>
      </c>
      <c r="FX174">
        <v>1</v>
      </c>
      <c r="FY174">
        <v>0</v>
      </c>
      <c r="FZ174">
        <v>0</v>
      </c>
      <c r="GA174">
        <v>0</v>
      </c>
      <c r="GB174">
        <v>0</v>
      </c>
      <c r="GC174">
        <v>10</v>
      </c>
      <c r="GD174">
        <v>0</v>
      </c>
      <c r="GE174">
        <v>0</v>
      </c>
      <c r="GF174">
        <v>1</v>
      </c>
      <c r="GG174">
        <v>0</v>
      </c>
      <c r="GH174">
        <v>0</v>
      </c>
      <c r="GI174">
        <v>0</v>
      </c>
      <c r="GJ174">
        <v>0</v>
      </c>
      <c r="GK174">
        <v>0</v>
      </c>
      <c r="GL174">
        <v>0</v>
      </c>
      <c r="GM174">
        <v>0</v>
      </c>
      <c r="GN174">
        <v>0</v>
      </c>
      <c r="GO174">
        <v>0</v>
      </c>
      <c r="GP174">
        <v>0</v>
      </c>
      <c r="GQ174">
        <v>0</v>
      </c>
      <c r="GR174">
        <v>6</v>
      </c>
      <c r="GS174">
        <v>15</v>
      </c>
      <c r="GT174">
        <v>0</v>
      </c>
      <c r="GU174">
        <v>0</v>
      </c>
      <c r="GV174">
        <v>1</v>
      </c>
      <c r="GW174">
        <v>0</v>
      </c>
      <c r="GX174">
        <v>0</v>
      </c>
      <c r="GY174">
        <v>0</v>
      </c>
      <c r="GZ174">
        <v>3</v>
      </c>
      <c r="HA174">
        <v>0</v>
      </c>
    </row>
    <row r="175" spans="1:209" ht="15" customHeight="1" x14ac:dyDescent="0.35">
      <c r="A175" s="18">
        <v>3120801</v>
      </c>
      <c r="B175" s="18">
        <v>3</v>
      </c>
      <c r="C175" s="18">
        <v>12</v>
      </c>
      <c r="D175" s="18">
        <v>8</v>
      </c>
      <c r="E175" s="18" t="s">
        <v>303</v>
      </c>
      <c r="F175" s="18">
        <v>1</v>
      </c>
      <c r="G175" s="18">
        <v>1</v>
      </c>
      <c r="H175" s="18">
        <v>1</v>
      </c>
      <c r="I175">
        <v>0</v>
      </c>
      <c r="J175">
        <v>0</v>
      </c>
      <c r="K175" s="13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4">
        <v>0</v>
      </c>
      <c r="T175" s="14">
        <f t="shared" si="26"/>
        <v>0</v>
      </c>
      <c r="U175" s="14">
        <v>0</v>
      </c>
      <c r="V175" s="14">
        <v>0</v>
      </c>
      <c r="W175" s="14">
        <v>0</v>
      </c>
      <c r="X175" s="14">
        <v>0</v>
      </c>
      <c r="Y175">
        <v>9</v>
      </c>
      <c r="Z175">
        <v>2</v>
      </c>
      <c r="AA175">
        <v>2</v>
      </c>
      <c r="AB175" s="14">
        <f t="shared" si="27"/>
        <v>13</v>
      </c>
      <c r="AC175" s="14">
        <v>0</v>
      </c>
      <c r="AD175" s="14">
        <v>0</v>
      </c>
      <c r="AE175" s="14">
        <v>0</v>
      </c>
      <c r="AF175" s="14">
        <v>0</v>
      </c>
      <c r="AG175" s="14">
        <v>0</v>
      </c>
      <c r="AH175" s="14">
        <v>0</v>
      </c>
      <c r="AI175" s="14">
        <v>0</v>
      </c>
      <c r="AJ175" s="14">
        <f t="shared" si="28"/>
        <v>0</v>
      </c>
      <c r="AK175" s="14">
        <v>0</v>
      </c>
      <c r="AL175" s="14">
        <v>0</v>
      </c>
      <c r="AM175" s="14">
        <v>0</v>
      </c>
      <c r="AN175" s="14">
        <v>0</v>
      </c>
      <c r="AO175" s="14">
        <v>0</v>
      </c>
      <c r="AP175" s="14">
        <v>0</v>
      </c>
      <c r="AQ175" s="14">
        <v>0</v>
      </c>
      <c r="AR175" s="14">
        <f t="shared" si="29"/>
        <v>0</v>
      </c>
      <c r="AS175" s="14">
        <f t="shared" si="30"/>
        <v>13</v>
      </c>
      <c r="AT175">
        <v>0</v>
      </c>
      <c r="AU175" t="s">
        <v>136</v>
      </c>
      <c r="AV175" s="20">
        <v>0</v>
      </c>
      <c r="AW175" s="13" t="s">
        <v>136</v>
      </c>
      <c r="AX175" s="13" t="s">
        <v>136</v>
      </c>
      <c r="AY175" s="13" t="s">
        <v>136</v>
      </c>
      <c r="AZ175" s="20">
        <v>0</v>
      </c>
      <c r="BA175" s="13" t="s">
        <v>136</v>
      </c>
      <c r="BB175" s="13" t="s">
        <v>136</v>
      </c>
      <c r="BC175" s="13" t="s">
        <v>136</v>
      </c>
      <c r="BD175" s="20">
        <v>0</v>
      </c>
      <c r="BE175" s="13" t="s">
        <v>136</v>
      </c>
      <c r="BF175" s="13" t="s">
        <v>136</v>
      </c>
      <c r="BG175" s="13" t="s">
        <v>136</v>
      </c>
      <c r="BH175" s="20">
        <v>0</v>
      </c>
      <c r="BI175" s="13" t="s">
        <v>136</v>
      </c>
      <c r="BJ175" s="13" t="s">
        <v>136</v>
      </c>
      <c r="BK175" s="13" t="s">
        <v>136</v>
      </c>
      <c r="BL175" s="20">
        <v>1</v>
      </c>
      <c r="BM175">
        <v>2</v>
      </c>
      <c r="BN175">
        <v>3</v>
      </c>
      <c r="BO175">
        <v>2</v>
      </c>
      <c r="BP175" s="20">
        <v>0</v>
      </c>
      <c r="BQ175" s="21">
        <v>1</v>
      </c>
      <c r="BR175" s="13" t="s">
        <v>136</v>
      </c>
      <c r="BS175" s="13" t="s">
        <v>136</v>
      </c>
      <c r="BT175" s="13" t="s">
        <v>136</v>
      </c>
      <c r="BU175" s="20">
        <v>0</v>
      </c>
      <c r="BV175" s="13" t="s">
        <v>136</v>
      </c>
      <c r="BW175" s="13" t="s">
        <v>136</v>
      </c>
      <c r="BX175" s="13" t="s">
        <v>136</v>
      </c>
      <c r="BY175" s="20">
        <v>0</v>
      </c>
      <c r="BZ175" s="13" t="s">
        <v>136</v>
      </c>
      <c r="CA175" s="13" t="s">
        <v>136</v>
      </c>
      <c r="CB175" s="13" t="s">
        <v>136</v>
      </c>
      <c r="CC175" s="20">
        <v>1</v>
      </c>
      <c r="CD175">
        <v>2</v>
      </c>
      <c r="CE175">
        <v>4</v>
      </c>
      <c r="CF175">
        <v>2</v>
      </c>
      <c r="CG175" s="20">
        <v>0</v>
      </c>
      <c r="CH175" s="13" t="s">
        <v>136</v>
      </c>
      <c r="CI175" s="13" t="s">
        <v>136</v>
      </c>
      <c r="CJ175" s="13" t="s">
        <v>136</v>
      </c>
      <c r="CK175" s="20">
        <v>0</v>
      </c>
      <c r="CL175" s="13" t="s">
        <v>136</v>
      </c>
      <c r="CM175" s="13" t="s">
        <v>136</v>
      </c>
      <c r="CN175" s="13" t="s">
        <v>136</v>
      </c>
      <c r="CO175" s="13" t="s">
        <v>136</v>
      </c>
      <c r="CP175" s="13" t="s">
        <v>136</v>
      </c>
      <c r="CQ175" s="13" t="s">
        <v>136</v>
      </c>
      <c r="CR175" s="13" t="s">
        <v>136</v>
      </c>
      <c r="CS175" s="13" t="s">
        <v>136</v>
      </c>
      <c r="CT175" s="13" t="s">
        <v>136</v>
      </c>
      <c r="CU175">
        <v>23</v>
      </c>
      <c r="CV175" s="13" t="s">
        <v>136</v>
      </c>
      <c r="CW175" s="13" t="s">
        <v>136</v>
      </c>
      <c r="CX175" s="13" t="s">
        <v>136</v>
      </c>
      <c r="CY175" s="13" t="s">
        <v>136</v>
      </c>
      <c r="CZ175" s="13" t="s">
        <v>136</v>
      </c>
      <c r="DA175" s="13" t="s">
        <v>136</v>
      </c>
      <c r="DB175" s="13" t="s">
        <v>136</v>
      </c>
      <c r="DC175">
        <v>2</v>
      </c>
      <c r="DD175" s="13" t="s">
        <v>136</v>
      </c>
      <c r="DE175" s="13" t="s">
        <v>136</v>
      </c>
      <c r="DF175" s="13" t="s">
        <v>136</v>
      </c>
      <c r="DG175" s="13" t="s">
        <v>136</v>
      </c>
      <c r="DH175" s="13" t="s">
        <v>136</v>
      </c>
      <c r="DI175" s="13"/>
      <c r="DJ175" s="13"/>
      <c r="DK175" s="13"/>
      <c r="DL175" s="20">
        <v>0</v>
      </c>
      <c r="DM175" s="20">
        <v>0</v>
      </c>
      <c r="DN175" s="20">
        <v>0</v>
      </c>
      <c r="DO175" s="20">
        <v>0</v>
      </c>
      <c r="DP175" s="20">
        <v>0</v>
      </c>
      <c r="DQ175" s="20">
        <v>0</v>
      </c>
      <c r="DR175" s="20">
        <v>0</v>
      </c>
      <c r="DS175" s="20">
        <v>1</v>
      </c>
      <c r="DT175" s="20">
        <v>0</v>
      </c>
      <c r="DU175" s="20">
        <v>0</v>
      </c>
      <c r="DV175" s="20">
        <v>0</v>
      </c>
      <c r="DW175" s="20">
        <v>0</v>
      </c>
      <c r="DX175" s="20">
        <v>2</v>
      </c>
      <c r="DY175" s="20">
        <v>2</v>
      </c>
      <c r="DZ175" s="20">
        <v>2</v>
      </c>
      <c r="EA175" s="20">
        <v>2</v>
      </c>
      <c r="EB175" s="20">
        <v>3000</v>
      </c>
      <c r="EC175" s="20">
        <v>5000</v>
      </c>
      <c r="ED175" s="19">
        <f t="shared" si="31"/>
        <v>2000</v>
      </c>
      <c r="EE175" s="19">
        <f t="shared" si="32"/>
        <v>40</v>
      </c>
      <c r="EF175" s="20">
        <v>3000</v>
      </c>
      <c r="EG175" s="20">
        <v>5000</v>
      </c>
      <c r="EH175" s="19">
        <f t="shared" si="33"/>
        <v>2000</v>
      </c>
      <c r="EI175" s="19">
        <f t="shared" si="34"/>
        <v>40</v>
      </c>
      <c r="EJ175" s="20">
        <v>3000</v>
      </c>
      <c r="EK175" s="20">
        <v>5000</v>
      </c>
      <c r="EL175" s="19">
        <f t="shared" si="35"/>
        <v>2000</v>
      </c>
      <c r="EM175" s="19">
        <f t="shared" si="36"/>
        <v>40</v>
      </c>
      <c r="EN175" s="20">
        <v>3000</v>
      </c>
      <c r="EO175" s="20">
        <v>5000</v>
      </c>
      <c r="EP175" s="19">
        <f t="shared" si="37"/>
        <v>2000</v>
      </c>
      <c r="EQ175" s="19">
        <f t="shared" si="38"/>
        <v>40</v>
      </c>
      <c r="ER175" s="19">
        <v>2</v>
      </c>
      <c r="ES175" s="20"/>
      <c r="ET175" s="20">
        <v>1</v>
      </c>
      <c r="EU175" s="20">
        <v>0</v>
      </c>
      <c r="EV175" s="19">
        <v>0</v>
      </c>
      <c r="EW175" s="19"/>
      <c r="EX175" s="20">
        <v>0</v>
      </c>
      <c r="EY175" t="s">
        <v>136</v>
      </c>
      <c r="EZ175" s="19">
        <v>0</v>
      </c>
      <c r="FA175" s="19"/>
      <c r="FB175">
        <v>7</v>
      </c>
      <c r="FD175" s="19">
        <v>0</v>
      </c>
      <c r="FE175" s="19"/>
      <c r="FF175">
        <v>3</v>
      </c>
      <c r="FG175">
        <v>29</v>
      </c>
      <c r="FH175">
        <v>0</v>
      </c>
      <c r="FI175">
        <v>23</v>
      </c>
      <c r="FJ175">
        <v>50</v>
      </c>
      <c r="FK175">
        <v>52</v>
      </c>
      <c r="FL175">
        <v>50</v>
      </c>
      <c r="FM175">
        <v>102</v>
      </c>
      <c r="FN175">
        <v>5</v>
      </c>
      <c r="FO175">
        <v>0</v>
      </c>
      <c r="FP175">
        <v>11</v>
      </c>
      <c r="FQ175">
        <v>0</v>
      </c>
      <c r="FR175">
        <v>2</v>
      </c>
      <c r="FS175">
        <v>0</v>
      </c>
      <c r="FT175">
        <v>0</v>
      </c>
      <c r="FU175">
        <v>0</v>
      </c>
      <c r="FV175">
        <v>0</v>
      </c>
      <c r="FW175">
        <v>0</v>
      </c>
      <c r="FX175">
        <v>5</v>
      </c>
      <c r="FY175">
        <v>0</v>
      </c>
      <c r="FZ175">
        <v>0</v>
      </c>
      <c r="GA175">
        <v>0</v>
      </c>
      <c r="GB175">
        <v>0</v>
      </c>
      <c r="GC175">
        <v>10</v>
      </c>
      <c r="GD175">
        <v>6</v>
      </c>
      <c r="GE175">
        <v>0</v>
      </c>
      <c r="GF175">
        <v>0</v>
      </c>
      <c r="GG175">
        <v>0</v>
      </c>
      <c r="GH175">
        <v>6</v>
      </c>
      <c r="GI175">
        <v>0</v>
      </c>
      <c r="GJ175">
        <v>0</v>
      </c>
      <c r="GK175">
        <v>0</v>
      </c>
      <c r="GL175">
        <v>10</v>
      </c>
      <c r="GM175">
        <v>0</v>
      </c>
      <c r="GN175">
        <v>0</v>
      </c>
      <c r="GO175">
        <v>0</v>
      </c>
      <c r="GP175">
        <v>0</v>
      </c>
      <c r="GQ175">
        <v>0</v>
      </c>
      <c r="GR175">
        <v>1</v>
      </c>
      <c r="GS175">
        <v>40</v>
      </c>
      <c r="GT175">
        <v>0</v>
      </c>
      <c r="GU175">
        <v>0</v>
      </c>
      <c r="GV175">
        <v>0</v>
      </c>
      <c r="GW175">
        <v>0</v>
      </c>
      <c r="GX175">
        <v>0</v>
      </c>
      <c r="GY175">
        <v>0</v>
      </c>
      <c r="GZ175">
        <v>6</v>
      </c>
      <c r="HA175">
        <v>0</v>
      </c>
    </row>
    <row r="176" spans="1:209" ht="15" customHeight="1" x14ac:dyDescent="0.35">
      <c r="A176" s="18">
        <v>3210802</v>
      </c>
      <c r="B176" s="18">
        <v>3</v>
      </c>
      <c r="C176" s="18">
        <v>12</v>
      </c>
      <c r="D176" s="18">
        <v>8</v>
      </c>
      <c r="E176" s="18" t="s">
        <v>304</v>
      </c>
      <c r="F176" s="18">
        <v>1</v>
      </c>
      <c r="G176" s="18">
        <v>2</v>
      </c>
      <c r="H176" s="18">
        <v>1</v>
      </c>
      <c r="I176">
        <v>0</v>
      </c>
      <c r="J176" s="13">
        <v>1</v>
      </c>
      <c r="K176" s="13">
        <v>0</v>
      </c>
      <c r="L176" s="14">
        <v>0</v>
      </c>
      <c r="M176" s="13">
        <v>1</v>
      </c>
      <c r="N176" s="13">
        <v>8</v>
      </c>
      <c r="O176" s="13">
        <v>5</v>
      </c>
      <c r="P176" s="13">
        <v>4</v>
      </c>
      <c r="Q176" s="14">
        <v>0</v>
      </c>
      <c r="R176" s="13">
        <v>1</v>
      </c>
      <c r="S176" s="13">
        <v>2</v>
      </c>
      <c r="T176" s="14">
        <f t="shared" si="26"/>
        <v>21</v>
      </c>
      <c r="U176" s="14">
        <v>0</v>
      </c>
      <c r="V176" s="14">
        <v>0</v>
      </c>
      <c r="W176" s="14">
        <v>0</v>
      </c>
      <c r="X176" s="14">
        <v>0</v>
      </c>
      <c r="Y176" s="14">
        <v>0</v>
      </c>
      <c r="Z176" s="14">
        <v>0</v>
      </c>
      <c r="AA176" s="14">
        <v>0</v>
      </c>
      <c r="AB176" s="14">
        <f t="shared" si="27"/>
        <v>0</v>
      </c>
      <c r="AC176" s="14">
        <v>0</v>
      </c>
      <c r="AD176" s="14">
        <v>0</v>
      </c>
      <c r="AE176" s="14">
        <v>0</v>
      </c>
      <c r="AF176" s="14">
        <v>0</v>
      </c>
      <c r="AG176" s="14">
        <v>0</v>
      </c>
      <c r="AH176" s="14">
        <v>0</v>
      </c>
      <c r="AI176" s="14">
        <v>0</v>
      </c>
      <c r="AJ176" s="14">
        <f t="shared" si="28"/>
        <v>0</v>
      </c>
      <c r="AK176" s="14">
        <v>0</v>
      </c>
      <c r="AL176" s="14">
        <v>0</v>
      </c>
      <c r="AM176" s="14">
        <v>0</v>
      </c>
      <c r="AN176" s="14">
        <v>0</v>
      </c>
      <c r="AO176" s="14">
        <v>0</v>
      </c>
      <c r="AP176" s="14">
        <v>0</v>
      </c>
      <c r="AQ176" s="14">
        <v>0</v>
      </c>
      <c r="AR176" s="14">
        <f t="shared" si="29"/>
        <v>0</v>
      </c>
      <c r="AS176" s="14">
        <f t="shared" si="30"/>
        <v>21</v>
      </c>
      <c r="AT176">
        <v>1</v>
      </c>
      <c r="AU176">
        <v>5</v>
      </c>
      <c r="AV176" s="20">
        <v>0</v>
      </c>
      <c r="AW176" s="13" t="s">
        <v>136</v>
      </c>
      <c r="AX176" s="13" t="s">
        <v>136</v>
      </c>
      <c r="AY176" s="13" t="s">
        <v>136</v>
      </c>
      <c r="AZ176" s="20">
        <v>0</v>
      </c>
      <c r="BA176" s="13" t="s">
        <v>136</v>
      </c>
      <c r="BB176" s="13" t="s">
        <v>136</v>
      </c>
      <c r="BC176" s="13" t="s">
        <v>136</v>
      </c>
      <c r="BD176" s="20">
        <v>0</v>
      </c>
      <c r="BE176" s="13" t="s">
        <v>136</v>
      </c>
      <c r="BF176" s="13" t="s">
        <v>136</v>
      </c>
      <c r="BG176" s="13" t="s">
        <v>136</v>
      </c>
      <c r="BH176" s="20">
        <v>0</v>
      </c>
      <c r="BI176" s="13" t="s">
        <v>136</v>
      </c>
      <c r="BJ176" s="13" t="s">
        <v>136</v>
      </c>
      <c r="BK176" s="13" t="s">
        <v>136</v>
      </c>
      <c r="BL176" s="20">
        <v>0</v>
      </c>
      <c r="BM176" s="13" t="s">
        <v>136</v>
      </c>
      <c r="BN176" s="13" t="s">
        <v>136</v>
      </c>
      <c r="BO176" s="13" t="s">
        <v>136</v>
      </c>
      <c r="BP176" s="20">
        <v>0</v>
      </c>
      <c r="BQ176" s="21">
        <v>1</v>
      </c>
      <c r="BR176" s="13" t="s">
        <v>136</v>
      </c>
      <c r="BS176" s="13" t="s">
        <v>136</v>
      </c>
      <c r="BT176" s="13" t="s">
        <v>136</v>
      </c>
      <c r="BU176" s="20">
        <v>0</v>
      </c>
      <c r="BV176" s="13" t="s">
        <v>136</v>
      </c>
      <c r="BW176" s="13" t="s">
        <v>136</v>
      </c>
      <c r="BX176" s="13" t="s">
        <v>136</v>
      </c>
      <c r="BY176" s="20">
        <v>0</v>
      </c>
      <c r="BZ176" s="13" t="s">
        <v>136</v>
      </c>
      <c r="CA176" s="13" t="s">
        <v>136</v>
      </c>
      <c r="CB176" s="13" t="s">
        <v>136</v>
      </c>
      <c r="CC176" s="20">
        <v>0</v>
      </c>
      <c r="CD176" s="13" t="s">
        <v>136</v>
      </c>
      <c r="CE176" s="13" t="s">
        <v>136</v>
      </c>
      <c r="CF176" s="13" t="s">
        <v>136</v>
      </c>
      <c r="CG176" s="20">
        <v>0</v>
      </c>
      <c r="CH176" s="13" t="s">
        <v>136</v>
      </c>
      <c r="CI176" s="13" t="s">
        <v>136</v>
      </c>
      <c r="CJ176" s="13" t="s">
        <v>136</v>
      </c>
      <c r="CK176" s="20">
        <v>0</v>
      </c>
      <c r="CL176" s="13" t="s">
        <v>136</v>
      </c>
      <c r="CM176" s="13" t="s">
        <v>136</v>
      </c>
      <c r="CN176" s="13" t="s">
        <v>136</v>
      </c>
      <c r="CO176" s="13" t="s">
        <v>136</v>
      </c>
      <c r="CP176" s="13" t="s">
        <v>136</v>
      </c>
      <c r="CQ176" s="13" t="s">
        <v>136</v>
      </c>
      <c r="CR176" s="13" t="s">
        <v>136</v>
      </c>
      <c r="CS176" s="13" t="s">
        <v>136</v>
      </c>
      <c r="CT176" s="13" t="s">
        <v>136</v>
      </c>
      <c r="CU176" s="13" t="s">
        <v>136</v>
      </c>
      <c r="CV176" s="13" t="s">
        <v>136</v>
      </c>
      <c r="CW176" s="13" t="s">
        <v>136</v>
      </c>
      <c r="CX176" s="13" t="s">
        <v>136</v>
      </c>
      <c r="CY176" s="13" t="s">
        <v>136</v>
      </c>
      <c r="CZ176" s="13" t="s">
        <v>136</v>
      </c>
      <c r="DA176" s="13" t="s">
        <v>136</v>
      </c>
      <c r="DB176" s="13" t="s">
        <v>136</v>
      </c>
      <c r="DC176" s="13" t="s">
        <v>136</v>
      </c>
      <c r="DD176" s="13" t="s">
        <v>136</v>
      </c>
      <c r="DE176" s="13" t="s">
        <v>136</v>
      </c>
      <c r="DF176" s="13" t="s">
        <v>136</v>
      </c>
      <c r="DG176" s="13" t="s">
        <v>136</v>
      </c>
      <c r="DH176" s="13" t="s">
        <v>136</v>
      </c>
      <c r="DI176" s="13"/>
      <c r="DJ176" s="13"/>
      <c r="DK176" s="13"/>
      <c r="DL176" s="20">
        <v>1</v>
      </c>
      <c r="DM176" s="20">
        <v>0</v>
      </c>
      <c r="DN176" s="20">
        <v>0</v>
      </c>
      <c r="DO176" s="20">
        <v>0</v>
      </c>
      <c r="DP176" s="20">
        <v>0</v>
      </c>
      <c r="DQ176" s="20">
        <v>0</v>
      </c>
      <c r="DR176" s="20">
        <v>0</v>
      </c>
      <c r="DS176" s="20">
        <v>0</v>
      </c>
      <c r="DT176" s="20">
        <v>0</v>
      </c>
      <c r="DU176" s="20">
        <v>0</v>
      </c>
      <c r="DV176" s="20">
        <v>0</v>
      </c>
      <c r="DW176" s="20">
        <v>1</v>
      </c>
      <c r="DX176" s="20">
        <v>2</v>
      </c>
      <c r="DY176" s="20">
        <v>2</v>
      </c>
      <c r="DZ176" s="20">
        <v>4</v>
      </c>
      <c r="EA176" s="20">
        <v>4</v>
      </c>
      <c r="EB176" s="20">
        <v>4000</v>
      </c>
      <c r="EC176" s="20">
        <v>5000</v>
      </c>
      <c r="ED176" s="19">
        <f t="shared" si="31"/>
        <v>1000</v>
      </c>
      <c r="EE176" s="19">
        <f t="shared" si="32"/>
        <v>20</v>
      </c>
      <c r="EF176" s="20">
        <v>4000</v>
      </c>
      <c r="EG176" s="20">
        <v>5000</v>
      </c>
      <c r="EH176" s="19">
        <f t="shared" si="33"/>
        <v>1000</v>
      </c>
      <c r="EI176" s="19">
        <f t="shared" si="34"/>
        <v>20</v>
      </c>
      <c r="EJ176" s="19"/>
      <c r="EK176" s="19"/>
      <c r="EL176" s="19"/>
      <c r="EM176" s="19"/>
      <c r="EN176" s="19"/>
      <c r="EO176" s="19"/>
      <c r="EP176" s="19"/>
      <c r="EQ176" s="19"/>
      <c r="ER176" s="19">
        <v>2</v>
      </c>
      <c r="ES176" s="20"/>
      <c r="ET176" s="20">
        <v>0</v>
      </c>
      <c r="EU176" s="20">
        <v>0</v>
      </c>
      <c r="EV176" s="19">
        <v>0</v>
      </c>
      <c r="EW176" s="19"/>
      <c r="EX176" s="20">
        <v>0</v>
      </c>
      <c r="EY176" t="s">
        <v>136</v>
      </c>
      <c r="EZ176" s="19">
        <v>0</v>
      </c>
      <c r="FA176" s="19"/>
      <c r="FB176">
        <v>3</v>
      </c>
      <c r="FD176" s="19">
        <v>0</v>
      </c>
      <c r="FE176" s="19"/>
      <c r="FF176" s="15">
        <v>0</v>
      </c>
      <c r="FG176">
        <v>6</v>
      </c>
      <c r="FH176">
        <v>0</v>
      </c>
      <c r="FI176">
        <v>7</v>
      </c>
      <c r="FJ176">
        <v>6</v>
      </c>
      <c r="FK176">
        <v>13</v>
      </c>
      <c r="FL176">
        <v>6</v>
      </c>
      <c r="FM176">
        <v>19</v>
      </c>
      <c r="FN176">
        <v>0</v>
      </c>
      <c r="FO176">
        <v>0</v>
      </c>
      <c r="FP176">
        <v>1</v>
      </c>
      <c r="FQ176">
        <v>0</v>
      </c>
      <c r="FR176">
        <v>1</v>
      </c>
      <c r="FS176">
        <v>0</v>
      </c>
      <c r="FT176">
        <v>0</v>
      </c>
      <c r="FU176">
        <v>0</v>
      </c>
      <c r="FV176">
        <v>0</v>
      </c>
      <c r="FW176">
        <v>0</v>
      </c>
      <c r="FX176">
        <v>0</v>
      </c>
      <c r="FY176">
        <v>0</v>
      </c>
      <c r="FZ176">
        <v>0</v>
      </c>
      <c r="GA176">
        <v>0</v>
      </c>
      <c r="GB176">
        <v>0</v>
      </c>
      <c r="GC176">
        <v>0</v>
      </c>
      <c r="GD176">
        <v>1</v>
      </c>
      <c r="GE176">
        <v>0</v>
      </c>
      <c r="GF176">
        <v>0</v>
      </c>
      <c r="GG176">
        <v>0</v>
      </c>
      <c r="GH176">
        <v>1</v>
      </c>
      <c r="GI176">
        <v>0</v>
      </c>
      <c r="GJ176">
        <v>0</v>
      </c>
      <c r="GK176">
        <v>0</v>
      </c>
      <c r="GL176">
        <v>0</v>
      </c>
      <c r="GM176">
        <v>0</v>
      </c>
      <c r="GN176">
        <v>0</v>
      </c>
      <c r="GO176">
        <v>0</v>
      </c>
      <c r="GP176">
        <v>1</v>
      </c>
      <c r="GQ176">
        <v>0</v>
      </c>
      <c r="GR176">
        <v>2</v>
      </c>
      <c r="GS176">
        <v>2</v>
      </c>
      <c r="GT176">
        <v>1</v>
      </c>
      <c r="GU176">
        <v>0</v>
      </c>
      <c r="GV176">
        <v>2</v>
      </c>
      <c r="GW176">
        <v>2</v>
      </c>
      <c r="GX176">
        <v>1</v>
      </c>
      <c r="GY176">
        <v>0</v>
      </c>
      <c r="GZ176">
        <v>2</v>
      </c>
      <c r="HA176">
        <v>2</v>
      </c>
    </row>
    <row r="177" spans="1:209" ht="15" customHeight="1" x14ac:dyDescent="0.35">
      <c r="A177" s="18">
        <v>3120803</v>
      </c>
      <c r="B177" s="18">
        <v>3</v>
      </c>
      <c r="C177" s="18">
        <v>12</v>
      </c>
      <c r="D177" s="18">
        <v>8</v>
      </c>
      <c r="E177" s="18" t="s">
        <v>305</v>
      </c>
      <c r="F177" s="18">
        <v>1</v>
      </c>
      <c r="G177">
        <v>0</v>
      </c>
      <c r="H177">
        <v>0</v>
      </c>
      <c r="I177" s="18">
        <v>1</v>
      </c>
      <c r="J177" s="13">
        <v>2</v>
      </c>
      <c r="K177" s="13">
        <v>0</v>
      </c>
      <c r="L177" s="14">
        <v>0</v>
      </c>
      <c r="M177" s="14">
        <v>0</v>
      </c>
      <c r="N177">
        <v>15</v>
      </c>
      <c r="O177" s="14">
        <v>0</v>
      </c>
      <c r="P177" s="13">
        <v>0</v>
      </c>
      <c r="Q177" s="13">
        <v>0</v>
      </c>
      <c r="R177" s="13">
        <v>1</v>
      </c>
      <c r="S177" s="14">
        <v>0</v>
      </c>
      <c r="T177" s="14">
        <f t="shared" si="26"/>
        <v>16</v>
      </c>
      <c r="U177" s="14">
        <v>0</v>
      </c>
      <c r="V177" s="14">
        <v>0</v>
      </c>
      <c r="W177" s="14">
        <v>0</v>
      </c>
      <c r="X177" s="14">
        <v>0</v>
      </c>
      <c r="Y177" s="14">
        <v>0</v>
      </c>
      <c r="Z177" s="14">
        <v>0</v>
      </c>
      <c r="AA177" s="14">
        <v>0</v>
      </c>
      <c r="AB177" s="14">
        <f t="shared" si="27"/>
        <v>0</v>
      </c>
      <c r="AC177" s="14">
        <v>0</v>
      </c>
      <c r="AD177" s="14">
        <v>0</v>
      </c>
      <c r="AE177" s="14">
        <v>0</v>
      </c>
      <c r="AF177" s="14">
        <v>0</v>
      </c>
      <c r="AG177" s="14">
        <v>0</v>
      </c>
      <c r="AH177" s="14">
        <v>0</v>
      </c>
      <c r="AI177" s="14">
        <v>0</v>
      </c>
      <c r="AJ177" s="14">
        <f t="shared" si="28"/>
        <v>0</v>
      </c>
      <c r="AK177" s="14">
        <v>0</v>
      </c>
      <c r="AL177" s="14">
        <v>0</v>
      </c>
      <c r="AM177" s="14">
        <v>0</v>
      </c>
      <c r="AN177" s="14">
        <v>0</v>
      </c>
      <c r="AO177" s="14">
        <v>0</v>
      </c>
      <c r="AP177" s="14">
        <v>0</v>
      </c>
      <c r="AQ177" s="14">
        <v>0</v>
      </c>
      <c r="AR177" s="14">
        <f t="shared" si="29"/>
        <v>0</v>
      </c>
      <c r="AS177" s="14">
        <f t="shared" si="30"/>
        <v>16</v>
      </c>
      <c r="AT177">
        <v>1</v>
      </c>
      <c r="AU177">
        <v>5</v>
      </c>
      <c r="AV177" s="20">
        <v>0</v>
      </c>
      <c r="AW177" s="13" t="s">
        <v>136</v>
      </c>
      <c r="AX177" s="13" t="s">
        <v>136</v>
      </c>
      <c r="AY177" s="13" t="s">
        <v>136</v>
      </c>
      <c r="AZ177" s="20">
        <v>0</v>
      </c>
      <c r="BA177" s="13" t="s">
        <v>136</v>
      </c>
      <c r="BB177" s="13" t="s">
        <v>136</v>
      </c>
      <c r="BC177" s="13" t="s">
        <v>136</v>
      </c>
      <c r="BD177" s="20">
        <v>0</v>
      </c>
      <c r="BE177" s="13" t="s">
        <v>136</v>
      </c>
      <c r="BF177" s="13" t="s">
        <v>136</v>
      </c>
      <c r="BG177" s="13" t="s">
        <v>136</v>
      </c>
      <c r="BH177" s="20">
        <v>0</v>
      </c>
      <c r="BI177" s="13" t="s">
        <v>136</v>
      </c>
      <c r="BJ177" s="13" t="s">
        <v>136</v>
      </c>
      <c r="BK177" s="13" t="s">
        <v>136</v>
      </c>
      <c r="BL177" s="20">
        <v>0</v>
      </c>
      <c r="BM177" s="13" t="s">
        <v>136</v>
      </c>
      <c r="BN177" s="13" t="s">
        <v>136</v>
      </c>
      <c r="BO177" s="13" t="s">
        <v>136</v>
      </c>
      <c r="BP177" s="20">
        <v>0</v>
      </c>
      <c r="BQ177" s="21">
        <v>1</v>
      </c>
      <c r="BR177" s="13" t="s">
        <v>136</v>
      </c>
      <c r="BS177" s="13" t="s">
        <v>136</v>
      </c>
      <c r="BT177" s="13" t="s">
        <v>136</v>
      </c>
      <c r="BU177" s="20">
        <v>1</v>
      </c>
      <c r="BV177">
        <v>2</v>
      </c>
      <c r="BW177">
        <v>2</v>
      </c>
      <c r="BX177">
        <v>3</v>
      </c>
      <c r="BY177" s="20">
        <v>0</v>
      </c>
      <c r="BZ177" s="13" t="s">
        <v>136</v>
      </c>
      <c r="CA177" s="13" t="s">
        <v>136</v>
      </c>
      <c r="CB177" s="13" t="s">
        <v>136</v>
      </c>
      <c r="CC177" s="20">
        <v>0</v>
      </c>
      <c r="CD177" s="13" t="s">
        <v>136</v>
      </c>
      <c r="CE177" s="13" t="s">
        <v>136</v>
      </c>
      <c r="CF177" s="13" t="s">
        <v>136</v>
      </c>
      <c r="CG177" s="20">
        <v>0</v>
      </c>
      <c r="CH177" s="13" t="s">
        <v>136</v>
      </c>
      <c r="CI177" s="13" t="s">
        <v>136</v>
      </c>
      <c r="CJ177" s="13" t="s">
        <v>136</v>
      </c>
      <c r="CK177" s="20">
        <v>0</v>
      </c>
      <c r="CL177" s="13" t="s">
        <v>136</v>
      </c>
      <c r="CM177" s="13" t="s">
        <v>136</v>
      </c>
      <c r="CN177" s="13" t="s">
        <v>136</v>
      </c>
      <c r="CO177" s="13" t="s">
        <v>136</v>
      </c>
      <c r="CP177" s="13" t="s">
        <v>136</v>
      </c>
      <c r="CQ177" s="13" t="s">
        <v>136</v>
      </c>
      <c r="CR177" s="13" t="s">
        <v>136</v>
      </c>
      <c r="CS177" s="13" t="s">
        <v>136</v>
      </c>
      <c r="CT177" s="13" t="s">
        <v>136</v>
      </c>
      <c r="CU177" s="13" t="s">
        <v>136</v>
      </c>
      <c r="CV177" s="13" t="s">
        <v>136</v>
      </c>
      <c r="CW177" s="13" t="s">
        <v>136</v>
      </c>
      <c r="CX177" s="13" t="s">
        <v>136</v>
      </c>
      <c r="CY177" s="13" t="s">
        <v>136</v>
      </c>
      <c r="CZ177" s="13" t="s">
        <v>136</v>
      </c>
      <c r="DA177" s="13" t="s">
        <v>136</v>
      </c>
      <c r="DB177" s="13" t="s">
        <v>136</v>
      </c>
      <c r="DC177">
        <v>6</v>
      </c>
      <c r="DD177" s="13" t="s">
        <v>136</v>
      </c>
      <c r="DE177" s="13" t="s">
        <v>136</v>
      </c>
      <c r="DF177" s="13" t="s">
        <v>136</v>
      </c>
      <c r="DG177" s="13" t="s">
        <v>136</v>
      </c>
      <c r="DH177" s="13" t="s">
        <v>136</v>
      </c>
      <c r="DI177" s="13"/>
      <c r="DJ177" s="13"/>
      <c r="DK177" s="13"/>
      <c r="DL177" s="20">
        <v>1</v>
      </c>
      <c r="DM177" s="14">
        <v>1</v>
      </c>
      <c r="DN177" s="20">
        <v>0</v>
      </c>
      <c r="DO177" s="20">
        <v>0</v>
      </c>
      <c r="DP177" s="20">
        <v>0</v>
      </c>
      <c r="DQ177" s="20">
        <v>0</v>
      </c>
      <c r="DR177" s="20">
        <v>0</v>
      </c>
      <c r="DS177" s="20">
        <v>0</v>
      </c>
      <c r="DT177" s="20">
        <v>0</v>
      </c>
      <c r="DU177" s="20">
        <v>0</v>
      </c>
      <c r="DV177" s="20">
        <v>0</v>
      </c>
      <c r="DW177" s="20">
        <v>0</v>
      </c>
      <c r="DX177" s="20">
        <v>2</v>
      </c>
      <c r="DY177" s="20">
        <v>2</v>
      </c>
      <c r="DZ177" s="20">
        <v>4</v>
      </c>
      <c r="EA177" s="20">
        <v>4</v>
      </c>
      <c r="EB177" s="20">
        <v>2500</v>
      </c>
      <c r="EC177" s="20">
        <v>5000</v>
      </c>
      <c r="ED177" s="19">
        <f t="shared" si="31"/>
        <v>2500</v>
      </c>
      <c r="EE177" s="19">
        <f t="shared" si="32"/>
        <v>50</v>
      </c>
      <c r="EF177" s="20">
        <v>2500</v>
      </c>
      <c r="EG177" s="20">
        <v>5000</v>
      </c>
      <c r="EH177" s="19">
        <f t="shared" si="33"/>
        <v>2500</v>
      </c>
      <c r="EI177" s="19">
        <f t="shared" si="34"/>
        <v>50</v>
      </c>
      <c r="EJ177" s="19"/>
      <c r="EK177" s="19"/>
      <c r="EL177" s="19"/>
      <c r="EM177" s="19"/>
      <c r="EN177" s="19"/>
      <c r="EO177" s="19"/>
      <c r="EP177" s="19"/>
      <c r="EQ177" s="19"/>
      <c r="ER177" s="20">
        <v>1</v>
      </c>
      <c r="ES177" s="20"/>
      <c r="ET177" s="20">
        <v>0</v>
      </c>
      <c r="EU177" s="20">
        <v>0</v>
      </c>
      <c r="EV177" s="19">
        <v>0</v>
      </c>
      <c r="EW177" s="19"/>
      <c r="EX177" s="20">
        <v>1</v>
      </c>
      <c r="EY177" s="20">
        <v>2</v>
      </c>
      <c r="EZ177" s="19">
        <v>0</v>
      </c>
      <c r="FA177" s="19"/>
      <c r="FB177" s="19">
        <v>0</v>
      </c>
      <c r="FC177" s="19"/>
      <c r="FD177" s="19">
        <v>0</v>
      </c>
      <c r="FE177" s="19"/>
      <c r="FF177" s="15">
        <v>0</v>
      </c>
      <c r="FG177">
        <v>0</v>
      </c>
      <c r="FH177">
        <v>0</v>
      </c>
      <c r="FI177">
        <v>14</v>
      </c>
      <c r="FJ177">
        <v>34</v>
      </c>
      <c r="FK177">
        <v>14</v>
      </c>
      <c r="FL177">
        <v>34</v>
      </c>
      <c r="FM177">
        <v>48</v>
      </c>
      <c r="FN177">
        <v>0</v>
      </c>
      <c r="FO177">
        <v>0</v>
      </c>
      <c r="FP177">
        <v>1</v>
      </c>
      <c r="FQ177">
        <v>0</v>
      </c>
      <c r="FR177">
        <v>0</v>
      </c>
      <c r="FS177">
        <v>0</v>
      </c>
      <c r="FT177">
        <v>1</v>
      </c>
      <c r="FU177">
        <v>0</v>
      </c>
      <c r="FV177">
        <v>0</v>
      </c>
      <c r="FW177">
        <v>0</v>
      </c>
      <c r="FX177">
        <v>6</v>
      </c>
      <c r="FY177">
        <v>0</v>
      </c>
      <c r="FZ177">
        <v>0</v>
      </c>
      <c r="GA177">
        <v>0</v>
      </c>
      <c r="GB177">
        <v>0</v>
      </c>
      <c r="GC177">
        <v>20</v>
      </c>
      <c r="GD177">
        <v>0</v>
      </c>
      <c r="GE177">
        <v>0</v>
      </c>
      <c r="GF177">
        <v>2</v>
      </c>
      <c r="GG177">
        <v>0</v>
      </c>
      <c r="GH177">
        <v>0</v>
      </c>
      <c r="GI177">
        <v>0</v>
      </c>
      <c r="GJ177">
        <v>0</v>
      </c>
      <c r="GK177">
        <v>0</v>
      </c>
      <c r="GL177">
        <v>0</v>
      </c>
      <c r="GM177">
        <v>0</v>
      </c>
      <c r="GN177">
        <v>1</v>
      </c>
      <c r="GO177">
        <v>0</v>
      </c>
      <c r="GP177">
        <v>0</v>
      </c>
      <c r="GQ177">
        <v>0</v>
      </c>
      <c r="GR177">
        <v>2</v>
      </c>
      <c r="GS177">
        <v>8</v>
      </c>
      <c r="GT177">
        <v>0</v>
      </c>
      <c r="GU177">
        <v>0</v>
      </c>
      <c r="GV177">
        <v>0</v>
      </c>
      <c r="GW177">
        <v>0</v>
      </c>
      <c r="GX177">
        <v>0</v>
      </c>
      <c r="GY177">
        <v>0</v>
      </c>
      <c r="GZ177">
        <v>1</v>
      </c>
      <c r="HA177">
        <v>6</v>
      </c>
    </row>
    <row r="178" spans="1:209" ht="15" customHeight="1" x14ac:dyDescent="0.35">
      <c r="A178" s="18">
        <v>3120804</v>
      </c>
      <c r="B178" s="18">
        <v>3</v>
      </c>
      <c r="C178" s="18">
        <v>12</v>
      </c>
      <c r="D178" s="18">
        <v>8</v>
      </c>
      <c r="E178" s="18" t="s">
        <v>306</v>
      </c>
      <c r="F178" s="18">
        <v>1</v>
      </c>
      <c r="G178" s="18">
        <v>5</v>
      </c>
      <c r="H178" s="18">
        <v>4</v>
      </c>
      <c r="I178">
        <v>0</v>
      </c>
      <c r="J178" s="13">
        <v>1</v>
      </c>
      <c r="K178" s="13">
        <v>0</v>
      </c>
      <c r="L178" s="14">
        <v>0</v>
      </c>
      <c r="M178" s="13">
        <v>1</v>
      </c>
      <c r="N178" s="14">
        <v>0</v>
      </c>
      <c r="O178" s="13">
        <v>3</v>
      </c>
      <c r="P178" s="14">
        <v>0</v>
      </c>
      <c r="Q178" s="14">
        <v>0</v>
      </c>
      <c r="R178" s="13">
        <v>1</v>
      </c>
      <c r="S178">
        <v>1</v>
      </c>
      <c r="T178" s="14">
        <f t="shared" si="26"/>
        <v>6</v>
      </c>
      <c r="U178" s="14">
        <v>0</v>
      </c>
      <c r="V178" s="14">
        <v>0</v>
      </c>
      <c r="W178" s="14">
        <v>0</v>
      </c>
      <c r="X178" s="14">
        <v>0</v>
      </c>
      <c r="Y178" s="14">
        <v>0</v>
      </c>
      <c r="Z178" s="14">
        <v>0</v>
      </c>
      <c r="AA178" s="14">
        <v>0</v>
      </c>
      <c r="AB178" s="14">
        <f t="shared" si="27"/>
        <v>0</v>
      </c>
      <c r="AC178" s="14">
        <v>0</v>
      </c>
      <c r="AD178" s="14">
        <v>0</v>
      </c>
      <c r="AE178" s="14">
        <v>0</v>
      </c>
      <c r="AF178" s="14">
        <v>0</v>
      </c>
      <c r="AG178" s="14">
        <v>0</v>
      </c>
      <c r="AH178" s="14">
        <v>0</v>
      </c>
      <c r="AI178" s="14">
        <v>0</v>
      </c>
      <c r="AJ178" s="14">
        <f t="shared" si="28"/>
        <v>0</v>
      </c>
      <c r="AK178" s="14">
        <v>0</v>
      </c>
      <c r="AL178" s="14">
        <v>0</v>
      </c>
      <c r="AM178" s="14">
        <v>0</v>
      </c>
      <c r="AN178" s="14">
        <v>0</v>
      </c>
      <c r="AO178" s="14">
        <v>0</v>
      </c>
      <c r="AP178" s="14">
        <v>0</v>
      </c>
      <c r="AQ178" s="14">
        <v>0</v>
      </c>
      <c r="AR178" s="14">
        <f t="shared" si="29"/>
        <v>0</v>
      </c>
      <c r="AS178" s="14">
        <f t="shared" si="30"/>
        <v>6</v>
      </c>
      <c r="AT178">
        <v>0</v>
      </c>
      <c r="AU178" t="s">
        <v>136</v>
      </c>
      <c r="AV178" s="20">
        <v>0</v>
      </c>
      <c r="AW178" s="13" t="s">
        <v>136</v>
      </c>
      <c r="AX178" s="13" t="s">
        <v>136</v>
      </c>
      <c r="AY178" s="13" t="s">
        <v>136</v>
      </c>
      <c r="AZ178" s="20">
        <v>0</v>
      </c>
      <c r="BA178" s="13" t="s">
        <v>136</v>
      </c>
      <c r="BB178" s="13" t="s">
        <v>136</v>
      </c>
      <c r="BC178" s="13" t="s">
        <v>136</v>
      </c>
      <c r="BD178" s="20">
        <v>0</v>
      </c>
      <c r="BE178" s="13" t="s">
        <v>136</v>
      </c>
      <c r="BF178" s="13" t="s">
        <v>136</v>
      </c>
      <c r="BG178" s="13" t="s">
        <v>136</v>
      </c>
      <c r="BH178" s="20">
        <v>0</v>
      </c>
      <c r="BI178" s="13" t="s">
        <v>136</v>
      </c>
      <c r="BJ178" s="13" t="s">
        <v>136</v>
      </c>
      <c r="BK178" s="13" t="s">
        <v>136</v>
      </c>
      <c r="BL178" s="20">
        <v>0</v>
      </c>
      <c r="BM178" s="13" t="s">
        <v>136</v>
      </c>
      <c r="BN178" s="13" t="s">
        <v>136</v>
      </c>
      <c r="BO178" s="13" t="s">
        <v>136</v>
      </c>
      <c r="BP178" s="20">
        <v>0</v>
      </c>
      <c r="BQ178" s="21">
        <v>1</v>
      </c>
      <c r="BR178" s="13" t="s">
        <v>136</v>
      </c>
      <c r="BS178" s="13" t="s">
        <v>136</v>
      </c>
      <c r="BT178" s="13" t="s">
        <v>136</v>
      </c>
      <c r="BU178" s="20">
        <v>0</v>
      </c>
      <c r="BV178" s="13" t="s">
        <v>136</v>
      </c>
      <c r="BW178" s="13" t="s">
        <v>136</v>
      </c>
      <c r="BX178" s="13" t="s">
        <v>136</v>
      </c>
      <c r="BY178" s="20">
        <v>0</v>
      </c>
      <c r="BZ178" s="13" t="s">
        <v>136</v>
      </c>
      <c r="CA178" s="13" t="s">
        <v>136</v>
      </c>
      <c r="CB178" s="13" t="s">
        <v>136</v>
      </c>
      <c r="CC178" s="20">
        <v>1</v>
      </c>
      <c r="CD178">
        <v>2</v>
      </c>
      <c r="CE178">
        <v>2</v>
      </c>
      <c r="CF178">
        <v>3</v>
      </c>
      <c r="CG178" s="20">
        <v>0</v>
      </c>
      <c r="CH178" s="13" t="s">
        <v>136</v>
      </c>
      <c r="CI178" s="13" t="s">
        <v>136</v>
      </c>
      <c r="CJ178" s="13" t="s">
        <v>136</v>
      </c>
      <c r="CK178" s="20">
        <v>0</v>
      </c>
      <c r="CL178" s="13" t="s">
        <v>136</v>
      </c>
      <c r="CM178" s="13" t="s">
        <v>136</v>
      </c>
      <c r="CN178" s="13" t="s">
        <v>136</v>
      </c>
      <c r="CO178" s="13" t="s">
        <v>136</v>
      </c>
      <c r="CP178" s="13" t="s">
        <v>136</v>
      </c>
      <c r="CQ178" s="13" t="s">
        <v>136</v>
      </c>
      <c r="CR178" s="13" t="s">
        <v>136</v>
      </c>
      <c r="CS178" s="13" t="s">
        <v>136</v>
      </c>
      <c r="CT178" s="13" t="s">
        <v>136</v>
      </c>
      <c r="CU178" s="13" t="s">
        <v>136</v>
      </c>
      <c r="CV178" s="13" t="s">
        <v>136</v>
      </c>
      <c r="CW178" s="13" t="s">
        <v>136</v>
      </c>
      <c r="CX178" s="13" t="s">
        <v>136</v>
      </c>
      <c r="CY178" s="13" t="s">
        <v>136</v>
      </c>
      <c r="CZ178" s="13" t="s">
        <v>136</v>
      </c>
      <c r="DA178" s="13" t="s">
        <v>136</v>
      </c>
      <c r="DB178" s="13" t="s">
        <v>136</v>
      </c>
      <c r="DC178">
        <v>3</v>
      </c>
      <c r="DD178" s="13" t="s">
        <v>136</v>
      </c>
      <c r="DE178" s="13" t="s">
        <v>136</v>
      </c>
      <c r="DF178" s="13" t="s">
        <v>136</v>
      </c>
      <c r="DG178" s="13" t="s">
        <v>136</v>
      </c>
      <c r="DH178" s="13" t="s">
        <v>136</v>
      </c>
      <c r="DI178" s="13"/>
      <c r="DJ178" s="13"/>
      <c r="DK178" s="13"/>
      <c r="DL178" s="20">
        <v>0</v>
      </c>
      <c r="DM178" s="20">
        <v>0</v>
      </c>
      <c r="DN178" s="20">
        <v>0</v>
      </c>
      <c r="DO178" s="20">
        <v>0</v>
      </c>
      <c r="DP178" s="20">
        <v>0</v>
      </c>
      <c r="DQ178" s="20">
        <v>0</v>
      </c>
      <c r="DR178" s="20">
        <v>0</v>
      </c>
      <c r="DS178" s="20">
        <v>0</v>
      </c>
      <c r="DT178" s="20">
        <v>0</v>
      </c>
      <c r="DU178" s="20">
        <v>0</v>
      </c>
      <c r="DV178" s="20">
        <v>1</v>
      </c>
      <c r="DW178" s="20">
        <v>1</v>
      </c>
      <c r="DX178" s="20">
        <v>2</v>
      </c>
      <c r="DY178" s="20">
        <v>2</v>
      </c>
      <c r="DZ178" s="20">
        <v>2</v>
      </c>
      <c r="EA178" s="20">
        <v>2</v>
      </c>
      <c r="EB178" s="20">
        <v>4000</v>
      </c>
      <c r="EC178" s="20">
        <v>6000</v>
      </c>
      <c r="ED178" s="19">
        <f t="shared" si="31"/>
        <v>2000</v>
      </c>
      <c r="EE178" s="19">
        <f t="shared" si="32"/>
        <v>33.333333333333336</v>
      </c>
      <c r="EF178" s="20">
        <v>4000</v>
      </c>
      <c r="EG178" s="20">
        <v>6000</v>
      </c>
      <c r="EH178" s="19">
        <f t="shared" si="33"/>
        <v>2000</v>
      </c>
      <c r="EI178" s="19">
        <f t="shared" si="34"/>
        <v>33.333333333333336</v>
      </c>
      <c r="EJ178" s="20">
        <v>3000</v>
      </c>
      <c r="EK178" s="20">
        <v>7000</v>
      </c>
      <c r="EL178" s="19">
        <f t="shared" si="35"/>
        <v>4000</v>
      </c>
      <c r="EM178" s="19">
        <f t="shared" si="36"/>
        <v>57.142857142857139</v>
      </c>
      <c r="EN178" s="20">
        <v>3000</v>
      </c>
      <c r="EO178" s="20">
        <v>6000</v>
      </c>
      <c r="EP178" s="19">
        <f t="shared" si="37"/>
        <v>3000</v>
      </c>
      <c r="EQ178" s="19">
        <f t="shared" si="38"/>
        <v>50</v>
      </c>
      <c r="ER178" s="19">
        <v>2</v>
      </c>
      <c r="ES178" s="20"/>
      <c r="ET178" s="20">
        <v>1</v>
      </c>
      <c r="EU178" s="20">
        <v>0</v>
      </c>
      <c r="EV178" s="19">
        <v>0</v>
      </c>
      <c r="EW178" s="19"/>
      <c r="EX178" s="20">
        <v>0</v>
      </c>
      <c r="EY178" s="20" t="s">
        <v>136</v>
      </c>
      <c r="EZ178" s="20">
        <v>4</v>
      </c>
      <c r="FA178" s="20"/>
      <c r="FB178" s="20">
        <v>8</v>
      </c>
      <c r="FC178" s="20"/>
      <c r="FD178" s="20">
        <v>2</v>
      </c>
      <c r="FE178" s="20"/>
      <c r="FF178" s="20">
        <v>2</v>
      </c>
      <c r="FG178">
        <v>41</v>
      </c>
      <c r="FH178">
        <v>0</v>
      </c>
      <c r="FI178">
        <v>46</v>
      </c>
      <c r="FJ178">
        <v>15</v>
      </c>
      <c r="FK178">
        <v>87</v>
      </c>
      <c r="FL178">
        <v>15</v>
      </c>
      <c r="FM178">
        <v>102</v>
      </c>
      <c r="FN178">
        <v>0</v>
      </c>
      <c r="FO178">
        <v>0</v>
      </c>
      <c r="FP178">
        <v>2</v>
      </c>
      <c r="FQ178">
        <v>0</v>
      </c>
      <c r="FR178">
        <v>3</v>
      </c>
      <c r="FS178">
        <v>0</v>
      </c>
      <c r="FT178">
        <v>0</v>
      </c>
      <c r="FU178">
        <v>0</v>
      </c>
      <c r="FV178">
        <v>3</v>
      </c>
      <c r="FW178">
        <v>0</v>
      </c>
      <c r="FX178">
        <v>27</v>
      </c>
      <c r="FY178">
        <v>0</v>
      </c>
      <c r="FZ178">
        <v>2</v>
      </c>
      <c r="GA178">
        <v>0</v>
      </c>
      <c r="GB178">
        <v>0</v>
      </c>
      <c r="GC178">
        <v>8</v>
      </c>
      <c r="GD178">
        <v>9</v>
      </c>
      <c r="GE178">
        <v>0</v>
      </c>
      <c r="GF178">
        <v>0</v>
      </c>
      <c r="GG178">
        <v>0</v>
      </c>
      <c r="GH178">
        <v>0</v>
      </c>
      <c r="GI178">
        <v>0</v>
      </c>
      <c r="GJ178">
        <v>0</v>
      </c>
      <c r="GK178">
        <v>0</v>
      </c>
      <c r="GL178">
        <v>0</v>
      </c>
      <c r="GM178">
        <v>0</v>
      </c>
      <c r="GN178">
        <v>0</v>
      </c>
      <c r="GO178">
        <v>0</v>
      </c>
      <c r="GP178">
        <v>0</v>
      </c>
      <c r="GQ178">
        <v>0</v>
      </c>
      <c r="GR178">
        <v>5</v>
      </c>
      <c r="GS178">
        <v>7</v>
      </c>
      <c r="GT178">
        <v>0</v>
      </c>
      <c r="GU178">
        <v>0</v>
      </c>
      <c r="GV178">
        <v>0</v>
      </c>
      <c r="GW178">
        <v>0</v>
      </c>
      <c r="GX178">
        <v>24</v>
      </c>
      <c r="GY178">
        <v>0</v>
      </c>
      <c r="GZ178">
        <v>12</v>
      </c>
      <c r="HA178">
        <v>0</v>
      </c>
    </row>
    <row r="179" spans="1:209" ht="15" customHeight="1" x14ac:dyDescent="0.35">
      <c r="A179" s="18">
        <v>3120805</v>
      </c>
      <c r="B179" s="18">
        <v>3</v>
      </c>
      <c r="C179" s="18">
        <v>12</v>
      </c>
      <c r="D179" s="18">
        <v>8</v>
      </c>
      <c r="E179" s="18" t="s">
        <v>307</v>
      </c>
      <c r="F179" s="18">
        <v>1</v>
      </c>
      <c r="G179" s="18">
        <v>3</v>
      </c>
      <c r="H179" s="18">
        <v>2</v>
      </c>
      <c r="I179">
        <v>0</v>
      </c>
      <c r="J179" s="13">
        <v>2</v>
      </c>
      <c r="K179" s="13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10</v>
      </c>
      <c r="S179">
        <v>1</v>
      </c>
      <c r="T179" s="14">
        <f t="shared" si="26"/>
        <v>11</v>
      </c>
      <c r="U179" s="14">
        <v>0</v>
      </c>
      <c r="V179">
        <v>6</v>
      </c>
      <c r="W179">
        <v>4</v>
      </c>
      <c r="X179" s="14">
        <v>0</v>
      </c>
      <c r="Y179" s="14">
        <v>0</v>
      </c>
      <c r="Z179">
        <v>1</v>
      </c>
      <c r="AA179">
        <v>1</v>
      </c>
      <c r="AB179" s="14">
        <f t="shared" si="27"/>
        <v>12</v>
      </c>
      <c r="AC179" s="14">
        <v>0</v>
      </c>
      <c r="AD179" s="14">
        <v>0</v>
      </c>
      <c r="AE179" s="14">
        <v>0</v>
      </c>
      <c r="AF179" s="14">
        <v>0</v>
      </c>
      <c r="AG179" s="14">
        <v>0</v>
      </c>
      <c r="AH179" s="14">
        <v>0</v>
      </c>
      <c r="AI179" s="14">
        <v>0</v>
      </c>
      <c r="AJ179" s="14">
        <f t="shared" si="28"/>
        <v>0</v>
      </c>
      <c r="AK179" s="14">
        <v>0</v>
      </c>
      <c r="AL179" s="14">
        <v>0</v>
      </c>
      <c r="AM179" s="14">
        <v>0</v>
      </c>
      <c r="AN179" s="14">
        <v>0</v>
      </c>
      <c r="AO179" s="14">
        <v>0</v>
      </c>
      <c r="AP179" s="14">
        <v>0</v>
      </c>
      <c r="AQ179" s="14">
        <v>0</v>
      </c>
      <c r="AR179" s="14">
        <f t="shared" si="29"/>
        <v>0</v>
      </c>
      <c r="AS179" s="14">
        <f t="shared" si="30"/>
        <v>23</v>
      </c>
      <c r="AT179">
        <v>0</v>
      </c>
      <c r="AU179" t="s">
        <v>136</v>
      </c>
      <c r="AV179" s="20">
        <v>0</v>
      </c>
      <c r="AW179" s="13" t="s">
        <v>136</v>
      </c>
      <c r="AX179" s="13" t="s">
        <v>136</v>
      </c>
      <c r="AY179" s="13" t="s">
        <v>136</v>
      </c>
      <c r="AZ179" s="20">
        <v>0</v>
      </c>
      <c r="BA179" s="13" t="s">
        <v>136</v>
      </c>
      <c r="BB179" s="13" t="s">
        <v>136</v>
      </c>
      <c r="BC179" s="13" t="s">
        <v>136</v>
      </c>
      <c r="BD179" s="20">
        <v>0</v>
      </c>
      <c r="BE179" s="13" t="s">
        <v>136</v>
      </c>
      <c r="BF179" s="13" t="s">
        <v>136</v>
      </c>
      <c r="BG179" s="13" t="s">
        <v>136</v>
      </c>
      <c r="BH179" s="20">
        <v>0</v>
      </c>
      <c r="BI179" s="13" t="s">
        <v>136</v>
      </c>
      <c r="BJ179" s="13" t="s">
        <v>136</v>
      </c>
      <c r="BK179" s="13" t="s">
        <v>136</v>
      </c>
      <c r="BL179" s="20">
        <v>1</v>
      </c>
      <c r="BM179">
        <v>2</v>
      </c>
      <c r="BN179" s="13">
        <v>6</v>
      </c>
      <c r="BO179">
        <v>2</v>
      </c>
      <c r="BP179" s="20">
        <v>0</v>
      </c>
      <c r="BQ179" s="21">
        <v>1</v>
      </c>
      <c r="BR179" s="13" t="s">
        <v>136</v>
      </c>
      <c r="BS179" s="13" t="s">
        <v>136</v>
      </c>
      <c r="BT179" s="13" t="s">
        <v>136</v>
      </c>
      <c r="BU179" s="20">
        <v>0</v>
      </c>
      <c r="BV179" s="13" t="s">
        <v>136</v>
      </c>
      <c r="BW179" s="13" t="s">
        <v>136</v>
      </c>
      <c r="BX179" s="13" t="s">
        <v>136</v>
      </c>
      <c r="BY179" s="20">
        <v>0</v>
      </c>
      <c r="BZ179" s="13" t="s">
        <v>136</v>
      </c>
      <c r="CA179" s="13" t="s">
        <v>136</v>
      </c>
      <c r="CB179" s="13" t="s">
        <v>136</v>
      </c>
      <c r="CC179" s="20">
        <v>1</v>
      </c>
      <c r="CD179">
        <v>2</v>
      </c>
      <c r="CE179" s="15">
        <v>6</v>
      </c>
      <c r="CF179">
        <v>2</v>
      </c>
      <c r="CG179" s="20">
        <v>0</v>
      </c>
      <c r="CH179" s="13" t="s">
        <v>136</v>
      </c>
      <c r="CI179" s="13" t="s">
        <v>136</v>
      </c>
      <c r="CJ179" s="13" t="s">
        <v>136</v>
      </c>
      <c r="CK179" s="20">
        <v>0</v>
      </c>
      <c r="CL179" s="13" t="s">
        <v>136</v>
      </c>
      <c r="CM179" s="13" t="s">
        <v>136</v>
      </c>
      <c r="CN179" s="13" t="s">
        <v>136</v>
      </c>
      <c r="CO179" s="13" t="s">
        <v>136</v>
      </c>
      <c r="CP179" s="13" t="s">
        <v>136</v>
      </c>
      <c r="CQ179" s="13" t="s">
        <v>136</v>
      </c>
      <c r="CR179" s="13" t="s">
        <v>136</v>
      </c>
      <c r="CS179" s="13" t="s">
        <v>136</v>
      </c>
      <c r="CT179" s="13" t="s">
        <v>136</v>
      </c>
      <c r="CU179">
        <v>23</v>
      </c>
      <c r="CV179" s="13" t="s">
        <v>136</v>
      </c>
      <c r="CW179" s="13" t="s">
        <v>136</v>
      </c>
      <c r="CX179" s="13" t="s">
        <v>136</v>
      </c>
      <c r="CY179" s="13" t="s">
        <v>136</v>
      </c>
      <c r="CZ179" s="13" t="s">
        <v>136</v>
      </c>
      <c r="DA179" s="13" t="s">
        <v>136</v>
      </c>
      <c r="DB179" s="13" t="s">
        <v>136</v>
      </c>
      <c r="DC179">
        <v>1</v>
      </c>
      <c r="DD179" s="13" t="s">
        <v>136</v>
      </c>
      <c r="DE179" s="13" t="s">
        <v>136</v>
      </c>
      <c r="DF179" s="13" t="s">
        <v>136</v>
      </c>
      <c r="DG179" s="13" t="s">
        <v>136</v>
      </c>
      <c r="DH179" s="13" t="s">
        <v>136</v>
      </c>
      <c r="DI179" s="13"/>
      <c r="DJ179" s="13"/>
      <c r="DK179" s="13"/>
      <c r="DL179" s="20">
        <v>1</v>
      </c>
      <c r="DM179" s="13">
        <v>0</v>
      </c>
      <c r="DN179" s="13">
        <v>0</v>
      </c>
      <c r="DO179" s="13">
        <v>0</v>
      </c>
      <c r="DP179" s="13">
        <v>0</v>
      </c>
      <c r="DQ179" s="20">
        <v>1</v>
      </c>
      <c r="DR179" s="20">
        <v>1</v>
      </c>
      <c r="DS179" s="13">
        <v>0</v>
      </c>
      <c r="DT179" s="13">
        <v>0</v>
      </c>
      <c r="DU179" s="20">
        <v>1</v>
      </c>
      <c r="DV179" s="20">
        <v>1</v>
      </c>
      <c r="DW179">
        <v>0</v>
      </c>
      <c r="DX179" s="20">
        <v>2</v>
      </c>
      <c r="DY179" s="20">
        <v>2</v>
      </c>
      <c r="DZ179" s="20">
        <v>2</v>
      </c>
      <c r="EA179" s="20">
        <v>2</v>
      </c>
      <c r="EB179" s="20">
        <v>3000</v>
      </c>
      <c r="EC179" s="20">
        <v>6000</v>
      </c>
      <c r="ED179" s="19">
        <f t="shared" si="31"/>
        <v>3000</v>
      </c>
      <c r="EE179" s="19">
        <f t="shared" si="32"/>
        <v>50</v>
      </c>
      <c r="EF179" s="20">
        <v>2500</v>
      </c>
      <c r="EG179" s="20">
        <v>5000</v>
      </c>
      <c r="EH179" s="19">
        <f t="shared" si="33"/>
        <v>2500</v>
      </c>
      <c r="EI179" s="19">
        <f t="shared" si="34"/>
        <v>50</v>
      </c>
      <c r="EJ179" s="20">
        <v>4000</v>
      </c>
      <c r="EK179" s="20">
        <v>8000</v>
      </c>
      <c r="EL179" s="19">
        <f t="shared" si="35"/>
        <v>4000</v>
      </c>
      <c r="EM179" s="19">
        <f t="shared" si="36"/>
        <v>50</v>
      </c>
      <c r="EN179" s="20">
        <v>4000</v>
      </c>
      <c r="EO179" s="20">
        <v>6000</v>
      </c>
      <c r="EP179" s="19">
        <f t="shared" si="37"/>
        <v>2000</v>
      </c>
      <c r="EQ179" s="19">
        <f t="shared" si="38"/>
        <v>33.333333333333336</v>
      </c>
      <c r="ER179" s="20">
        <v>1</v>
      </c>
      <c r="ES179" s="20"/>
      <c r="ET179" s="20">
        <v>1</v>
      </c>
      <c r="EU179" s="20">
        <v>0</v>
      </c>
      <c r="EV179" s="19">
        <v>0</v>
      </c>
      <c r="EW179" s="19"/>
      <c r="EX179" s="20">
        <v>0</v>
      </c>
      <c r="EY179" s="20" t="s">
        <v>136</v>
      </c>
      <c r="EZ179" s="20">
        <v>1</v>
      </c>
      <c r="FA179" s="20"/>
      <c r="FB179" s="20">
        <v>2</v>
      </c>
      <c r="FC179" s="20"/>
      <c r="FD179" s="20">
        <v>2</v>
      </c>
      <c r="FE179" s="20"/>
      <c r="FF179" s="20">
        <v>2</v>
      </c>
      <c r="FG179">
        <v>23</v>
      </c>
      <c r="FH179">
        <v>0</v>
      </c>
      <c r="FI179">
        <v>39</v>
      </c>
      <c r="FJ179">
        <v>62</v>
      </c>
      <c r="FK179">
        <v>62</v>
      </c>
      <c r="FL179">
        <v>62</v>
      </c>
      <c r="FM179">
        <v>124</v>
      </c>
      <c r="FN179">
        <v>0</v>
      </c>
      <c r="FO179">
        <v>0</v>
      </c>
      <c r="FP179">
        <v>4</v>
      </c>
      <c r="FQ179">
        <v>0</v>
      </c>
      <c r="FR179">
        <v>4</v>
      </c>
      <c r="FS179">
        <v>0</v>
      </c>
      <c r="FT179">
        <v>12</v>
      </c>
      <c r="FU179">
        <v>2</v>
      </c>
      <c r="FV179">
        <v>0</v>
      </c>
      <c r="FW179">
        <v>0</v>
      </c>
      <c r="FX179">
        <v>0</v>
      </c>
      <c r="FY179">
        <v>0</v>
      </c>
      <c r="FZ179">
        <v>0</v>
      </c>
      <c r="GA179">
        <v>0</v>
      </c>
      <c r="GB179">
        <v>0</v>
      </c>
      <c r="GC179">
        <v>0</v>
      </c>
      <c r="GD179">
        <v>4</v>
      </c>
      <c r="GE179">
        <v>0</v>
      </c>
      <c r="GF179">
        <v>5</v>
      </c>
      <c r="GG179">
        <v>0</v>
      </c>
      <c r="GH179">
        <v>0</v>
      </c>
      <c r="GI179">
        <v>0</v>
      </c>
      <c r="GJ179">
        <v>0</v>
      </c>
      <c r="GK179">
        <v>0</v>
      </c>
      <c r="GL179">
        <v>2</v>
      </c>
      <c r="GM179">
        <v>0</v>
      </c>
      <c r="GN179">
        <v>0</v>
      </c>
      <c r="GO179">
        <v>0</v>
      </c>
      <c r="GP179">
        <v>0</v>
      </c>
      <c r="GQ179">
        <v>0</v>
      </c>
      <c r="GR179">
        <v>11</v>
      </c>
      <c r="GS179">
        <v>60</v>
      </c>
      <c r="GT179">
        <v>0</v>
      </c>
      <c r="GU179">
        <v>0</v>
      </c>
      <c r="GV179">
        <v>0</v>
      </c>
      <c r="GW179">
        <v>0</v>
      </c>
      <c r="GX179">
        <v>13</v>
      </c>
      <c r="GY179">
        <v>0</v>
      </c>
      <c r="GZ179">
        <v>7</v>
      </c>
      <c r="HA179">
        <v>0</v>
      </c>
    </row>
    <row r="180" spans="1:209" ht="15" customHeight="1" x14ac:dyDescent="0.35">
      <c r="A180" s="18">
        <v>3120806</v>
      </c>
      <c r="B180" s="18">
        <v>3</v>
      </c>
      <c r="C180" s="18">
        <v>12</v>
      </c>
      <c r="D180" s="18">
        <v>8</v>
      </c>
      <c r="E180" s="18" t="s">
        <v>308</v>
      </c>
      <c r="F180" s="18">
        <v>1</v>
      </c>
      <c r="G180" s="18">
        <v>3</v>
      </c>
      <c r="H180" s="18">
        <v>2</v>
      </c>
      <c r="I180">
        <v>0</v>
      </c>
      <c r="J180" s="13">
        <v>2</v>
      </c>
      <c r="K180" s="13">
        <v>0</v>
      </c>
      <c r="L180" s="14">
        <v>0</v>
      </c>
      <c r="M180" s="14">
        <v>0</v>
      </c>
      <c r="N180" s="14">
        <v>0</v>
      </c>
      <c r="O180">
        <v>6</v>
      </c>
      <c r="P180" s="14">
        <v>0</v>
      </c>
      <c r="Q180" s="14">
        <v>0</v>
      </c>
      <c r="R180" s="13">
        <v>1</v>
      </c>
      <c r="S180">
        <v>1</v>
      </c>
      <c r="T180" s="14">
        <f t="shared" si="26"/>
        <v>8</v>
      </c>
      <c r="U180" s="13">
        <v>3</v>
      </c>
      <c r="V180">
        <v>5</v>
      </c>
      <c r="W180" s="13">
        <v>1</v>
      </c>
      <c r="X180" s="14">
        <v>0</v>
      </c>
      <c r="Y180" s="14">
        <v>0</v>
      </c>
      <c r="Z180">
        <v>1</v>
      </c>
      <c r="AA180">
        <v>1</v>
      </c>
      <c r="AB180" s="14">
        <f t="shared" si="27"/>
        <v>11</v>
      </c>
      <c r="AC180" s="14">
        <v>0</v>
      </c>
      <c r="AD180" s="14">
        <v>0</v>
      </c>
      <c r="AE180" s="14">
        <v>0</v>
      </c>
      <c r="AF180" s="14">
        <v>0</v>
      </c>
      <c r="AG180" s="14">
        <v>0</v>
      </c>
      <c r="AH180" s="14">
        <v>0</v>
      </c>
      <c r="AI180" s="14">
        <v>0</v>
      </c>
      <c r="AJ180" s="14">
        <f t="shared" si="28"/>
        <v>0</v>
      </c>
      <c r="AK180" s="14">
        <v>0</v>
      </c>
      <c r="AL180" s="14">
        <v>0</v>
      </c>
      <c r="AM180" s="14">
        <v>0</v>
      </c>
      <c r="AN180" s="14">
        <v>0</v>
      </c>
      <c r="AO180" s="14">
        <v>0</v>
      </c>
      <c r="AP180" s="14">
        <v>0</v>
      </c>
      <c r="AQ180" s="14">
        <v>0</v>
      </c>
      <c r="AR180" s="14">
        <f t="shared" si="29"/>
        <v>0</v>
      </c>
      <c r="AS180" s="14">
        <f t="shared" si="30"/>
        <v>19</v>
      </c>
      <c r="AT180">
        <v>0</v>
      </c>
      <c r="AU180" t="s">
        <v>136</v>
      </c>
      <c r="AV180" s="20">
        <v>0</v>
      </c>
      <c r="AW180" s="13" t="s">
        <v>136</v>
      </c>
      <c r="AX180" s="13" t="s">
        <v>136</v>
      </c>
      <c r="AY180" s="13" t="s">
        <v>136</v>
      </c>
      <c r="AZ180" s="20">
        <v>0</v>
      </c>
      <c r="BA180" s="13" t="s">
        <v>136</v>
      </c>
      <c r="BB180" s="13" t="s">
        <v>136</v>
      </c>
      <c r="BC180" s="13" t="s">
        <v>136</v>
      </c>
      <c r="BD180" s="20">
        <v>0</v>
      </c>
      <c r="BE180" s="13" t="s">
        <v>136</v>
      </c>
      <c r="BF180" s="13" t="s">
        <v>136</v>
      </c>
      <c r="BG180" s="13" t="s">
        <v>136</v>
      </c>
      <c r="BH180" s="20">
        <v>0</v>
      </c>
      <c r="BI180" s="13" t="s">
        <v>136</v>
      </c>
      <c r="BJ180" s="13" t="s">
        <v>136</v>
      </c>
      <c r="BK180" s="13" t="s">
        <v>136</v>
      </c>
      <c r="BL180" s="20">
        <v>1</v>
      </c>
      <c r="BM180">
        <v>2</v>
      </c>
      <c r="BN180">
        <v>3</v>
      </c>
      <c r="BO180">
        <v>2</v>
      </c>
      <c r="BP180" s="20">
        <v>0</v>
      </c>
      <c r="BQ180" s="21">
        <v>1</v>
      </c>
      <c r="BR180" s="13" t="s">
        <v>136</v>
      </c>
      <c r="BS180" s="13" t="s">
        <v>136</v>
      </c>
      <c r="BT180" s="13" t="s">
        <v>136</v>
      </c>
      <c r="BU180" s="20">
        <v>0</v>
      </c>
      <c r="BV180" s="13" t="s">
        <v>136</v>
      </c>
      <c r="BW180" s="13" t="s">
        <v>136</v>
      </c>
      <c r="BX180" s="13" t="s">
        <v>136</v>
      </c>
      <c r="BY180" s="20">
        <v>0</v>
      </c>
      <c r="BZ180" s="13" t="s">
        <v>136</v>
      </c>
      <c r="CA180" s="13" t="s">
        <v>136</v>
      </c>
      <c r="CB180" s="13" t="s">
        <v>136</v>
      </c>
      <c r="CC180" s="20">
        <v>0</v>
      </c>
      <c r="CD180" s="13" t="s">
        <v>136</v>
      </c>
      <c r="CE180" s="13" t="s">
        <v>136</v>
      </c>
      <c r="CF180" s="13" t="s">
        <v>136</v>
      </c>
      <c r="CG180" s="20">
        <v>0</v>
      </c>
      <c r="CH180" s="13" t="s">
        <v>136</v>
      </c>
      <c r="CI180" s="13" t="s">
        <v>136</v>
      </c>
      <c r="CJ180" s="13" t="s">
        <v>136</v>
      </c>
      <c r="CK180" s="20">
        <v>0</v>
      </c>
      <c r="CL180" s="13" t="s">
        <v>136</v>
      </c>
      <c r="CM180" s="13" t="s">
        <v>136</v>
      </c>
      <c r="CN180" s="13" t="s">
        <v>136</v>
      </c>
      <c r="CO180" s="13" t="s">
        <v>136</v>
      </c>
      <c r="CP180" s="13" t="s">
        <v>136</v>
      </c>
      <c r="CQ180" s="13" t="s">
        <v>136</v>
      </c>
      <c r="CR180" s="13" t="s">
        <v>136</v>
      </c>
      <c r="CS180" s="13" t="s">
        <v>136</v>
      </c>
      <c r="CT180" s="13" t="s">
        <v>136</v>
      </c>
      <c r="CU180">
        <v>2</v>
      </c>
      <c r="CV180" s="13" t="s">
        <v>136</v>
      </c>
      <c r="CW180" s="13" t="s">
        <v>136</v>
      </c>
      <c r="CX180" s="13" t="s">
        <v>136</v>
      </c>
      <c r="CY180" s="13" t="s">
        <v>136</v>
      </c>
      <c r="CZ180" s="13" t="s">
        <v>136</v>
      </c>
      <c r="DA180" s="13" t="s">
        <v>136</v>
      </c>
      <c r="DB180" s="13" t="s">
        <v>136</v>
      </c>
      <c r="DC180" s="13" t="s">
        <v>136</v>
      </c>
      <c r="DD180" s="13" t="s">
        <v>136</v>
      </c>
      <c r="DE180" s="13" t="s">
        <v>136</v>
      </c>
      <c r="DF180" s="13" t="s">
        <v>136</v>
      </c>
      <c r="DG180" s="13" t="s">
        <v>136</v>
      </c>
      <c r="DH180" s="13" t="s">
        <v>136</v>
      </c>
      <c r="DI180" s="13"/>
      <c r="DJ180" s="13"/>
      <c r="DK180" s="13"/>
      <c r="DL180" s="20">
        <v>0</v>
      </c>
      <c r="DM180" s="20">
        <v>0</v>
      </c>
      <c r="DN180" s="20">
        <v>0</v>
      </c>
      <c r="DO180" s="20">
        <v>0</v>
      </c>
      <c r="DP180" s="20">
        <v>0</v>
      </c>
      <c r="DQ180" s="20">
        <v>0</v>
      </c>
      <c r="DR180" s="20">
        <v>0</v>
      </c>
      <c r="DS180" s="20">
        <v>1</v>
      </c>
      <c r="DT180" s="20">
        <v>0</v>
      </c>
      <c r="DU180" s="20">
        <v>0</v>
      </c>
      <c r="DV180" s="20">
        <v>0</v>
      </c>
      <c r="DW180" s="20">
        <v>0</v>
      </c>
      <c r="DX180" s="20">
        <v>2</v>
      </c>
      <c r="DY180" s="20">
        <v>2</v>
      </c>
      <c r="DZ180" s="20">
        <v>2</v>
      </c>
      <c r="EA180" s="20">
        <v>2</v>
      </c>
      <c r="EB180" s="20">
        <v>4000</v>
      </c>
      <c r="EC180" s="20">
        <v>6000</v>
      </c>
      <c r="ED180" s="19">
        <f t="shared" si="31"/>
        <v>2000</v>
      </c>
      <c r="EE180" s="19">
        <f t="shared" si="32"/>
        <v>33.333333333333336</v>
      </c>
      <c r="EF180" s="20">
        <v>4000</v>
      </c>
      <c r="EG180" s="20">
        <v>6000</v>
      </c>
      <c r="EH180" s="19">
        <f t="shared" si="33"/>
        <v>2000</v>
      </c>
      <c r="EI180" s="19">
        <f t="shared" si="34"/>
        <v>33.333333333333336</v>
      </c>
      <c r="EJ180" s="20">
        <v>10000</v>
      </c>
      <c r="EK180" s="20">
        <v>15000</v>
      </c>
      <c r="EL180" s="19">
        <f t="shared" si="35"/>
        <v>5000</v>
      </c>
      <c r="EM180" s="19">
        <f t="shared" si="36"/>
        <v>33.333333333333336</v>
      </c>
      <c r="EN180" s="20">
        <v>4000</v>
      </c>
      <c r="EO180" s="20">
        <v>6000</v>
      </c>
      <c r="EP180" s="19">
        <f t="shared" si="37"/>
        <v>2000</v>
      </c>
      <c r="EQ180" s="19">
        <f t="shared" si="38"/>
        <v>33.333333333333336</v>
      </c>
      <c r="ER180" s="19">
        <v>2</v>
      </c>
      <c r="ES180" s="20"/>
      <c r="ET180" s="20">
        <v>1</v>
      </c>
      <c r="EU180" s="20">
        <v>0</v>
      </c>
      <c r="EV180" s="19">
        <v>0</v>
      </c>
      <c r="EW180" s="19"/>
      <c r="EX180" s="20">
        <v>0</v>
      </c>
      <c r="EY180" s="20" t="s">
        <v>136</v>
      </c>
      <c r="EZ180" s="19">
        <v>0</v>
      </c>
      <c r="FA180" s="19"/>
      <c r="FB180" s="20">
        <v>4</v>
      </c>
      <c r="FC180" s="20"/>
      <c r="FD180">
        <v>2</v>
      </c>
      <c r="FF180" s="20">
        <v>2</v>
      </c>
      <c r="FG180">
        <v>30</v>
      </c>
      <c r="FH180">
        <v>5</v>
      </c>
      <c r="FI180">
        <v>51</v>
      </c>
      <c r="FJ180">
        <v>107</v>
      </c>
      <c r="FK180">
        <v>81</v>
      </c>
      <c r="FL180">
        <v>112</v>
      </c>
      <c r="FM180">
        <v>193</v>
      </c>
      <c r="FN180">
        <v>0</v>
      </c>
      <c r="FO180">
        <v>0</v>
      </c>
      <c r="FP180">
        <v>1</v>
      </c>
      <c r="FQ180">
        <v>0</v>
      </c>
      <c r="FR180">
        <v>0</v>
      </c>
      <c r="FS180">
        <v>0</v>
      </c>
      <c r="FT180">
        <v>2</v>
      </c>
      <c r="FU180">
        <v>0</v>
      </c>
      <c r="FV180">
        <v>0</v>
      </c>
      <c r="FW180">
        <v>0</v>
      </c>
      <c r="FX180">
        <v>10</v>
      </c>
      <c r="FY180">
        <v>0</v>
      </c>
      <c r="FZ180">
        <v>0</v>
      </c>
      <c r="GA180">
        <v>1</v>
      </c>
      <c r="GB180">
        <v>0</v>
      </c>
      <c r="GC180">
        <v>50</v>
      </c>
      <c r="GD180">
        <v>0</v>
      </c>
      <c r="GE180">
        <v>0</v>
      </c>
      <c r="GF180">
        <v>4</v>
      </c>
      <c r="GG180">
        <v>0</v>
      </c>
      <c r="GH180">
        <v>0</v>
      </c>
      <c r="GI180">
        <v>0</v>
      </c>
      <c r="GJ180">
        <v>0</v>
      </c>
      <c r="GK180">
        <v>0</v>
      </c>
      <c r="GL180">
        <v>30</v>
      </c>
      <c r="GM180">
        <v>0</v>
      </c>
      <c r="GN180">
        <v>0</v>
      </c>
      <c r="GO180">
        <v>0</v>
      </c>
      <c r="GP180">
        <v>0</v>
      </c>
      <c r="GQ180">
        <v>1</v>
      </c>
      <c r="GR180">
        <v>20</v>
      </c>
      <c r="GS180">
        <v>48</v>
      </c>
      <c r="GT180">
        <v>0</v>
      </c>
      <c r="GU180">
        <v>2</v>
      </c>
      <c r="GV180">
        <v>4</v>
      </c>
      <c r="GW180">
        <v>8</v>
      </c>
      <c r="GX180">
        <v>0</v>
      </c>
      <c r="GY180">
        <v>1</v>
      </c>
      <c r="GZ180">
        <v>10</v>
      </c>
      <c r="HA180">
        <v>1</v>
      </c>
    </row>
    <row r="181" spans="1:209" ht="15" customHeight="1" x14ac:dyDescent="0.35">
      <c r="A181" s="18">
        <v>3120807</v>
      </c>
      <c r="B181" s="18">
        <v>3</v>
      </c>
      <c r="C181" s="18">
        <v>12</v>
      </c>
      <c r="D181" s="18">
        <v>8</v>
      </c>
      <c r="E181" s="18" t="s">
        <v>309</v>
      </c>
      <c r="F181" s="18">
        <v>1</v>
      </c>
      <c r="G181" s="18">
        <v>2</v>
      </c>
      <c r="H181" s="18">
        <v>2</v>
      </c>
      <c r="I181" s="18">
        <v>2</v>
      </c>
      <c r="J181" s="13">
        <v>2</v>
      </c>
      <c r="K181" s="13">
        <v>0</v>
      </c>
      <c r="L181" s="14">
        <v>0</v>
      </c>
      <c r="M181" s="13">
        <v>10.5</v>
      </c>
      <c r="N181" s="14">
        <v>0</v>
      </c>
      <c r="O181" s="13">
        <v>4.5</v>
      </c>
      <c r="P181" s="14">
        <v>0</v>
      </c>
      <c r="Q181" s="14">
        <v>0</v>
      </c>
      <c r="R181" s="13">
        <v>3</v>
      </c>
      <c r="S181" s="14">
        <v>0</v>
      </c>
      <c r="T181" s="14">
        <f t="shared" si="26"/>
        <v>18</v>
      </c>
      <c r="U181" s="14">
        <v>0</v>
      </c>
      <c r="V181" s="14">
        <v>0</v>
      </c>
      <c r="W181">
        <v>4</v>
      </c>
      <c r="X181">
        <v>5</v>
      </c>
      <c r="Y181" s="14">
        <v>0</v>
      </c>
      <c r="Z181">
        <v>3</v>
      </c>
      <c r="AA181" s="14">
        <v>0</v>
      </c>
      <c r="AB181" s="14">
        <f t="shared" si="27"/>
        <v>12</v>
      </c>
      <c r="AC181" s="14">
        <v>0</v>
      </c>
      <c r="AD181" s="14">
        <v>0</v>
      </c>
      <c r="AE181" s="14">
        <v>0</v>
      </c>
      <c r="AF181" s="14">
        <v>0</v>
      </c>
      <c r="AG181" s="14">
        <v>0</v>
      </c>
      <c r="AH181" s="14">
        <v>0</v>
      </c>
      <c r="AI181" s="14">
        <v>0</v>
      </c>
      <c r="AJ181" s="14">
        <f t="shared" si="28"/>
        <v>0</v>
      </c>
      <c r="AK181" s="14">
        <v>0</v>
      </c>
      <c r="AL181" s="14">
        <v>0</v>
      </c>
      <c r="AM181" s="14">
        <v>0</v>
      </c>
      <c r="AN181" s="14">
        <v>0</v>
      </c>
      <c r="AO181" s="14">
        <v>0</v>
      </c>
      <c r="AP181" s="14">
        <v>0</v>
      </c>
      <c r="AQ181" s="14">
        <v>0</v>
      </c>
      <c r="AR181" s="14">
        <f t="shared" si="29"/>
        <v>0</v>
      </c>
      <c r="AS181" s="14">
        <f t="shared" si="30"/>
        <v>30</v>
      </c>
      <c r="AT181">
        <v>1</v>
      </c>
      <c r="AU181">
        <v>6</v>
      </c>
      <c r="AV181" s="20">
        <v>0</v>
      </c>
      <c r="AW181" s="13" t="s">
        <v>136</v>
      </c>
      <c r="AX181" s="13" t="s">
        <v>136</v>
      </c>
      <c r="AY181" s="13" t="s">
        <v>136</v>
      </c>
      <c r="AZ181" s="20">
        <v>0</v>
      </c>
      <c r="BA181" s="13" t="s">
        <v>136</v>
      </c>
      <c r="BB181" s="13" t="s">
        <v>136</v>
      </c>
      <c r="BC181" s="13" t="s">
        <v>136</v>
      </c>
      <c r="BD181" s="20">
        <v>0</v>
      </c>
      <c r="BE181" s="13" t="s">
        <v>136</v>
      </c>
      <c r="BF181" s="13" t="s">
        <v>136</v>
      </c>
      <c r="BG181" s="13" t="s">
        <v>136</v>
      </c>
      <c r="BH181" s="20">
        <v>0</v>
      </c>
      <c r="BI181" s="13" t="s">
        <v>136</v>
      </c>
      <c r="BJ181" s="13" t="s">
        <v>136</v>
      </c>
      <c r="BK181" s="13" t="s">
        <v>136</v>
      </c>
      <c r="BL181" s="20">
        <v>1</v>
      </c>
      <c r="BM181">
        <v>2</v>
      </c>
      <c r="BN181" s="13">
        <v>6</v>
      </c>
      <c r="BO181">
        <v>2</v>
      </c>
      <c r="BP181" s="20">
        <v>0</v>
      </c>
      <c r="BQ181" s="21">
        <v>1</v>
      </c>
      <c r="BR181" s="13" t="s">
        <v>136</v>
      </c>
      <c r="BS181" s="13" t="s">
        <v>136</v>
      </c>
      <c r="BT181" s="13" t="s">
        <v>136</v>
      </c>
      <c r="BU181" s="20">
        <v>0</v>
      </c>
      <c r="BV181" s="13" t="s">
        <v>136</v>
      </c>
      <c r="BW181" s="13" t="s">
        <v>136</v>
      </c>
      <c r="BX181" s="13" t="s">
        <v>136</v>
      </c>
      <c r="BY181" s="20">
        <v>0</v>
      </c>
      <c r="BZ181" s="13" t="s">
        <v>136</v>
      </c>
      <c r="CA181" s="13" t="s">
        <v>136</v>
      </c>
      <c r="CB181" s="13" t="s">
        <v>136</v>
      </c>
      <c r="CC181" s="20">
        <v>0</v>
      </c>
      <c r="CD181" s="13" t="s">
        <v>136</v>
      </c>
      <c r="CE181" s="13" t="s">
        <v>136</v>
      </c>
      <c r="CF181" s="13" t="s">
        <v>136</v>
      </c>
      <c r="CG181" s="20">
        <v>0</v>
      </c>
      <c r="CH181" s="13" t="s">
        <v>136</v>
      </c>
      <c r="CI181" s="13" t="s">
        <v>136</v>
      </c>
      <c r="CJ181" s="13" t="s">
        <v>136</v>
      </c>
      <c r="CK181" s="20">
        <v>0</v>
      </c>
      <c r="CL181" s="13" t="s">
        <v>136</v>
      </c>
      <c r="CM181" s="13" t="s">
        <v>136</v>
      </c>
      <c r="CN181" s="13" t="s">
        <v>136</v>
      </c>
      <c r="CO181" s="13" t="s">
        <v>136</v>
      </c>
      <c r="CP181" s="13" t="s">
        <v>136</v>
      </c>
      <c r="CQ181" s="13" t="s">
        <v>136</v>
      </c>
      <c r="CR181" s="13" t="s">
        <v>136</v>
      </c>
      <c r="CS181" s="13" t="s">
        <v>136</v>
      </c>
      <c r="CT181" s="13" t="s">
        <v>136</v>
      </c>
      <c r="CU181">
        <v>6</v>
      </c>
      <c r="CV181">
        <v>10</v>
      </c>
      <c r="CW181" s="13" t="s">
        <v>136</v>
      </c>
      <c r="CX181" s="13" t="s">
        <v>136</v>
      </c>
      <c r="CY181" s="13" t="s">
        <v>136</v>
      </c>
      <c r="CZ181" s="13" t="s">
        <v>136</v>
      </c>
      <c r="DA181" s="13" t="s">
        <v>136</v>
      </c>
      <c r="DB181" s="13" t="s">
        <v>136</v>
      </c>
      <c r="DC181" s="13" t="s">
        <v>136</v>
      </c>
      <c r="DD181" s="13" t="s">
        <v>136</v>
      </c>
      <c r="DE181" s="13" t="s">
        <v>136</v>
      </c>
      <c r="DF181" s="13" t="s">
        <v>136</v>
      </c>
      <c r="DG181" s="13" t="s">
        <v>136</v>
      </c>
      <c r="DH181" s="13" t="s">
        <v>136</v>
      </c>
      <c r="DI181" s="13"/>
      <c r="DJ181" s="13"/>
      <c r="DK181" s="13"/>
      <c r="DL181" s="20">
        <v>0</v>
      </c>
      <c r="DM181" s="20">
        <v>0</v>
      </c>
      <c r="DN181" s="20">
        <v>0</v>
      </c>
      <c r="DO181" s="20">
        <v>0</v>
      </c>
      <c r="DP181" s="20">
        <v>0</v>
      </c>
      <c r="DQ181" s="20">
        <v>0</v>
      </c>
      <c r="DR181" s="20">
        <v>1</v>
      </c>
      <c r="DS181" s="20">
        <v>1</v>
      </c>
      <c r="DT181" s="20">
        <v>0</v>
      </c>
      <c r="DU181" s="20">
        <v>0</v>
      </c>
      <c r="DV181" s="20">
        <v>0</v>
      </c>
      <c r="DW181" s="20">
        <v>0</v>
      </c>
      <c r="DX181" s="20">
        <v>2</v>
      </c>
      <c r="DY181" s="20">
        <v>2</v>
      </c>
      <c r="DZ181" s="20">
        <v>2</v>
      </c>
      <c r="EA181" s="20">
        <v>2</v>
      </c>
      <c r="EB181" s="20">
        <v>4000</v>
      </c>
      <c r="EC181" s="20">
        <v>6000</v>
      </c>
      <c r="ED181" s="19">
        <f t="shared" si="31"/>
        <v>2000</v>
      </c>
      <c r="EE181" s="19">
        <f t="shared" si="32"/>
        <v>33.333333333333336</v>
      </c>
      <c r="EF181" s="20">
        <v>3000</v>
      </c>
      <c r="EG181" s="20">
        <v>5000</v>
      </c>
      <c r="EH181" s="19">
        <f t="shared" si="33"/>
        <v>2000</v>
      </c>
      <c r="EI181" s="19">
        <f t="shared" si="34"/>
        <v>40</v>
      </c>
      <c r="EJ181" s="20">
        <v>4000</v>
      </c>
      <c r="EK181" s="20">
        <v>6000</v>
      </c>
      <c r="EL181" s="19">
        <f t="shared" si="35"/>
        <v>2000</v>
      </c>
      <c r="EM181" s="19">
        <f t="shared" si="36"/>
        <v>33.333333333333336</v>
      </c>
      <c r="EN181" s="20">
        <v>3000</v>
      </c>
      <c r="EO181" s="20">
        <v>5000</v>
      </c>
      <c r="EP181" s="19">
        <f t="shared" si="37"/>
        <v>2000</v>
      </c>
      <c r="EQ181" s="19">
        <f t="shared" si="38"/>
        <v>40</v>
      </c>
      <c r="ER181" s="19">
        <v>2</v>
      </c>
      <c r="ES181" s="20"/>
      <c r="ET181" s="20">
        <v>0</v>
      </c>
      <c r="EU181" s="20">
        <v>0</v>
      </c>
      <c r="EV181" s="19">
        <v>0</v>
      </c>
      <c r="EW181" s="19"/>
      <c r="EX181" s="20">
        <v>0</v>
      </c>
      <c r="EY181" s="20" t="s">
        <v>136</v>
      </c>
      <c r="EZ181" s="19">
        <v>0</v>
      </c>
      <c r="FA181" s="19"/>
      <c r="FB181" s="19">
        <v>0</v>
      </c>
      <c r="FC181" s="19"/>
      <c r="FD181" s="19">
        <v>0</v>
      </c>
      <c r="FE181" s="19"/>
      <c r="FF181" s="15">
        <v>0</v>
      </c>
      <c r="FG181">
        <v>12</v>
      </c>
      <c r="FH181">
        <v>1</v>
      </c>
      <c r="FI181">
        <v>55</v>
      </c>
      <c r="FJ181">
        <v>64</v>
      </c>
      <c r="FK181">
        <v>67</v>
      </c>
      <c r="FL181">
        <v>65</v>
      </c>
      <c r="FM181">
        <v>132</v>
      </c>
      <c r="FN181">
        <v>5</v>
      </c>
      <c r="FO181">
        <v>0</v>
      </c>
      <c r="FP181">
        <v>1</v>
      </c>
      <c r="FQ181">
        <v>0</v>
      </c>
      <c r="FR181">
        <v>1</v>
      </c>
      <c r="FS181">
        <v>0</v>
      </c>
      <c r="FT181">
        <v>4</v>
      </c>
      <c r="FU181">
        <v>0</v>
      </c>
      <c r="FV181">
        <v>1</v>
      </c>
      <c r="FW181">
        <v>0</v>
      </c>
      <c r="FX181">
        <v>5</v>
      </c>
      <c r="FY181">
        <v>0</v>
      </c>
      <c r="FZ181">
        <v>2</v>
      </c>
      <c r="GA181">
        <v>0</v>
      </c>
      <c r="GB181">
        <v>8</v>
      </c>
      <c r="GC181">
        <v>4</v>
      </c>
      <c r="GD181">
        <v>1</v>
      </c>
      <c r="GE181">
        <v>0</v>
      </c>
      <c r="GF181">
        <v>4</v>
      </c>
      <c r="GG181">
        <v>0</v>
      </c>
      <c r="GH181">
        <v>0</v>
      </c>
      <c r="GI181">
        <v>0</v>
      </c>
      <c r="GJ181">
        <v>0</v>
      </c>
      <c r="GK181">
        <v>35</v>
      </c>
      <c r="GL181">
        <v>1</v>
      </c>
      <c r="GM181">
        <v>0</v>
      </c>
      <c r="GN181">
        <v>4</v>
      </c>
      <c r="GO181">
        <v>0</v>
      </c>
      <c r="GP181">
        <v>0</v>
      </c>
      <c r="GQ181">
        <v>1</v>
      </c>
      <c r="GR181">
        <v>25</v>
      </c>
      <c r="GS181">
        <v>25</v>
      </c>
      <c r="GT181">
        <v>0</v>
      </c>
      <c r="GU181">
        <v>0</v>
      </c>
      <c r="GV181">
        <v>0</v>
      </c>
      <c r="GW181">
        <v>0</v>
      </c>
      <c r="GX181">
        <v>1</v>
      </c>
      <c r="GY181">
        <v>0</v>
      </c>
      <c r="GZ181">
        <v>4</v>
      </c>
      <c r="HA181">
        <v>0</v>
      </c>
    </row>
    <row r="182" spans="1:209" s="20" customFormat="1" ht="15" customHeight="1" x14ac:dyDescent="0.35">
      <c r="A182" s="21">
        <v>3120808</v>
      </c>
      <c r="B182" s="21">
        <v>3</v>
      </c>
      <c r="C182" s="21">
        <v>12</v>
      </c>
      <c r="D182" s="21">
        <v>8</v>
      </c>
      <c r="E182" s="21" t="s">
        <v>310</v>
      </c>
      <c r="F182" s="21">
        <v>1</v>
      </c>
      <c r="G182" s="21">
        <v>3</v>
      </c>
      <c r="H182" s="20">
        <v>2</v>
      </c>
      <c r="I182" s="20">
        <v>0</v>
      </c>
      <c r="J182" s="13">
        <v>1</v>
      </c>
      <c r="K182" s="13">
        <v>1</v>
      </c>
      <c r="L182" s="13">
        <v>1</v>
      </c>
      <c r="M182" s="14">
        <v>0</v>
      </c>
      <c r="N182" s="13">
        <v>7</v>
      </c>
      <c r="O182" s="13">
        <v>4</v>
      </c>
      <c r="P182" s="14">
        <v>0</v>
      </c>
      <c r="Q182" s="14">
        <v>0</v>
      </c>
      <c r="R182" s="13">
        <v>5</v>
      </c>
      <c r="S182" s="14">
        <v>0</v>
      </c>
      <c r="T182" s="14">
        <f t="shared" si="26"/>
        <v>16</v>
      </c>
      <c r="U182" s="14">
        <v>0</v>
      </c>
      <c r="V182" s="14">
        <v>0</v>
      </c>
      <c r="W182" s="14">
        <v>0</v>
      </c>
      <c r="X182" s="14">
        <v>0</v>
      </c>
      <c r="Y182" s="14">
        <v>0</v>
      </c>
      <c r="Z182" s="14">
        <v>0</v>
      </c>
      <c r="AA182" s="14">
        <v>0</v>
      </c>
      <c r="AB182" s="14">
        <f t="shared" si="27"/>
        <v>0</v>
      </c>
      <c r="AC182" s="14">
        <v>0</v>
      </c>
      <c r="AD182" s="14">
        <v>0</v>
      </c>
      <c r="AE182" s="14">
        <v>0</v>
      </c>
      <c r="AF182" s="14">
        <v>0</v>
      </c>
      <c r="AG182" s="14">
        <v>0</v>
      </c>
      <c r="AH182" s="14">
        <v>0</v>
      </c>
      <c r="AI182" s="14">
        <v>0</v>
      </c>
      <c r="AJ182" s="14">
        <f t="shared" si="28"/>
        <v>0</v>
      </c>
      <c r="AK182" s="14">
        <v>0</v>
      </c>
      <c r="AL182" s="14">
        <v>0</v>
      </c>
      <c r="AM182" s="14">
        <v>0</v>
      </c>
      <c r="AN182" s="14">
        <v>0</v>
      </c>
      <c r="AO182" s="14">
        <v>0</v>
      </c>
      <c r="AP182" s="14">
        <v>0</v>
      </c>
      <c r="AQ182" s="14">
        <v>0</v>
      </c>
      <c r="AR182" s="14">
        <f t="shared" si="29"/>
        <v>0</v>
      </c>
      <c r="AS182" s="14">
        <f t="shared" si="30"/>
        <v>16</v>
      </c>
      <c r="AT182" s="20">
        <v>0</v>
      </c>
      <c r="AU182" s="20" t="s">
        <v>136</v>
      </c>
      <c r="AV182" s="20">
        <v>0</v>
      </c>
      <c r="AW182" s="13" t="s">
        <v>136</v>
      </c>
      <c r="AX182" s="13" t="s">
        <v>136</v>
      </c>
      <c r="AY182" s="13" t="s">
        <v>136</v>
      </c>
      <c r="AZ182" s="20">
        <v>0</v>
      </c>
      <c r="BA182" s="13" t="s">
        <v>136</v>
      </c>
      <c r="BB182" s="13" t="s">
        <v>136</v>
      </c>
      <c r="BC182" s="13" t="s">
        <v>136</v>
      </c>
      <c r="BD182" s="20">
        <v>0</v>
      </c>
      <c r="BE182" s="13" t="s">
        <v>136</v>
      </c>
      <c r="BF182" s="13" t="s">
        <v>136</v>
      </c>
      <c r="BG182" s="13" t="s">
        <v>136</v>
      </c>
      <c r="BH182" s="20">
        <v>1</v>
      </c>
      <c r="BI182" s="13">
        <v>2</v>
      </c>
      <c r="BJ182" s="13">
        <v>2</v>
      </c>
      <c r="BK182" s="13">
        <v>3</v>
      </c>
      <c r="BL182" s="13">
        <v>1</v>
      </c>
      <c r="BM182" s="13">
        <v>2</v>
      </c>
      <c r="BN182" s="13">
        <v>3</v>
      </c>
      <c r="BO182" s="13">
        <v>2</v>
      </c>
      <c r="BP182" s="20">
        <v>0</v>
      </c>
      <c r="BQ182" s="21">
        <v>1</v>
      </c>
      <c r="BR182" s="13" t="s">
        <v>136</v>
      </c>
      <c r="BS182" s="13" t="s">
        <v>136</v>
      </c>
      <c r="BT182" s="13" t="s">
        <v>136</v>
      </c>
      <c r="BU182" s="20">
        <v>0</v>
      </c>
      <c r="BV182" s="13" t="s">
        <v>136</v>
      </c>
      <c r="BW182" s="13" t="s">
        <v>136</v>
      </c>
      <c r="BX182" s="13" t="s">
        <v>136</v>
      </c>
      <c r="BY182" s="20">
        <v>0</v>
      </c>
      <c r="BZ182" s="13" t="s">
        <v>136</v>
      </c>
      <c r="CA182" s="13" t="s">
        <v>136</v>
      </c>
      <c r="CB182" s="13" t="s">
        <v>136</v>
      </c>
      <c r="CC182" s="20">
        <v>0</v>
      </c>
      <c r="CD182" s="13" t="s">
        <v>136</v>
      </c>
      <c r="CE182" s="13" t="s">
        <v>136</v>
      </c>
      <c r="CF182" s="13" t="s">
        <v>136</v>
      </c>
      <c r="CG182" s="20">
        <v>0</v>
      </c>
      <c r="CH182" s="13" t="s">
        <v>136</v>
      </c>
      <c r="CI182" s="13" t="s">
        <v>136</v>
      </c>
      <c r="CJ182" s="13" t="s">
        <v>136</v>
      </c>
      <c r="CK182" s="20">
        <v>0</v>
      </c>
      <c r="CL182" s="13" t="s">
        <v>136</v>
      </c>
      <c r="CM182" s="13" t="s">
        <v>136</v>
      </c>
      <c r="CN182" s="13" t="s">
        <v>136</v>
      </c>
      <c r="CO182" s="13" t="s">
        <v>136</v>
      </c>
      <c r="CP182" s="13" t="s">
        <v>136</v>
      </c>
      <c r="CQ182" s="13" t="s">
        <v>136</v>
      </c>
      <c r="CR182" s="13" t="s">
        <v>136</v>
      </c>
      <c r="CS182" s="20">
        <v>23</v>
      </c>
      <c r="CT182" s="13" t="s">
        <v>136</v>
      </c>
      <c r="CU182" s="20">
        <v>23</v>
      </c>
      <c r="CV182" s="13" t="s">
        <v>136</v>
      </c>
      <c r="CW182" s="13" t="s">
        <v>136</v>
      </c>
      <c r="CX182" s="13" t="s">
        <v>136</v>
      </c>
      <c r="CY182" s="13" t="s">
        <v>136</v>
      </c>
      <c r="CZ182" s="13" t="s">
        <v>136</v>
      </c>
      <c r="DA182" s="13" t="s">
        <v>136</v>
      </c>
      <c r="DB182" s="13" t="s">
        <v>136</v>
      </c>
      <c r="DC182" s="13" t="s">
        <v>136</v>
      </c>
      <c r="DD182" s="13" t="s">
        <v>136</v>
      </c>
      <c r="DE182" s="13" t="s">
        <v>136</v>
      </c>
      <c r="DF182" s="13" t="s">
        <v>136</v>
      </c>
      <c r="DG182" s="13" t="s">
        <v>136</v>
      </c>
      <c r="DH182" s="13" t="s">
        <v>136</v>
      </c>
      <c r="DI182" s="13"/>
      <c r="DJ182" s="13"/>
      <c r="DK182" s="13"/>
      <c r="DL182" s="20">
        <v>0</v>
      </c>
      <c r="DM182" s="20">
        <v>0</v>
      </c>
      <c r="DN182" s="20">
        <v>0</v>
      </c>
      <c r="DO182" s="20">
        <v>0</v>
      </c>
      <c r="DP182" s="20">
        <v>0</v>
      </c>
      <c r="DQ182" s="20">
        <v>0</v>
      </c>
      <c r="DR182" s="20">
        <v>0</v>
      </c>
      <c r="DS182" s="20">
        <v>1</v>
      </c>
      <c r="DT182" s="20">
        <v>0</v>
      </c>
      <c r="DU182" s="20">
        <v>0</v>
      </c>
      <c r="DV182" s="20">
        <v>0</v>
      </c>
      <c r="DW182" s="20">
        <v>0</v>
      </c>
      <c r="DX182" s="20">
        <v>2</v>
      </c>
      <c r="DY182" s="20">
        <v>2</v>
      </c>
      <c r="DZ182" s="20">
        <v>2</v>
      </c>
      <c r="EA182" s="20">
        <v>4</v>
      </c>
      <c r="EB182" s="20">
        <v>4000</v>
      </c>
      <c r="EC182" s="20">
        <v>5000</v>
      </c>
      <c r="ED182" s="19">
        <f t="shared" si="31"/>
        <v>1000</v>
      </c>
      <c r="EE182" s="19">
        <f t="shared" si="32"/>
        <v>20</v>
      </c>
      <c r="EF182" s="20">
        <v>3000</v>
      </c>
      <c r="EG182" s="20">
        <v>5000</v>
      </c>
      <c r="EH182" s="19">
        <f t="shared" si="33"/>
        <v>2000</v>
      </c>
      <c r="EI182" s="19">
        <f t="shared" si="34"/>
        <v>40</v>
      </c>
      <c r="EJ182" s="20">
        <v>2500</v>
      </c>
      <c r="EK182" s="20">
        <v>8000</v>
      </c>
      <c r="EL182" s="19">
        <f t="shared" si="35"/>
        <v>5500</v>
      </c>
      <c r="EM182" s="19">
        <f t="shared" si="36"/>
        <v>68.75</v>
      </c>
      <c r="EN182" s="14"/>
      <c r="EO182" s="14"/>
      <c r="EP182" s="19"/>
      <c r="EQ182" s="19"/>
      <c r="ER182" s="19">
        <v>2</v>
      </c>
      <c r="ET182" s="20">
        <v>0</v>
      </c>
      <c r="EU182" s="20">
        <v>0</v>
      </c>
      <c r="EV182" s="19">
        <v>0</v>
      </c>
      <c r="EW182" s="19"/>
      <c r="EX182" s="20">
        <v>0</v>
      </c>
      <c r="EY182" s="20" t="s">
        <v>136</v>
      </c>
      <c r="EZ182" s="19">
        <v>0</v>
      </c>
      <c r="FA182" s="19"/>
      <c r="FB182" s="19">
        <v>0</v>
      </c>
      <c r="FC182" s="19"/>
      <c r="FD182" s="19">
        <v>0</v>
      </c>
      <c r="FE182" s="19"/>
      <c r="FF182" s="20">
        <v>2</v>
      </c>
      <c r="FG182" s="20">
        <v>82</v>
      </c>
      <c r="FH182" s="20">
        <v>0</v>
      </c>
      <c r="FI182" s="20">
        <v>14</v>
      </c>
      <c r="FJ182" s="20">
        <v>16</v>
      </c>
      <c r="FK182" s="20">
        <v>96</v>
      </c>
      <c r="FL182" s="20">
        <v>16</v>
      </c>
      <c r="FM182" s="20">
        <v>112</v>
      </c>
      <c r="FN182" s="20">
        <v>0</v>
      </c>
      <c r="FO182" s="20">
        <v>0</v>
      </c>
      <c r="FP182" s="20">
        <v>2</v>
      </c>
      <c r="FQ182" s="20">
        <v>0</v>
      </c>
      <c r="FR182" s="20">
        <v>2</v>
      </c>
      <c r="FS182" s="20">
        <v>0</v>
      </c>
      <c r="FT182" s="20">
        <v>0</v>
      </c>
      <c r="FU182" s="20">
        <v>0</v>
      </c>
      <c r="FV182" s="20">
        <v>1</v>
      </c>
      <c r="FW182" s="20">
        <v>0</v>
      </c>
      <c r="FX182" s="20">
        <v>4</v>
      </c>
      <c r="FY182" s="20">
        <v>0</v>
      </c>
      <c r="FZ182" s="20">
        <v>0</v>
      </c>
      <c r="GA182" s="20">
        <v>0</v>
      </c>
      <c r="GB182" s="20">
        <v>0</v>
      </c>
      <c r="GC182" s="20">
        <v>7</v>
      </c>
      <c r="GD182" s="20">
        <v>17</v>
      </c>
      <c r="GE182" s="20">
        <v>0</v>
      </c>
      <c r="GF182" s="20">
        <v>0</v>
      </c>
      <c r="GG182" s="20">
        <v>0</v>
      </c>
      <c r="GH182" s="20">
        <v>0</v>
      </c>
      <c r="GI182" s="20">
        <v>0</v>
      </c>
      <c r="GJ182" s="20">
        <v>0</v>
      </c>
      <c r="GK182" s="20">
        <v>0</v>
      </c>
      <c r="GL182" s="20">
        <v>60</v>
      </c>
      <c r="GM182" s="20">
        <v>0</v>
      </c>
      <c r="GN182" s="20">
        <v>0</v>
      </c>
      <c r="GO182" s="20">
        <v>0</v>
      </c>
      <c r="GP182" s="20">
        <v>1</v>
      </c>
      <c r="GQ182" s="20">
        <v>0</v>
      </c>
      <c r="GR182" s="20">
        <v>4</v>
      </c>
      <c r="GS182" s="20">
        <v>4</v>
      </c>
      <c r="GT182" s="20">
        <v>1</v>
      </c>
      <c r="GU182" s="20">
        <v>0</v>
      </c>
      <c r="GV182" s="20">
        <v>2</v>
      </c>
      <c r="GW182" s="20">
        <v>5</v>
      </c>
      <c r="GX182" s="20">
        <v>0</v>
      </c>
      <c r="GY182" s="20">
        <v>0</v>
      </c>
      <c r="GZ182" s="20">
        <v>2</v>
      </c>
      <c r="HA182" s="20">
        <v>0</v>
      </c>
    </row>
    <row r="183" spans="1:209" ht="15" customHeight="1" x14ac:dyDescent="0.35">
      <c r="A183" s="18">
        <v>3120809</v>
      </c>
      <c r="B183" s="18">
        <v>3</v>
      </c>
      <c r="C183" s="18">
        <v>12</v>
      </c>
      <c r="D183" s="18">
        <v>8</v>
      </c>
      <c r="E183" s="18" t="s">
        <v>311</v>
      </c>
      <c r="F183" s="18">
        <v>1</v>
      </c>
      <c r="G183" s="18">
        <v>2</v>
      </c>
      <c r="H183" s="18">
        <v>2</v>
      </c>
      <c r="I183">
        <v>0</v>
      </c>
      <c r="J183" s="13">
        <v>1</v>
      </c>
      <c r="K183" s="13">
        <v>0</v>
      </c>
      <c r="L183" s="14">
        <v>0</v>
      </c>
      <c r="M183" s="14">
        <v>0</v>
      </c>
      <c r="N183" s="14">
        <v>0</v>
      </c>
      <c r="O183" s="13">
        <v>13.5</v>
      </c>
      <c r="P183" s="14">
        <v>0</v>
      </c>
      <c r="Q183" s="14">
        <v>0</v>
      </c>
      <c r="R183" s="13">
        <v>6</v>
      </c>
      <c r="S183">
        <v>2</v>
      </c>
      <c r="T183" s="14">
        <f t="shared" si="26"/>
        <v>21.5</v>
      </c>
      <c r="U183" s="14">
        <v>0</v>
      </c>
      <c r="V183" s="14">
        <v>0</v>
      </c>
      <c r="W183" s="14">
        <v>0</v>
      </c>
      <c r="X183" s="14">
        <v>0</v>
      </c>
      <c r="Y183" s="14">
        <v>0</v>
      </c>
      <c r="Z183" s="14">
        <v>0</v>
      </c>
      <c r="AA183" s="14">
        <v>0</v>
      </c>
      <c r="AB183" s="14">
        <f t="shared" si="27"/>
        <v>0</v>
      </c>
      <c r="AC183" s="14">
        <v>0</v>
      </c>
      <c r="AD183" s="14">
        <v>0</v>
      </c>
      <c r="AE183" s="14">
        <v>0</v>
      </c>
      <c r="AF183" s="14">
        <v>0</v>
      </c>
      <c r="AG183" s="14">
        <v>0</v>
      </c>
      <c r="AH183" s="14">
        <v>0</v>
      </c>
      <c r="AI183" s="14">
        <v>0</v>
      </c>
      <c r="AJ183" s="14">
        <f t="shared" si="28"/>
        <v>0</v>
      </c>
      <c r="AK183" s="14">
        <v>0</v>
      </c>
      <c r="AL183" s="14">
        <v>0</v>
      </c>
      <c r="AM183" s="14">
        <v>0</v>
      </c>
      <c r="AN183" s="14">
        <v>0</v>
      </c>
      <c r="AO183" s="14">
        <v>0</v>
      </c>
      <c r="AP183" s="14">
        <v>0</v>
      </c>
      <c r="AQ183" s="14">
        <v>0</v>
      </c>
      <c r="AR183" s="14">
        <f t="shared" si="29"/>
        <v>0</v>
      </c>
      <c r="AS183" s="14">
        <f t="shared" si="30"/>
        <v>21.5</v>
      </c>
      <c r="AT183">
        <v>0</v>
      </c>
      <c r="AU183" t="s">
        <v>136</v>
      </c>
      <c r="AV183" s="20">
        <v>0</v>
      </c>
      <c r="AW183" s="13" t="s">
        <v>136</v>
      </c>
      <c r="AX183" s="13" t="s">
        <v>136</v>
      </c>
      <c r="AY183" s="13" t="s">
        <v>136</v>
      </c>
      <c r="AZ183" s="20">
        <v>0</v>
      </c>
      <c r="BA183" s="13" t="s">
        <v>136</v>
      </c>
      <c r="BB183" s="13" t="s">
        <v>136</v>
      </c>
      <c r="BC183" s="13" t="s">
        <v>136</v>
      </c>
      <c r="BD183" s="20">
        <v>0</v>
      </c>
      <c r="BE183" s="13" t="s">
        <v>136</v>
      </c>
      <c r="BF183" s="13" t="s">
        <v>136</v>
      </c>
      <c r="BG183" s="13" t="s">
        <v>136</v>
      </c>
      <c r="BH183" s="20">
        <v>0</v>
      </c>
      <c r="BI183" s="13" t="s">
        <v>136</v>
      </c>
      <c r="BJ183" s="13" t="s">
        <v>136</v>
      </c>
      <c r="BK183" s="13" t="s">
        <v>136</v>
      </c>
      <c r="BL183" s="20">
        <v>0</v>
      </c>
      <c r="BM183" s="13" t="s">
        <v>136</v>
      </c>
      <c r="BN183" s="13" t="s">
        <v>136</v>
      </c>
      <c r="BO183" s="13" t="s">
        <v>136</v>
      </c>
      <c r="BP183" s="20">
        <v>0</v>
      </c>
      <c r="BQ183" s="21">
        <v>1</v>
      </c>
      <c r="BR183" s="13" t="s">
        <v>136</v>
      </c>
      <c r="BS183" s="13" t="s">
        <v>136</v>
      </c>
      <c r="BT183" s="13" t="s">
        <v>136</v>
      </c>
      <c r="BU183" s="20">
        <v>0</v>
      </c>
      <c r="BV183" s="13" t="s">
        <v>136</v>
      </c>
      <c r="BW183" s="13" t="s">
        <v>136</v>
      </c>
      <c r="BX183" s="13" t="s">
        <v>136</v>
      </c>
      <c r="BY183" s="20">
        <v>0</v>
      </c>
      <c r="BZ183" s="13" t="s">
        <v>136</v>
      </c>
      <c r="CA183" s="13" t="s">
        <v>136</v>
      </c>
      <c r="CB183" s="13" t="s">
        <v>136</v>
      </c>
      <c r="CC183" s="20">
        <v>1</v>
      </c>
      <c r="CD183">
        <v>2</v>
      </c>
      <c r="CE183" s="15">
        <v>6</v>
      </c>
      <c r="CF183">
        <v>2</v>
      </c>
      <c r="CG183" s="20">
        <v>0</v>
      </c>
      <c r="CH183" s="13" t="s">
        <v>136</v>
      </c>
      <c r="CI183" s="13" t="s">
        <v>136</v>
      </c>
      <c r="CJ183" s="13" t="s">
        <v>136</v>
      </c>
      <c r="CK183" s="20">
        <v>0</v>
      </c>
      <c r="CL183" s="13" t="s">
        <v>136</v>
      </c>
      <c r="CM183" s="13" t="s">
        <v>136</v>
      </c>
      <c r="CN183" s="13" t="s">
        <v>136</v>
      </c>
      <c r="CO183" s="13" t="s">
        <v>136</v>
      </c>
      <c r="CP183" s="13" t="s">
        <v>136</v>
      </c>
      <c r="CQ183" s="13" t="s">
        <v>136</v>
      </c>
      <c r="CR183" s="13" t="s">
        <v>136</v>
      </c>
      <c r="CS183" s="13" t="s">
        <v>136</v>
      </c>
      <c r="CT183" s="13" t="s">
        <v>136</v>
      </c>
      <c r="CU183" s="13" t="s">
        <v>136</v>
      </c>
      <c r="CV183" s="13" t="s">
        <v>136</v>
      </c>
      <c r="CW183" s="13" t="s">
        <v>136</v>
      </c>
      <c r="CX183" s="13" t="s">
        <v>136</v>
      </c>
      <c r="CY183" s="13">
        <v>25</v>
      </c>
      <c r="CZ183" s="13" t="s">
        <v>136</v>
      </c>
      <c r="DA183" s="13" t="s">
        <v>136</v>
      </c>
      <c r="DB183" s="13" t="s">
        <v>136</v>
      </c>
      <c r="DC183" s="13" t="s">
        <v>136</v>
      </c>
      <c r="DD183" s="13" t="s">
        <v>136</v>
      </c>
      <c r="DE183" s="13" t="s">
        <v>136</v>
      </c>
      <c r="DF183" s="13" t="s">
        <v>136</v>
      </c>
      <c r="DG183" s="13" t="s">
        <v>136</v>
      </c>
      <c r="DH183" s="13" t="s">
        <v>136</v>
      </c>
      <c r="DI183" s="13"/>
      <c r="DJ183" s="13"/>
      <c r="DK183" s="13"/>
      <c r="DL183" s="13">
        <v>0</v>
      </c>
      <c r="DM183" s="13">
        <v>0</v>
      </c>
      <c r="DN183" s="13">
        <v>0</v>
      </c>
      <c r="DO183" s="13">
        <v>0</v>
      </c>
      <c r="DP183" s="13">
        <v>0</v>
      </c>
      <c r="DQ183" s="13">
        <v>0</v>
      </c>
      <c r="DR183" s="13">
        <v>0</v>
      </c>
      <c r="DS183" s="13">
        <v>0</v>
      </c>
      <c r="DT183" s="13">
        <v>0</v>
      </c>
      <c r="DU183" s="13">
        <v>0</v>
      </c>
      <c r="DV183" s="13">
        <v>1</v>
      </c>
      <c r="DW183" s="13">
        <v>1</v>
      </c>
      <c r="DX183" s="13">
        <v>2</v>
      </c>
      <c r="DY183" s="13">
        <v>2</v>
      </c>
      <c r="DZ183" s="13">
        <v>2</v>
      </c>
      <c r="EA183" s="13">
        <v>2</v>
      </c>
      <c r="EB183" s="13">
        <v>3000</v>
      </c>
      <c r="EC183" s="13">
        <v>5000</v>
      </c>
      <c r="ED183" s="19">
        <f t="shared" si="31"/>
        <v>2000</v>
      </c>
      <c r="EE183" s="19">
        <f t="shared" si="32"/>
        <v>40</v>
      </c>
      <c r="EF183" s="13">
        <v>3000</v>
      </c>
      <c r="EG183" s="13">
        <v>5000</v>
      </c>
      <c r="EH183" s="19">
        <f t="shared" si="33"/>
        <v>2000</v>
      </c>
      <c r="EI183" s="19">
        <f t="shared" si="34"/>
        <v>40</v>
      </c>
      <c r="EJ183" s="13">
        <v>3000</v>
      </c>
      <c r="EK183" s="13">
        <v>5000</v>
      </c>
      <c r="EL183" s="19">
        <f t="shared" si="35"/>
        <v>2000</v>
      </c>
      <c r="EM183" s="19">
        <f t="shared" si="36"/>
        <v>40</v>
      </c>
      <c r="EN183" s="13">
        <v>3000</v>
      </c>
      <c r="EO183" s="13">
        <v>5000</v>
      </c>
      <c r="EP183" s="19">
        <f t="shared" si="37"/>
        <v>2000</v>
      </c>
      <c r="EQ183" s="19">
        <f t="shared" si="38"/>
        <v>40</v>
      </c>
      <c r="ER183" s="19">
        <v>2</v>
      </c>
      <c r="ES183" s="13"/>
      <c r="ET183" s="13">
        <v>1</v>
      </c>
      <c r="EU183" s="13">
        <v>0</v>
      </c>
      <c r="EV183" s="19">
        <v>0</v>
      </c>
      <c r="EW183" s="19"/>
      <c r="EX183" s="13">
        <v>0</v>
      </c>
      <c r="EY183" s="20" t="s">
        <v>136</v>
      </c>
      <c r="EZ183" s="13">
        <v>1</v>
      </c>
      <c r="FA183" s="13"/>
      <c r="FB183" s="20">
        <v>2</v>
      </c>
      <c r="FC183" s="20"/>
      <c r="FD183" s="13">
        <v>2</v>
      </c>
      <c r="FE183" s="13"/>
      <c r="FF183" s="20">
        <v>2</v>
      </c>
      <c r="FG183">
        <v>17</v>
      </c>
      <c r="FH183">
        <v>0</v>
      </c>
      <c r="FI183">
        <v>2</v>
      </c>
      <c r="FJ183">
        <v>15</v>
      </c>
      <c r="FK183">
        <v>19</v>
      </c>
      <c r="FL183">
        <v>15</v>
      </c>
      <c r="FM183">
        <v>34</v>
      </c>
      <c r="FN183">
        <v>4</v>
      </c>
      <c r="FO183">
        <v>0</v>
      </c>
      <c r="FP183">
        <v>0</v>
      </c>
      <c r="FQ183">
        <v>0</v>
      </c>
      <c r="FR183">
        <v>2</v>
      </c>
      <c r="FS183">
        <v>0</v>
      </c>
      <c r="FT183">
        <v>0</v>
      </c>
      <c r="FU183">
        <v>0</v>
      </c>
      <c r="FV183">
        <v>2</v>
      </c>
      <c r="FW183">
        <v>0</v>
      </c>
      <c r="FX183">
        <v>2</v>
      </c>
      <c r="FY183">
        <v>0</v>
      </c>
      <c r="FZ183">
        <v>0</v>
      </c>
      <c r="GA183">
        <v>0</v>
      </c>
      <c r="GB183">
        <v>0</v>
      </c>
      <c r="GC183">
        <v>8</v>
      </c>
      <c r="GD183">
        <v>4</v>
      </c>
      <c r="GE183">
        <v>0</v>
      </c>
      <c r="GF183">
        <v>0</v>
      </c>
      <c r="GG183">
        <v>0</v>
      </c>
      <c r="GH183">
        <v>0</v>
      </c>
      <c r="GI183">
        <v>0</v>
      </c>
      <c r="GJ183">
        <v>0</v>
      </c>
      <c r="GK183">
        <v>0</v>
      </c>
      <c r="GL183">
        <v>1</v>
      </c>
      <c r="GM183">
        <v>0</v>
      </c>
      <c r="GN183">
        <v>0</v>
      </c>
      <c r="GO183">
        <v>0</v>
      </c>
      <c r="GP183">
        <v>0</v>
      </c>
      <c r="GQ183">
        <v>0</v>
      </c>
      <c r="GR183">
        <v>0</v>
      </c>
      <c r="GS183">
        <v>7</v>
      </c>
      <c r="GT183">
        <v>0</v>
      </c>
      <c r="GU183">
        <v>0</v>
      </c>
      <c r="GV183">
        <v>0</v>
      </c>
      <c r="GW183">
        <v>0</v>
      </c>
      <c r="GX183">
        <v>4</v>
      </c>
      <c r="GY183">
        <v>0</v>
      </c>
      <c r="GZ183">
        <v>0</v>
      </c>
      <c r="HA183">
        <v>0</v>
      </c>
    </row>
    <row r="184" spans="1:209" ht="15" customHeight="1" x14ac:dyDescent="0.35">
      <c r="A184" s="18">
        <v>3120810</v>
      </c>
      <c r="B184" s="18">
        <v>3</v>
      </c>
      <c r="C184" s="18">
        <v>12</v>
      </c>
      <c r="D184" s="18">
        <v>8</v>
      </c>
      <c r="E184" s="18" t="s">
        <v>312</v>
      </c>
      <c r="F184" s="18">
        <v>1</v>
      </c>
      <c r="G184" s="18">
        <v>4</v>
      </c>
      <c r="H184" s="18">
        <v>3</v>
      </c>
      <c r="I184">
        <v>0</v>
      </c>
      <c r="J184">
        <v>0</v>
      </c>
      <c r="K184" s="13">
        <v>0</v>
      </c>
      <c r="L184" s="14">
        <v>0</v>
      </c>
      <c r="M184">
        <v>5</v>
      </c>
      <c r="N184" s="14">
        <v>0</v>
      </c>
      <c r="O184" s="13">
        <v>3</v>
      </c>
      <c r="P184" s="14">
        <v>0</v>
      </c>
      <c r="Q184" s="14">
        <v>0</v>
      </c>
      <c r="R184" s="13">
        <v>7</v>
      </c>
      <c r="S184">
        <v>1</v>
      </c>
      <c r="T184" s="14">
        <f t="shared" si="26"/>
        <v>16</v>
      </c>
      <c r="U184" s="14">
        <v>0</v>
      </c>
      <c r="V184" s="14">
        <v>0</v>
      </c>
      <c r="W184" s="14">
        <v>0</v>
      </c>
      <c r="X184" s="14">
        <v>0</v>
      </c>
      <c r="Y184" s="14">
        <v>0</v>
      </c>
      <c r="Z184" s="14">
        <v>0</v>
      </c>
      <c r="AA184" s="14">
        <v>0</v>
      </c>
      <c r="AB184" s="14">
        <f t="shared" si="27"/>
        <v>0</v>
      </c>
      <c r="AC184" s="14">
        <v>0</v>
      </c>
      <c r="AD184" s="14">
        <v>0</v>
      </c>
      <c r="AE184" s="14">
        <v>0</v>
      </c>
      <c r="AF184" s="14">
        <v>0</v>
      </c>
      <c r="AG184" s="14">
        <v>0</v>
      </c>
      <c r="AH184" s="14">
        <v>0</v>
      </c>
      <c r="AI184" s="14">
        <v>0</v>
      </c>
      <c r="AJ184" s="14">
        <f t="shared" si="28"/>
        <v>0</v>
      </c>
      <c r="AK184" s="14">
        <v>0</v>
      </c>
      <c r="AL184" s="14">
        <v>0</v>
      </c>
      <c r="AM184" s="14">
        <v>0</v>
      </c>
      <c r="AN184" s="14">
        <v>0</v>
      </c>
      <c r="AO184" s="14">
        <v>0</v>
      </c>
      <c r="AP184" s="14">
        <v>0</v>
      </c>
      <c r="AQ184" s="14">
        <v>0</v>
      </c>
      <c r="AR184" s="14">
        <f t="shared" si="29"/>
        <v>0</v>
      </c>
      <c r="AS184" s="14">
        <f t="shared" si="30"/>
        <v>16</v>
      </c>
      <c r="AT184">
        <v>0</v>
      </c>
      <c r="AU184" t="s">
        <v>136</v>
      </c>
      <c r="AV184" s="20">
        <v>0</v>
      </c>
      <c r="AW184" s="13" t="s">
        <v>136</v>
      </c>
      <c r="AX184" s="13" t="s">
        <v>136</v>
      </c>
      <c r="AY184" s="13" t="s">
        <v>136</v>
      </c>
      <c r="AZ184" s="20">
        <v>0</v>
      </c>
      <c r="BA184" s="13" t="s">
        <v>136</v>
      </c>
      <c r="BB184" s="13" t="s">
        <v>136</v>
      </c>
      <c r="BC184" s="13" t="s">
        <v>136</v>
      </c>
      <c r="BD184" s="20">
        <v>0</v>
      </c>
      <c r="BE184" s="13" t="s">
        <v>136</v>
      </c>
      <c r="BF184" s="13" t="s">
        <v>136</v>
      </c>
      <c r="BG184" s="13" t="s">
        <v>136</v>
      </c>
      <c r="BH184" s="20">
        <v>1</v>
      </c>
      <c r="BI184">
        <v>2</v>
      </c>
      <c r="BJ184">
        <v>2</v>
      </c>
      <c r="BK184">
        <v>3</v>
      </c>
      <c r="BL184" s="20">
        <v>1</v>
      </c>
      <c r="BM184" s="20">
        <v>2</v>
      </c>
      <c r="BN184" s="20">
        <v>3</v>
      </c>
      <c r="BO184" s="20">
        <v>2</v>
      </c>
      <c r="BP184" s="20">
        <v>0</v>
      </c>
      <c r="BQ184" s="21">
        <v>1</v>
      </c>
      <c r="BR184" s="13" t="s">
        <v>136</v>
      </c>
      <c r="BS184" s="13" t="s">
        <v>136</v>
      </c>
      <c r="BT184" s="13" t="s">
        <v>136</v>
      </c>
      <c r="BU184" s="20">
        <v>0</v>
      </c>
      <c r="BV184" s="13" t="s">
        <v>136</v>
      </c>
      <c r="BW184" s="13" t="s">
        <v>136</v>
      </c>
      <c r="BX184" s="13" t="s">
        <v>136</v>
      </c>
      <c r="BY184" s="20">
        <v>0</v>
      </c>
      <c r="BZ184" s="13" t="s">
        <v>136</v>
      </c>
      <c r="CA184" s="13" t="s">
        <v>136</v>
      </c>
      <c r="CB184" s="13" t="s">
        <v>136</v>
      </c>
      <c r="CC184" s="20">
        <v>0</v>
      </c>
      <c r="CD184" s="13" t="s">
        <v>136</v>
      </c>
      <c r="CE184" s="13" t="s">
        <v>136</v>
      </c>
      <c r="CF184" s="13" t="s">
        <v>136</v>
      </c>
      <c r="CG184" s="20">
        <v>0</v>
      </c>
      <c r="CH184" s="13" t="s">
        <v>136</v>
      </c>
      <c r="CI184" s="13" t="s">
        <v>136</v>
      </c>
      <c r="CJ184" s="13" t="s">
        <v>136</v>
      </c>
      <c r="CK184" s="20">
        <v>0</v>
      </c>
      <c r="CL184" s="13" t="s">
        <v>136</v>
      </c>
      <c r="CM184" s="13" t="s">
        <v>136</v>
      </c>
      <c r="CN184" s="13" t="s">
        <v>136</v>
      </c>
      <c r="CO184" s="13" t="s">
        <v>136</v>
      </c>
      <c r="CP184" s="13" t="s">
        <v>136</v>
      </c>
      <c r="CQ184" s="13" t="s">
        <v>136</v>
      </c>
      <c r="CR184" s="13" t="s">
        <v>136</v>
      </c>
      <c r="CS184" s="13">
        <v>4</v>
      </c>
      <c r="CT184" s="13" t="s">
        <v>136</v>
      </c>
      <c r="CU184">
        <v>25</v>
      </c>
      <c r="CV184" s="13">
        <v>2</v>
      </c>
      <c r="CW184" s="13" t="s">
        <v>136</v>
      </c>
      <c r="CX184" s="13" t="s">
        <v>136</v>
      </c>
      <c r="CY184" s="13" t="s">
        <v>136</v>
      </c>
      <c r="CZ184" s="13" t="s">
        <v>136</v>
      </c>
      <c r="DA184" s="13" t="s">
        <v>136</v>
      </c>
      <c r="DB184" s="13" t="s">
        <v>136</v>
      </c>
      <c r="DC184" s="13" t="s">
        <v>136</v>
      </c>
      <c r="DD184" s="13" t="s">
        <v>136</v>
      </c>
      <c r="DE184" s="13" t="s">
        <v>136</v>
      </c>
      <c r="DF184" s="13" t="s">
        <v>136</v>
      </c>
      <c r="DG184" s="13" t="s">
        <v>136</v>
      </c>
      <c r="DH184" s="13" t="s">
        <v>136</v>
      </c>
      <c r="DI184" s="13"/>
      <c r="DJ184" s="13"/>
      <c r="DK184" s="13"/>
      <c r="DL184" s="20">
        <v>0</v>
      </c>
      <c r="DM184" s="20">
        <v>0</v>
      </c>
      <c r="DN184" s="20">
        <v>0</v>
      </c>
      <c r="DO184" s="20">
        <v>0</v>
      </c>
      <c r="DP184" s="20">
        <v>0</v>
      </c>
      <c r="DQ184" s="20">
        <v>0</v>
      </c>
      <c r="DR184" s="20">
        <v>1</v>
      </c>
      <c r="DS184">
        <v>0</v>
      </c>
      <c r="DT184" s="20">
        <v>1</v>
      </c>
      <c r="DU184" s="20">
        <v>0</v>
      </c>
      <c r="DV184" s="20">
        <v>0</v>
      </c>
      <c r="DW184" s="20">
        <v>0</v>
      </c>
      <c r="DX184" s="20">
        <v>2</v>
      </c>
      <c r="DY184" s="20">
        <v>2</v>
      </c>
      <c r="DZ184">
        <v>4</v>
      </c>
      <c r="EA184" s="20">
        <v>4</v>
      </c>
      <c r="EB184" s="20">
        <v>3000</v>
      </c>
      <c r="EC184" s="20">
        <v>4000</v>
      </c>
      <c r="ED184" s="19">
        <f t="shared" si="31"/>
        <v>1000</v>
      </c>
      <c r="EE184" s="19">
        <f t="shared" si="32"/>
        <v>25</v>
      </c>
      <c r="EF184" s="20">
        <v>3000</v>
      </c>
      <c r="EG184" s="20">
        <v>4000</v>
      </c>
      <c r="EH184" s="19">
        <f t="shared" si="33"/>
        <v>1000</v>
      </c>
      <c r="EI184" s="19">
        <f t="shared" si="34"/>
        <v>25</v>
      </c>
      <c r="EJ184" s="19"/>
      <c r="EK184" s="19"/>
      <c r="EL184" s="19"/>
      <c r="EM184" s="19"/>
      <c r="EN184" s="19"/>
      <c r="EO184" s="19"/>
      <c r="EP184" s="19"/>
      <c r="EQ184" s="19"/>
      <c r="ER184" s="19">
        <v>2</v>
      </c>
      <c r="ES184" s="20"/>
      <c r="ET184" s="20">
        <v>0</v>
      </c>
      <c r="EU184" s="20">
        <v>0</v>
      </c>
      <c r="EV184" s="19">
        <v>0</v>
      </c>
      <c r="EW184" s="19"/>
      <c r="EX184" s="20">
        <v>0</v>
      </c>
      <c r="EY184" s="20" t="s">
        <v>136</v>
      </c>
      <c r="EZ184" s="20">
        <v>1</v>
      </c>
      <c r="FA184" s="20"/>
      <c r="FB184" s="19">
        <v>0</v>
      </c>
      <c r="FC184" s="19"/>
      <c r="FD184" s="19">
        <v>0</v>
      </c>
      <c r="FE184" s="19"/>
      <c r="FF184" s="15">
        <v>0</v>
      </c>
      <c r="FG184">
        <v>18</v>
      </c>
      <c r="FH184">
        <v>1</v>
      </c>
      <c r="FI184">
        <v>8</v>
      </c>
      <c r="FJ184">
        <v>15</v>
      </c>
      <c r="FK184">
        <v>26</v>
      </c>
      <c r="FL184">
        <v>16</v>
      </c>
      <c r="FM184">
        <v>42</v>
      </c>
      <c r="FN184">
        <v>2</v>
      </c>
      <c r="FO184">
        <v>0</v>
      </c>
      <c r="FP184">
        <v>1</v>
      </c>
      <c r="FQ184">
        <v>0</v>
      </c>
      <c r="FR184">
        <v>4</v>
      </c>
      <c r="FS184">
        <v>0</v>
      </c>
      <c r="FT184">
        <v>0</v>
      </c>
      <c r="FU184">
        <v>0</v>
      </c>
      <c r="FV184">
        <v>0</v>
      </c>
      <c r="FW184">
        <v>0</v>
      </c>
      <c r="FX184">
        <v>0</v>
      </c>
      <c r="FY184">
        <v>0</v>
      </c>
      <c r="FZ184">
        <v>0</v>
      </c>
      <c r="GA184">
        <v>0</v>
      </c>
      <c r="GB184">
        <v>0</v>
      </c>
      <c r="GC184">
        <v>0</v>
      </c>
      <c r="GD184">
        <v>4</v>
      </c>
      <c r="GE184">
        <v>0</v>
      </c>
      <c r="GF184">
        <v>2</v>
      </c>
      <c r="GG184">
        <v>0</v>
      </c>
      <c r="GH184">
        <v>0</v>
      </c>
      <c r="GI184">
        <v>0</v>
      </c>
      <c r="GJ184">
        <v>0</v>
      </c>
      <c r="GK184">
        <v>0</v>
      </c>
      <c r="GL184">
        <v>2</v>
      </c>
      <c r="GM184">
        <v>0</v>
      </c>
      <c r="GN184">
        <v>0</v>
      </c>
      <c r="GO184">
        <v>0</v>
      </c>
      <c r="GP184">
        <v>2</v>
      </c>
      <c r="GQ184">
        <v>1</v>
      </c>
      <c r="GR184">
        <v>5</v>
      </c>
      <c r="GS184">
        <v>15</v>
      </c>
      <c r="GT184">
        <v>0</v>
      </c>
      <c r="GU184">
        <v>0</v>
      </c>
      <c r="GV184">
        <v>0</v>
      </c>
      <c r="GW184">
        <v>0</v>
      </c>
      <c r="GX184">
        <v>4</v>
      </c>
      <c r="GY184">
        <v>0</v>
      </c>
      <c r="GZ184">
        <v>0</v>
      </c>
      <c r="HA184">
        <v>0</v>
      </c>
    </row>
    <row r="185" spans="1:209" ht="15" customHeight="1" x14ac:dyDescent="0.35">
      <c r="A185" s="18">
        <v>3120811</v>
      </c>
      <c r="B185" s="18">
        <v>3</v>
      </c>
      <c r="C185" s="18">
        <v>12</v>
      </c>
      <c r="D185" s="18">
        <v>8</v>
      </c>
      <c r="E185" s="18" t="s">
        <v>313</v>
      </c>
      <c r="F185" s="18">
        <v>0</v>
      </c>
      <c r="G185">
        <v>0</v>
      </c>
      <c r="H185" s="18">
        <v>5</v>
      </c>
      <c r="I185">
        <v>0</v>
      </c>
      <c r="J185">
        <v>0</v>
      </c>
      <c r="K185" s="13">
        <v>1</v>
      </c>
      <c r="L185">
        <v>1</v>
      </c>
      <c r="M185" s="14">
        <v>0</v>
      </c>
      <c r="N185" s="14">
        <v>0</v>
      </c>
      <c r="O185" s="13">
        <v>5</v>
      </c>
      <c r="P185" s="14">
        <v>0</v>
      </c>
      <c r="Q185" s="14">
        <v>0</v>
      </c>
      <c r="R185" s="13">
        <v>5</v>
      </c>
      <c r="S185">
        <v>1</v>
      </c>
      <c r="T185" s="14">
        <f t="shared" si="26"/>
        <v>11</v>
      </c>
      <c r="U185" s="14">
        <v>0</v>
      </c>
      <c r="V185" s="14">
        <v>0</v>
      </c>
      <c r="W185" s="14">
        <v>0</v>
      </c>
      <c r="X185" s="14">
        <v>0</v>
      </c>
      <c r="Y185" s="14">
        <v>0</v>
      </c>
      <c r="Z185" s="14">
        <v>0</v>
      </c>
      <c r="AA185" s="14">
        <v>0</v>
      </c>
      <c r="AB185" s="14">
        <f t="shared" si="27"/>
        <v>0</v>
      </c>
      <c r="AC185" s="14">
        <v>0</v>
      </c>
      <c r="AD185" s="14">
        <v>0</v>
      </c>
      <c r="AE185" s="14">
        <v>0</v>
      </c>
      <c r="AF185" s="14">
        <v>0</v>
      </c>
      <c r="AG185" s="14">
        <v>0</v>
      </c>
      <c r="AH185" s="14">
        <v>0</v>
      </c>
      <c r="AI185" s="14">
        <v>0</v>
      </c>
      <c r="AJ185" s="14">
        <f t="shared" si="28"/>
        <v>0</v>
      </c>
      <c r="AK185" s="14">
        <v>0</v>
      </c>
      <c r="AL185" s="14">
        <v>0</v>
      </c>
      <c r="AM185" s="14">
        <v>0</v>
      </c>
      <c r="AN185" s="14">
        <v>0</v>
      </c>
      <c r="AO185" s="14">
        <v>0</v>
      </c>
      <c r="AP185" s="14">
        <v>0</v>
      </c>
      <c r="AQ185" s="14">
        <v>0</v>
      </c>
      <c r="AR185" s="14">
        <f t="shared" si="29"/>
        <v>0</v>
      </c>
      <c r="AS185" s="14">
        <f t="shared" si="30"/>
        <v>11</v>
      </c>
      <c r="AT185">
        <v>0</v>
      </c>
      <c r="AU185" t="s">
        <v>136</v>
      </c>
      <c r="AV185" s="20">
        <v>0</v>
      </c>
      <c r="AW185" s="13" t="s">
        <v>136</v>
      </c>
      <c r="AX185" s="13" t="s">
        <v>136</v>
      </c>
      <c r="AY185" s="13" t="s">
        <v>136</v>
      </c>
      <c r="AZ185" s="20">
        <v>0</v>
      </c>
      <c r="BA185" s="13" t="s">
        <v>136</v>
      </c>
      <c r="BB185" s="13" t="s">
        <v>136</v>
      </c>
      <c r="BC185" s="13" t="s">
        <v>136</v>
      </c>
      <c r="BD185" s="20">
        <v>0</v>
      </c>
      <c r="BE185" s="13" t="s">
        <v>136</v>
      </c>
      <c r="BF185" s="13" t="s">
        <v>136</v>
      </c>
      <c r="BG185" s="13" t="s">
        <v>136</v>
      </c>
      <c r="BH185" s="20">
        <v>1</v>
      </c>
      <c r="BI185">
        <v>2</v>
      </c>
      <c r="BJ185">
        <v>2</v>
      </c>
      <c r="BK185">
        <v>3</v>
      </c>
      <c r="BL185" s="20">
        <v>1</v>
      </c>
      <c r="BM185" s="20">
        <v>2</v>
      </c>
      <c r="BN185" s="20">
        <v>3</v>
      </c>
      <c r="BO185" s="20">
        <v>2</v>
      </c>
      <c r="BP185" s="20">
        <v>0</v>
      </c>
      <c r="BQ185" s="21">
        <v>0</v>
      </c>
      <c r="BR185" s="13" t="s">
        <v>136</v>
      </c>
      <c r="BS185" s="13" t="s">
        <v>136</v>
      </c>
      <c r="BT185" s="13" t="s">
        <v>136</v>
      </c>
      <c r="BU185" s="20">
        <v>0</v>
      </c>
      <c r="BV185" s="13" t="s">
        <v>136</v>
      </c>
      <c r="BW185" s="13" t="s">
        <v>136</v>
      </c>
      <c r="BX185" s="13" t="s">
        <v>136</v>
      </c>
      <c r="BY185" s="20">
        <v>0</v>
      </c>
      <c r="BZ185" s="13" t="s">
        <v>136</v>
      </c>
      <c r="CA185" s="13" t="s">
        <v>136</v>
      </c>
      <c r="CB185" s="13" t="s">
        <v>136</v>
      </c>
      <c r="CC185" s="20">
        <v>1</v>
      </c>
      <c r="CD185">
        <v>2</v>
      </c>
      <c r="CE185" s="15">
        <v>6</v>
      </c>
      <c r="CF185">
        <v>2</v>
      </c>
      <c r="CG185" s="20">
        <v>0</v>
      </c>
      <c r="CH185" s="13" t="s">
        <v>136</v>
      </c>
      <c r="CI185" s="13" t="s">
        <v>136</v>
      </c>
      <c r="CJ185" s="13" t="s">
        <v>136</v>
      </c>
      <c r="CK185" s="20">
        <v>0</v>
      </c>
      <c r="CL185" s="13" t="s">
        <v>136</v>
      </c>
      <c r="CM185" s="13" t="s">
        <v>136</v>
      </c>
      <c r="CN185" s="13" t="s">
        <v>136</v>
      </c>
      <c r="CO185" s="13" t="s">
        <v>136</v>
      </c>
      <c r="CP185" s="13" t="s">
        <v>136</v>
      </c>
      <c r="CQ185" s="13" t="s">
        <v>136</v>
      </c>
      <c r="CR185" s="13" t="s">
        <v>136</v>
      </c>
      <c r="CS185">
        <v>23</v>
      </c>
      <c r="CT185" s="13" t="s">
        <v>136</v>
      </c>
      <c r="CU185">
        <v>23</v>
      </c>
      <c r="CV185" s="13" t="s">
        <v>136</v>
      </c>
      <c r="CW185" s="13" t="s">
        <v>136</v>
      </c>
      <c r="CX185" s="13" t="s">
        <v>136</v>
      </c>
      <c r="CY185" s="13" t="s">
        <v>136</v>
      </c>
      <c r="CZ185" s="13" t="s">
        <v>136</v>
      </c>
      <c r="DA185" s="13" t="s">
        <v>136</v>
      </c>
      <c r="DB185" s="13" t="s">
        <v>136</v>
      </c>
      <c r="DC185">
        <v>3</v>
      </c>
      <c r="DD185" s="13" t="s">
        <v>136</v>
      </c>
      <c r="DE185" s="13" t="s">
        <v>136</v>
      </c>
      <c r="DF185" s="13" t="s">
        <v>136</v>
      </c>
      <c r="DG185" s="13" t="s">
        <v>136</v>
      </c>
      <c r="DH185" s="13" t="s">
        <v>136</v>
      </c>
      <c r="DI185" s="13"/>
      <c r="DJ185" s="13"/>
      <c r="DK185" s="13"/>
      <c r="DL185" s="20">
        <v>0</v>
      </c>
      <c r="DM185" s="20">
        <v>0</v>
      </c>
      <c r="DN185" s="20">
        <v>0</v>
      </c>
      <c r="DO185" s="20">
        <v>0</v>
      </c>
      <c r="DP185" s="20">
        <v>0</v>
      </c>
      <c r="DQ185" s="20">
        <v>0</v>
      </c>
      <c r="DR185" s="20">
        <v>0</v>
      </c>
      <c r="DS185" s="20">
        <v>1</v>
      </c>
      <c r="DT185" s="20">
        <v>0</v>
      </c>
      <c r="DU185" s="20">
        <v>0</v>
      </c>
      <c r="DV185" s="20">
        <v>0</v>
      </c>
      <c r="DW185" s="20">
        <v>1</v>
      </c>
      <c r="DX185" s="20">
        <v>2</v>
      </c>
      <c r="DY185" s="20">
        <v>2</v>
      </c>
      <c r="DZ185" s="20">
        <v>4</v>
      </c>
      <c r="EA185" s="20">
        <v>4</v>
      </c>
      <c r="EB185" s="20">
        <v>3000</v>
      </c>
      <c r="EC185" s="20">
        <v>5000</v>
      </c>
      <c r="ED185" s="19">
        <f t="shared" si="31"/>
        <v>2000</v>
      </c>
      <c r="EE185" s="19">
        <f t="shared" si="32"/>
        <v>40</v>
      </c>
      <c r="EF185" s="20">
        <v>3000</v>
      </c>
      <c r="EG185" s="20">
        <v>5000</v>
      </c>
      <c r="EH185" s="19">
        <f t="shared" si="33"/>
        <v>2000</v>
      </c>
      <c r="EI185" s="19">
        <f t="shared" si="34"/>
        <v>40</v>
      </c>
      <c r="EJ185" s="19"/>
      <c r="EK185" s="19"/>
      <c r="EL185" s="19"/>
      <c r="EM185" s="19"/>
      <c r="EN185" s="19"/>
      <c r="EO185" s="19"/>
      <c r="EP185" s="19"/>
      <c r="EQ185" s="19"/>
      <c r="ER185" s="19">
        <v>2</v>
      </c>
      <c r="ES185" s="20"/>
      <c r="ET185" s="20">
        <v>0</v>
      </c>
      <c r="EU185" s="20">
        <v>0</v>
      </c>
      <c r="EV185" s="19">
        <v>0</v>
      </c>
      <c r="EW185" s="19"/>
      <c r="EX185" s="20">
        <v>0</v>
      </c>
      <c r="EY185" s="20" t="s">
        <v>136</v>
      </c>
      <c r="EZ185" s="20">
        <v>5</v>
      </c>
      <c r="FA185" s="20"/>
      <c r="FB185" s="19">
        <v>0</v>
      </c>
      <c r="FC185" s="19"/>
      <c r="FD185" s="19">
        <v>0</v>
      </c>
      <c r="FE185" s="19"/>
      <c r="FF185">
        <v>3</v>
      </c>
      <c r="FG185">
        <v>107</v>
      </c>
      <c r="FH185">
        <v>0</v>
      </c>
      <c r="FI185">
        <v>22</v>
      </c>
      <c r="FJ185">
        <v>21</v>
      </c>
      <c r="FK185">
        <v>129</v>
      </c>
      <c r="FL185">
        <v>21</v>
      </c>
      <c r="FM185">
        <v>150</v>
      </c>
      <c r="FN185">
        <v>3</v>
      </c>
      <c r="FO185">
        <v>0</v>
      </c>
      <c r="FP185">
        <v>3</v>
      </c>
      <c r="FQ185">
        <v>4</v>
      </c>
      <c r="FR185">
        <v>4</v>
      </c>
      <c r="FS185">
        <v>0</v>
      </c>
      <c r="FT185">
        <v>8</v>
      </c>
      <c r="FU185">
        <v>0</v>
      </c>
      <c r="FV185">
        <v>0</v>
      </c>
      <c r="FW185">
        <v>0</v>
      </c>
      <c r="FX185">
        <v>0</v>
      </c>
      <c r="FY185">
        <v>0</v>
      </c>
      <c r="FZ185">
        <v>0</v>
      </c>
      <c r="GA185">
        <v>0</v>
      </c>
      <c r="GB185">
        <v>0</v>
      </c>
      <c r="GC185">
        <v>0</v>
      </c>
      <c r="GD185">
        <v>10</v>
      </c>
      <c r="GE185">
        <v>0</v>
      </c>
      <c r="GF185">
        <v>0</v>
      </c>
      <c r="GG185">
        <v>0</v>
      </c>
      <c r="GH185">
        <v>4</v>
      </c>
      <c r="GI185">
        <v>0</v>
      </c>
      <c r="GJ185">
        <v>0</v>
      </c>
      <c r="GK185">
        <v>0</v>
      </c>
      <c r="GL185">
        <v>60</v>
      </c>
      <c r="GM185">
        <v>0</v>
      </c>
      <c r="GN185">
        <v>0</v>
      </c>
      <c r="GO185">
        <v>0</v>
      </c>
      <c r="GP185">
        <v>12</v>
      </c>
      <c r="GQ185">
        <v>0</v>
      </c>
      <c r="GR185">
        <v>11</v>
      </c>
      <c r="GS185">
        <v>17</v>
      </c>
      <c r="GT185">
        <v>0</v>
      </c>
      <c r="GU185">
        <v>0</v>
      </c>
      <c r="GV185">
        <v>0</v>
      </c>
      <c r="GW185">
        <v>0</v>
      </c>
      <c r="GX185">
        <v>14</v>
      </c>
      <c r="GY185">
        <v>0</v>
      </c>
      <c r="GZ185">
        <v>0</v>
      </c>
      <c r="HA185">
        <v>0</v>
      </c>
    </row>
    <row r="186" spans="1:209" ht="15" customHeight="1" x14ac:dyDescent="0.35">
      <c r="A186" s="18">
        <v>3120812</v>
      </c>
      <c r="B186" s="18">
        <v>3</v>
      </c>
      <c r="C186" s="18">
        <v>12</v>
      </c>
      <c r="D186" s="18">
        <v>8</v>
      </c>
      <c r="E186" s="18" t="s">
        <v>314</v>
      </c>
      <c r="F186" s="18">
        <v>0</v>
      </c>
      <c r="G186">
        <v>0</v>
      </c>
      <c r="H186" s="18">
        <v>4</v>
      </c>
      <c r="I186">
        <v>0</v>
      </c>
      <c r="J186">
        <v>0</v>
      </c>
      <c r="K186" s="13">
        <v>0</v>
      </c>
      <c r="L186" s="14">
        <v>0</v>
      </c>
      <c r="M186" s="14">
        <v>0</v>
      </c>
      <c r="N186" s="14">
        <v>0</v>
      </c>
      <c r="O186" s="13">
        <v>4</v>
      </c>
      <c r="P186">
        <v>1</v>
      </c>
      <c r="Q186" s="14">
        <v>0</v>
      </c>
      <c r="R186" s="13">
        <v>3</v>
      </c>
      <c r="S186" s="14">
        <v>0</v>
      </c>
      <c r="T186" s="14">
        <f t="shared" si="26"/>
        <v>8</v>
      </c>
      <c r="U186" s="14">
        <v>0</v>
      </c>
      <c r="V186" s="14">
        <v>0</v>
      </c>
      <c r="W186" s="14">
        <v>0</v>
      </c>
      <c r="X186" s="14">
        <v>0</v>
      </c>
      <c r="Y186" s="14">
        <v>0</v>
      </c>
      <c r="Z186" s="14">
        <v>0</v>
      </c>
      <c r="AA186" s="14">
        <v>0</v>
      </c>
      <c r="AB186" s="14">
        <f t="shared" si="27"/>
        <v>0</v>
      </c>
      <c r="AC186" s="14">
        <v>0</v>
      </c>
      <c r="AD186" s="14">
        <v>0</v>
      </c>
      <c r="AE186" s="14">
        <v>0</v>
      </c>
      <c r="AF186" s="14">
        <v>0</v>
      </c>
      <c r="AG186" s="14">
        <v>0</v>
      </c>
      <c r="AH186" s="14">
        <v>0</v>
      </c>
      <c r="AI186" s="14">
        <v>0</v>
      </c>
      <c r="AJ186" s="14">
        <f t="shared" si="28"/>
        <v>0</v>
      </c>
      <c r="AK186" s="14">
        <v>0</v>
      </c>
      <c r="AL186" s="14">
        <v>0</v>
      </c>
      <c r="AM186" s="14">
        <v>0</v>
      </c>
      <c r="AN186" s="14">
        <v>0</v>
      </c>
      <c r="AO186" s="14">
        <v>0</v>
      </c>
      <c r="AP186" s="14">
        <v>0</v>
      </c>
      <c r="AQ186" s="14">
        <v>0</v>
      </c>
      <c r="AR186" s="14">
        <f t="shared" si="29"/>
        <v>0</v>
      </c>
      <c r="AS186" s="14">
        <f t="shared" si="30"/>
        <v>8</v>
      </c>
      <c r="AT186">
        <v>0</v>
      </c>
      <c r="AU186" t="s">
        <v>136</v>
      </c>
      <c r="AV186" s="20">
        <v>1</v>
      </c>
      <c r="AW186">
        <v>2</v>
      </c>
      <c r="AX186">
        <v>2</v>
      </c>
      <c r="AY186">
        <v>2</v>
      </c>
      <c r="AZ186" s="20">
        <v>0</v>
      </c>
      <c r="BA186" s="13" t="s">
        <v>136</v>
      </c>
      <c r="BB186" s="13" t="s">
        <v>136</v>
      </c>
      <c r="BC186" s="13" t="s">
        <v>136</v>
      </c>
      <c r="BD186" s="20">
        <v>0</v>
      </c>
      <c r="BE186" s="13" t="s">
        <v>136</v>
      </c>
      <c r="BF186" s="13" t="s">
        <v>136</v>
      </c>
      <c r="BG186" s="13" t="s">
        <v>136</v>
      </c>
      <c r="BH186" s="20">
        <v>1</v>
      </c>
      <c r="BI186" s="13">
        <v>2</v>
      </c>
      <c r="BJ186" s="13">
        <v>6</v>
      </c>
      <c r="BK186" s="13">
        <v>2</v>
      </c>
      <c r="BL186" s="13">
        <v>1</v>
      </c>
      <c r="BM186" s="13">
        <v>2</v>
      </c>
      <c r="BN186" s="13">
        <v>6</v>
      </c>
      <c r="BO186" s="13">
        <v>2</v>
      </c>
      <c r="BP186" s="20">
        <v>0</v>
      </c>
      <c r="BQ186" s="28">
        <v>0</v>
      </c>
      <c r="BR186" s="13" t="s">
        <v>136</v>
      </c>
      <c r="BS186" s="13" t="s">
        <v>136</v>
      </c>
      <c r="BT186" s="13" t="s">
        <v>136</v>
      </c>
      <c r="BU186" s="20">
        <v>0</v>
      </c>
      <c r="BV186" s="13" t="s">
        <v>136</v>
      </c>
      <c r="BW186" s="13" t="s">
        <v>136</v>
      </c>
      <c r="BX186" s="13" t="s">
        <v>136</v>
      </c>
      <c r="BY186" s="20">
        <v>0</v>
      </c>
      <c r="BZ186" s="13" t="s">
        <v>136</v>
      </c>
      <c r="CA186" s="13" t="s">
        <v>136</v>
      </c>
      <c r="CB186" s="13" t="s">
        <v>136</v>
      </c>
      <c r="CC186" s="20">
        <v>0</v>
      </c>
      <c r="CD186" s="13" t="s">
        <v>136</v>
      </c>
      <c r="CE186" s="13" t="s">
        <v>136</v>
      </c>
      <c r="CF186" s="13" t="s">
        <v>136</v>
      </c>
      <c r="CG186" s="20">
        <v>0</v>
      </c>
      <c r="CH186" s="13" t="s">
        <v>136</v>
      </c>
      <c r="CI186" s="13" t="s">
        <v>136</v>
      </c>
      <c r="CJ186" s="13" t="s">
        <v>136</v>
      </c>
      <c r="CK186" s="20">
        <v>0</v>
      </c>
      <c r="CL186" s="13" t="s">
        <v>136</v>
      </c>
      <c r="CM186" s="13" t="s">
        <v>136</v>
      </c>
      <c r="CN186" s="13" t="s">
        <v>136</v>
      </c>
      <c r="CO186" s="13" t="s">
        <v>136</v>
      </c>
      <c r="CP186" s="13" t="s">
        <v>136</v>
      </c>
      <c r="CQ186" s="13" t="s">
        <v>136</v>
      </c>
      <c r="CR186" s="13" t="s">
        <v>136</v>
      </c>
      <c r="CS186" s="13">
        <v>23</v>
      </c>
      <c r="CT186" s="13" t="s">
        <v>136</v>
      </c>
      <c r="CU186">
        <v>23</v>
      </c>
      <c r="CV186" s="13" t="s">
        <v>136</v>
      </c>
      <c r="CW186" s="13" t="s">
        <v>136</v>
      </c>
      <c r="CX186" s="13" t="s">
        <v>136</v>
      </c>
      <c r="CY186" s="13" t="s">
        <v>136</v>
      </c>
      <c r="CZ186" s="13" t="s">
        <v>136</v>
      </c>
      <c r="DA186" s="13" t="s">
        <v>136</v>
      </c>
      <c r="DB186" s="13" t="s">
        <v>136</v>
      </c>
      <c r="DC186" s="13" t="s">
        <v>136</v>
      </c>
      <c r="DD186" s="13" t="s">
        <v>136</v>
      </c>
      <c r="DE186" s="13" t="s">
        <v>136</v>
      </c>
      <c r="DF186" s="13" t="s">
        <v>136</v>
      </c>
      <c r="DG186" s="13" t="s">
        <v>136</v>
      </c>
      <c r="DH186" s="13" t="s">
        <v>136</v>
      </c>
      <c r="DI186" s="13"/>
      <c r="DJ186" s="13"/>
      <c r="DK186" s="13"/>
      <c r="DL186" s="20">
        <v>0</v>
      </c>
      <c r="DM186" s="20">
        <v>0</v>
      </c>
      <c r="DN186" s="20">
        <v>0</v>
      </c>
      <c r="DO186" s="20">
        <v>0</v>
      </c>
      <c r="DP186" s="20">
        <v>0</v>
      </c>
      <c r="DQ186" s="20">
        <v>0</v>
      </c>
      <c r="DR186" s="20">
        <v>0</v>
      </c>
      <c r="DS186" s="20">
        <v>1</v>
      </c>
      <c r="DT186" s="20">
        <v>0</v>
      </c>
      <c r="DU186" s="20">
        <v>0</v>
      </c>
      <c r="DV186" s="20">
        <v>0</v>
      </c>
      <c r="DW186" s="20">
        <v>0</v>
      </c>
      <c r="DX186" s="20">
        <v>2</v>
      </c>
      <c r="DY186" s="20">
        <v>2</v>
      </c>
      <c r="DZ186" s="20">
        <v>2</v>
      </c>
      <c r="EA186" s="20">
        <v>2</v>
      </c>
      <c r="EB186" s="20">
        <v>3000</v>
      </c>
      <c r="EC186" s="20">
        <v>5000</v>
      </c>
      <c r="ED186" s="19">
        <f t="shared" si="31"/>
        <v>2000</v>
      </c>
      <c r="EE186" s="19">
        <f t="shared" si="32"/>
        <v>40</v>
      </c>
      <c r="EF186" s="20">
        <v>3000</v>
      </c>
      <c r="EG186" s="20">
        <v>5000</v>
      </c>
      <c r="EH186" s="19">
        <f t="shared" si="33"/>
        <v>2000</v>
      </c>
      <c r="EI186" s="19">
        <f t="shared" si="34"/>
        <v>40</v>
      </c>
      <c r="EJ186" s="19"/>
      <c r="EK186" s="19"/>
      <c r="EL186" s="19"/>
      <c r="EM186" s="19"/>
      <c r="EN186" s="19"/>
      <c r="EO186" s="19"/>
      <c r="EP186" s="19"/>
      <c r="EQ186" s="19"/>
      <c r="ER186" s="20">
        <v>1</v>
      </c>
      <c r="ES186" s="20"/>
      <c r="ET186" s="20">
        <v>1</v>
      </c>
      <c r="EU186" s="20">
        <v>0</v>
      </c>
      <c r="EV186" s="19">
        <v>0</v>
      </c>
      <c r="EW186" s="19"/>
      <c r="EX186" s="20">
        <v>0</v>
      </c>
      <c r="EY186" s="20" t="s">
        <v>136</v>
      </c>
      <c r="EZ186" s="19">
        <v>0</v>
      </c>
      <c r="FA186" s="19"/>
      <c r="FB186">
        <v>6</v>
      </c>
      <c r="FD186" s="19">
        <v>0</v>
      </c>
      <c r="FE186" s="19"/>
      <c r="FF186">
        <v>2</v>
      </c>
      <c r="FG186">
        <v>5</v>
      </c>
      <c r="FH186">
        <v>1</v>
      </c>
      <c r="FI186">
        <v>9</v>
      </c>
      <c r="FJ186">
        <v>16</v>
      </c>
      <c r="FK186">
        <v>14</v>
      </c>
      <c r="FL186">
        <v>17</v>
      </c>
      <c r="FM186">
        <v>31</v>
      </c>
      <c r="FN186">
        <v>0</v>
      </c>
      <c r="FO186">
        <v>0</v>
      </c>
      <c r="FP186">
        <v>0</v>
      </c>
      <c r="FQ186">
        <v>0</v>
      </c>
      <c r="FR186">
        <v>2</v>
      </c>
      <c r="FS186">
        <v>0</v>
      </c>
      <c r="FT186">
        <v>0</v>
      </c>
      <c r="FU186">
        <v>0</v>
      </c>
      <c r="FV186">
        <v>0</v>
      </c>
      <c r="FW186">
        <v>0</v>
      </c>
      <c r="FX186">
        <v>0</v>
      </c>
      <c r="FY186">
        <v>0</v>
      </c>
      <c r="FZ186">
        <v>0</v>
      </c>
      <c r="GA186">
        <v>0</v>
      </c>
      <c r="GB186">
        <v>0</v>
      </c>
      <c r="GC186">
        <v>0</v>
      </c>
      <c r="GD186">
        <v>0</v>
      </c>
      <c r="GE186">
        <v>0</v>
      </c>
      <c r="GF186">
        <v>2</v>
      </c>
      <c r="GG186">
        <v>3</v>
      </c>
      <c r="GH186">
        <v>2</v>
      </c>
      <c r="GI186">
        <v>1</v>
      </c>
      <c r="GJ186">
        <v>0</v>
      </c>
      <c r="GK186">
        <v>3</v>
      </c>
      <c r="GL186">
        <v>1</v>
      </c>
      <c r="GM186">
        <v>0</v>
      </c>
      <c r="GN186">
        <v>0</v>
      </c>
      <c r="GO186">
        <v>0</v>
      </c>
      <c r="GP186">
        <v>0</v>
      </c>
      <c r="GQ186">
        <v>0</v>
      </c>
      <c r="GR186">
        <v>5</v>
      </c>
      <c r="GS186">
        <v>10</v>
      </c>
      <c r="GT186">
        <v>0</v>
      </c>
      <c r="GU186">
        <v>0</v>
      </c>
      <c r="GV186">
        <v>1</v>
      </c>
      <c r="GW186">
        <v>0</v>
      </c>
      <c r="GX186">
        <v>0</v>
      </c>
      <c r="GY186">
        <v>0</v>
      </c>
      <c r="GZ186">
        <v>1</v>
      </c>
      <c r="HA186">
        <v>0</v>
      </c>
    </row>
    <row r="187" spans="1:209" ht="15" customHeight="1" x14ac:dyDescent="0.35">
      <c r="A187" s="18">
        <v>3120813</v>
      </c>
      <c r="B187" s="18">
        <v>3</v>
      </c>
      <c r="C187" s="18">
        <v>12</v>
      </c>
      <c r="D187" s="18">
        <v>8</v>
      </c>
      <c r="E187" s="18" t="s">
        <v>315</v>
      </c>
      <c r="F187" s="18">
        <v>0</v>
      </c>
      <c r="G187">
        <v>0</v>
      </c>
      <c r="H187" s="18">
        <v>4</v>
      </c>
      <c r="I187">
        <v>0</v>
      </c>
      <c r="J187">
        <v>0</v>
      </c>
      <c r="K187" s="13">
        <v>0</v>
      </c>
      <c r="L187" s="14">
        <v>0</v>
      </c>
      <c r="M187">
        <v>2</v>
      </c>
      <c r="N187" s="14">
        <v>0</v>
      </c>
      <c r="O187" s="13">
        <v>5</v>
      </c>
      <c r="P187" s="13">
        <v>1</v>
      </c>
      <c r="Q187" s="14">
        <v>0</v>
      </c>
      <c r="R187" s="13">
        <v>1.5</v>
      </c>
      <c r="S187" s="13">
        <v>0.5</v>
      </c>
      <c r="T187" s="14">
        <f t="shared" si="26"/>
        <v>10</v>
      </c>
      <c r="U187" s="14">
        <v>0</v>
      </c>
      <c r="V187" s="14">
        <v>0</v>
      </c>
      <c r="W187" s="14">
        <v>0</v>
      </c>
      <c r="X187" s="14">
        <v>0</v>
      </c>
      <c r="Y187" s="14">
        <v>0</v>
      </c>
      <c r="Z187" s="14">
        <v>0</v>
      </c>
      <c r="AA187" s="14">
        <v>0</v>
      </c>
      <c r="AB187" s="14">
        <f t="shared" si="27"/>
        <v>0</v>
      </c>
      <c r="AC187" s="14">
        <v>0</v>
      </c>
      <c r="AD187" s="14">
        <v>0</v>
      </c>
      <c r="AE187" s="14">
        <v>0</v>
      </c>
      <c r="AF187" s="14">
        <v>0</v>
      </c>
      <c r="AG187" s="14">
        <v>0</v>
      </c>
      <c r="AH187" s="14">
        <v>0</v>
      </c>
      <c r="AI187" s="14">
        <v>0</v>
      </c>
      <c r="AJ187" s="14">
        <f t="shared" si="28"/>
        <v>0</v>
      </c>
      <c r="AK187" s="14">
        <v>0</v>
      </c>
      <c r="AL187" s="14">
        <v>0</v>
      </c>
      <c r="AM187" s="14">
        <v>0</v>
      </c>
      <c r="AN187" s="14">
        <v>0</v>
      </c>
      <c r="AO187" s="14">
        <v>0</v>
      </c>
      <c r="AP187" s="14">
        <v>0</v>
      </c>
      <c r="AQ187" s="14">
        <v>0</v>
      </c>
      <c r="AR187" s="14">
        <f t="shared" si="29"/>
        <v>0</v>
      </c>
      <c r="AS187" s="14">
        <f t="shared" si="30"/>
        <v>10</v>
      </c>
      <c r="AT187">
        <v>0</v>
      </c>
      <c r="AU187" t="s">
        <v>136</v>
      </c>
      <c r="AV187" s="20">
        <v>1</v>
      </c>
      <c r="AW187">
        <v>2</v>
      </c>
      <c r="AX187">
        <v>2</v>
      </c>
      <c r="AY187">
        <v>2</v>
      </c>
      <c r="AZ187" s="20">
        <v>0</v>
      </c>
      <c r="BA187" s="13" t="s">
        <v>136</v>
      </c>
      <c r="BB187" s="13" t="s">
        <v>136</v>
      </c>
      <c r="BC187" s="13" t="s">
        <v>136</v>
      </c>
      <c r="BD187" s="20">
        <v>0</v>
      </c>
      <c r="BE187" s="13" t="s">
        <v>136</v>
      </c>
      <c r="BF187" s="13" t="s">
        <v>136</v>
      </c>
      <c r="BG187" s="13" t="s">
        <v>136</v>
      </c>
      <c r="BH187" s="20">
        <v>1</v>
      </c>
      <c r="BI187" s="13">
        <v>2</v>
      </c>
      <c r="BJ187" s="13">
        <v>6</v>
      </c>
      <c r="BK187" s="13">
        <v>2</v>
      </c>
      <c r="BL187" s="13">
        <v>1</v>
      </c>
      <c r="BM187" s="13">
        <v>2</v>
      </c>
      <c r="BN187" s="13">
        <v>6</v>
      </c>
      <c r="BO187" s="13">
        <v>2</v>
      </c>
      <c r="BP187" s="20">
        <v>0</v>
      </c>
      <c r="BQ187" s="21">
        <v>0</v>
      </c>
      <c r="BR187" s="13" t="s">
        <v>136</v>
      </c>
      <c r="BS187" s="13" t="s">
        <v>136</v>
      </c>
      <c r="BT187" s="13" t="s">
        <v>136</v>
      </c>
      <c r="BU187" s="20">
        <v>0</v>
      </c>
      <c r="BV187" s="13" t="s">
        <v>136</v>
      </c>
      <c r="BW187" s="13" t="s">
        <v>136</v>
      </c>
      <c r="BX187" s="13" t="s">
        <v>136</v>
      </c>
      <c r="BY187" s="20">
        <v>0</v>
      </c>
      <c r="BZ187" s="13" t="s">
        <v>136</v>
      </c>
      <c r="CA187" s="13" t="s">
        <v>136</v>
      </c>
      <c r="CB187" s="13" t="s">
        <v>136</v>
      </c>
      <c r="CC187" s="20">
        <v>0</v>
      </c>
      <c r="CD187" s="13" t="s">
        <v>136</v>
      </c>
      <c r="CE187" s="13" t="s">
        <v>136</v>
      </c>
      <c r="CF187" s="13" t="s">
        <v>136</v>
      </c>
      <c r="CG187" s="20">
        <v>0</v>
      </c>
      <c r="CH187" s="13" t="s">
        <v>136</v>
      </c>
      <c r="CI187" s="13" t="s">
        <v>136</v>
      </c>
      <c r="CJ187" s="13" t="s">
        <v>136</v>
      </c>
      <c r="CK187" s="20">
        <v>0</v>
      </c>
      <c r="CL187" s="13" t="s">
        <v>136</v>
      </c>
      <c r="CM187" s="13" t="s">
        <v>136</v>
      </c>
      <c r="CN187" s="13" t="s">
        <v>136</v>
      </c>
      <c r="CO187" s="13" t="s">
        <v>136</v>
      </c>
      <c r="CP187" s="13" t="s">
        <v>136</v>
      </c>
      <c r="CQ187" s="13" t="s">
        <v>136</v>
      </c>
      <c r="CR187" s="13" t="s">
        <v>136</v>
      </c>
      <c r="CS187" s="13">
        <v>2</v>
      </c>
      <c r="CT187" s="13" t="s">
        <v>136</v>
      </c>
      <c r="CU187">
        <v>2</v>
      </c>
      <c r="CV187" s="13" t="s">
        <v>136</v>
      </c>
      <c r="CW187" s="13" t="s">
        <v>136</v>
      </c>
      <c r="CX187" s="13" t="s">
        <v>136</v>
      </c>
      <c r="CY187" s="13" t="s">
        <v>136</v>
      </c>
      <c r="CZ187" s="13" t="s">
        <v>136</v>
      </c>
      <c r="DA187" s="13" t="s">
        <v>136</v>
      </c>
      <c r="DB187" s="13" t="s">
        <v>136</v>
      </c>
      <c r="DC187" s="13" t="s">
        <v>136</v>
      </c>
      <c r="DD187" s="13" t="s">
        <v>136</v>
      </c>
      <c r="DE187" s="13" t="s">
        <v>136</v>
      </c>
      <c r="DF187" s="13" t="s">
        <v>136</v>
      </c>
      <c r="DG187" s="13" t="s">
        <v>136</v>
      </c>
      <c r="DH187" s="13" t="s">
        <v>136</v>
      </c>
      <c r="DI187" s="13"/>
      <c r="DJ187" s="13"/>
      <c r="DK187" s="13"/>
      <c r="DL187" s="20">
        <v>0</v>
      </c>
      <c r="DM187" s="20">
        <v>0</v>
      </c>
      <c r="DN187" s="20">
        <v>0</v>
      </c>
      <c r="DO187" s="20">
        <v>0</v>
      </c>
      <c r="DP187" s="20">
        <v>0</v>
      </c>
      <c r="DQ187" s="20">
        <v>0</v>
      </c>
      <c r="DR187" s="20">
        <v>1</v>
      </c>
      <c r="DS187" s="20">
        <v>1</v>
      </c>
      <c r="DT187" s="20">
        <v>0</v>
      </c>
      <c r="DU187" s="20">
        <v>0</v>
      </c>
      <c r="DV187" s="20">
        <v>0</v>
      </c>
      <c r="DW187" s="20">
        <v>1</v>
      </c>
      <c r="DX187" s="20">
        <v>2</v>
      </c>
      <c r="DY187" s="20">
        <v>2</v>
      </c>
      <c r="DZ187" s="20">
        <v>2</v>
      </c>
      <c r="EA187" s="20">
        <v>2</v>
      </c>
      <c r="EB187" s="20">
        <v>4000</v>
      </c>
      <c r="EC187" s="20">
        <v>5000</v>
      </c>
      <c r="ED187" s="19">
        <f t="shared" si="31"/>
        <v>1000</v>
      </c>
      <c r="EE187" s="19">
        <f t="shared" si="32"/>
        <v>20</v>
      </c>
      <c r="EF187" s="20">
        <v>3000</v>
      </c>
      <c r="EG187" s="20">
        <v>4000</v>
      </c>
      <c r="EH187" s="19">
        <f t="shared" si="33"/>
        <v>1000</v>
      </c>
      <c r="EI187" s="19">
        <f t="shared" si="34"/>
        <v>25</v>
      </c>
      <c r="EJ187" s="20">
        <v>4000</v>
      </c>
      <c r="EK187" s="20">
        <v>5000</v>
      </c>
      <c r="EL187" s="19">
        <f t="shared" si="35"/>
        <v>1000</v>
      </c>
      <c r="EM187" s="19">
        <f t="shared" si="36"/>
        <v>20</v>
      </c>
      <c r="EN187" s="20">
        <v>3000</v>
      </c>
      <c r="EO187" s="20">
        <v>4000</v>
      </c>
      <c r="EP187" s="19">
        <f t="shared" si="37"/>
        <v>1000</v>
      </c>
      <c r="EQ187" s="19">
        <f t="shared" si="38"/>
        <v>25</v>
      </c>
      <c r="ER187" s="19">
        <v>2</v>
      </c>
      <c r="ES187" s="20"/>
      <c r="ET187" s="20">
        <v>1</v>
      </c>
      <c r="EU187" s="20">
        <v>0</v>
      </c>
      <c r="EV187" s="19">
        <v>0</v>
      </c>
      <c r="EW187" s="19"/>
      <c r="EX187" s="20">
        <v>0</v>
      </c>
      <c r="EY187" s="20" t="s">
        <v>136</v>
      </c>
      <c r="EZ187" s="19">
        <v>0</v>
      </c>
      <c r="FA187" s="19"/>
      <c r="FB187">
        <v>2</v>
      </c>
      <c r="FD187" s="19">
        <v>0</v>
      </c>
      <c r="FE187" s="19"/>
      <c r="FF187">
        <v>2</v>
      </c>
      <c r="FG187">
        <v>12</v>
      </c>
      <c r="FH187">
        <v>1</v>
      </c>
      <c r="FI187">
        <v>15</v>
      </c>
      <c r="FJ187">
        <v>86</v>
      </c>
      <c r="FK187">
        <v>27</v>
      </c>
      <c r="FL187">
        <v>87</v>
      </c>
      <c r="FM187">
        <v>114</v>
      </c>
      <c r="FN187">
        <v>0</v>
      </c>
      <c r="FO187">
        <v>0</v>
      </c>
      <c r="FP187">
        <v>1</v>
      </c>
      <c r="FQ187">
        <v>0</v>
      </c>
      <c r="FR187">
        <v>1</v>
      </c>
      <c r="FS187">
        <v>0</v>
      </c>
      <c r="FT187">
        <v>0</v>
      </c>
      <c r="FU187">
        <v>0</v>
      </c>
      <c r="FV187">
        <v>0</v>
      </c>
      <c r="FW187">
        <v>0</v>
      </c>
      <c r="FX187">
        <v>4</v>
      </c>
      <c r="FY187">
        <v>0</v>
      </c>
      <c r="FZ187">
        <v>0</v>
      </c>
      <c r="GA187">
        <v>0</v>
      </c>
      <c r="GB187">
        <v>1</v>
      </c>
      <c r="GC187">
        <v>8</v>
      </c>
      <c r="GD187">
        <v>3</v>
      </c>
      <c r="GE187">
        <v>1</v>
      </c>
      <c r="GF187">
        <v>0</v>
      </c>
      <c r="GG187">
        <v>0</v>
      </c>
      <c r="GH187">
        <v>2</v>
      </c>
      <c r="GI187">
        <v>0</v>
      </c>
      <c r="GJ187">
        <v>1</v>
      </c>
      <c r="GK187">
        <v>36</v>
      </c>
      <c r="GL187">
        <v>4</v>
      </c>
      <c r="GM187">
        <v>0</v>
      </c>
      <c r="GN187">
        <v>0</v>
      </c>
      <c r="GO187">
        <v>0</v>
      </c>
      <c r="GP187">
        <v>0</v>
      </c>
      <c r="GQ187">
        <v>0</v>
      </c>
      <c r="GR187">
        <v>4</v>
      </c>
      <c r="GS187">
        <v>42</v>
      </c>
      <c r="GT187">
        <v>0</v>
      </c>
      <c r="GU187">
        <v>0</v>
      </c>
      <c r="GV187">
        <v>3</v>
      </c>
      <c r="GW187">
        <v>0</v>
      </c>
      <c r="GX187">
        <v>2</v>
      </c>
      <c r="GY187">
        <v>0</v>
      </c>
      <c r="GZ187">
        <v>1</v>
      </c>
      <c r="HA187">
        <v>0</v>
      </c>
    </row>
    <row r="188" spans="1:209" ht="15" customHeight="1" x14ac:dyDescent="0.35">
      <c r="A188" s="18">
        <v>3120814</v>
      </c>
      <c r="B188" s="18">
        <v>3</v>
      </c>
      <c r="C188" s="18">
        <v>12</v>
      </c>
      <c r="D188" s="18">
        <v>8</v>
      </c>
      <c r="E188" s="18" t="s">
        <v>316</v>
      </c>
      <c r="F188" s="18">
        <v>0</v>
      </c>
      <c r="G188">
        <v>0</v>
      </c>
      <c r="H188" s="18">
        <v>3</v>
      </c>
      <c r="I188">
        <v>0</v>
      </c>
      <c r="J188">
        <v>0</v>
      </c>
      <c r="K188" s="13">
        <v>0</v>
      </c>
      <c r="L188" s="14">
        <v>0</v>
      </c>
      <c r="M188">
        <v>2</v>
      </c>
      <c r="N188" s="14">
        <v>0</v>
      </c>
      <c r="O188" s="13">
        <v>4</v>
      </c>
      <c r="P188" s="13">
        <v>2</v>
      </c>
      <c r="Q188" s="14">
        <v>0</v>
      </c>
      <c r="R188" s="13">
        <v>3</v>
      </c>
      <c r="S188" s="14">
        <v>0</v>
      </c>
      <c r="T188" s="14">
        <f t="shared" si="26"/>
        <v>11</v>
      </c>
      <c r="U188" s="14">
        <v>0</v>
      </c>
      <c r="V188" s="14">
        <v>0</v>
      </c>
      <c r="W188" s="14">
        <v>0</v>
      </c>
      <c r="X188" s="14">
        <v>0</v>
      </c>
      <c r="Y188" s="14">
        <v>0</v>
      </c>
      <c r="Z188" s="14">
        <v>0</v>
      </c>
      <c r="AA188" s="14">
        <v>0</v>
      </c>
      <c r="AB188" s="14">
        <f t="shared" si="27"/>
        <v>0</v>
      </c>
      <c r="AC188" s="14">
        <v>0</v>
      </c>
      <c r="AD188" s="14">
        <v>0</v>
      </c>
      <c r="AE188" s="14">
        <v>0</v>
      </c>
      <c r="AF188" s="14">
        <v>0</v>
      </c>
      <c r="AG188" s="14">
        <v>0</v>
      </c>
      <c r="AH188" s="14">
        <v>0</v>
      </c>
      <c r="AI188" s="14">
        <v>0</v>
      </c>
      <c r="AJ188" s="14">
        <f t="shared" si="28"/>
        <v>0</v>
      </c>
      <c r="AK188" s="14">
        <v>0</v>
      </c>
      <c r="AL188" s="14">
        <v>0</v>
      </c>
      <c r="AM188" s="14">
        <v>0</v>
      </c>
      <c r="AN188" s="14">
        <v>0</v>
      </c>
      <c r="AO188" s="14">
        <v>0</v>
      </c>
      <c r="AP188" s="14">
        <v>0</v>
      </c>
      <c r="AQ188" s="14">
        <v>0</v>
      </c>
      <c r="AR188" s="14">
        <f t="shared" si="29"/>
        <v>0</v>
      </c>
      <c r="AS188" s="14">
        <f t="shared" si="30"/>
        <v>11</v>
      </c>
      <c r="AT188">
        <v>0</v>
      </c>
      <c r="AU188" t="s">
        <v>136</v>
      </c>
      <c r="AV188" s="20">
        <v>0</v>
      </c>
      <c r="AW188" s="13" t="s">
        <v>136</v>
      </c>
      <c r="AX188" s="13" t="s">
        <v>136</v>
      </c>
      <c r="AY188" s="13" t="s">
        <v>136</v>
      </c>
      <c r="AZ188" s="20">
        <v>0</v>
      </c>
      <c r="BA188" s="13" t="s">
        <v>136</v>
      </c>
      <c r="BB188" s="13" t="s">
        <v>136</v>
      </c>
      <c r="BC188" s="13" t="s">
        <v>136</v>
      </c>
      <c r="BD188" s="20">
        <v>0</v>
      </c>
      <c r="BE188" s="13" t="s">
        <v>136</v>
      </c>
      <c r="BF188" s="13" t="s">
        <v>136</v>
      </c>
      <c r="BG188" s="13" t="s">
        <v>136</v>
      </c>
      <c r="BH188" s="20">
        <v>0</v>
      </c>
      <c r="BI188" s="13" t="s">
        <v>136</v>
      </c>
      <c r="BJ188" s="13" t="s">
        <v>136</v>
      </c>
      <c r="BK188" s="13" t="s">
        <v>136</v>
      </c>
      <c r="BL188" s="20">
        <v>0</v>
      </c>
      <c r="BM188" s="13" t="s">
        <v>136</v>
      </c>
      <c r="BN188" s="13" t="s">
        <v>136</v>
      </c>
      <c r="BO188" s="13" t="s">
        <v>136</v>
      </c>
      <c r="BP188" s="20">
        <v>0</v>
      </c>
      <c r="BQ188" s="21">
        <v>0</v>
      </c>
      <c r="BR188" s="13" t="s">
        <v>136</v>
      </c>
      <c r="BS188" s="13" t="s">
        <v>136</v>
      </c>
      <c r="BT188" s="13" t="s">
        <v>136</v>
      </c>
      <c r="BU188" s="20">
        <v>0</v>
      </c>
      <c r="BV188" s="13" t="s">
        <v>136</v>
      </c>
      <c r="BW188" s="13" t="s">
        <v>136</v>
      </c>
      <c r="BX188" s="13" t="s">
        <v>136</v>
      </c>
      <c r="BY188" s="20">
        <v>0</v>
      </c>
      <c r="BZ188" s="13" t="s">
        <v>136</v>
      </c>
      <c r="CA188" s="13" t="s">
        <v>136</v>
      </c>
      <c r="CB188" s="13" t="s">
        <v>136</v>
      </c>
      <c r="CC188" s="20">
        <v>0</v>
      </c>
      <c r="CD188" s="13" t="s">
        <v>136</v>
      </c>
      <c r="CE188" s="13" t="s">
        <v>136</v>
      </c>
      <c r="CF188" s="13" t="s">
        <v>136</v>
      </c>
      <c r="CG188" s="20">
        <v>0</v>
      </c>
      <c r="CH188" s="13" t="s">
        <v>136</v>
      </c>
      <c r="CI188" s="13" t="s">
        <v>136</v>
      </c>
      <c r="CJ188" s="13" t="s">
        <v>136</v>
      </c>
      <c r="CK188" s="20">
        <v>0</v>
      </c>
      <c r="CL188" s="13" t="s">
        <v>136</v>
      </c>
      <c r="CM188" s="13" t="s">
        <v>136</v>
      </c>
      <c r="CN188" s="13" t="s">
        <v>136</v>
      </c>
      <c r="CO188" s="13" t="s">
        <v>136</v>
      </c>
      <c r="CP188" s="13" t="s">
        <v>136</v>
      </c>
      <c r="CQ188" s="13" t="s">
        <v>136</v>
      </c>
      <c r="CR188" s="13" t="s">
        <v>136</v>
      </c>
      <c r="CS188" s="13" t="s">
        <v>136</v>
      </c>
      <c r="CT188" s="13" t="s">
        <v>136</v>
      </c>
      <c r="CU188" s="13" t="s">
        <v>136</v>
      </c>
      <c r="CV188" s="13" t="s">
        <v>136</v>
      </c>
      <c r="CW188" s="13" t="s">
        <v>136</v>
      </c>
      <c r="CX188" s="13" t="s">
        <v>136</v>
      </c>
      <c r="CY188" s="13" t="s">
        <v>136</v>
      </c>
      <c r="CZ188" s="13" t="s">
        <v>136</v>
      </c>
      <c r="DA188" s="13" t="s">
        <v>136</v>
      </c>
      <c r="DB188" s="13" t="s">
        <v>136</v>
      </c>
      <c r="DC188" s="13" t="s">
        <v>136</v>
      </c>
      <c r="DD188" s="13" t="s">
        <v>136</v>
      </c>
      <c r="DE188" s="13" t="s">
        <v>136</v>
      </c>
      <c r="DF188" s="13" t="s">
        <v>136</v>
      </c>
      <c r="DG188" s="13" t="s">
        <v>136</v>
      </c>
      <c r="DH188" s="13" t="s">
        <v>136</v>
      </c>
      <c r="DI188" s="13"/>
      <c r="DJ188" s="13"/>
      <c r="DK188" s="13"/>
      <c r="DL188" s="20">
        <v>0</v>
      </c>
      <c r="DM188" s="20">
        <v>0</v>
      </c>
      <c r="DN188" s="20">
        <v>0</v>
      </c>
      <c r="DO188" s="20">
        <v>0</v>
      </c>
      <c r="DP188" s="20">
        <v>0</v>
      </c>
      <c r="DQ188" s="20">
        <v>0</v>
      </c>
      <c r="DR188" s="20">
        <v>1</v>
      </c>
      <c r="DS188" s="20">
        <v>1</v>
      </c>
      <c r="DT188" s="20">
        <v>0</v>
      </c>
      <c r="DU188" s="20">
        <v>0</v>
      </c>
      <c r="DV188" s="20">
        <v>0</v>
      </c>
      <c r="DW188" s="20">
        <v>0</v>
      </c>
      <c r="DX188" s="20">
        <v>2</v>
      </c>
      <c r="DY188" s="20">
        <v>2</v>
      </c>
      <c r="DZ188" s="20">
        <v>4</v>
      </c>
      <c r="EA188" s="20">
        <v>4</v>
      </c>
      <c r="EB188" s="20">
        <v>3000</v>
      </c>
      <c r="EC188" s="20">
        <v>5000</v>
      </c>
      <c r="ED188" s="19">
        <f t="shared" si="31"/>
        <v>2000</v>
      </c>
      <c r="EE188" s="19">
        <f t="shared" si="32"/>
        <v>40</v>
      </c>
      <c r="EF188" s="20">
        <v>3000</v>
      </c>
      <c r="EG188" s="20">
        <v>5000</v>
      </c>
      <c r="EH188" s="19">
        <f t="shared" si="33"/>
        <v>2000</v>
      </c>
      <c r="EI188" s="19">
        <f t="shared" si="34"/>
        <v>40</v>
      </c>
      <c r="EJ188" s="19"/>
      <c r="EK188" s="19"/>
      <c r="EL188" s="19"/>
      <c r="EM188" s="19"/>
      <c r="EN188" s="19"/>
      <c r="EO188" s="19"/>
      <c r="EP188" s="19"/>
      <c r="EQ188" s="19"/>
      <c r="ER188" s="19">
        <v>2</v>
      </c>
      <c r="ES188" s="20"/>
      <c r="ET188" s="20">
        <v>1</v>
      </c>
      <c r="EU188" s="20">
        <v>0</v>
      </c>
      <c r="EV188" s="19">
        <v>0</v>
      </c>
      <c r="EW188" s="19"/>
      <c r="EX188" s="20">
        <v>0</v>
      </c>
      <c r="EY188" s="20" t="s">
        <v>136</v>
      </c>
      <c r="EZ188" s="19">
        <v>0</v>
      </c>
      <c r="FA188" s="19"/>
      <c r="FB188" s="19">
        <v>0</v>
      </c>
      <c r="FC188" s="19"/>
      <c r="FD188" s="19">
        <v>0</v>
      </c>
      <c r="FE188" s="19"/>
      <c r="FF188" s="15">
        <v>0</v>
      </c>
      <c r="FG188">
        <v>2</v>
      </c>
      <c r="FH188">
        <v>0</v>
      </c>
      <c r="FI188">
        <v>18</v>
      </c>
      <c r="FJ188">
        <v>34</v>
      </c>
      <c r="FK188">
        <v>20</v>
      </c>
      <c r="FL188">
        <v>34</v>
      </c>
      <c r="FM188">
        <v>54</v>
      </c>
      <c r="FN188">
        <v>0</v>
      </c>
      <c r="FO188">
        <v>0</v>
      </c>
      <c r="FP188">
        <v>1</v>
      </c>
      <c r="FQ188">
        <v>0</v>
      </c>
      <c r="FR188">
        <v>0</v>
      </c>
      <c r="FS188">
        <v>0</v>
      </c>
      <c r="FT188">
        <v>2</v>
      </c>
      <c r="FU188">
        <v>0</v>
      </c>
      <c r="FV188">
        <v>0</v>
      </c>
      <c r="FW188">
        <v>0</v>
      </c>
      <c r="FX188">
        <v>0</v>
      </c>
      <c r="FY188">
        <v>0</v>
      </c>
      <c r="FZ188">
        <v>0</v>
      </c>
      <c r="GA188">
        <v>0</v>
      </c>
      <c r="GB188">
        <v>0</v>
      </c>
      <c r="GC188">
        <v>0</v>
      </c>
      <c r="GD188">
        <v>0</v>
      </c>
      <c r="GE188">
        <v>0</v>
      </c>
      <c r="GF188">
        <v>1</v>
      </c>
      <c r="GG188">
        <v>0</v>
      </c>
      <c r="GH188">
        <v>0</v>
      </c>
      <c r="GI188">
        <v>0</v>
      </c>
      <c r="GJ188">
        <v>0</v>
      </c>
      <c r="GK188">
        <v>21</v>
      </c>
      <c r="GL188">
        <v>2</v>
      </c>
      <c r="GM188">
        <v>0</v>
      </c>
      <c r="GN188">
        <v>0</v>
      </c>
      <c r="GO188">
        <v>0</v>
      </c>
      <c r="GP188">
        <v>0</v>
      </c>
      <c r="GQ188">
        <v>0</v>
      </c>
      <c r="GR188">
        <v>11</v>
      </c>
      <c r="GS188">
        <v>8</v>
      </c>
      <c r="GT188">
        <v>0</v>
      </c>
      <c r="GU188">
        <v>0</v>
      </c>
      <c r="GV188">
        <v>1</v>
      </c>
      <c r="GW188">
        <v>5</v>
      </c>
      <c r="GX188">
        <v>0</v>
      </c>
      <c r="GY188">
        <v>0</v>
      </c>
      <c r="GZ188">
        <v>2</v>
      </c>
      <c r="HA188">
        <v>0</v>
      </c>
    </row>
    <row r="189" spans="1:209" s="20" customFormat="1" ht="15" customHeight="1" x14ac:dyDescent="0.35">
      <c r="A189" s="21">
        <v>3120815</v>
      </c>
      <c r="B189" s="21">
        <v>3</v>
      </c>
      <c r="C189" s="21">
        <v>12</v>
      </c>
      <c r="D189" s="21">
        <v>8</v>
      </c>
      <c r="E189" s="21" t="s">
        <v>195</v>
      </c>
      <c r="F189" s="21">
        <v>0</v>
      </c>
      <c r="G189" s="20">
        <v>0</v>
      </c>
      <c r="H189" s="21">
        <v>2</v>
      </c>
      <c r="I189" s="20">
        <v>0</v>
      </c>
      <c r="J189" s="20">
        <v>0</v>
      </c>
      <c r="K189" s="13">
        <v>0</v>
      </c>
      <c r="L189" s="14">
        <v>0</v>
      </c>
      <c r="M189" s="20">
        <v>2</v>
      </c>
      <c r="N189" s="20">
        <v>6</v>
      </c>
      <c r="O189" s="13">
        <v>8</v>
      </c>
      <c r="P189" s="14">
        <v>0</v>
      </c>
      <c r="Q189" s="14">
        <v>0</v>
      </c>
      <c r="R189" s="13">
        <v>1</v>
      </c>
      <c r="S189" s="13">
        <v>1</v>
      </c>
      <c r="T189" s="14">
        <f t="shared" si="26"/>
        <v>18</v>
      </c>
      <c r="U189" s="14">
        <v>0</v>
      </c>
      <c r="V189" s="14">
        <v>0</v>
      </c>
      <c r="W189" s="14">
        <v>0</v>
      </c>
      <c r="X189" s="14">
        <v>0</v>
      </c>
      <c r="Y189" s="14">
        <v>0</v>
      </c>
      <c r="Z189" s="14">
        <v>0</v>
      </c>
      <c r="AA189" s="14">
        <v>0</v>
      </c>
      <c r="AB189" s="14">
        <f t="shared" si="27"/>
        <v>0</v>
      </c>
      <c r="AC189" s="14">
        <v>0</v>
      </c>
      <c r="AD189" s="14">
        <v>0</v>
      </c>
      <c r="AE189" s="14">
        <v>0</v>
      </c>
      <c r="AF189" s="14">
        <v>0</v>
      </c>
      <c r="AG189" s="14">
        <v>0</v>
      </c>
      <c r="AH189" s="14">
        <v>0</v>
      </c>
      <c r="AI189" s="14">
        <v>0</v>
      </c>
      <c r="AJ189" s="14">
        <f t="shared" si="28"/>
        <v>0</v>
      </c>
      <c r="AK189" s="14">
        <v>0</v>
      </c>
      <c r="AL189" s="14">
        <v>0</v>
      </c>
      <c r="AM189" s="14">
        <v>0</v>
      </c>
      <c r="AN189" s="14">
        <v>0</v>
      </c>
      <c r="AO189" s="14">
        <v>0</v>
      </c>
      <c r="AP189" s="14">
        <v>0</v>
      </c>
      <c r="AQ189" s="14">
        <v>0</v>
      </c>
      <c r="AR189" s="14">
        <f t="shared" si="29"/>
        <v>0</v>
      </c>
      <c r="AS189" s="14">
        <f t="shared" si="30"/>
        <v>18</v>
      </c>
      <c r="AT189" s="20">
        <v>0</v>
      </c>
      <c r="AU189" s="20" t="s">
        <v>136</v>
      </c>
      <c r="AV189" s="20">
        <v>0</v>
      </c>
      <c r="AW189" s="13" t="s">
        <v>136</v>
      </c>
      <c r="AX189" s="13" t="s">
        <v>136</v>
      </c>
      <c r="AY189" s="13" t="s">
        <v>136</v>
      </c>
      <c r="AZ189" s="20">
        <v>1</v>
      </c>
      <c r="BA189" s="13">
        <v>1</v>
      </c>
      <c r="BB189" s="13">
        <v>1</v>
      </c>
      <c r="BC189" s="13">
        <v>3</v>
      </c>
      <c r="BD189" s="20">
        <v>0</v>
      </c>
      <c r="BE189" s="13" t="s">
        <v>136</v>
      </c>
      <c r="BF189" s="13" t="s">
        <v>136</v>
      </c>
      <c r="BG189" s="13" t="s">
        <v>136</v>
      </c>
      <c r="BH189" s="20">
        <v>0</v>
      </c>
      <c r="BI189" s="13" t="s">
        <v>136</v>
      </c>
      <c r="BJ189" s="13" t="s">
        <v>136</v>
      </c>
      <c r="BK189" s="13" t="s">
        <v>136</v>
      </c>
      <c r="BL189" s="20">
        <v>0</v>
      </c>
      <c r="BM189" s="13" t="s">
        <v>136</v>
      </c>
      <c r="BN189" s="13" t="s">
        <v>136</v>
      </c>
      <c r="BO189" s="13" t="s">
        <v>136</v>
      </c>
      <c r="BP189" s="20">
        <v>0</v>
      </c>
      <c r="BQ189" s="21">
        <v>0</v>
      </c>
      <c r="BR189" s="13" t="s">
        <v>136</v>
      </c>
      <c r="BS189" s="13" t="s">
        <v>136</v>
      </c>
      <c r="BT189" s="13" t="s">
        <v>136</v>
      </c>
      <c r="BU189" s="20">
        <v>0</v>
      </c>
      <c r="BV189" s="13" t="s">
        <v>136</v>
      </c>
      <c r="BW189" s="13" t="s">
        <v>136</v>
      </c>
      <c r="BX189" s="13" t="s">
        <v>136</v>
      </c>
      <c r="BY189" s="20">
        <v>0</v>
      </c>
      <c r="BZ189" s="13" t="s">
        <v>136</v>
      </c>
      <c r="CA189" s="13" t="s">
        <v>136</v>
      </c>
      <c r="CB189" s="13" t="s">
        <v>136</v>
      </c>
      <c r="CC189" s="20">
        <v>1</v>
      </c>
      <c r="CD189" s="20">
        <v>1</v>
      </c>
      <c r="CE189" s="20">
        <v>1</v>
      </c>
      <c r="CF189" s="20">
        <v>3</v>
      </c>
      <c r="CG189" s="20">
        <v>1</v>
      </c>
      <c r="CH189" s="20">
        <v>1</v>
      </c>
      <c r="CI189" s="20">
        <v>1</v>
      </c>
      <c r="CJ189" s="20">
        <v>3</v>
      </c>
      <c r="CK189" s="20">
        <v>1</v>
      </c>
      <c r="CL189" s="20">
        <v>1</v>
      </c>
      <c r="CM189" s="20">
        <v>1</v>
      </c>
      <c r="CN189" s="20">
        <v>3</v>
      </c>
      <c r="CO189" s="13" t="s">
        <v>136</v>
      </c>
      <c r="CP189" s="13" t="s">
        <v>136</v>
      </c>
      <c r="CQ189" s="13" t="s">
        <v>136</v>
      </c>
      <c r="CR189" s="13" t="s">
        <v>136</v>
      </c>
      <c r="CS189" s="13" t="s">
        <v>136</v>
      </c>
      <c r="CT189" s="13" t="s">
        <v>136</v>
      </c>
      <c r="CU189" s="13" t="s">
        <v>136</v>
      </c>
      <c r="CV189" s="13" t="s">
        <v>136</v>
      </c>
      <c r="CW189" s="13" t="s">
        <v>136</v>
      </c>
      <c r="CX189" s="13" t="s">
        <v>136</v>
      </c>
      <c r="CY189" s="13" t="s">
        <v>136</v>
      </c>
      <c r="CZ189" s="13" t="s">
        <v>136</v>
      </c>
      <c r="DA189" s="13" t="s">
        <v>136</v>
      </c>
      <c r="DB189" s="13" t="s">
        <v>136</v>
      </c>
      <c r="DC189" s="13" t="s">
        <v>136</v>
      </c>
      <c r="DD189" s="13" t="s">
        <v>136</v>
      </c>
      <c r="DE189" s="13" t="s">
        <v>136</v>
      </c>
      <c r="DF189" s="13" t="s">
        <v>136</v>
      </c>
      <c r="DG189" s="13" t="s">
        <v>136</v>
      </c>
      <c r="DH189" s="13" t="s">
        <v>136</v>
      </c>
      <c r="DI189" s="13"/>
      <c r="DJ189" s="13"/>
      <c r="DK189" s="13"/>
      <c r="DL189" s="20">
        <v>1</v>
      </c>
      <c r="DM189" s="20">
        <v>0</v>
      </c>
      <c r="DN189" s="20">
        <v>0</v>
      </c>
      <c r="DO189" s="20">
        <v>0</v>
      </c>
      <c r="DP189" s="20">
        <v>0</v>
      </c>
      <c r="DQ189" s="20">
        <v>0</v>
      </c>
      <c r="DR189" s="20">
        <v>0</v>
      </c>
      <c r="DS189" s="20">
        <v>0</v>
      </c>
      <c r="DT189" s="20">
        <v>0</v>
      </c>
      <c r="DU189" s="20">
        <v>0</v>
      </c>
      <c r="DV189" s="20">
        <v>0</v>
      </c>
      <c r="DW189" s="20">
        <v>1</v>
      </c>
      <c r="DX189" s="20">
        <v>2</v>
      </c>
      <c r="DY189" s="20">
        <v>2</v>
      </c>
      <c r="DZ189" s="20">
        <v>4</v>
      </c>
      <c r="EA189" s="20">
        <v>4</v>
      </c>
      <c r="EB189" s="20">
        <v>2500</v>
      </c>
      <c r="EC189" s="20">
        <v>5000</v>
      </c>
      <c r="ED189" s="19">
        <f t="shared" si="31"/>
        <v>2500</v>
      </c>
      <c r="EE189" s="19">
        <f t="shared" si="32"/>
        <v>50</v>
      </c>
      <c r="EF189" s="20">
        <v>2500</v>
      </c>
      <c r="EG189" s="20">
        <v>5000</v>
      </c>
      <c r="EH189" s="19">
        <f t="shared" si="33"/>
        <v>2500</v>
      </c>
      <c r="EI189" s="19">
        <f t="shared" si="34"/>
        <v>50</v>
      </c>
      <c r="EJ189" s="19"/>
      <c r="EK189" s="19"/>
      <c r="EL189" s="19"/>
      <c r="EM189" s="19"/>
      <c r="EN189" s="19"/>
      <c r="EO189" s="19"/>
      <c r="EP189" s="19"/>
      <c r="EQ189" s="19"/>
      <c r="ER189" s="19">
        <v>2</v>
      </c>
      <c r="ET189" s="20">
        <v>0</v>
      </c>
      <c r="EU189" s="20">
        <v>0</v>
      </c>
      <c r="EV189" s="19">
        <v>0</v>
      </c>
      <c r="EW189" s="19"/>
      <c r="EX189" s="20">
        <v>0</v>
      </c>
      <c r="EY189" s="20" t="s">
        <v>136</v>
      </c>
      <c r="EZ189" s="19">
        <v>0</v>
      </c>
      <c r="FA189" s="19"/>
      <c r="FB189" s="20">
        <v>1</v>
      </c>
      <c r="FD189" s="19">
        <v>0</v>
      </c>
      <c r="FE189" s="19"/>
      <c r="FF189" s="15">
        <v>0</v>
      </c>
      <c r="FG189" s="20">
        <v>74</v>
      </c>
      <c r="FH189" s="20">
        <v>0</v>
      </c>
      <c r="FI189" s="20">
        <v>10</v>
      </c>
      <c r="FJ189" s="20">
        <v>0</v>
      </c>
      <c r="FK189" s="20">
        <v>84</v>
      </c>
      <c r="FL189" s="20">
        <v>0</v>
      </c>
      <c r="FM189" s="20">
        <v>84</v>
      </c>
      <c r="FN189" s="20">
        <v>4</v>
      </c>
      <c r="FO189" s="20">
        <v>0</v>
      </c>
      <c r="FP189" s="20">
        <v>0</v>
      </c>
      <c r="FQ189" s="20">
        <v>0</v>
      </c>
      <c r="FR189" s="20">
        <v>0</v>
      </c>
      <c r="FS189" s="20">
        <v>0</v>
      </c>
      <c r="FT189" s="20">
        <v>2</v>
      </c>
      <c r="FU189" s="20">
        <v>0</v>
      </c>
      <c r="FV189" s="20">
        <v>0</v>
      </c>
      <c r="FW189" s="20">
        <v>0</v>
      </c>
      <c r="FX189" s="20">
        <v>0</v>
      </c>
      <c r="FY189" s="20">
        <v>0</v>
      </c>
      <c r="FZ189" s="20">
        <v>0</v>
      </c>
      <c r="GA189" s="20">
        <v>0</v>
      </c>
      <c r="GB189" s="20">
        <v>0</v>
      </c>
      <c r="GC189" s="20">
        <v>0</v>
      </c>
      <c r="GD189" s="20">
        <v>0</v>
      </c>
      <c r="GE189" s="20">
        <v>0</v>
      </c>
      <c r="GF189" s="20">
        <v>2</v>
      </c>
      <c r="GG189" s="20">
        <v>0</v>
      </c>
      <c r="GH189" s="20">
        <v>2</v>
      </c>
      <c r="GI189" s="20">
        <v>0</v>
      </c>
      <c r="GJ189" s="20">
        <v>2</v>
      </c>
      <c r="GK189" s="20">
        <v>0</v>
      </c>
      <c r="GL189" s="20">
        <v>60</v>
      </c>
      <c r="GM189" s="20">
        <v>0</v>
      </c>
      <c r="GN189" s="20">
        <v>0</v>
      </c>
      <c r="GO189" s="20">
        <v>0</v>
      </c>
      <c r="GP189" s="20">
        <v>4</v>
      </c>
      <c r="GQ189" s="20">
        <v>0</v>
      </c>
      <c r="GR189" s="20">
        <v>2</v>
      </c>
      <c r="GS189" s="20">
        <v>0</v>
      </c>
      <c r="GT189" s="20">
        <v>2</v>
      </c>
      <c r="GU189" s="20">
        <v>0</v>
      </c>
      <c r="GV189" s="20">
        <v>1</v>
      </c>
      <c r="GW189" s="20">
        <v>0</v>
      </c>
      <c r="GX189" s="20">
        <v>2</v>
      </c>
      <c r="GY189" s="20">
        <v>0</v>
      </c>
      <c r="GZ189" s="20">
        <v>1</v>
      </c>
      <c r="HA189" s="20">
        <v>0</v>
      </c>
    </row>
    <row r="190" spans="1:209" s="20" customFormat="1" ht="15" customHeight="1" x14ac:dyDescent="0.35">
      <c r="A190" s="21">
        <v>3120816</v>
      </c>
      <c r="B190" s="21">
        <v>4</v>
      </c>
      <c r="C190" s="21">
        <v>12</v>
      </c>
      <c r="D190" s="21">
        <v>3</v>
      </c>
      <c r="E190" s="21" t="s">
        <v>317</v>
      </c>
      <c r="F190" s="21">
        <v>0</v>
      </c>
      <c r="G190" s="20">
        <v>0</v>
      </c>
      <c r="H190" s="21">
        <v>1</v>
      </c>
      <c r="I190" s="20">
        <v>0</v>
      </c>
      <c r="J190" s="20">
        <v>0</v>
      </c>
      <c r="K190" s="13">
        <v>1</v>
      </c>
      <c r="L190" s="20">
        <v>2</v>
      </c>
      <c r="M190" s="13">
        <v>1</v>
      </c>
      <c r="N190" s="13">
        <v>7</v>
      </c>
      <c r="O190" s="13">
        <v>4</v>
      </c>
      <c r="P190" s="14">
        <v>0</v>
      </c>
      <c r="Q190" s="13">
        <v>1</v>
      </c>
      <c r="R190" s="13">
        <v>0.5</v>
      </c>
      <c r="S190" s="13">
        <v>3</v>
      </c>
      <c r="T190" s="14">
        <f t="shared" si="26"/>
        <v>16.5</v>
      </c>
      <c r="U190" s="13">
        <v>0.1</v>
      </c>
      <c r="V190" s="14">
        <v>0</v>
      </c>
      <c r="W190" s="13">
        <v>2</v>
      </c>
      <c r="X190" s="14">
        <v>0</v>
      </c>
      <c r="Y190" s="13">
        <v>8</v>
      </c>
      <c r="Z190" s="13">
        <v>3</v>
      </c>
      <c r="AA190" s="14">
        <v>0</v>
      </c>
      <c r="AB190" s="14">
        <f t="shared" si="27"/>
        <v>13.1</v>
      </c>
      <c r="AC190" s="14">
        <v>0</v>
      </c>
      <c r="AD190" s="14">
        <v>0</v>
      </c>
      <c r="AE190" s="14">
        <v>0</v>
      </c>
      <c r="AF190" s="14">
        <v>0</v>
      </c>
      <c r="AG190" s="14">
        <v>0</v>
      </c>
      <c r="AH190" s="14">
        <v>0</v>
      </c>
      <c r="AI190" s="14">
        <v>0</v>
      </c>
      <c r="AJ190" s="14">
        <f t="shared" si="28"/>
        <v>0</v>
      </c>
      <c r="AK190" s="14">
        <v>0</v>
      </c>
      <c r="AL190" s="14">
        <v>0</v>
      </c>
      <c r="AM190" s="14">
        <v>0</v>
      </c>
      <c r="AN190" s="14">
        <v>0</v>
      </c>
      <c r="AO190" s="14">
        <v>0</v>
      </c>
      <c r="AP190" s="14">
        <v>0</v>
      </c>
      <c r="AQ190" s="14">
        <v>0</v>
      </c>
      <c r="AR190" s="14">
        <f t="shared" si="29"/>
        <v>0</v>
      </c>
      <c r="AS190" s="14">
        <f t="shared" si="30"/>
        <v>29.6</v>
      </c>
      <c r="AT190" s="20">
        <v>0</v>
      </c>
      <c r="AU190" s="20" t="s">
        <v>136</v>
      </c>
      <c r="AV190" s="20">
        <v>0</v>
      </c>
      <c r="AW190" s="13" t="s">
        <v>136</v>
      </c>
      <c r="AX190" s="13" t="s">
        <v>136</v>
      </c>
      <c r="AY190" s="13" t="s">
        <v>136</v>
      </c>
      <c r="AZ190" s="20">
        <v>0</v>
      </c>
      <c r="BA190" s="13" t="s">
        <v>136</v>
      </c>
      <c r="BB190" s="13" t="s">
        <v>136</v>
      </c>
      <c r="BC190" s="13" t="s">
        <v>136</v>
      </c>
      <c r="BD190" s="20">
        <v>0</v>
      </c>
      <c r="BE190" s="13" t="s">
        <v>136</v>
      </c>
      <c r="BF190" s="13" t="s">
        <v>136</v>
      </c>
      <c r="BG190" s="13" t="s">
        <v>136</v>
      </c>
      <c r="BH190" s="20">
        <v>0</v>
      </c>
      <c r="BI190" s="13" t="s">
        <v>136</v>
      </c>
      <c r="BJ190" s="13" t="s">
        <v>136</v>
      </c>
      <c r="BK190" s="13" t="s">
        <v>136</v>
      </c>
      <c r="BL190" s="20">
        <v>0</v>
      </c>
      <c r="BM190" s="13" t="s">
        <v>136</v>
      </c>
      <c r="BN190" s="13" t="s">
        <v>136</v>
      </c>
      <c r="BO190" s="13" t="s">
        <v>136</v>
      </c>
      <c r="BP190" s="20">
        <v>0</v>
      </c>
      <c r="BQ190" s="21">
        <v>0</v>
      </c>
      <c r="BR190" s="13" t="s">
        <v>136</v>
      </c>
      <c r="BS190" s="13" t="s">
        <v>136</v>
      </c>
      <c r="BT190" s="13" t="s">
        <v>136</v>
      </c>
      <c r="BU190" s="20">
        <v>0</v>
      </c>
      <c r="BV190" s="13" t="s">
        <v>136</v>
      </c>
      <c r="BW190" s="13" t="s">
        <v>136</v>
      </c>
      <c r="BX190" s="13" t="s">
        <v>136</v>
      </c>
      <c r="BY190" s="20">
        <v>0</v>
      </c>
      <c r="BZ190" s="13" t="s">
        <v>136</v>
      </c>
      <c r="CA190" s="13" t="s">
        <v>136</v>
      </c>
      <c r="CB190" s="13" t="s">
        <v>136</v>
      </c>
      <c r="CC190" s="20">
        <v>1</v>
      </c>
      <c r="CD190" s="20">
        <v>1</v>
      </c>
      <c r="CE190" s="20">
        <v>1</v>
      </c>
      <c r="CF190" s="20">
        <v>3</v>
      </c>
      <c r="CG190" s="20">
        <v>1</v>
      </c>
      <c r="CH190" s="20">
        <v>1</v>
      </c>
      <c r="CI190" s="20">
        <v>1</v>
      </c>
      <c r="CJ190" s="20">
        <v>3</v>
      </c>
      <c r="CK190" s="20">
        <v>1</v>
      </c>
      <c r="CL190" s="20">
        <v>1</v>
      </c>
      <c r="CM190" s="20">
        <v>1</v>
      </c>
      <c r="CN190" s="20">
        <v>3</v>
      </c>
      <c r="CO190" s="13" t="s">
        <v>136</v>
      </c>
      <c r="CP190" s="13" t="s">
        <v>136</v>
      </c>
      <c r="CQ190" s="13" t="s">
        <v>136</v>
      </c>
      <c r="CR190" s="13" t="s">
        <v>136</v>
      </c>
      <c r="CS190" s="13" t="s">
        <v>136</v>
      </c>
      <c r="CT190" s="13" t="s">
        <v>136</v>
      </c>
      <c r="CU190" s="13" t="s">
        <v>136</v>
      </c>
      <c r="CV190" s="13" t="s">
        <v>136</v>
      </c>
      <c r="CW190" s="13" t="s">
        <v>136</v>
      </c>
      <c r="CX190" s="13" t="s">
        <v>136</v>
      </c>
      <c r="CY190" s="13" t="s">
        <v>136</v>
      </c>
      <c r="CZ190" s="13" t="s">
        <v>136</v>
      </c>
      <c r="DA190" s="13" t="s">
        <v>136</v>
      </c>
      <c r="DB190" s="13" t="s">
        <v>136</v>
      </c>
      <c r="DC190" s="13" t="s">
        <v>136</v>
      </c>
      <c r="DD190" s="13" t="s">
        <v>136</v>
      </c>
      <c r="DE190" s="13" t="s">
        <v>136</v>
      </c>
      <c r="DF190" s="13" t="s">
        <v>136</v>
      </c>
      <c r="DG190" s="13" t="s">
        <v>136</v>
      </c>
      <c r="DL190" s="20">
        <v>0</v>
      </c>
      <c r="DM190" s="20">
        <v>0</v>
      </c>
      <c r="DN190" s="20">
        <v>0</v>
      </c>
      <c r="DO190" s="20">
        <v>0</v>
      </c>
      <c r="DP190" s="20">
        <v>0</v>
      </c>
      <c r="DQ190" s="20">
        <v>0</v>
      </c>
      <c r="DR190" s="20">
        <v>0</v>
      </c>
      <c r="DS190" s="20">
        <v>0</v>
      </c>
      <c r="DT190" s="20">
        <v>0</v>
      </c>
      <c r="DU190" s="20">
        <v>0</v>
      </c>
      <c r="DV190" s="20">
        <v>0</v>
      </c>
      <c r="DW190" s="20">
        <v>1</v>
      </c>
      <c r="DX190" s="20">
        <v>2</v>
      </c>
      <c r="DY190" s="20">
        <v>2</v>
      </c>
      <c r="DZ190" s="20">
        <v>4</v>
      </c>
      <c r="EA190" s="20">
        <v>4</v>
      </c>
      <c r="EB190" s="20">
        <v>5000</v>
      </c>
      <c r="EC190" s="20">
        <v>6000</v>
      </c>
      <c r="ED190" s="19">
        <f t="shared" si="31"/>
        <v>1000</v>
      </c>
      <c r="EE190" s="19">
        <f t="shared" si="32"/>
        <v>16.666666666666668</v>
      </c>
      <c r="EF190" s="20">
        <v>5000</v>
      </c>
      <c r="EG190" s="20">
        <v>6000</v>
      </c>
      <c r="EH190" s="19">
        <f t="shared" si="33"/>
        <v>1000</v>
      </c>
      <c r="EI190" s="19">
        <f t="shared" si="34"/>
        <v>16.666666666666668</v>
      </c>
      <c r="EJ190" s="19"/>
      <c r="EK190" s="19"/>
      <c r="EL190" s="19"/>
      <c r="EM190" s="19"/>
      <c r="EN190" s="19"/>
      <c r="EO190" s="19"/>
      <c r="EP190" s="19"/>
      <c r="EQ190" s="19"/>
      <c r="ER190" s="20">
        <v>7</v>
      </c>
      <c r="ET190" s="20">
        <v>1</v>
      </c>
      <c r="EU190" s="20">
        <v>1</v>
      </c>
      <c r="EV190" s="20">
        <v>11</v>
      </c>
      <c r="EX190" s="20">
        <v>0</v>
      </c>
      <c r="EY190" s="20" t="s">
        <v>136</v>
      </c>
      <c r="EZ190" s="19">
        <v>0</v>
      </c>
      <c r="FA190" s="19"/>
      <c r="FB190" s="20">
        <v>8</v>
      </c>
      <c r="FD190" s="19">
        <v>0</v>
      </c>
      <c r="FE190" s="19"/>
      <c r="FF190" s="20">
        <v>3</v>
      </c>
      <c r="FG190" s="20">
        <v>14</v>
      </c>
      <c r="FH190" s="20">
        <v>0</v>
      </c>
      <c r="FI190" s="20">
        <v>9</v>
      </c>
      <c r="FJ190" s="20">
        <v>0</v>
      </c>
      <c r="FK190" s="20">
        <v>23</v>
      </c>
      <c r="FL190" s="20">
        <v>0</v>
      </c>
      <c r="FM190" s="20">
        <v>23</v>
      </c>
      <c r="FN190" s="20">
        <v>1</v>
      </c>
      <c r="FO190" s="20">
        <v>0</v>
      </c>
      <c r="FP190" s="20">
        <v>2</v>
      </c>
      <c r="FQ190" s="20">
        <v>0</v>
      </c>
      <c r="FR190" s="20">
        <v>1</v>
      </c>
      <c r="FS190" s="20">
        <v>0</v>
      </c>
      <c r="FT190" s="20">
        <v>0</v>
      </c>
      <c r="FU190" s="20">
        <v>0</v>
      </c>
      <c r="FV190" s="20">
        <v>0</v>
      </c>
      <c r="FW190" s="20">
        <v>0</v>
      </c>
      <c r="FX190" s="20">
        <v>0</v>
      </c>
      <c r="FY190" s="20">
        <v>0</v>
      </c>
      <c r="FZ190" s="20">
        <v>0</v>
      </c>
      <c r="GA190" s="20">
        <v>0</v>
      </c>
      <c r="GB190" s="20">
        <v>0</v>
      </c>
      <c r="GC190" s="20">
        <v>0</v>
      </c>
      <c r="GD190" s="20">
        <v>2</v>
      </c>
      <c r="GE190" s="20">
        <v>0</v>
      </c>
      <c r="GF190" s="20">
        <v>0</v>
      </c>
      <c r="GG190" s="20">
        <v>0</v>
      </c>
      <c r="GH190" s="20">
        <v>2</v>
      </c>
      <c r="GI190" s="20">
        <v>0</v>
      </c>
      <c r="GJ190" s="20">
        <v>0</v>
      </c>
      <c r="GK190" s="20">
        <v>0</v>
      </c>
      <c r="GL190" s="20">
        <v>2</v>
      </c>
      <c r="GM190" s="20">
        <v>0</v>
      </c>
      <c r="GN190" s="20">
        <v>0</v>
      </c>
      <c r="GO190" s="20">
        <v>0</v>
      </c>
      <c r="GP190" s="20">
        <v>2</v>
      </c>
      <c r="GQ190" s="20">
        <v>0</v>
      </c>
      <c r="GR190" s="20">
        <v>3</v>
      </c>
      <c r="GS190" s="20">
        <v>0</v>
      </c>
      <c r="GT190" s="20">
        <v>2</v>
      </c>
      <c r="GU190" s="20">
        <v>0</v>
      </c>
      <c r="GV190" s="20">
        <v>2</v>
      </c>
      <c r="GW190" s="20">
        <v>0</v>
      </c>
      <c r="GX190" s="20">
        <v>2</v>
      </c>
      <c r="GY190" s="20">
        <v>0</v>
      </c>
      <c r="GZ190" s="20">
        <v>2</v>
      </c>
      <c r="HA190" s="20">
        <v>0</v>
      </c>
    </row>
    <row r="191" spans="1:209" ht="15" customHeight="1" x14ac:dyDescent="0.35">
      <c r="A191" s="18">
        <v>3120817</v>
      </c>
      <c r="B191" s="18">
        <v>3</v>
      </c>
      <c r="C191" s="18">
        <v>12</v>
      </c>
      <c r="D191" s="18">
        <v>8</v>
      </c>
      <c r="E191" s="18" t="s">
        <v>318</v>
      </c>
      <c r="F191" s="18">
        <v>0</v>
      </c>
      <c r="G191">
        <v>0</v>
      </c>
      <c r="H191" s="18">
        <v>2</v>
      </c>
      <c r="I191">
        <v>0</v>
      </c>
      <c r="J191">
        <v>0</v>
      </c>
      <c r="K191" s="13">
        <v>0</v>
      </c>
      <c r="L191" s="14">
        <v>0</v>
      </c>
      <c r="M191">
        <v>4</v>
      </c>
      <c r="N191" s="14">
        <v>0</v>
      </c>
      <c r="O191" s="14">
        <v>0</v>
      </c>
      <c r="P191" s="13">
        <v>0</v>
      </c>
      <c r="Q191" s="13">
        <v>0</v>
      </c>
      <c r="R191" s="13">
        <v>8</v>
      </c>
      <c r="S191" s="14">
        <v>0</v>
      </c>
      <c r="T191" s="14">
        <f t="shared" si="26"/>
        <v>12</v>
      </c>
      <c r="U191" s="14">
        <v>0</v>
      </c>
      <c r="V191" s="14">
        <v>0</v>
      </c>
      <c r="W191">
        <v>5</v>
      </c>
      <c r="X191" s="14">
        <v>0</v>
      </c>
      <c r="Y191" s="14">
        <v>0</v>
      </c>
      <c r="Z191">
        <v>3</v>
      </c>
      <c r="AA191" s="14">
        <v>0</v>
      </c>
      <c r="AB191" s="14">
        <f t="shared" si="27"/>
        <v>8</v>
      </c>
      <c r="AC191" s="14">
        <v>0</v>
      </c>
      <c r="AD191" s="14">
        <v>0</v>
      </c>
      <c r="AE191" s="14">
        <v>0</v>
      </c>
      <c r="AF191" s="14">
        <v>0</v>
      </c>
      <c r="AG191" s="14">
        <v>0</v>
      </c>
      <c r="AH191" s="14">
        <v>0</v>
      </c>
      <c r="AI191" s="14">
        <v>0</v>
      </c>
      <c r="AJ191" s="14">
        <f t="shared" si="28"/>
        <v>0</v>
      </c>
      <c r="AK191" s="14">
        <v>0</v>
      </c>
      <c r="AL191" s="14">
        <v>0</v>
      </c>
      <c r="AM191" s="14">
        <v>0</v>
      </c>
      <c r="AN191" s="14">
        <v>0</v>
      </c>
      <c r="AO191" s="14">
        <v>0</v>
      </c>
      <c r="AP191" s="14">
        <v>0</v>
      </c>
      <c r="AQ191" s="14">
        <v>0</v>
      </c>
      <c r="AR191" s="14">
        <f t="shared" si="29"/>
        <v>0</v>
      </c>
      <c r="AS191" s="14">
        <f t="shared" si="30"/>
        <v>20</v>
      </c>
      <c r="AT191">
        <v>1</v>
      </c>
      <c r="AU191">
        <v>5</v>
      </c>
      <c r="AV191" s="20">
        <v>0</v>
      </c>
      <c r="AW191" s="13" t="s">
        <v>136</v>
      </c>
      <c r="AX191" s="13" t="s">
        <v>136</v>
      </c>
      <c r="AY191" s="13" t="s">
        <v>136</v>
      </c>
      <c r="AZ191" s="20">
        <v>0</v>
      </c>
      <c r="BA191" s="13" t="s">
        <v>136</v>
      </c>
      <c r="BB191" s="13" t="s">
        <v>136</v>
      </c>
      <c r="BC191" s="13" t="s">
        <v>136</v>
      </c>
      <c r="BD191" s="20">
        <v>0</v>
      </c>
      <c r="BE191" s="13" t="s">
        <v>136</v>
      </c>
      <c r="BF191" s="13" t="s">
        <v>136</v>
      </c>
      <c r="BG191" s="13" t="s">
        <v>136</v>
      </c>
      <c r="BH191" s="20">
        <v>0</v>
      </c>
      <c r="BI191" s="13" t="s">
        <v>136</v>
      </c>
      <c r="BJ191" s="13" t="s">
        <v>136</v>
      </c>
      <c r="BK191" s="13" t="s">
        <v>136</v>
      </c>
      <c r="BL191" s="20">
        <v>1</v>
      </c>
      <c r="BM191">
        <v>2</v>
      </c>
      <c r="BN191" s="13">
        <v>6</v>
      </c>
      <c r="BO191">
        <v>2</v>
      </c>
      <c r="BP191" s="20">
        <v>0</v>
      </c>
      <c r="BQ191" s="21">
        <v>0</v>
      </c>
      <c r="BR191" s="13" t="s">
        <v>136</v>
      </c>
      <c r="BS191" s="13" t="s">
        <v>136</v>
      </c>
      <c r="BT191" s="13" t="s">
        <v>136</v>
      </c>
      <c r="BU191" s="20">
        <v>0</v>
      </c>
      <c r="BV191" s="13" t="s">
        <v>136</v>
      </c>
      <c r="BW191" s="13" t="s">
        <v>136</v>
      </c>
      <c r="BX191" s="13" t="s">
        <v>136</v>
      </c>
      <c r="BY191" s="20">
        <v>0</v>
      </c>
      <c r="BZ191" s="13" t="s">
        <v>136</v>
      </c>
      <c r="CA191" s="13" t="s">
        <v>136</v>
      </c>
      <c r="CB191" s="13" t="s">
        <v>136</v>
      </c>
      <c r="CC191" s="20">
        <v>1</v>
      </c>
      <c r="CD191">
        <v>2</v>
      </c>
      <c r="CE191" s="15">
        <v>6</v>
      </c>
      <c r="CF191">
        <v>2</v>
      </c>
      <c r="CG191" s="20">
        <v>0</v>
      </c>
      <c r="CH191" s="13" t="s">
        <v>136</v>
      </c>
      <c r="CI191" s="13" t="s">
        <v>136</v>
      </c>
      <c r="CJ191" s="13" t="s">
        <v>136</v>
      </c>
      <c r="CK191" s="20">
        <v>1</v>
      </c>
      <c r="CL191">
        <v>2</v>
      </c>
      <c r="CM191">
        <v>2</v>
      </c>
      <c r="CN191">
        <v>3</v>
      </c>
      <c r="CO191" s="13" t="s">
        <v>136</v>
      </c>
      <c r="CP191" s="13" t="s">
        <v>136</v>
      </c>
      <c r="CQ191" s="13" t="s">
        <v>136</v>
      </c>
      <c r="CR191" s="13" t="s">
        <v>136</v>
      </c>
      <c r="CS191" s="13" t="s">
        <v>136</v>
      </c>
      <c r="CT191" s="13" t="s">
        <v>136</v>
      </c>
      <c r="CU191">
        <v>23</v>
      </c>
      <c r="CV191" s="13" t="s">
        <v>136</v>
      </c>
      <c r="CW191" s="13" t="s">
        <v>136</v>
      </c>
      <c r="CX191" s="13" t="s">
        <v>136</v>
      </c>
      <c r="CY191" s="13" t="s">
        <v>136</v>
      </c>
      <c r="CZ191" s="13" t="s">
        <v>136</v>
      </c>
      <c r="DA191" s="13" t="s">
        <v>136</v>
      </c>
      <c r="DB191" s="13" t="s">
        <v>136</v>
      </c>
      <c r="DC191">
        <v>1</v>
      </c>
      <c r="DD191" s="13" t="s">
        <v>136</v>
      </c>
      <c r="DE191">
        <v>1</v>
      </c>
      <c r="DF191" s="13" t="s">
        <v>136</v>
      </c>
      <c r="DG191" s="13" t="s">
        <v>136</v>
      </c>
      <c r="DH191" s="13" t="s">
        <v>136</v>
      </c>
      <c r="DI191" s="13"/>
      <c r="DJ191" s="13"/>
      <c r="DK191" s="13"/>
      <c r="DL191" s="20">
        <v>1</v>
      </c>
      <c r="DM191" s="20">
        <v>0</v>
      </c>
      <c r="DN191" s="20">
        <v>0</v>
      </c>
      <c r="DO191" s="20">
        <v>0</v>
      </c>
      <c r="DP191" s="20">
        <v>0</v>
      </c>
      <c r="DQ191" s="20">
        <v>0</v>
      </c>
      <c r="DR191" s="20">
        <v>0</v>
      </c>
      <c r="DS191" s="20">
        <v>0</v>
      </c>
      <c r="DT191" s="20">
        <v>0</v>
      </c>
      <c r="DU191" s="20">
        <v>0</v>
      </c>
      <c r="DV191" s="20">
        <v>0</v>
      </c>
      <c r="DW191" s="20">
        <v>0</v>
      </c>
      <c r="DX191" s="20">
        <v>2</v>
      </c>
      <c r="DY191" s="20">
        <v>2</v>
      </c>
      <c r="DZ191" s="20">
        <v>4</v>
      </c>
      <c r="EA191" s="20">
        <v>4</v>
      </c>
      <c r="EB191" s="20">
        <v>3000</v>
      </c>
      <c r="EC191" s="20">
        <v>4000</v>
      </c>
      <c r="ED191" s="19">
        <f t="shared" si="31"/>
        <v>1000</v>
      </c>
      <c r="EE191" s="19">
        <f t="shared" si="32"/>
        <v>25</v>
      </c>
      <c r="EF191" s="20">
        <v>1000</v>
      </c>
      <c r="EG191" s="20">
        <v>2000</v>
      </c>
      <c r="EH191" s="19">
        <f t="shared" si="33"/>
        <v>1000</v>
      </c>
      <c r="EI191" s="19">
        <f t="shared" si="34"/>
        <v>50</v>
      </c>
      <c r="EJ191" s="19"/>
      <c r="EK191" s="19"/>
      <c r="EL191" s="19"/>
      <c r="EM191" s="19"/>
      <c r="EN191" s="19"/>
      <c r="EO191" s="19"/>
      <c r="EP191" s="19"/>
      <c r="EQ191" s="19"/>
      <c r="ER191" s="19">
        <v>2</v>
      </c>
      <c r="ES191" s="20"/>
      <c r="ET191" s="20">
        <v>1</v>
      </c>
      <c r="EU191" s="20">
        <v>0</v>
      </c>
      <c r="EV191" s="19">
        <v>0</v>
      </c>
      <c r="EW191" s="19"/>
      <c r="EX191" s="20">
        <v>0</v>
      </c>
      <c r="EY191" s="20" t="s">
        <v>136</v>
      </c>
      <c r="EZ191" s="19">
        <v>0</v>
      </c>
      <c r="FA191" s="19"/>
      <c r="FB191" s="19">
        <v>0</v>
      </c>
      <c r="FC191" s="19"/>
      <c r="FD191" s="19">
        <v>0</v>
      </c>
      <c r="FE191" s="19"/>
      <c r="FF191" s="15">
        <v>0</v>
      </c>
      <c r="FG191">
        <v>43</v>
      </c>
      <c r="FH191">
        <v>0</v>
      </c>
      <c r="FI191">
        <v>25</v>
      </c>
      <c r="FJ191">
        <v>157</v>
      </c>
      <c r="FK191">
        <v>68</v>
      </c>
      <c r="FL191">
        <v>157</v>
      </c>
      <c r="FM191">
        <v>225</v>
      </c>
      <c r="FN191">
        <v>7</v>
      </c>
      <c r="FO191">
        <v>0</v>
      </c>
      <c r="FP191">
        <v>2</v>
      </c>
      <c r="FQ191">
        <v>0</v>
      </c>
      <c r="FR191">
        <v>1</v>
      </c>
      <c r="FS191">
        <v>0</v>
      </c>
      <c r="FT191">
        <v>5</v>
      </c>
      <c r="FU191">
        <v>2</v>
      </c>
      <c r="FV191">
        <v>0</v>
      </c>
      <c r="FW191">
        <v>0</v>
      </c>
      <c r="FX191">
        <v>0</v>
      </c>
      <c r="FY191">
        <v>0</v>
      </c>
      <c r="FZ191">
        <v>0</v>
      </c>
      <c r="GA191">
        <v>0</v>
      </c>
      <c r="GB191">
        <v>0</v>
      </c>
      <c r="GC191">
        <v>0</v>
      </c>
      <c r="GD191">
        <v>1</v>
      </c>
      <c r="GE191">
        <v>0</v>
      </c>
      <c r="GF191">
        <v>0</v>
      </c>
      <c r="GG191">
        <v>0</v>
      </c>
      <c r="GH191">
        <v>2</v>
      </c>
      <c r="GI191">
        <v>0</v>
      </c>
      <c r="GJ191">
        <v>10</v>
      </c>
      <c r="GK191">
        <v>35</v>
      </c>
      <c r="GL191">
        <v>30</v>
      </c>
      <c r="GM191">
        <v>0</v>
      </c>
      <c r="GN191">
        <v>0</v>
      </c>
      <c r="GO191">
        <v>0</v>
      </c>
      <c r="GP191">
        <v>1</v>
      </c>
      <c r="GQ191">
        <v>0</v>
      </c>
      <c r="GR191">
        <v>0</v>
      </c>
      <c r="GS191">
        <v>120</v>
      </c>
      <c r="GT191">
        <v>0</v>
      </c>
      <c r="GU191">
        <v>0</v>
      </c>
      <c r="GV191">
        <v>1</v>
      </c>
      <c r="GW191">
        <v>0</v>
      </c>
      <c r="GX191">
        <v>1</v>
      </c>
      <c r="GY191">
        <v>0</v>
      </c>
      <c r="GZ191">
        <v>7</v>
      </c>
      <c r="HA191">
        <v>0</v>
      </c>
    </row>
    <row r="192" spans="1:209" ht="15" customHeight="1" x14ac:dyDescent="0.35">
      <c r="A192" s="18">
        <v>3120818</v>
      </c>
      <c r="B192" s="18">
        <v>3</v>
      </c>
      <c r="C192" s="18">
        <v>12</v>
      </c>
      <c r="D192" s="18">
        <v>8</v>
      </c>
      <c r="E192" s="18" t="s">
        <v>319</v>
      </c>
      <c r="F192" s="18">
        <v>0</v>
      </c>
      <c r="G192">
        <v>0</v>
      </c>
      <c r="H192" s="18">
        <v>1</v>
      </c>
      <c r="I192">
        <v>0</v>
      </c>
      <c r="J192">
        <v>0</v>
      </c>
      <c r="K192" s="13">
        <v>0</v>
      </c>
      <c r="L192" s="14">
        <v>0</v>
      </c>
      <c r="M192" s="14">
        <v>0</v>
      </c>
      <c r="N192" s="14">
        <v>0</v>
      </c>
      <c r="O192" s="13">
        <v>4</v>
      </c>
      <c r="P192" s="14">
        <v>0</v>
      </c>
      <c r="Q192" s="14">
        <v>0</v>
      </c>
      <c r="R192" s="13">
        <v>4</v>
      </c>
      <c r="S192" s="13">
        <v>1</v>
      </c>
      <c r="T192" s="14">
        <f t="shared" si="26"/>
        <v>9</v>
      </c>
      <c r="U192" s="14">
        <v>0</v>
      </c>
      <c r="V192" s="14">
        <v>0</v>
      </c>
      <c r="W192" s="14">
        <v>0</v>
      </c>
      <c r="X192" s="14">
        <v>0</v>
      </c>
      <c r="Y192" s="14">
        <v>0</v>
      </c>
      <c r="Z192" s="14">
        <v>0</v>
      </c>
      <c r="AA192" s="14">
        <v>0</v>
      </c>
      <c r="AB192" s="14">
        <f t="shared" si="27"/>
        <v>0</v>
      </c>
      <c r="AC192" s="14">
        <v>0</v>
      </c>
      <c r="AD192" s="14">
        <v>0</v>
      </c>
      <c r="AE192" s="14">
        <v>0</v>
      </c>
      <c r="AF192" s="14">
        <v>0</v>
      </c>
      <c r="AG192" s="14">
        <v>0</v>
      </c>
      <c r="AH192" s="14">
        <v>0</v>
      </c>
      <c r="AI192" s="14">
        <v>0</v>
      </c>
      <c r="AJ192" s="14">
        <f t="shared" si="28"/>
        <v>0</v>
      </c>
      <c r="AK192" s="14">
        <v>0</v>
      </c>
      <c r="AL192" s="14">
        <v>0</v>
      </c>
      <c r="AM192" s="14">
        <v>0</v>
      </c>
      <c r="AN192" s="14">
        <v>0</v>
      </c>
      <c r="AO192" s="14">
        <v>0</v>
      </c>
      <c r="AP192" s="14">
        <v>0</v>
      </c>
      <c r="AQ192" s="14">
        <v>0</v>
      </c>
      <c r="AR192" s="14">
        <f t="shared" si="29"/>
        <v>0</v>
      </c>
      <c r="AS192" s="14">
        <f t="shared" si="30"/>
        <v>9</v>
      </c>
      <c r="AT192">
        <v>0</v>
      </c>
      <c r="AU192" t="s">
        <v>136</v>
      </c>
      <c r="AV192" s="20">
        <v>0</v>
      </c>
      <c r="AW192" s="13" t="s">
        <v>136</v>
      </c>
      <c r="AX192" s="13" t="s">
        <v>136</v>
      </c>
      <c r="AY192" s="13" t="s">
        <v>136</v>
      </c>
      <c r="AZ192" s="20">
        <v>0</v>
      </c>
      <c r="BA192" s="13" t="s">
        <v>136</v>
      </c>
      <c r="BB192" s="13" t="s">
        <v>136</v>
      </c>
      <c r="BC192" s="13" t="s">
        <v>136</v>
      </c>
      <c r="BD192" s="20">
        <v>0</v>
      </c>
      <c r="BE192" s="13" t="s">
        <v>136</v>
      </c>
      <c r="BF192" s="13" t="s">
        <v>136</v>
      </c>
      <c r="BG192" s="13" t="s">
        <v>136</v>
      </c>
      <c r="BH192" s="20">
        <v>0</v>
      </c>
      <c r="BI192" s="13" t="s">
        <v>136</v>
      </c>
      <c r="BJ192" s="13" t="s">
        <v>136</v>
      </c>
      <c r="BK192" s="13" t="s">
        <v>136</v>
      </c>
      <c r="BL192" s="20">
        <v>0</v>
      </c>
      <c r="BM192" s="13" t="s">
        <v>136</v>
      </c>
      <c r="BN192" s="13" t="s">
        <v>136</v>
      </c>
      <c r="BO192" s="13" t="s">
        <v>136</v>
      </c>
      <c r="BP192" s="20">
        <v>0</v>
      </c>
      <c r="BQ192" s="21">
        <v>0</v>
      </c>
      <c r="BR192" s="13" t="s">
        <v>136</v>
      </c>
      <c r="BS192" s="13" t="s">
        <v>136</v>
      </c>
      <c r="BT192" s="13" t="s">
        <v>136</v>
      </c>
      <c r="BU192" s="20">
        <v>0</v>
      </c>
      <c r="BV192" s="13" t="s">
        <v>136</v>
      </c>
      <c r="BW192" s="13" t="s">
        <v>136</v>
      </c>
      <c r="BX192" s="13" t="s">
        <v>136</v>
      </c>
      <c r="BY192" s="20">
        <v>0</v>
      </c>
      <c r="BZ192" s="13" t="s">
        <v>136</v>
      </c>
      <c r="CA192" s="13" t="s">
        <v>136</v>
      </c>
      <c r="CB192" s="13" t="s">
        <v>136</v>
      </c>
      <c r="CC192" s="20">
        <v>1</v>
      </c>
      <c r="CD192">
        <v>2</v>
      </c>
      <c r="CE192">
        <v>2</v>
      </c>
      <c r="CF192">
        <v>3</v>
      </c>
      <c r="CG192" s="20">
        <v>0</v>
      </c>
      <c r="CH192" s="13" t="s">
        <v>136</v>
      </c>
      <c r="CI192" s="13" t="s">
        <v>136</v>
      </c>
      <c r="CJ192" s="13" t="s">
        <v>136</v>
      </c>
      <c r="CK192" s="20">
        <v>0</v>
      </c>
      <c r="CL192" s="13" t="s">
        <v>136</v>
      </c>
      <c r="CM192" s="13" t="s">
        <v>136</v>
      </c>
      <c r="CN192" s="13" t="s">
        <v>136</v>
      </c>
      <c r="CO192" s="13" t="s">
        <v>136</v>
      </c>
      <c r="CP192" s="13" t="s">
        <v>136</v>
      </c>
      <c r="CQ192" s="13" t="s">
        <v>136</v>
      </c>
      <c r="CR192" s="13" t="s">
        <v>136</v>
      </c>
      <c r="CS192" s="13" t="s">
        <v>136</v>
      </c>
      <c r="CT192" s="13" t="s">
        <v>136</v>
      </c>
      <c r="CU192" s="13" t="s">
        <v>136</v>
      </c>
      <c r="CV192" s="13" t="s">
        <v>136</v>
      </c>
      <c r="CW192" s="13" t="s">
        <v>136</v>
      </c>
      <c r="CX192" s="13" t="s">
        <v>136</v>
      </c>
      <c r="CY192" s="13" t="s">
        <v>136</v>
      </c>
      <c r="CZ192" s="13" t="s">
        <v>136</v>
      </c>
      <c r="DA192" s="13" t="s">
        <v>136</v>
      </c>
      <c r="DB192" s="13" t="s">
        <v>136</v>
      </c>
      <c r="DC192">
        <v>1</v>
      </c>
      <c r="DD192" s="13" t="s">
        <v>136</v>
      </c>
      <c r="DE192" s="13" t="s">
        <v>136</v>
      </c>
      <c r="DF192" s="13" t="s">
        <v>136</v>
      </c>
      <c r="DG192" s="13" t="s">
        <v>136</v>
      </c>
      <c r="DH192" s="13" t="s">
        <v>136</v>
      </c>
      <c r="DI192" s="13"/>
      <c r="DJ192" s="13"/>
      <c r="DK192" s="13"/>
      <c r="DL192" s="20">
        <v>0</v>
      </c>
      <c r="DM192" s="20">
        <v>0</v>
      </c>
      <c r="DN192" s="20">
        <v>0</v>
      </c>
      <c r="DO192" s="20">
        <v>0</v>
      </c>
      <c r="DP192" s="20">
        <v>0</v>
      </c>
      <c r="DQ192" s="20">
        <v>0</v>
      </c>
      <c r="DR192" s="20">
        <v>0</v>
      </c>
      <c r="DS192" s="20">
        <v>0</v>
      </c>
      <c r="DT192" s="20">
        <v>0</v>
      </c>
      <c r="DU192" s="20">
        <v>0</v>
      </c>
      <c r="DV192" s="20">
        <v>0</v>
      </c>
      <c r="DW192" s="20">
        <v>1</v>
      </c>
      <c r="DX192" s="20">
        <v>2</v>
      </c>
      <c r="DY192" s="20">
        <v>2</v>
      </c>
      <c r="DZ192" s="20">
        <v>4</v>
      </c>
      <c r="EA192" s="20">
        <v>4</v>
      </c>
      <c r="EB192" s="20">
        <v>5000</v>
      </c>
      <c r="EC192" s="20">
        <v>6000</v>
      </c>
      <c r="ED192" s="19">
        <f t="shared" si="31"/>
        <v>1000</v>
      </c>
      <c r="EE192" s="19">
        <f t="shared" si="32"/>
        <v>16.666666666666668</v>
      </c>
      <c r="EF192" s="20">
        <v>4000</v>
      </c>
      <c r="EG192" s="20">
        <v>5000</v>
      </c>
      <c r="EH192" s="19">
        <f t="shared" si="33"/>
        <v>1000</v>
      </c>
      <c r="EI192" s="19">
        <f t="shared" si="34"/>
        <v>20</v>
      </c>
      <c r="EJ192" s="19"/>
      <c r="EK192" s="19"/>
      <c r="EL192" s="19"/>
      <c r="EM192" s="19"/>
      <c r="EN192" s="19"/>
      <c r="EO192" s="19"/>
      <c r="EP192" s="19"/>
      <c r="EQ192" s="19"/>
      <c r="ER192" s="19">
        <v>2</v>
      </c>
      <c r="ES192" s="20"/>
      <c r="ET192" s="20">
        <v>1</v>
      </c>
      <c r="EU192" s="20">
        <v>0</v>
      </c>
      <c r="EV192" s="19">
        <v>0</v>
      </c>
      <c r="EW192" s="19"/>
      <c r="EX192" s="20">
        <v>0</v>
      </c>
      <c r="EY192" s="20" t="s">
        <v>136</v>
      </c>
      <c r="EZ192" s="19">
        <v>0</v>
      </c>
      <c r="FA192" s="19"/>
      <c r="FB192" s="19">
        <v>0</v>
      </c>
      <c r="FC192" s="19"/>
      <c r="FD192" s="19">
        <v>0</v>
      </c>
      <c r="FE192" s="19"/>
      <c r="FF192" s="15">
        <v>0</v>
      </c>
      <c r="FG192">
        <v>37</v>
      </c>
      <c r="FH192">
        <v>0</v>
      </c>
      <c r="FI192">
        <v>50</v>
      </c>
      <c r="FJ192">
        <v>40</v>
      </c>
      <c r="FK192">
        <v>87</v>
      </c>
      <c r="FL192">
        <v>40</v>
      </c>
      <c r="FM192">
        <v>127</v>
      </c>
      <c r="FN192">
        <v>0</v>
      </c>
      <c r="FO192">
        <v>0</v>
      </c>
      <c r="FP192">
        <v>1</v>
      </c>
      <c r="FQ192">
        <v>0</v>
      </c>
      <c r="FR192">
        <v>3</v>
      </c>
      <c r="FS192">
        <v>0</v>
      </c>
      <c r="FT192">
        <v>3</v>
      </c>
      <c r="FU192">
        <v>0</v>
      </c>
      <c r="FV192">
        <v>0</v>
      </c>
      <c r="FW192">
        <v>0</v>
      </c>
      <c r="FX192">
        <v>0</v>
      </c>
      <c r="FY192">
        <v>0</v>
      </c>
      <c r="FZ192">
        <v>0</v>
      </c>
      <c r="GA192">
        <v>0</v>
      </c>
      <c r="GB192">
        <v>0</v>
      </c>
      <c r="GC192">
        <v>0</v>
      </c>
      <c r="GD192">
        <v>3</v>
      </c>
      <c r="GE192">
        <v>0</v>
      </c>
      <c r="GF192">
        <v>0</v>
      </c>
      <c r="GG192">
        <v>0</v>
      </c>
      <c r="GH192">
        <v>1</v>
      </c>
      <c r="GI192">
        <v>0</v>
      </c>
      <c r="GJ192">
        <v>0</v>
      </c>
      <c r="GK192">
        <v>0</v>
      </c>
      <c r="GL192">
        <v>30</v>
      </c>
      <c r="GM192">
        <v>0</v>
      </c>
      <c r="GN192">
        <v>0</v>
      </c>
      <c r="GO192">
        <v>0</v>
      </c>
      <c r="GP192">
        <v>0</v>
      </c>
      <c r="GQ192">
        <v>0</v>
      </c>
      <c r="GR192">
        <v>41</v>
      </c>
      <c r="GS192">
        <v>40</v>
      </c>
      <c r="GT192">
        <v>0</v>
      </c>
      <c r="GU192">
        <v>0</v>
      </c>
      <c r="GV192">
        <v>1</v>
      </c>
      <c r="GW192">
        <v>0</v>
      </c>
      <c r="GX192">
        <v>0</v>
      </c>
      <c r="GY192">
        <v>0</v>
      </c>
      <c r="GZ192">
        <v>4</v>
      </c>
      <c r="HA192">
        <v>0</v>
      </c>
    </row>
    <row r="193" spans="1:209" ht="15" customHeight="1" x14ac:dyDescent="0.35">
      <c r="A193" s="18">
        <v>3120819</v>
      </c>
      <c r="B193" s="18">
        <v>3</v>
      </c>
      <c r="C193" s="18">
        <v>12</v>
      </c>
      <c r="D193" s="18">
        <v>8</v>
      </c>
      <c r="E193" s="18" t="s">
        <v>320</v>
      </c>
      <c r="F193" s="18">
        <v>0</v>
      </c>
      <c r="G193">
        <v>0</v>
      </c>
      <c r="H193" s="18">
        <v>3</v>
      </c>
      <c r="I193">
        <v>0</v>
      </c>
      <c r="J193">
        <v>0</v>
      </c>
      <c r="K193" s="13">
        <v>0</v>
      </c>
      <c r="L193" s="14">
        <v>0</v>
      </c>
      <c r="M193" s="14">
        <v>0</v>
      </c>
      <c r="N193">
        <v>5</v>
      </c>
      <c r="O193" s="13">
        <v>8</v>
      </c>
      <c r="P193" s="14">
        <v>0</v>
      </c>
      <c r="Q193" s="14">
        <v>0</v>
      </c>
      <c r="R193" s="13">
        <v>1</v>
      </c>
      <c r="S193" s="14">
        <v>0</v>
      </c>
      <c r="T193" s="14">
        <f t="shared" si="26"/>
        <v>14</v>
      </c>
      <c r="U193">
        <v>6</v>
      </c>
      <c r="V193">
        <v>1</v>
      </c>
      <c r="W193">
        <v>3</v>
      </c>
      <c r="X193" s="14">
        <v>0</v>
      </c>
      <c r="Y193" s="14">
        <v>0</v>
      </c>
      <c r="Z193">
        <v>1</v>
      </c>
      <c r="AA193">
        <v>1</v>
      </c>
      <c r="AB193" s="14">
        <f t="shared" si="27"/>
        <v>12</v>
      </c>
      <c r="AC193" s="14">
        <v>0</v>
      </c>
      <c r="AD193" s="14">
        <v>0</v>
      </c>
      <c r="AE193" s="14">
        <v>0</v>
      </c>
      <c r="AF193" s="14">
        <v>0</v>
      </c>
      <c r="AG193" s="14">
        <v>0</v>
      </c>
      <c r="AH193" s="14">
        <v>0</v>
      </c>
      <c r="AI193" s="14">
        <v>0</v>
      </c>
      <c r="AJ193" s="14">
        <f t="shared" si="28"/>
        <v>0</v>
      </c>
      <c r="AK193" s="14">
        <v>0</v>
      </c>
      <c r="AL193" s="14">
        <v>0</v>
      </c>
      <c r="AM193" s="14">
        <v>0</v>
      </c>
      <c r="AN193" s="14">
        <v>0</v>
      </c>
      <c r="AO193" s="14">
        <v>0</v>
      </c>
      <c r="AP193" s="14">
        <v>0</v>
      </c>
      <c r="AQ193" s="14">
        <v>0</v>
      </c>
      <c r="AR193" s="14">
        <f t="shared" si="29"/>
        <v>0</v>
      </c>
      <c r="AS193" s="14">
        <f t="shared" si="30"/>
        <v>26</v>
      </c>
      <c r="AT193">
        <v>0</v>
      </c>
      <c r="AU193" t="s">
        <v>136</v>
      </c>
      <c r="AV193" s="20">
        <v>0</v>
      </c>
      <c r="AW193" s="13" t="s">
        <v>136</v>
      </c>
      <c r="AX193" s="13" t="s">
        <v>136</v>
      </c>
      <c r="AY193" s="13" t="s">
        <v>136</v>
      </c>
      <c r="AZ193" s="20">
        <v>0</v>
      </c>
      <c r="BA193" s="13" t="s">
        <v>136</v>
      </c>
      <c r="BB193" s="13" t="s">
        <v>136</v>
      </c>
      <c r="BC193" s="13" t="s">
        <v>136</v>
      </c>
      <c r="BD193" s="20">
        <v>0</v>
      </c>
      <c r="BE193" s="13" t="s">
        <v>136</v>
      </c>
      <c r="BF193" s="13" t="s">
        <v>136</v>
      </c>
      <c r="BG193" s="13" t="s">
        <v>136</v>
      </c>
      <c r="BH193" s="20">
        <v>0</v>
      </c>
      <c r="BI193" s="13" t="s">
        <v>136</v>
      </c>
      <c r="BJ193" s="13" t="s">
        <v>136</v>
      </c>
      <c r="BK193" s="13" t="s">
        <v>136</v>
      </c>
      <c r="BL193" s="20">
        <v>0</v>
      </c>
      <c r="BM193" s="13" t="s">
        <v>136</v>
      </c>
      <c r="BN193" s="13" t="s">
        <v>136</v>
      </c>
      <c r="BO193" s="13" t="s">
        <v>136</v>
      </c>
      <c r="BP193" s="20">
        <v>0</v>
      </c>
      <c r="BQ193" s="21">
        <v>0</v>
      </c>
      <c r="BR193" s="13" t="s">
        <v>136</v>
      </c>
      <c r="BS193" s="13" t="s">
        <v>136</v>
      </c>
      <c r="BT193" s="13" t="s">
        <v>136</v>
      </c>
      <c r="BU193" s="20">
        <v>0</v>
      </c>
      <c r="BV193" s="13" t="s">
        <v>136</v>
      </c>
      <c r="BW193" s="13" t="s">
        <v>136</v>
      </c>
      <c r="BX193" s="13" t="s">
        <v>136</v>
      </c>
      <c r="BY193" s="20">
        <v>0</v>
      </c>
      <c r="BZ193" s="13" t="s">
        <v>136</v>
      </c>
      <c r="CA193" s="13" t="s">
        <v>136</v>
      </c>
      <c r="CB193" s="13" t="s">
        <v>136</v>
      </c>
      <c r="CC193" s="20">
        <v>0</v>
      </c>
      <c r="CD193" s="13" t="s">
        <v>136</v>
      </c>
      <c r="CE193" s="13" t="s">
        <v>136</v>
      </c>
      <c r="CF193" s="13" t="s">
        <v>136</v>
      </c>
      <c r="CG193" s="20">
        <v>0</v>
      </c>
      <c r="CH193" s="13" t="s">
        <v>136</v>
      </c>
      <c r="CI193" s="13" t="s">
        <v>136</v>
      </c>
      <c r="CJ193" s="13" t="s">
        <v>136</v>
      </c>
      <c r="CK193" s="20">
        <v>0</v>
      </c>
      <c r="CL193" s="13" t="s">
        <v>136</v>
      </c>
      <c r="CM193" s="13" t="s">
        <v>136</v>
      </c>
      <c r="CN193" s="13" t="s">
        <v>136</v>
      </c>
      <c r="CO193" s="13" t="s">
        <v>136</v>
      </c>
      <c r="CP193" s="13" t="s">
        <v>136</v>
      </c>
      <c r="CQ193" s="13" t="s">
        <v>136</v>
      </c>
      <c r="CR193" s="13" t="s">
        <v>136</v>
      </c>
      <c r="CS193" s="13" t="s">
        <v>136</v>
      </c>
      <c r="CT193" s="13" t="s">
        <v>136</v>
      </c>
      <c r="CU193" s="13" t="s">
        <v>136</v>
      </c>
      <c r="CV193" s="13" t="s">
        <v>136</v>
      </c>
      <c r="CW193" s="13" t="s">
        <v>136</v>
      </c>
      <c r="CX193" s="13" t="s">
        <v>136</v>
      </c>
      <c r="CY193" s="13" t="s">
        <v>136</v>
      </c>
      <c r="CZ193" s="13" t="s">
        <v>136</v>
      </c>
      <c r="DA193" s="13" t="s">
        <v>136</v>
      </c>
      <c r="DB193" s="13" t="s">
        <v>136</v>
      </c>
      <c r="DC193" s="13" t="s">
        <v>136</v>
      </c>
      <c r="DD193" s="13" t="s">
        <v>136</v>
      </c>
      <c r="DE193" s="13" t="s">
        <v>136</v>
      </c>
      <c r="DF193" s="13" t="s">
        <v>136</v>
      </c>
      <c r="DG193" s="13" t="s">
        <v>136</v>
      </c>
      <c r="DH193" s="13" t="s">
        <v>136</v>
      </c>
      <c r="DI193" s="13"/>
      <c r="DJ193" s="13"/>
      <c r="DK193" s="13"/>
      <c r="DL193" s="20">
        <v>1</v>
      </c>
      <c r="DM193" s="20">
        <v>0</v>
      </c>
      <c r="DN193" s="20">
        <v>0</v>
      </c>
      <c r="DO193" s="20">
        <v>0</v>
      </c>
      <c r="DP193" s="20">
        <v>0</v>
      </c>
      <c r="DQ193" s="20">
        <v>0</v>
      </c>
      <c r="DR193" s="20">
        <v>0</v>
      </c>
      <c r="DS193" s="20">
        <v>0</v>
      </c>
      <c r="DT193" s="20">
        <v>0</v>
      </c>
      <c r="DU193" s="20">
        <v>0</v>
      </c>
      <c r="DV193" s="20">
        <v>0</v>
      </c>
      <c r="DW193" s="20">
        <v>1</v>
      </c>
      <c r="DX193" s="20">
        <v>2</v>
      </c>
      <c r="DY193" s="20">
        <v>2</v>
      </c>
      <c r="DZ193">
        <v>4</v>
      </c>
      <c r="EA193">
        <v>4</v>
      </c>
      <c r="EB193" s="20">
        <v>3000</v>
      </c>
      <c r="EC193" s="20">
        <v>5000</v>
      </c>
      <c r="ED193" s="19">
        <f t="shared" si="31"/>
        <v>2000</v>
      </c>
      <c r="EE193" s="19">
        <f t="shared" si="32"/>
        <v>40</v>
      </c>
      <c r="EF193" s="20">
        <v>3000</v>
      </c>
      <c r="EG193" s="20">
        <v>5000</v>
      </c>
      <c r="EH193" s="19">
        <f t="shared" si="33"/>
        <v>2000</v>
      </c>
      <c r="EI193" s="19">
        <f t="shared" si="34"/>
        <v>40</v>
      </c>
      <c r="EJ193" s="19"/>
      <c r="EK193" s="19"/>
      <c r="EL193" s="19"/>
      <c r="EM193" s="19"/>
      <c r="EN193" s="19"/>
      <c r="EO193" s="19"/>
      <c r="EP193" s="19"/>
      <c r="EQ193" s="19"/>
      <c r="ER193" s="20">
        <v>0</v>
      </c>
      <c r="ES193" s="20"/>
      <c r="ET193" s="20">
        <v>0</v>
      </c>
      <c r="EU193" s="20">
        <v>0</v>
      </c>
      <c r="EV193" s="19">
        <v>0</v>
      </c>
      <c r="EW193" s="19"/>
      <c r="EX193" s="20">
        <v>0</v>
      </c>
      <c r="EY193" s="20" t="s">
        <v>136</v>
      </c>
      <c r="EZ193" s="19">
        <v>0</v>
      </c>
      <c r="FA193" s="19"/>
      <c r="FB193">
        <v>8</v>
      </c>
      <c r="FD193" s="19">
        <v>0</v>
      </c>
      <c r="FE193" s="19"/>
      <c r="FF193" s="15">
        <v>0</v>
      </c>
      <c r="FG193">
        <v>10</v>
      </c>
      <c r="FH193">
        <v>5</v>
      </c>
      <c r="FI193">
        <v>9</v>
      </c>
      <c r="FJ193">
        <v>0</v>
      </c>
      <c r="FK193">
        <v>19</v>
      </c>
      <c r="FL193">
        <v>5</v>
      </c>
      <c r="FM193">
        <v>24</v>
      </c>
      <c r="FN193">
        <v>0</v>
      </c>
      <c r="FO193">
        <v>0</v>
      </c>
      <c r="FP193">
        <v>1</v>
      </c>
      <c r="FQ193">
        <v>0</v>
      </c>
      <c r="FR193">
        <v>1</v>
      </c>
      <c r="FS193">
        <v>0</v>
      </c>
      <c r="FT193">
        <v>1</v>
      </c>
      <c r="FU193">
        <v>0</v>
      </c>
      <c r="FV193">
        <v>0</v>
      </c>
      <c r="FW193">
        <v>0</v>
      </c>
      <c r="FX193">
        <v>0</v>
      </c>
      <c r="FY193">
        <v>0</v>
      </c>
      <c r="FZ193">
        <v>0</v>
      </c>
      <c r="GA193">
        <v>0</v>
      </c>
      <c r="GB193">
        <v>0</v>
      </c>
      <c r="GC193">
        <v>0</v>
      </c>
      <c r="GD193">
        <v>1</v>
      </c>
      <c r="GE193">
        <v>0</v>
      </c>
      <c r="GF193">
        <v>1</v>
      </c>
      <c r="GG193">
        <v>0</v>
      </c>
      <c r="GH193">
        <v>2</v>
      </c>
      <c r="GI193">
        <v>2</v>
      </c>
      <c r="GJ193">
        <v>0</v>
      </c>
      <c r="GK193">
        <v>0</v>
      </c>
      <c r="GL193">
        <v>0</v>
      </c>
      <c r="GM193">
        <v>0</v>
      </c>
      <c r="GN193">
        <v>0</v>
      </c>
      <c r="GO193">
        <v>0</v>
      </c>
      <c r="GP193">
        <v>2</v>
      </c>
      <c r="GQ193">
        <v>1</v>
      </c>
      <c r="GR193">
        <v>2</v>
      </c>
      <c r="GS193">
        <v>0</v>
      </c>
      <c r="GT193">
        <v>2</v>
      </c>
      <c r="GU193">
        <v>1</v>
      </c>
      <c r="GV193">
        <v>2</v>
      </c>
      <c r="GW193">
        <v>0</v>
      </c>
      <c r="GX193">
        <v>2</v>
      </c>
      <c r="GY193">
        <v>1</v>
      </c>
      <c r="GZ193">
        <v>2</v>
      </c>
      <c r="HA193">
        <v>0</v>
      </c>
    </row>
    <row r="194" spans="1:209" ht="15" customHeight="1" x14ac:dyDescent="0.35">
      <c r="A194" s="18">
        <v>3120820</v>
      </c>
      <c r="B194" s="18">
        <v>3</v>
      </c>
      <c r="C194" s="18">
        <v>12</v>
      </c>
      <c r="D194" s="18">
        <v>8</v>
      </c>
      <c r="E194" s="18" t="s">
        <v>321</v>
      </c>
      <c r="F194" s="18">
        <v>0</v>
      </c>
      <c r="G194">
        <v>0</v>
      </c>
      <c r="H194" s="18">
        <v>4</v>
      </c>
      <c r="I194">
        <v>0</v>
      </c>
      <c r="J194">
        <v>0</v>
      </c>
      <c r="K194">
        <v>1</v>
      </c>
      <c r="L194">
        <v>1</v>
      </c>
      <c r="M194" s="13">
        <v>4</v>
      </c>
      <c r="N194" s="14">
        <v>0</v>
      </c>
      <c r="O194" s="13">
        <v>7</v>
      </c>
      <c r="P194" s="14">
        <v>0</v>
      </c>
      <c r="Q194" s="14">
        <v>0</v>
      </c>
      <c r="R194" s="13">
        <v>5</v>
      </c>
      <c r="S194" s="13">
        <v>1</v>
      </c>
      <c r="T194" s="14">
        <f t="shared" ref="T194:T257" si="39">SUM(M194:S194)</f>
        <v>17</v>
      </c>
      <c r="U194" s="14">
        <v>0</v>
      </c>
      <c r="V194" s="14">
        <v>0</v>
      </c>
      <c r="W194" s="14">
        <v>0</v>
      </c>
      <c r="X194" s="14">
        <v>0</v>
      </c>
      <c r="Y194" s="14">
        <v>0</v>
      </c>
      <c r="Z194" s="14">
        <v>0</v>
      </c>
      <c r="AA194" s="14">
        <v>0</v>
      </c>
      <c r="AB194" s="14">
        <f t="shared" ref="AB194:AB257" si="40">SUM(U194:AA194)</f>
        <v>0</v>
      </c>
      <c r="AC194" s="14">
        <v>0</v>
      </c>
      <c r="AD194" s="14">
        <v>0</v>
      </c>
      <c r="AE194" s="14">
        <v>0</v>
      </c>
      <c r="AF194" s="14">
        <v>0</v>
      </c>
      <c r="AG194" s="14">
        <v>0</v>
      </c>
      <c r="AH194" s="14">
        <v>0</v>
      </c>
      <c r="AI194" s="14">
        <v>0</v>
      </c>
      <c r="AJ194" s="14">
        <f t="shared" ref="AJ194:AJ257" si="41">SUM(AC194:AI194)</f>
        <v>0</v>
      </c>
      <c r="AK194" s="14">
        <v>0</v>
      </c>
      <c r="AL194" s="14">
        <v>0</v>
      </c>
      <c r="AM194" s="14">
        <v>0</v>
      </c>
      <c r="AN194" s="14">
        <v>0</v>
      </c>
      <c r="AO194" s="14">
        <v>0</v>
      </c>
      <c r="AP194" s="14">
        <v>0</v>
      </c>
      <c r="AQ194" s="14">
        <v>0</v>
      </c>
      <c r="AR194" s="14">
        <f t="shared" ref="AR194:AR257" si="42">SUM(AK194:AQ194)</f>
        <v>0</v>
      </c>
      <c r="AS194" s="14">
        <f t="shared" ref="AS194:AS257" si="43">T194+AB194+AJ194+AR194</f>
        <v>17</v>
      </c>
      <c r="AT194">
        <v>0</v>
      </c>
      <c r="AU194" t="s">
        <v>136</v>
      </c>
      <c r="AV194" s="20">
        <v>0</v>
      </c>
      <c r="AW194" s="13" t="s">
        <v>136</v>
      </c>
      <c r="AX194" s="13" t="s">
        <v>136</v>
      </c>
      <c r="AY194" s="13" t="s">
        <v>136</v>
      </c>
      <c r="AZ194" s="20">
        <v>0</v>
      </c>
      <c r="BA194" s="13" t="s">
        <v>136</v>
      </c>
      <c r="BB194" s="13" t="s">
        <v>136</v>
      </c>
      <c r="BC194" s="13" t="s">
        <v>136</v>
      </c>
      <c r="BD194" s="20">
        <v>0</v>
      </c>
      <c r="BE194" s="13" t="s">
        <v>136</v>
      </c>
      <c r="BF194" s="13" t="s">
        <v>136</v>
      </c>
      <c r="BG194" s="13" t="s">
        <v>136</v>
      </c>
      <c r="BH194" s="20">
        <v>1</v>
      </c>
      <c r="BI194">
        <v>2</v>
      </c>
      <c r="BJ194" s="13">
        <v>6</v>
      </c>
      <c r="BK194">
        <v>2</v>
      </c>
      <c r="BL194" s="20">
        <v>0</v>
      </c>
      <c r="BM194" s="13" t="s">
        <v>136</v>
      </c>
      <c r="BN194" s="13" t="s">
        <v>136</v>
      </c>
      <c r="BO194" s="13" t="s">
        <v>136</v>
      </c>
      <c r="BP194" s="20">
        <v>0</v>
      </c>
      <c r="BQ194" s="21">
        <v>0</v>
      </c>
      <c r="BR194" s="13" t="s">
        <v>136</v>
      </c>
      <c r="BS194" s="13" t="s">
        <v>136</v>
      </c>
      <c r="BT194" s="13" t="s">
        <v>136</v>
      </c>
      <c r="BU194" s="20">
        <v>0</v>
      </c>
      <c r="BV194" s="13" t="s">
        <v>136</v>
      </c>
      <c r="BW194" s="13" t="s">
        <v>136</v>
      </c>
      <c r="BX194" s="13" t="s">
        <v>136</v>
      </c>
      <c r="BY194" s="20">
        <v>0</v>
      </c>
      <c r="BZ194" s="13" t="s">
        <v>136</v>
      </c>
      <c r="CA194" s="13" t="s">
        <v>136</v>
      </c>
      <c r="CB194" s="13" t="s">
        <v>136</v>
      </c>
      <c r="CC194" s="20">
        <v>1</v>
      </c>
      <c r="CD194">
        <v>2</v>
      </c>
      <c r="CE194" s="15">
        <v>6</v>
      </c>
      <c r="CF194">
        <v>2</v>
      </c>
      <c r="CG194" s="20">
        <v>0</v>
      </c>
      <c r="CH194" s="13" t="s">
        <v>136</v>
      </c>
      <c r="CI194" s="13" t="s">
        <v>136</v>
      </c>
      <c r="CJ194" s="13" t="s">
        <v>136</v>
      </c>
      <c r="CK194" s="20">
        <v>0</v>
      </c>
      <c r="CL194" s="13" t="s">
        <v>136</v>
      </c>
      <c r="CM194" s="13" t="s">
        <v>136</v>
      </c>
      <c r="CN194" s="13" t="s">
        <v>136</v>
      </c>
      <c r="CO194" s="13" t="s">
        <v>136</v>
      </c>
      <c r="CP194" s="13" t="s">
        <v>136</v>
      </c>
      <c r="CQ194" s="13" t="s">
        <v>136</v>
      </c>
      <c r="CR194" s="13" t="s">
        <v>136</v>
      </c>
      <c r="CS194">
        <v>3</v>
      </c>
      <c r="CT194" s="13" t="s">
        <v>136</v>
      </c>
      <c r="CU194" s="13" t="s">
        <v>136</v>
      </c>
      <c r="CV194" s="13" t="s">
        <v>136</v>
      </c>
      <c r="CW194" s="13" t="s">
        <v>136</v>
      </c>
      <c r="CX194" s="13" t="s">
        <v>136</v>
      </c>
      <c r="CY194" s="13" t="s">
        <v>136</v>
      </c>
      <c r="CZ194" s="13" t="s">
        <v>136</v>
      </c>
      <c r="DA194" s="13" t="s">
        <v>136</v>
      </c>
      <c r="DB194" s="13" t="s">
        <v>136</v>
      </c>
      <c r="DC194">
        <v>1</v>
      </c>
      <c r="DD194" s="13" t="s">
        <v>136</v>
      </c>
      <c r="DE194" s="13" t="s">
        <v>136</v>
      </c>
      <c r="DF194" s="13" t="s">
        <v>136</v>
      </c>
      <c r="DG194" s="13" t="s">
        <v>136</v>
      </c>
      <c r="DH194" s="13" t="s">
        <v>136</v>
      </c>
      <c r="DI194" s="13"/>
      <c r="DJ194" s="13"/>
      <c r="DK194" s="13"/>
      <c r="DL194" s="20">
        <v>0</v>
      </c>
      <c r="DM194" s="20">
        <v>0</v>
      </c>
      <c r="DN194" s="20">
        <v>0</v>
      </c>
      <c r="DO194" s="20">
        <v>0</v>
      </c>
      <c r="DP194" s="20">
        <v>0</v>
      </c>
      <c r="DQ194" s="20">
        <v>0</v>
      </c>
      <c r="DR194" s="20">
        <v>0</v>
      </c>
      <c r="DS194" s="20">
        <v>1</v>
      </c>
      <c r="DT194" s="20">
        <v>1</v>
      </c>
      <c r="DU194" s="20">
        <v>0</v>
      </c>
      <c r="DV194" s="20">
        <v>0</v>
      </c>
      <c r="DW194" s="20">
        <v>0</v>
      </c>
      <c r="DX194" s="20">
        <v>2</v>
      </c>
      <c r="DY194" s="20">
        <v>2</v>
      </c>
      <c r="DZ194" s="20">
        <v>2</v>
      </c>
      <c r="EA194" s="20">
        <v>4</v>
      </c>
      <c r="EB194" s="20">
        <v>2000</v>
      </c>
      <c r="EC194" s="20">
        <v>3500</v>
      </c>
      <c r="ED194" s="19">
        <f t="shared" si="31"/>
        <v>1500</v>
      </c>
      <c r="EE194" s="19">
        <f t="shared" si="32"/>
        <v>42.857142857142854</v>
      </c>
      <c r="EF194" s="20">
        <v>2000</v>
      </c>
      <c r="EG194" s="20">
        <v>2500</v>
      </c>
      <c r="EH194" s="19">
        <f t="shared" si="33"/>
        <v>500</v>
      </c>
      <c r="EI194" s="19">
        <f t="shared" si="34"/>
        <v>20</v>
      </c>
      <c r="EJ194" s="20">
        <v>3500</v>
      </c>
      <c r="EK194" s="20">
        <v>7000</v>
      </c>
      <c r="EL194" s="19">
        <f t="shared" si="35"/>
        <v>3500</v>
      </c>
      <c r="EM194" s="19">
        <f t="shared" si="36"/>
        <v>50</v>
      </c>
      <c r="EN194" s="14"/>
      <c r="EO194" s="14"/>
      <c r="EP194" s="19"/>
      <c r="EQ194" s="19"/>
      <c r="ER194" s="20">
        <v>8</v>
      </c>
      <c r="ES194" s="20"/>
      <c r="ET194" s="20">
        <v>0</v>
      </c>
      <c r="EU194" s="20">
        <v>0</v>
      </c>
      <c r="EV194" s="19">
        <v>0</v>
      </c>
      <c r="EW194" s="19"/>
      <c r="EX194" s="20">
        <v>0</v>
      </c>
      <c r="EY194" s="20" t="s">
        <v>136</v>
      </c>
      <c r="EZ194" s="19">
        <v>0</v>
      </c>
      <c r="FA194" s="19"/>
      <c r="FB194">
        <v>2</v>
      </c>
      <c r="FD194" s="19">
        <v>0</v>
      </c>
      <c r="FE194" s="19"/>
      <c r="FF194">
        <v>3</v>
      </c>
      <c r="FG194">
        <v>71</v>
      </c>
      <c r="FH194">
        <v>0</v>
      </c>
      <c r="FI194">
        <v>15</v>
      </c>
      <c r="FJ194">
        <v>65</v>
      </c>
      <c r="FK194">
        <v>86</v>
      </c>
      <c r="FL194">
        <v>65</v>
      </c>
      <c r="FM194">
        <v>151</v>
      </c>
      <c r="FN194">
        <v>61</v>
      </c>
      <c r="FO194">
        <v>0</v>
      </c>
      <c r="FP194">
        <v>0</v>
      </c>
      <c r="FQ194">
        <v>0</v>
      </c>
      <c r="FR194">
        <v>3</v>
      </c>
      <c r="FS194">
        <v>0</v>
      </c>
      <c r="FT194">
        <v>0</v>
      </c>
      <c r="FU194">
        <v>0</v>
      </c>
      <c r="FV194">
        <v>0</v>
      </c>
      <c r="FW194">
        <v>0</v>
      </c>
      <c r="FX194">
        <v>5</v>
      </c>
      <c r="FY194">
        <v>0</v>
      </c>
      <c r="FZ194">
        <v>0</v>
      </c>
      <c r="GA194">
        <v>0</v>
      </c>
      <c r="GB194">
        <v>3</v>
      </c>
      <c r="GC194">
        <v>18</v>
      </c>
      <c r="GD194">
        <v>4</v>
      </c>
      <c r="GE194">
        <v>0</v>
      </c>
      <c r="GF194">
        <v>0</v>
      </c>
      <c r="GG194">
        <v>0</v>
      </c>
      <c r="GH194">
        <v>1</v>
      </c>
      <c r="GI194">
        <v>0</v>
      </c>
      <c r="GJ194">
        <v>0</v>
      </c>
      <c r="GK194">
        <v>10</v>
      </c>
      <c r="GL194">
        <v>0</v>
      </c>
      <c r="GM194">
        <v>0</v>
      </c>
      <c r="GN194">
        <v>0</v>
      </c>
      <c r="GO194">
        <v>0</v>
      </c>
      <c r="GP194">
        <v>0</v>
      </c>
      <c r="GQ194">
        <v>0</v>
      </c>
      <c r="GR194">
        <v>7</v>
      </c>
      <c r="GS194">
        <v>37</v>
      </c>
      <c r="GT194">
        <v>0</v>
      </c>
      <c r="GU194">
        <v>0</v>
      </c>
      <c r="GV194">
        <v>0</v>
      </c>
      <c r="GW194">
        <v>0</v>
      </c>
      <c r="GX194">
        <v>2</v>
      </c>
      <c r="GY194">
        <v>0</v>
      </c>
      <c r="GZ194">
        <v>0</v>
      </c>
      <c r="HA194">
        <v>0</v>
      </c>
    </row>
    <row r="195" spans="1:209" ht="15" customHeight="1" x14ac:dyDescent="0.35">
      <c r="A195" s="18">
        <v>3120821</v>
      </c>
      <c r="B195" s="18">
        <v>3</v>
      </c>
      <c r="C195" s="18">
        <v>12</v>
      </c>
      <c r="D195" s="18">
        <v>8</v>
      </c>
      <c r="E195" s="18" t="s">
        <v>322</v>
      </c>
      <c r="F195" s="18">
        <v>0</v>
      </c>
      <c r="G195">
        <v>0</v>
      </c>
      <c r="H195" s="18">
        <v>2</v>
      </c>
      <c r="I195">
        <v>0</v>
      </c>
      <c r="J195">
        <v>0</v>
      </c>
      <c r="K195" s="13">
        <v>0</v>
      </c>
      <c r="L195" s="14">
        <v>0</v>
      </c>
      <c r="M195" s="14">
        <v>0</v>
      </c>
      <c r="N195" s="14">
        <v>0</v>
      </c>
      <c r="O195" s="13">
        <v>4</v>
      </c>
      <c r="P195">
        <v>7</v>
      </c>
      <c r="Q195" s="14">
        <v>0</v>
      </c>
      <c r="R195" s="13">
        <v>5</v>
      </c>
      <c r="S195" s="14">
        <v>0</v>
      </c>
      <c r="T195" s="14">
        <f t="shared" si="39"/>
        <v>16</v>
      </c>
      <c r="U195" s="14">
        <v>0</v>
      </c>
      <c r="V195" s="14">
        <v>0</v>
      </c>
      <c r="W195" s="14">
        <v>0</v>
      </c>
      <c r="X195">
        <v>9</v>
      </c>
      <c r="Y195" s="14">
        <v>0</v>
      </c>
      <c r="Z195">
        <v>5</v>
      </c>
      <c r="AA195" s="14">
        <v>0</v>
      </c>
      <c r="AB195" s="14">
        <f t="shared" si="40"/>
        <v>14</v>
      </c>
      <c r="AC195" s="14">
        <v>0</v>
      </c>
      <c r="AD195" s="14">
        <v>0</v>
      </c>
      <c r="AE195" s="14">
        <v>0</v>
      </c>
      <c r="AF195" s="14">
        <v>0</v>
      </c>
      <c r="AG195" s="14">
        <v>0</v>
      </c>
      <c r="AH195" s="14">
        <v>0</v>
      </c>
      <c r="AI195" s="14">
        <v>0</v>
      </c>
      <c r="AJ195" s="14">
        <f t="shared" si="41"/>
        <v>0</v>
      </c>
      <c r="AK195" s="14">
        <v>0</v>
      </c>
      <c r="AL195" s="14">
        <v>0</v>
      </c>
      <c r="AM195" s="14">
        <v>0</v>
      </c>
      <c r="AN195" s="14">
        <v>0</v>
      </c>
      <c r="AO195" s="14">
        <v>0</v>
      </c>
      <c r="AP195" s="14">
        <v>0</v>
      </c>
      <c r="AQ195" s="14">
        <v>0</v>
      </c>
      <c r="AR195" s="14">
        <f t="shared" si="42"/>
        <v>0</v>
      </c>
      <c r="AS195" s="14">
        <f t="shared" si="43"/>
        <v>30</v>
      </c>
      <c r="AT195">
        <v>0</v>
      </c>
      <c r="AU195" t="s">
        <v>136</v>
      </c>
      <c r="AV195" s="20">
        <v>0</v>
      </c>
      <c r="AW195" s="13" t="s">
        <v>136</v>
      </c>
      <c r="AX195" s="13" t="s">
        <v>136</v>
      </c>
      <c r="AY195" s="13" t="s">
        <v>136</v>
      </c>
      <c r="AZ195" s="20">
        <v>0</v>
      </c>
      <c r="BA195" s="13" t="s">
        <v>136</v>
      </c>
      <c r="BB195" s="13" t="s">
        <v>136</v>
      </c>
      <c r="BC195" s="13" t="s">
        <v>136</v>
      </c>
      <c r="BD195" s="20">
        <v>0</v>
      </c>
      <c r="BE195" s="13" t="s">
        <v>136</v>
      </c>
      <c r="BF195" s="13" t="s">
        <v>136</v>
      </c>
      <c r="BG195" s="13" t="s">
        <v>136</v>
      </c>
      <c r="BH195" s="20">
        <v>0</v>
      </c>
      <c r="BI195" s="13" t="s">
        <v>136</v>
      </c>
      <c r="BJ195" s="13" t="s">
        <v>136</v>
      </c>
      <c r="BK195" s="13" t="s">
        <v>136</v>
      </c>
      <c r="BL195" s="20">
        <v>0</v>
      </c>
      <c r="BM195" s="13" t="s">
        <v>136</v>
      </c>
      <c r="BN195" s="13" t="s">
        <v>136</v>
      </c>
      <c r="BO195" s="13" t="s">
        <v>136</v>
      </c>
      <c r="BP195" s="20">
        <v>0</v>
      </c>
      <c r="BQ195" s="21">
        <v>0</v>
      </c>
      <c r="BR195" s="13" t="s">
        <v>136</v>
      </c>
      <c r="BS195" s="13" t="s">
        <v>136</v>
      </c>
      <c r="BT195" s="13" t="s">
        <v>136</v>
      </c>
      <c r="BU195" s="20">
        <v>1</v>
      </c>
      <c r="BV195">
        <v>2</v>
      </c>
      <c r="BW195">
        <v>6</v>
      </c>
      <c r="BX195">
        <v>2</v>
      </c>
      <c r="BY195" s="20">
        <v>0</v>
      </c>
      <c r="BZ195" s="13" t="s">
        <v>136</v>
      </c>
      <c r="CA195" s="13" t="s">
        <v>136</v>
      </c>
      <c r="CB195" s="13" t="s">
        <v>136</v>
      </c>
      <c r="CC195" s="20">
        <v>1</v>
      </c>
      <c r="CD195">
        <v>2</v>
      </c>
      <c r="CE195" s="15">
        <v>6</v>
      </c>
      <c r="CF195">
        <v>2</v>
      </c>
      <c r="CG195" s="20">
        <v>0</v>
      </c>
      <c r="CH195" s="13" t="s">
        <v>136</v>
      </c>
      <c r="CI195" s="13" t="s">
        <v>136</v>
      </c>
      <c r="CJ195" s="13" t="s">
        <v>136</v>
      </c>
      <c r="CK195" s="20">
        <v>0</v>
      </c>
      <c r="CL195" s="13" t="s">
        <v>136</v>
      </c>
      <c r="CM195" s="13" t="s">
        <v>136</v>
      </c>
      <c r="CN195" s="13" t="s">
        <v>136</v>
      </c>
      <c r="CO195" s="13" t="s">
        <v>136</v>
      </c>
      <c r="CP195" s="13" t="s">
        <v>136</v>
      </c>
      <c r="CQ195" s="13" t="s">
        <v>136</v>
      </c>
      <c r="CR195" s="13" t="s">
        <v>136</v>
      </c>
      <c r="CS195" s="13" t="s">
        <v>136</v>
      </c>
      <c r="CT195" s="13" t="s">
        <v>136</v>
      </c>
      <c r="CU195" s="13" t="s">
        <v>136</v>
      </c>
      <c r="CV195" s="13" t="s">
        <v>136</v>
      </c>
      <c r="CW195" s="13" t="s">
        <v>136</v>
      </c>
      <c r="CX195" s="13" t="s">
        <v>136</v>
      </c>
      <c r="CY195" s="13">
        <v>3</v>
      </c>
      <c r="CZ195" s="13" t="s">
        <v>136</v>
      </c>
      <c r="DA195" t="s">
        <v>136</v>
      </c>
      <c r="DB195" s="13" t="s">
        <v>136</v>
      </c>
      <c r="DC195">
        <v>3</v>
      </c>
      <c r="DD195" s="13" t="s">
        <v>136</v>
      </c>
      <c r="DE195" s="13" t="s">
        <v>136</v>
      </c>
      <c r="DF195" s="13" t="s">
        <v>136</v>
      </c>
      <c r="DG195" s="13" t="s">
        <v>136</v>
      </c>
      <c r="DH195" s="13" t="s">
        <v>136</v>
      </c>
      <c r="DI195" s="13"/>
      <c r="DJ195" s="13"/>
      <c r="DK195" s="13"/>
      <c r="DL195" s="20">
        <v>0</v>
      </c>
      <c r="DM195" s="20">
        <v>0</v>
      </c>
      <c r="DN195" s="20">
        <v>0</v>
      </c>
      <c r="DO195" s="20">
        <v>0</v>
      </c>
      <c r="DP195" s="20">
        <v>0</v>
      </c>
      <c r="DQ195" s="20">
        <v>0</v>
      </c>
      <c r="DR195" s="20">
        <v>1</v>
      </c>
      <c r="DS195" s="20">
        <v>1</v>
      </c>
      <c r="DT195" s="20">
        <v>0</v>
      </c>
      <c r="DU195" s="20">
        <v>0</v>
      </c>
      <c r="DV195" s="20">
        <v>0</v>
      </c>
      <c r="DW195" s="20">
        <v>0</v>
      </c>
      <c r="DX195" s="20">
        <v>2</v>
      </c>
      <c r="DY195" s="20">
        <v>2</v>
      </c>
      <c r="DZ195" s="20">
        <v>4</v>
      </c>
      <c r="EA195" s="20">
        <v>4</v>
      </c>
      <c r="EB195" s="20">
        <v>3000</v>
      </c>
      <c r="EC195" s="20">
        <v>5000</v>
      </c>
      <c r="ED195" s="19">
        <f t="shared" ref="ED195:ED258" si="44">EC195-EB195</f>
        <v>2000</v>
      </c>
      <c r="EE195" s="19">
        <f t="shared" ref="EE195:EE258" si="45">(100/EC195)*ED195</f>
        <v>40</v>
      </c>
      <c r="EF195" s="20">
        <v>2500</v>
      </c>
      <c r="EG195" s="20">
        <v>4000</v>
      </c>
      <c r="EH195" s="19">
        <f t="shared" ref="EH195:EH258" si="46">EG195-EF195</f>
        <v>1500</v>
      </c>
      <c r="EI195" s="19">
        <f t="shared" ref="EI195:EI258" si="47">(100/EG195)*EH195</f>
        <v>37.5</v>
      </c>
      <c r="EJ195" s="19"/>
      <c r="EK195" s="19"/>
      <c r="EL195" s="19"/>
      <c r="EM195" s="19"/>
      <c r="EN195" s="19"/>
      <c r="EO195" s="19"/>
      <c r="EP195" s="19"/>
      <c r="EQ195" s="19"/>
      <c r="ER195" s="19">
        <v>2</v>
      </c>
      <c r="ES195" s="20"/>
      <c r="ET195" s="20">
        <v>1</v>
      </c>
      <c r="EU195" s="20">
        <v>1</v>
      </c>
      <c r="EV195" s="20">
        <v>3</v>
      </c>
      <c r="EW195" s="20"/>
      <c r="EX195" s="20">
        <v>0</v>
      </c>
      <c r="EY195" s="20" t="s">
        <v>136</v>
      </c>
      <c r="EZ195" s="19">
        <v>0</v>
      </c>
      <c r="FA195" s="19"/>
      <c r="FB195" s="20">
        <v>8</v>
      </c>
      <c r="FC195" s="20"/>
      <c r="FD195" s="19">
        <v>0</v>
      </c>
      <c r="FE195" s="19"/>
      <c r="FF195">
        <v>2</v>
      </c>
      <c r="FG195">
        <v>29</v>
      </c>
      <c r="FH195">
        <v>0</v>
      </c>
      <c r="FI195">
        <v>18</v>
      </c>
      <c r="FJ195">
        <v>20</v>
      </c>
      <c r="FK195">
        <v>47</v>
      </c>
      <c r="FL195">
        <v>20</v>
      </c>
      <c r="FM195">
        <v>67</v>
      </c>
      <c r="FN195">
        <v>13</v>
      </c>
      <c r="FO195">
        <v>0</v>
      </c>
      <c r="FP195">
        <v>6</v>
      </c>
      <c r="FQ195">
        <v>0</v>
      </c>
      <c r="FR195">
        <v>1</v>
      </c>
      <c r="FS195">
        <v>0</v>
      </c>
      <c r="FT195">
        <v>2</v>
      </c>
      <c r="FU195">
        <v>0</v>
      </c>
      <c r="FV195">
        <v>0</v>
      </c>
      <c r="FW195">
        <v>0</v>
      </c>
      <c r="FX195">
        <v>5</v>
      </c>
      <c r="FY195">
        <v>0</v>
      </c>
      <c r="FZ195">
        <v>1</v>
      </c>
      <c r="GA195">
        <v>0</v>
      </c>
      <c r="GB195">
        <v>3</v>
      </c>
      <c r="GC195">
        <v>10</v>
      </c>
      <c r="GD195">
        <v>6</v>
      </c>
      <c r="GE195">
        <v>0</v>
      </c>
      <c r="GF195">
        <v>0</v>
      </c>
      <c r="GG195">
        <v>0</v>
      </c>
      <c r="GH195">
        <v>0</v>
      </c>
      <c r="GI195">
        <v>0</v>
      </c>
      <c r="GJ195">
        <v>0</v>
      </c>
      <c r="GK195">
        <v>0</v>
      </c>
      <c r="GL195">
        <v>6</v>
      </c>
      <c r="GM195">
        <v>0</v>
      </c>
      <c r="GN195">
        <v>0</v>
      </c>
      <c r="GO195">
        <v>0</v>
      </c>
      <c r="GP195">
        <v>0</v>
      </c>
      <c r="GQ195">
        <v>0</v>
      </c>
      <c r="GR195">
        <v>1</v>
      </c>
      <c r="GS195">
        <v>10</v>
      </c>
      <c r="GT195">
        <v>0</v>
      </c>
      <c r="GU195">
        <v>0</v>
      </c>
      <c r="GV195">
        <v>1</v>
      </c>
      <c r="GW195">
        <v>0</v>
      </c>
      <c r="GX195">
        <v>2</v>
      </c>
      <c r="GY195">
        <v>0</v>
      </c>
      <c r="GZ195">
        <v>0</v>
      </c>
      <c r="HA195">
        <v>0</v>
      </c>
    </row>
    <row r="196" spans="1:209" ht="15" customHeight="1" x14ac:dyDescent="0.35">
      <c r="A196" s="18">
        <v>3120822</v>
      </c>
      <c r="B196" s="18">
        <v>3</v>
      </c>
      <c r="C196" s="18">
        <v>12</v>
      </c>
      <c r="D196" s="18">
        <v>8</v>
      </c>
      <c r="E196" s="18" t="s">
        <v>323</v>
      </c>
      <c r="F196" s="18">
        <v>0</v>
      </c>
      <c r="G196">
        <v>0</v>
      </c>
      <c r="H196" s="18">
        <v>1</v>
      </c>
      <c r="I196">
        <v>0</v>
      </c>
      <c r="J196">
        <v>0</v>
      </c>
      <c r="K196" s="13">
        <v>0</v>
      </c>
      <c r="L196" s="14">
        <v>0</v>
      </c>
      <c r="M196" s="14">
        <v>0</v>
      </c>
      <c r="N196" s="14">
        <v>0</v>
      </c>
      <c r="O196" s="13">
        <v>7</v>
      </c>
      <c r="P196" s="14">
        <v>0</v>
      </c>
      <c r="Q196" s="14">
        <v>0</v>
      </c>
      <c r="R196" s="13">
        <v>5</v>
      </c>
      <c r="S196">
        <v>1.5</v>
      </c>
      <c r="T196" s="14">
        <f t="shared" si="39"/>
        <v>13.5</v>
      </c>
      <c r="U196" s="14">
        <v>0</v>
      </c>
      <c r="V196" s="14">
        <v>0</v>
      </c>
      <c r="W196" s="14">
        <v>0</v>
      </c>
      <c r="X196" s="14">
        <v>0</v>
      </c>
      <c r="Y196" s="14">
        <v>0</v>
      </c>
      <c r="Z196" s="14">
        <v>0</v>
      </c>
      <c r="AA196" s="14">
        <v>0</v>
      </c>
      <c r="AB196" s="14">
        <f t="shared" si="40"/>
        <v>0</v>
      </c>
      <c r="AC196" s="14">
        <v>0</v>
      </c>
      <c r="AD196" s="14">
        <v>0</v>
      </c>
      <c r="AE196" s="14">
        <v>0</v>
      </c>
      <c r="AF196" s="14">
        <v>0</v>
      </c>
      <c r="AG196" s="14">
        <v>0</v>
      </c>
      <c r="AH196" s="14">
        <v>0</v>
      </c>
      <c r="AI196" s="14">
        <v>0</v>
      </c>
      <c r="AJ196" s="14">
        <f t="shared" si="41"/>
        <v>0</v>
      </c>
      <c r="AK196" s="14">
        <v>0</v>
      </c>
      <c r="AL196" s="14">
        <v>0</v>
      </c>
      <c r="AM196" s="14">
        <v>0</v>
      </c>
      <c r="AN196" s="14">
        <v>0</v>
      </c>
      <c r="AO196" s="14">
        <v>0</v>
      </c>
      <c r="AP196" s="14">
        <v>0</v>
      </c>
      <c r="AQ196" s="14">
        <v>0</v>
      </c>
      <c r="AR196" s="14">
        <f t="shared" si="42"/>
        <v>0</v>
      </c>
      <c r="AS196" s="14">
        <f t="shared" si="43"/>
        <v>13.5</v>
      </c>
      <c r="AT196">
        <v>0</v>
      </c>
      <c r="AU196" t="s">
        <v>136</v>
      </c>
      <c r="AV196" s="20">
        <v>0</v>
      </c>
      <c r="AW196" s="13" t="s">
        <v>136</v>
      </c>
      <c r="AX196" s="13" t="s">
        <v>136</v>
      </c>
      <c r="AY196" s="13" t="s">
        <v>136</v>
      </c>
      <c r="AZ196" s="20">
        <v>0</v>
      </c>
      <c r="BA196" s="13" t="s">
        <v>136</v>
      </c>
      <c r="BB196" s="13" t="s">
        <v>136</v>
      </c>
      <c r="BC196" s="13" t="s">
        <v>136</v>
      </c>
      <c r="BD196" s="20">
        <v>0</v>
      </c>
      <c r="BE196" s="13" t="s">
        <v>136</v>
      </c>
      <c r="BF196" s="13" t="s">
        <v>136</v>
      </c>
      <c r="BG196" s="13" t="s">
        <v>136</v>
      </c>
      <c r="BH196" s="20">
        <v>0</v>
      </c>
      <c r="BI196" s="13" t="s">
        <v>136</v>
      </c>
      <c r="BJ196" s="13" t="s">
        <v>136</v>
      </c>
      <c r="BK196" s="13" t="s">
        <v>136</v>
      </c>
      <c r="BL196" s="20">
        <v>0</v>
      </c>
      <c r="BM196" s="13" t="s">
        <v>136</v>
      </c>
      <c r="BN196" s="13" t="s">
        <v>136</v>
      </c>
      <c r="BO196" s="13" t="s">
        <v>136</v>
      </c>
      <c r="BP196" s="20">
        <v>0</v>
      </c>
      <c r="BQ196" s="21">
        <v>0</v>
      </c>
      <c r="BR196" s="13" t="s">
        <v>136</v>
      </c>
      <c r="BS196" s="13" t="s">
        <v>136</v>
      </c>
      <c r="BT196" s="13" t="s">
        <v>136</v>
      </c>
      <c r="BU196" s="20">
        <v>0</v>
      </c>
      <c r="BV196" s="13" t="s">
        <v>136</v>
      </c>
      <c r="BW196" s="13" t="s">
        <v>136</v>
      </c>
      <c r="BX196" s="13" t="s">
        <v>136</v>
      </c>
      <c r="BY196" s="20">
        <v>0</v>
      </c>
      <c r="BZ196" s="13" t="s">
        <v>136</v>
      </c>
      <c r="CA196" s="13" t="s">
        <v>136</v>
      </c>
      <c r="CB196" s="13" t="s">
        <v>136</v>
      </c>
      <c r="CC196" s="20">
        <v>0</v>
      </c>
      <c r="CD196" s="13" t="s">
        <v>136</v>
      </c>
      <c r="CE196" s="13" t="s">
        <v>136</v>
      </c>
      <c r="CF196" s="13" t="s">
        <v>136</v>
      </c>
      <c r="CG196" s="20">
        <v>0</v>
      </c>
      <c r="CH196" s="13" t="s">
        <v>136</v>
      </c>
      <c r="CI196" s="13" t="s">
        <v>136</v>
      </c>
      <c r="CJ196" s="13" t="s">
        <v>136</v>
      </c>
      <c r="CK196" s="20">
        <v>0</v>
      </c>
      <c r="CL196" s="13" t="s">
        <v>136</v>
      </c>
      <c r="CM196" s="13" t="s">
        <v>136</v>
      </c>
      <c r="CN196" s="13" t="s">
        <v>136</v>
      </c>
      <c r="CO196" s="13" t="s">
        <v>136</v>
      </c>
      <c r="CP196" s="13" t="s">
        <v>136</v>
      </c>
      <c r="CQ196" s="13" t="s">
        <v>136</v>
      </c>
      <c r="CR196" s="13" t="s">
        <v>136</v>
      </c>
      <c r="CS196" s="13" t="s">
        <v>136</v>
      </c>
      <c r="CT196" s="13" t="s">
        <v>136</v>
      </c>
      <c r="CU196" s="13" t="s">
        <v>136</v>
      </c>
      <c r="CV196" s="13" t="s">
        <v>136</v>
      </c>
      <c r="CW196" s="13" t="s">
        <v>136</v>
      </c>
      <c r="CX196" s="13" t="s">
        <v>136</v>
      </c>
      <c r="CY196" s="13" t="s">
        <v>136</v>
      </c>
      <c r="CZ196" s="13" t="s">
        <v>136</v>
      </c>
      <c r="DA196" s="13" t="s">
        <v>136</v>
      </c>
      <c r="DB196" s="13" t="s">
        <v>136</v>
      </c>
      <c r="DC196" s="13" t="s">
        <v>136</v>
      </c>
      <c r="DD196" s="13" t="s">
        <v>136</v>
      </c>
      <c r="DE196" s="13" t="s">
        <v>136</v>
      </c>
      <c r="DF196" s="13" t="s">
        <v>136</v>
      </c>
      <c r="DG196" s="13" t="s">
        <v>136</v>
      </c>
      <c r="DH196" s="13" t="s">
        <v>136</v>
      </c>
      <c r="DI196" s="13"/>
      <c r="DJ196" s="13"/>
      <c r="DK196" s="13"/>
      <c r="DL196" s="20">
        <v>0</v>
      </c>
      <c r="DM196" s="20">
        <v>0</v>
      </c>
      <c r="DN196" s="20">
        <v>0</v>
      </c>
      <c r="DO196" s="20">
        <v>0</v>
      </c>
      <c r="DP196" s="20">
        <v>0</v>
      </c>
      <c r="DQ196" s="20">
        <v>0</v>
      </c>
      <c r="DR196" s="20">
        <v>0</v>
      </c>
      <c r="DS196" s="20">
        <v>1</v>
      </c>
      <c r="DT196" s="20">
        <v>0</v>
      </c>
      <c r="DU196" s="20">
        <v>0</v>
      </c>
      <c r="DV196" s="20">
        <v>0</v>
      </c>
      <c r="DW196" s="20">
        <v>1</v>
      </c>
      <c r="DX196" s="20">
        <v>2</v>
      </c>
      <c r="DY196" s="20">
        <v>2</v>
      </c>
      <c r="DZ196" s="20">
        <v>2</v>
      </c>
      <c r="EA196" s="20">
        <v>4</v>
      </c>
      <c r="EB196" s="20">
        <v>3000</v>
      </c>
      <c r="EC196" s="20">
        <v>5000</v>
      </c>
      <c r="ED196" s="19">
        <f t="shared" si="44"/>
        <v>2000</v>
      </c>
      <c r="EE196" s="19">
        <f t="shared" si="45"/>
        <v>40</v>
      </c>
      <c r="EF196" s="20">
        <v>3000</v>
      </c>
      <c r="EG196" s="20">
        <v>5000</v>
      </c>
      <c r="EH196" s="19">
        <f t="shared" si="46"/>
        <v>2000</v>
      </c>
      <c r="EI196" s="19">
        <f t="shared" si="47"/>
        <v>40</v>
      </c>
      <c r="EJ196" s="20">
        <v>5000</v>
      </c>
      <c r="EK196" s="20">
        <v>10000</v>
      </c>
      <c r="EL196" s="19">
        <f t="shared" ref="EL196:EL252" si="48">EK196-EJ196</f>
        <v>5000</v>
      </c>
      <c r="EM196" s="19">
        <f t="shared" ref="EM196:EM252" si="49">(100/EK196)*EL196</f>
        <v>50</v>
      </c>
      <c r="EN196" s="14"/>
      <c r="EO196" s="14"/>
      <c r="EP196" s="19"/>
      <c r="EQ196" s="19"/>
      <c r="ER196" s="19">
        <v>2</v>
      </c>
      <c r="ES196" s="20"/>
      <c r="ET196" s="20">
        <v>1</v>
      </c>
      <c r="EU196" s="20">
        <v>0</v>
      </c>
      <c r="EV196" s="19">
        <v>0</v>
      </c>
      <c r="EW196" s="19"/>
      <c r="EX196" s="20">
        <v>0</v>
      </c>
      <c r="EY196" s="20" t="s">
        <v>136</v>
      </c>
      <c r="EZ196" s="19">
        <v>0</v>
      </c>
      <c r="FA196" s="19"/>
      <c r="FB196" s="19">
        <v>0</v>
      </c>
      <c r="FC196" s="19"/>
      <c r="FD196" s="19">
        <v>0</v>
      </c>
      <c r="FE196" s="19"/>
      <c r="FF196" s="15">
        <v>0</v>
      </c>
      <c r="FG196">
        <v>95</v>
      </c>
      <c r="FH196">
        <v>0</v>
      </c>
      <c r="FI196">
        <v>15</v>
      </c>
      <c r="FJ196">
        <v>4</v>
      </c>
      <c r="FK196">
        <v>110</v>
      </c>
      <c r="FL196">
        <v>4</v>
      </c>
      <c r="FM196">
        <v>114</v>
      </c>
      <c r="FN196">
        <v>2</v>
      </c>
      <c r="FO196">
        <v>0</v>
      </c>
      <c r="FP196">
        <v>6</v>
      </c>
      <c r="FQ196">
        <v>0</v>
      </c>
      <c r="FR196">
        <v>2</v>
      </c>
      <c r="FS196">
        <v>0</v>
      </c>
      <c r="FT196">
        <v>0</v>
      </c>
      <c r="FU196">
        <v>0</v>
      </c>
      <c r="FV196">
        <v>0</v>
      </c>
      <c r="FW196">
        <v>0</v>
      </c>
      <c r="FX196">
        <v>3</v>
      </c>
      <c r="FY196">
        <v>0</v>
      </c>
      <c r="FZ196">
        <v>1</v>
      </c>
      <c r="GA196">
        <v>0</v>
      </c>
      <c r="GB196">
        <v>0</v>
      </c>
      <c r="GC196">
        <v>2</v>
      </c>
      <c r="GD196">
        <v>6</v>
      </c>
      <c r="GE196">
        <v>0</v>
      </c>
      <c r="GF196">
        <v>0</v>
      </c>
      <c r="GG196">
        <v>0</v>
      </c>
      <c r="GH196">
        <v>21</v>
      </c>
      <c r="GI196">
        <v>0</v>
      </c>
      <c r="GJ196">
        <v>0</v>
      </c>
      <c r="GK196">
        <v>0</v>
      </c>
      <c r="GL196">
        <v>60</v>
      </c>
      <c r="GM196">
        <v>0</v>
      </c>
      <c r="GN196">
        <v>0</v>
      </c>
      <c r="GO196">
        <v>0</v>
      </c>
      <c r="GP196">
        <v>1</v>
      </c>
      <c r="GQ196">
        <v>0</v>
      </c>
      <c r="GR196">
        <v>2</v>
      </c>
      <c r="GS196">
        <v>2</v>
      </c>
      <c r="GT196">
        <v>0</v>
      </c>
      <c r="GU196">
        <v>0</v>
      </c>
      <c r="GV196">
        <v>1</v>
      </c>
      <c r="GW196">
        <v>0</v>
      </c>
      <c r="GX196">
        <v>2</v>
      </c>
      <c r="GY196">
        <v>0</v>
      </c>
      <c r="GZ196">
        <v>3</v>
      </c>
      <c r="HA196">
        <v>0</v>
      </c>
    </row>
    <row r="197" spans="1:209" ht="15" customHeight="1" x14ac:dyDescent="0.35">
      <c r="A197" s="18">
        <v>3120823</v>
      </c>
      <c r="B197" s="18">
        <v>3</v>
      </c>
      <c r="C197" s="18">
        <v>12</v>
      </c>
      <c r="D197" s="18">
        <v>8</v>
      </c>
      <c r="E197" s="18" t="s">
        <v>324</v>
      </c>
      <c r="F197" s="18">
        <v>0</v>
      </c>
      <c r="G197">
        <v>0</v>
      </c>
      <c r="H197" s="18">
        <v>1</v>
      </c>
      <c r="I197">
        <v>0</v>
      </c>
      <c r="J197">
        <v>0</v>
      </c>
      <c r="K197" s="13">
        <v>0</v>
      </c>
      <c r="L197" s="14">
        <v>0</v>
      </c>
      <c r="M197" s="14">
        <v>0</v>
      </c>
      <c r="N197">
        <v>7</v>
      </c>
      <c r="O197" s="13">
        <v>3</v>
      </c>
      <c r="P197" s="13">
        <v>2</v>
      </c>
      <c r="Q197" s="14">
        <v>0</v>
      </c>
      <c r="R197" s="13">
        <v>1</v>
      </c>
      <c r="S197" s="14">
        <v>0</v>
      </c>
      <c r="T197" s="14">
        <f t="shared" si="39"/>
        <v>13</v>
      </c>
      <c r="U197" s="14">
        <v>0</v>
      </c>
      <c r="V197" s="14">
        <v>0</v>
      </c>
      <c r="W197" s="14">
        <v>0</v>
      </c>
      <c r="X197" s="14">
        <v>0</v>
      </c>
      <c r="Y197" s="14">
        <v>0</v>
      </c>
      <c r="Z197" s="14">
        <v>0</v>
      </c>
      <c r="AA197" s="14">
        <v>0</v>
      </c>
      <c r="AB197" s="14">
        <f t="shared" si="40"/>
        <v>0</v>
      </c>
      <c r="AC197" s="14">
        <v>0</v>
      </c>
      <c r="AD197" s="14">
        <v>0</v>
      </c>
      <c r="AE197" s="14">
        <v>0</v>
      </c>
      <c r="AF197" s="14">
        <v>0</v>
      </c>
      <c r="AG197" s="14">
        <v>0</v>
      </c>
      <c r="AH197" s="14">
        <v>0</v>
      </c>
      <c r="AI197" s="14">
        <v>0</v>
      </c>
      <c r="AJ197" s="14">
        <f t="shared" si="41"/>
        <v>0</v>
      </c>
      <c r="AK197" s="14">
        <v>0</v>
      </c>
      <c r="AL197" s="14">
        <v>0</v>
      </c>
      <c r="AM197" s="14">
        <v>0</v>
      </c>
      <c r="AN197" s="14">
        <v>0</v>
      </c>
      <c r="AO197" s="14">
        <v>0</v>
      </c>
      <c r="AP197" s="14">
        <v>0</v>
      </c>
      <c r="AQ197" s="14">
        <v>0</v>
      </c>
      <c r="AR197" s="14">
        <f t="shared" si="42"/>
        <v>0</v>
      </c>
      <c r="AS197" s="14">
        <f t="shared" si="43"/>
        <v>13</v>
      </c>
      <c r="AT197">
        <v>0</v>
      </c>
      <c r="AU197" t="s">
        <v>136</v>
      </c>
      <c r="AV197" s="20">
        <v>0</v>
      </c>
      <c r="AW197" s="13" t="s">
        <v>136</v>
      </c>
      <c r="AX197" s="13" t="s">
        <v>136</v>
      </c>
      <c r="AY197" s="13" t="s">
        <v>136</v>
      </c>
      <c r="AZ197" s="20">
        <v>0</v>
      </c>
      <c r="BA197" s="13" t="s">
        <v>136</v>
      </c>
      <c r="BB197" s="13" t="s">
        <v>136</v>
      </c>
      <c r="BC197" s="13" t="s">
        <v>136</v>
      </c>
      <c r="BD197" s="20">
        <v>0</v>
      </c>
      <c r="BE197" s="13" t="s">
        <v>136</v>
      </c>
      <c r="BF197" s="13" t="s">
        <v>136</v>
      </c>
      <c r="BG197" s="13" t="s">
        <v>136</v>
      </c>
      <c r="BH197" s="20">
        <v>1</v>
      </c>
      <c r="BI197">
        <v>2</v>
      </c>
      <c r="BJ197" s="13">
        <v>6</v>
      </c>
      <c r="BK197">
        <v>2</v>
      </c>
      <c r="BL197" s="20">
        <v>1</v>
      </c>
      <c r="BM197" s="20">
        <v>2</v>
      </c>
      <c r="BN197" s="13">
        <v>6</v>
      </c>
      <c r="BO197" s="20">
        <v>2</v>
      </c>
      <c r="BP197" s="20">
        <v>0</v>
      </c>
      <c r="BQ197" s="21">
        <v>0</v>
      </c>
      <c r="BR197" s="13" t="s">
        <v>136</v>
      </c>
      <c r="BS197" s="13" t="s">
        <v>136</v>
      </c>
      <c r="BT197" s="13" t="s">
        <v>136</v>
      </c>
      <c r="BU197" s="20">
        <v>0</v>
      </c>
      <c r="BV197" s="13" t="s">
        <v>136</v>
      </c>
      <c r="BW197" s="13" t="s">
        <v>136</v>
      </c>
      <c r="BX197" s="13" t="s">
        <v>136</v>
      </c>
      <c r="BY197" s="20">
        <v>0</v>
      </c>
      <c r="BZ197" s="13" t="s">
        <v>136</v>
      </c>
      <c r="CA197" s="13" t="s">
        <v>136</v>
      </c>
      <c r="CB197" s="13" t="s">
        <v>136</v>
      </c>
      <c r="CC197" s="20">
        <v>1</v>
      </c>
      <c r="CD197">
        <v>2</v>
      </c>
      <c r="CE197" s="15">
        <v>6</v>
      </c>
      <c r="CF197">
        <v>2</v>
      </c>
      <c r="CG197" s="20">
        <v>0</v>
      </c>
      <c r="CH197" s="13" t="s">
        <v>136</v>
      </c>
      <c r="CI197" s="13" t="s">
        <v>136</v>
      </c>
      <c r="CJ197" s="13" t="s">
        <v>136</v>
      </c>
      <c r="CK197" s="20">
        <v>0</v>
      </c>
      <c r="CL197" s="13" t="s">
        <v>136</v>
      </c>
      <c r="CM197" s="13" t="s">
        <v>136</v>
      </c>
      <c r="CN197" s="13" t="s">
        <v>136</v>
      </c>
      <c r="CO197" s="13" t="s">
        <v>136</v>
      </c>
      <c r="CP197" s="13" t="s">
        <v>136</v>
      </c>
      <c r="CQ197" s="13" t="s">
        <v>136</v>
      </c>
      <c r="CR197" s="13" t="s">
        <v>136</v>
      </c>
      <c r="CS197">
        <v>10</v>
      </c>
      <c r="CT197">
        <v>25</v>
      </c>
      <c r="CU197">
        <v>10</v>
      </c>
      <c r="CV197">
        <v>25</v>
      </c>
      <c r="CW197" s="13" t="s">
        <v>136</v>
      </c>
      <c r="CX197" s="13" t="s">
        <v>136</v>
      </c>
      <c r="CY197" s="13" t="s">
        <v>136</v>
      </c>
      <c r="CZ197" s="13" t="s">
        <v>136</v>
      </c>
      <c r="DA197" s="13" t="s">
        <v>136</v>
      </c>
      <c r="DB197" s="13" t="s">
        <v>136</v>
      </c>
      <c r="DC197">
        <v>10</v>
      </c>
      <c r="DD197">
        <v>25</v>
      </c>
      <c r="DE197" s="13" t="s">
        <v>136</v>
      </c>
      <c r="DF197" s="13" t="s">
        <v>136</v>
      </c>
      <c r="DG197" s="13" t="s">
        <v>136</v>
      </c>
      <c r="DH197" s="13" t="s">
        <v>136</v>
      </c>
      <c r="DI197" s="13"/>
      <c r="DJ197" s="13"/>
      <c r="DK197" s="13"/>
      <c r="DL197" s="20">
        <v>0</v>
      </c>
      <c r="DM197" s="20">
        <v>0</v>
      </c>
      <c r="DN197" s="20">
        <v>0</v>
      </c>
      <c r="DO197" s="20">
        <v>0</v>
      </c>
      <c r="DP197" s="20">
        <v>1</v>
      </c>
      <c r="DQ197" s="20">
        <v>0</v>
      </c>
      <c r="DR197" s="20">
        <v>0</v>
      </c>
      <c r="DS197" s="20">
        <v>0</v>
      </c>
      <c r="DT197" s="20">
        <v>1</v>
      </c>
      <c r="DU197" s="20">
        <v>0</v>
      </c>
      <c r="DV197" s="20">
        <v>0</v>
      </c>
      <c r="DW197" s="20">
        <v>0</v>
      </c>
      <c r="DX197" s="20">
        <v>2</v>
      </c>
      <c r="DY197" s="20">
        <v>2</v>
      </c>
      <c r="DZ197" s="20">
        <v>2</v>
      </c>
      <c r="EA197" s="20">
        <v>2</v>
      </c>
      <c r="EB197" s="20">
        <v>4000</v>
      </c>
      <c r="EC197" s="20">
        <v>5000</v>
      </c>
      <c r="ED197" s="19">
        <f t="shared" si="44"/>
        <v>1000</v>
      </c>
      <c r="EE197" s="19">
        <f t="shared" si="45"/>
        <v>20</v>
      </c>
      <c r="EF197" s="20">
        <v>4000</v>
      </c>
      <c r="EG197" s="20">
        <v>5000</v>
      </c>
      <c r="EH197" s="19">
        <f t="shared" si="46"/>
        <v>1000</v>
      </c>
      <c r="EI197" s="19">
        <f t="shared" si="47"/>
        <v>20</v>
      </c>
      <c r="EJ197" s="20">
        <v>4000</v>
      </c>
      <c r="EK197" s="20">
        <v>5000</v>
      </c>
      <c r="EL197" s="19">
        <f t="shared" si="48"/>
        <v>1000</v>
      </c>
      <c r="EM197" s="19">
        <f t="shared" si="49"/>
        <v>20</v>
      </c>
      <c r="EN197" s="20">
        <v>4000</v>
      </c>
      <c r="EO197" s="20">
        <v>5000</v>
      </c>
      <c r="EP197" s="19">
        <f t="shared" ref="EP197:EP252" si="50">EO197-EN197</f>
        <v>1000</v>
      </c>
      <c r="EQ197" s="19">
        <f t="shared" ref="EQ197:EQ252" si="51">(100/EO197)*EP197</f>
        <v>20</v>
      </c>
      <c r="ER197" s="19">
        <v>2</v>
      </c>
      <c r="ES197" s="20"/>
      <c r="ET197" s="20">
        <v>1</v>
      </c>
      <c r="EU197" s="20">
        <v>0</v>
      </c>
      <c r="EV197" s="19">
        <v>0</v>
      </c>
      <c r="EW197" s="19"/>
      <c r="EX197" s="20">
        <v>0</v>
      </c>
      <c r="EY197" s="20" t="s">
        <v>136</v>
      </c>
      <c r="EZ197" s="19">
        <v>0</v>
      </c>
      <c r="FA197" s="19"/>
      <c r="FB197" s="20">
        <v>6</v>
      </c>
      <c r="FC197" s="20"/>
      <c r="FD197" s="19">
        <v>0</v>
      </c>
      <c r="FE197" s="19"/>
      <c r="FF197">
        <v>2</v>
      </c>
      <c r="FG197">
        <v>1</v>
      </c>
      <c r="FH197">
        <v>0</v>
      </c>
      <c r="FI197">
        <v>37</v>
      </c>
      <c r="FJ197">
        <v>21</v>
      </c>
      <c r="FK197">
        <v>38</v>
      </c>
      <c r="FL197">
        <v>21</v>
      </c>
      <c r="FM197">
        <v>59</v>
      </c>
      <c r="FN197">
        <v>0</v>
      </c>
      <c r="FO197">
        <v>0</v>
      </c>
      <c r="FP197">
        <v>6</v>
      </c>
      <c r="FQ197">
        <v>0</v>
      </c>
      <c r="FR197">
        <v>0</v>
      </c>
      <c r="FS197">
        <v>0</v>
      </c>
      <c r="FT197">
        <v>1</v>
      </c>
      <c r="FU197">
        <v>0</v>
      </c>
      <c r="FV197">
        <v>0</v>
      </c>
      <c r="FW197">
        <v>0</v>
      </c>
      <c r="FX197">
        <v>4</v>
      </c>
      <c r="FY197">
        <v>0</v>
      </c>
      <c r="FZ197">
        <v>0</v>
      </c>
      <c r="GA197">
        <v>0</v>
      </c>
      <c r="GB197">
        <v>10</v>
      </c>
      <c r="GC197">
        <v>1</v>
      </c>
      <c r="GD197">
        <v>0</v>
      </c>
      <c r="GE197">
        <v>0</v>
      </c>
      <c r="GF197">
        <v>2</v>
      </c>
      <c r="GG197">
        <v>0</v>
      </c>
      <c r="GH197">
        <v>0</v>
      </c>
      <c r="GI197">
        <v>0</v>
      </c>
      <c r="GJ197">
        <v>2</v>
      </c>
      <c r="GK197">
        <v>0</v>
      </c>
      <c r="GL197">
        <v>1</v>
      </c>
      <c r="GM197">
        <v>0</v>
      </c>
      <c r="GN197">
        <v>1</v>
      </c>
      <c r="GO197">
        <v>0</v>
      </c>
      <c r="GP197">
        <v>0</v>
      </c>
      <c r="GQ197">
        <v>0</v>
      </c>
      <c r="GR197">
        <v>6</v>
      </c>
      <c r="GS197">
        <v>20</v>
      </c>
      <c r="GT197">
        <v>0</v>
      </c>
      <c r="GU197">
        <v>0</v>
      </c>
      <c r="GV197">
        <v>1</v>
      </c>
      <c r="GW197">
        <v>0</v>
      </c>
      <c r="GX197">
        <v>0</v>
      </c>
      <c r="GY197">
        <v>0</v>
      </c>
      <c r="GZ197">
        <v>4</v>
      </c>
      <c r="HA197">
        <v>0</v>
      </c>
    </row>
    <row r="198" spans="1:209" s="20" customFormat="1" ht="15" customHeight="1" x14ac:dyDescent="0.35">
      <c r="A198" s="21">
        <v>3040901</v>
      </c>
      <c r="B198" s="21">
        <v>3</v>
      </c>
      <c r="C198" s="21">
        <v>4</v>
      </c>
      <c r="D198" s="21">
        <v>9</v>
      </c>
      <c r="E198" s="21" t="s">
        <v>325</v>
      </c>
      <c r="F198" s="21">
        <v>0</v>
      </c>
      <c r="G198" s="20">
        <v>0</v>
      </c>
      <c r="H198" s="21">
        <v>3</v>
      </c>
      <c r="I198" s="20">
        <v>0</v>
      </c>
      <c r="J198" s="20">
        <v>0</v>
      </c>
      <c r="K198" s="13">
        <v>0</v>
      </c>
      <c r="L198" s="14">
        <v>0</v>
      </c>
      <c r="M198" s="20">
        <v>9</v>
      </c>
      <c r="N198" s="14">
        <v>0</v>
      </c>
      <c r="O198" s="13">
        <v>1</v>
      </c>
      <c r="P198" s="13">
        <v>2</v>
      </c>
      <c r="Q198" s="14">
        <v>0</v>
      </c>
      <c r="R198" s="13">
        <v>1</v>
      </c>
      <c r="S198" s="13">
        <v>1</v>
      </c>
      <c r="T198" s="14">
        <f t="shared" si="39"/>
        <v>14</v>
      </c>
      <c r="U198" s="13">
        <v>6</v>
      </c>
      <c r="V198" s="14">
        <v>0</v>
      </c>
      <c r="W198" s="13">
        <v>1</v>
      </c>
      <c r="X198" s="14">
        <v>0</v>
      </c>
      <c r="Y198" s="14">
        <v>0</v>
      </c>
      <c r="Z198" s="20">
        <v>1</v>
      </c>
      <c r="AA198" s="20">
        <v>1</v>
      </c>
      <c r="AB198" s="14">
        <f t="shared" si="40"/>
        <v>9</v>
      </c>
      <c r="AC198" s="14">
        <v>0</v>
      </c>
      <c r="AD198" s="14">
        <v>0</v>
      </c>
      <c r="AE198" s="14">
        <v>0</v>
      </c>
      <c r="AF198" s="14">
        <v>0</v>
      </c>
      <c r="AG198" s="14">
        <v>0</v>
      </c>
      <c r="AH198" s="14">
        <v>0</v>
      </c>
      <c r="AI198" s="14">
        <v>0</v>
      </c>
      <c r="AJ198" s="14">
        <f t="shared" si="41"/>
        <v>0</v>
      </c>
      <c r="AK198" s="14">
        <v>0</v>
      </c>
      <c r="AL198" s="14">
        <v>0</v>
      </c>
      <c r="AM198" s="14">
        <v>0</v>
      </c>
      <c r="AN198" s="14">
        <v>0</v>
      </c>
      <c r="AO198" s="14">
        <v>0</v>
      </c>
      <c r="AP198" s="14">
        <v>0</v>
      </c>
      <c r="AQ198" s="14">
        <v>0</v>
      </c>
      <c r="AR198" s="14">
        <f t="shared" si="42"/>
        <v>0</v>
      </c>
      <c r="AS198" s="14">
        <f t="shared" si="43"/>
        <v>23</v>
      </c>
      <c r="AT198" s="20">
        <v>1</v>
      </c>
      <c r="AU198" s="20">
        <v>5</v>
      </c>
      <c r="AV198" s="20">
        <v>0</v>
      </c>
      <c r="AW198" s="13" t="s">
        <v>136</v>
      </c>
      <c r="AX198" s="13" t="s">
        <v>136</v>
      </c>
      <c r="AY198" s="13" t="s">
        <v>136</v>
      </c>
      <c r="AZ198" s="20">
        <v>1</v>
      </c>
      <c r="BA198" s="20">
        <v>2</v>
      </c>
      <c r="BB198" s="20">
        <v>2</v>
      </c>
      <c r="BC198" s="20">
        <v>3</v>
      </c>
      <c r="BD198" s="20">
        <v>0</v>
      </c>
      <c r="BE198" s="13" t="s">
        <v>136</v>
      </c>
      <c r="BF198" s="13" t="s">
        <v>136</v>
      </c>
      <c r="BG198" s="13" t="s">
        <v>136</v>
      </c>
      <c r="BH198" s="20">
        <v>1</v>
      </c>
      <c r="BI198" s="20">
        <v>2</v>
      </c>
      <c r="BJ198" s="20">
        <v>2</v>
      </c>
      <c r="BK198" s="20">
        <v>3</v>
      </c>
      <c r="BL198" s="20">
        <v>1</v>
      </c>
      <c r="BM198" s="20">
        <v>2</v>
      </c>
      <c r="BN198" s="20">
        <v>3</v>
      </c>
      <c r="BO198" s="20">
        <v>2</v>
      </c>
      <c r="BP198" s="20">
        <v>0</v>
      </c>
      <c r="BQ198" s="21">
        <v>0</v>
      </c>
      <c r="BR198" s="13" t="s">
        <v>136</v>
      </c>
      <c r="BS198" s="13" t="s">
        <v>136</v>
      </c>
      <c r="BT198" s="13" t="s">
        <v>136</v>
      </c>
      <c r="BU198" s="20">
        <v>0</v>
      </c>
      <c r="BV198" s="13" t="s">
        <v>136</v>
      </c>
      <c r="BW198" s="13" t="s">
        <v>136</v>
      </c>
      <c r="BX198" s="13" t="s">
        <v>136</v>
      </c>
      <c r="BY198" s="20">
        <v>0</v>
      </c>
      <c r="BZ198" s="13" t="s">
        <v>136</v>
      </c>
      <c r="CA198" s="13" t="s">
        <v>136</v>
      </c>
      <c r="CB198" s="13" t="s">
        <v>136</v>
      </c>
      <c r="CC198" s="20">
        <v>0</v>
      </c>
      <c r="CD198" s="13" t="s">
        <v>136</v>
      </c>
      <c r="CE198" s="13" t="s">
        <v>136</v>
      </c>
      <c r="CF198" s="13" t="s">
        <v>136</v>
      </c>
      <c r="CG198" s="20">
        <v>0</v>
      </c>
      <c r="CH198" s="13" t="s">
        <v>136</v>
      </c>
      <c r="CI198" s="13" t="s">
        <v>136</v>
      </c>
      <c r="CJ198" s="13" t="s">
        <v>136</v>
      </c>
      <c r="CK198" s="20">
        <v>0</v>
      </c>
      <c r="CL198" s="13" t="s">
        <v>136</v>
      </c>
      <c r="CM198" s="13" t="s">
        <v>136</v>
      </c>
      <c r="CN198" s="13" t="s">
        <v>136</v>
      </c>
      <c r="CO198" s="20">
        <v>3</v>
      </c>
      <c r="CP198" s="13" t="s">
        <v>136</v>
      </c>
      <c r="CQ198" s="13" t="s">
        <v>136</v>
      </c>
      <c r="CR198" s="13" t="s">
        <v>136</v>
      </c>
      <c r="CS198" s="20">
        <v>3</v>
      </c>
      <c r="CT198" s="13" t="s">
        <v>136</v>
      </c>
      <c r="CU198" s="20">
        <v>3</v>
      </c>
      <c r="CV198" s="13" t="s">
        <v>136</v>
      </c>
      <c r="CW198" s="13" t="s">
        <v>136</v>
      </c>
      <c r="CX198" s="13" t="s">
        <v>136</v>
      </c>
      <c r="CY198" s="13" t="s">
        <v>136</v>
      </c>
      <c r="CZ198" s="13" t="s">
        <v>136</v>
      </c>
      <c r="DA198" s="13" t="s">
        <v>136</v>
      </c>
      <c r="DB198" s="13" t="s">
        <v>136</v>
      </c>
      <c r="DC198" s="13" t="s">
        <v>136</v>
      </c>
      <c r="DD198" s="13" t="s">
        <v>136</v>
      </c>
      <c r="DE198" s="13" t="s">
        <v>136</v>
      </c>
      <c r="DF198" s="13" t="s">
        <v>136</v>
      </c>
      <c r="DG198" s="13" t="s">
        <v>136</v>
      </c>
      <c r="DH198" s="13" t="s">
        <v>136</v>
      </c>
      <c r="DI198" s="13"/>
      <c r="DJ198" s="13"/>
      <c r="DK198" s="13"/>
      <c r="DL198" s="20">
        <v>1</v>
      </c>
      <c r="DM198" s="20">
        <v>1</v>
      </c>
      <c r="DN198" s="20">
        <v>0</v>
      </c>
      <c r="DO198" s="20">
        <v>0</v>
      </c>
      <c r="DP198" s="20">
        <v>0</v>
      </c>
      <c r="DQ198" s="20">
        <v>0</v>
      </c>
      <c r="DR198" s="20">
        <v>0</v>
      </c>
      <c r="DS198" s="20">
        <v>0</v>
      </c>
      <c r="DT198" s="20">
        <v>0</v>
      </c>
      <c r="DU198" s="20">
        <v>0</v>
      </c>
      <c r="DV198" s="20">
        <v>0</v>
      </c>
      <c r="DW198" s="20">
        <v>0</v>
      </c>
      <c r="DX198" s="20">
        <v>2</v>
      </c>
      <c r="DY198" s="20">
        <v>2</v>
      </c>
      <c r="DZ198" s="20">
        <v>2</v>
      </c>
      <c r="EA198" s="20">
        <v>2</v>
      </c>
      <c r="EB198" s="20">
        <v>4000</v>
      </c>
      <c r="EC198" s="20">
        <v>20000</v>
      </c>
      <c r="ED198" s="19">
        <f t="shared" si="44"/>
        <v>16000</v>
      </c>
      <c r="EE198" s="19">
        <f t="shared" si="45"/>
        <v>80</v>
      </c>
      <c r="EF198" s="20">
        <v>3000</v>
      </c>
      <c r="EG198" s="20">
        <v>6000</v>
      </c>
      <c r="EH198" s="19">
        <f t="shared" si="46"/>
        <v>3000</v>
      </c>
      <c r="EI198" s="19">
        <f t="shared" si="47"/>
        <v>50</v>
      </c>
      <c r="EJ198" s="20">
        <v>4000</v>
      </c>
      <c r="EK198" s="20">
        <v>10000</v>
      </c>
      <c r="EL198" s="19">
        <f t="shared" si="48"/>
        <v>6000</v>
      </c>
      <c r="EM198" s="19">
        <f t="shared" si="49"/>
        <v>60</v>
      </c>
      <c r="EN198" s="20">
        <v>2000</v>
      </c>
      <c r="EO198" s="20">
        <v>4000</v>
      </c>
      <c r="EP198" s="19">
        <f t="shared" si="50"/>
        <v>2000</v>
      </c>
      <c r="EQ198" s="19">
        <f t="shared" si="51"/>
        <v>50</v>
      </c>
      <c r="ER198" s="19">
        <v>2</v>
      </c>
      <c r="ET198" s="20">
        <v>1</v>
      </c>
      <c r="EU198" s="20">
        <v>0</v>
      </c>
      <c r="EV198" s="19">
        <v>0</v>
      </c>
      <c r="EW198" s="19"/>
      <c r="EX198" s="20">
        <v>0</v>
      </c>
      <c r="EY198" s="20" t="s">
        <v>136</v>
      </c>
      <c r="EZ198" s="19">
        <v>0</v>
      </c>
      <c r="FA198" s="19"/>
      <c r="FB198" s="20">
        <v>8</v>
      </c>
      <c r="FD198" s="19">
        <v>0</v>
      </c>
      <c r="FE198" s="19"/>
      <c r="FF198" s="20">
        <v>2</v>
      </c>
      <c r="FG198" s="20">
        <v>36</v>
      </c>
      <c r="FH198" s="20">
        <v>10</v>
      </c>
      <c r="FI198" s="20">
        <v>20</v>
      </c>
      <c r="FJ198" s="20">
        <v>7</v>
      </c>
      <c r="FK198" s="20">
        <v>56</v>
      </c>
      <c r="FL198" s="20">
        <v>17</v>
      </c>
      <c r="FM198" s="20">
        <v>73</v>
      </c>
      <c r="FN198" s="20">
        <v>0</v>
      </c>
      <c r="FO198" s="20">
        <v>0</v>
      </c>
      <c r="FP198" s="20">
        <v>5</v>
      </c>
      <c r="FQ198" s="20">
        <v>0</v>
      </c>
      <c r="FR198" s="20">
        <v>0</v>
      </c>
      <c r="FS198" s="20">
        <v>0</v>
      </c>
      <c r="FT198" s="20">
        <v>0</v>
      </c>
      <c r="FU198" s="20">
        <v>0</v>
      </c>
      <c r="FV198" s="20">
        <v>0</v>
      </c>
      <c r="FW198" s="20">
        <v>0</v>
      </c>
      <c r="FX198" s="20">
        <v>3</v>
      </c>
      <c r="FY198" s="20">
        <v>0</v>
      </c>
      <c r="FZ198" s="20">
        <v>1</v>
      </c>
      <c r="GA198" s="20">
        <v>0</v>
      </c>
      <c r="GB198" s="20">
        <v>0</v>
      </c>
      <c r="GC198" s="20">
        <v>7</v>
      </c>
      <c r="GD198" s="20">
        <v>0</v>
      </c>
      <c r="GE198" s="20">
        <v>0</v>
      </c>
      <c r="GF198" s="20">
        <v>1</v>
      </c>
      <c r="GG198" s="20">
        <v>0</v>
      </c>
      <c r="GH198" s="20">
        <v>5</v>
      </c>
      <c r="GI198" s="20">
        <v>10</v>
      </c>
      <c r="GJ198" s="20">
        <v>0</v>
      </c>
      <c r="GK198" s="20">
        <v>0</v>
      </c>
      <c r="GL198" s="20">
        <v>30</v>
      </c>
      <c r="GM198" s="20">
        <v>0</v>
      </c>
      <c r="GN198" s="20">
        <v>0</v>
      </c>
      <c r="GO198" s="20">
        <v>0</v>
      </c>
      <c r="GP198" s="20">
        <v>0</v>
      </c>
      <c r="GQ198" s="20">
        <v>0</v>
      </c>
      <c r="GR198" s="20">
        <v>1</v>
      </c>
      <c r="GS198" s="20">
        <v>0</v>
      </c>
      <c r="GT198" s="20">
        <v>0</v>
      </c>
      <c r="GU198" s="20">
        <v>0</v>
      </c>
      <c r="GV198" s="20">
        <v>0</v>
      </c>
      <c r="GW198" s="20">
        <v>0</v>
      </c>
      <c r="GX198" s="20">
        <v>0</v>
      </c>
      <c r="GY198" s="20">
        <v>0</v>
      </c>
      <c r="GZ198" s="20">
        <v>10</v>
      </c>
      <c r="HA198" s="20">
        <v>0</v>
      </c>
    </row>
    <row r="199" spans="1:209" s="20" customFormat="1" ht="15" customHeight="1" x14ac:dyDescent="0.35">
      <c r="A199" s="21">
        <v>3040902</v>
      </c>
      <c r="B199" s="21">
        <v>3</v>
      </c>
      <c r="C199" s="21">
        <v>4</v>
      </c>
      <c r="D199" s="21">
        <v>9</v>
      </c>
      <c r="E199" s="21" t="s">
        <v>326</v>
      </c>
      <c r="F199" s="21">
        <v>0</v>
      </c>
      <c r="G199" s="20">
        <v>0</v>
      </c>
      <c r="H199" s="21">
        <v>1</v>
      </c>
      <c r="I199" s="20">
        <v>0</v>
      </c>
      <c r="J199" s="20">
        <v>0</v>
      </c>
      <c r="K199" s="13">
        <v>0</v>
      </c>
      <c r="L199" s="14">
        <v>0</v>
      </c>
      <c r="M199" s="20">
        <v>1</v>
      </c>
      <c r="N199" s="20">
        <v>10</v>
      </c>
      <c r="O199" s="13">
        <v>1</v>
      </c>
      <c r="P199" s="14">
        <v>0</v>
      </c>
      <c r="Q199" s="14">
        <v>0</v>
      </c>
      <c r="R199" s="13">
        <v>1</v>
      </c>
      <c r="S199" s="13">
        <v>1</v>
      </c>
      <c r="T199" s="14">
        <f t="shared" si="39"/>
        <v>14</v>
      </c>
      <c r="U199" s="14">
        <v>0</v>
      </c>
      <c r="V199" s="14">
        <v>0</v>
      </c>
      <c r="W199" s="14">
        <v>0</v>
      </c>
      <c r="X199" s="14">
        <v>0</v>
      </c>
      <c r="Y199" s="14">
        <v>0</v>
      </c>
      <c r="Z199" s="14">
        <v>0</v>
      </c>
      <c r="AA199" s="14">
        <v>0</v>
      </c>
      <c r="AB199" s="14">
        <f t="shared" si="40"/>
        <v>0</v>
      </c>
      <c r="AC199" s="14">
        <v>0</v>
      </c>
      <c r="AD199" s="14">
        <v>0</v>
      </c>
      <c r="AE199" s="14">
        <v>0</v>
      </c>
      <c r="AF199" s="14">
        <v>0</v>
      </c>
      <c r="AG199" s="14">
        <v>0</v>
      </c>
      <c r="AH199" s="14">
        <v>0</v>
      </c>
      <c r="AI199" s="14">
        <v>0</v>
      </c>
      <c r="AJ199" s="14">
        <f t="shared" si="41"/>
        <v>0</v>
      </c>
      <c r="AK199" s="14">
        <v>0</v>
      </c>
      <c r="AL199" s="14">
        <v>0</v>
      </c>
      <c r="AM199" s="14">
        <v>0</v>
      </c>
      <c r="AN199" s="14">
        <v>0</v>
      </c>
      <c r="AO199" s="14">
        <v>0</v>
      </c>
      <c r="AP199" s="14">
        <v>0</v>
      </c>
      <c r="AQ199" s="14">
        <v>0</v>
      </c>
      <c r="AR199" s="14">
        <f t="shared" si="42"/>
        <v>0</v>
      </c>
      <c r="AS199" s="14">
        <f t="shared" si="43"/>
        <v>14</v>
      </c>
      <c r="AT199" s="20">
        <v>0</v>
      </c>
      <c r="AU199" s="20" t="s">
        <v>136</v>
      </c>
      <c r="AV199" s="20">
        <v>0</v>
      </c>
      <c r="AW199" s="13" t="s">
        <v>136</v>
      </c>
      <c r="AX199" s="13" t="s">
        <v>136</v>
      </c>
      <c r="AY199" s="13" t="s">
        <v>136</v>
      </c>
      <c r="AZ199" s="20">
        <v>1</v>
      </c>
      <c r="BA199" s="20">
        <v>2</v>
      </c>
      <c r="BB199" s="20">
        <v>2</v>
      </c>
      <c r="BC199" s="20">
        <v>3</v>
      </c>
      <c r="BD199" s="20">
        <v>0</v>
      </c>
      <c r="BE199" s="13" t="s">
        <v>136</v>
      </c>
      <c r="BF199" s="13" t="s">
        <v>136</v>
      </c>
      <c r="BG199" s="13" t="s">
        <v>136</v>
      </c>
      <c r="BH199" s="20">
        <v>0</v>
      </c>
      <c r="BI199" s="13" t="s">
        <v>136</v>
      </c>
      <c r="BJ199" s="13" t="s">
        <v>136</v>
      </c>
      <c r="BK199" s="13" t="s">
        <v>136</v>
      </c>
      <c r="BL199" s="20">
        <v>0</v>
      </c>
      <c r="BM199" s="13" t="s">
        <v>136</v>
      </c>
      <c r="BN199" s="13" t="s">
        <v>136</v>
      </c>
      <c r="BO199" s="13" t="s">
        <v>136</v>
      </c>
      <c r="BP199" s="20">
        <v>0</v>
      </c>
      <c r="BQ199" s="21">
        <v>0</v>
      </c>
      <c r="BR199" s="13" t="s">
        <v>136</v>
      </c>
      <c r="BS199" s="13" t="s">
        <v>136</v>
      </c>
      <c r="BT199" s="13" t="s">
        <v>136</v>
      </c>
      <c r="BU199" s="20">
        <v>0</v>
      </c>
      <c r="BV199" s="13" t="s">
        <v>136</v>
      </c>
      <c r="BW199" s="13" t="s">
        <v>136</v>
      </c>
      <c r="BX199" s="13" t="s">
        <v>136</v>
      </c>
      <c r="BY199" s="20">
        <v>0</v>
      </c>
      <c r="BZ199" s="13" t="s">
        <v>136</v>
      </c>
      <c r="CA199" s="13" t="s">
        <v>136</v>
      </c>
      <c r="CB199" s="13" t="s">
        <v>136</v>
      </c>
      <c r="CC199" s="20">
        <v>1</v>
      </c>
      <c r="CD199" s="20">
        <v>2</v>
      </c>
      <c r="CE199">
        <v>4</v>
      </c>
      <c r="CF199" s="20">
        <v>2</v>
      </c>
      <c r="CG199" s="20">
        <v>0</v>
      </c>
      <c r="CH199" s="13" t="s">
        <v>136</v>
      </c>
      <c r="CI199" s="13" t="s">
        <v>136</v>
      </c>
      <c r="CJ199" s="13" t="s">
        <v>136</v>
      </c>
      <c r="CK199" s="20">
        <v>0</v>
      </c>
      <c r="CL199" s="13" t="s">
        <v>136</v>
      </c>
      <c r="CM199" s="13" t="s">
        <v>136</v>
      </c>
      <c r="CN199" s="13" t="s">
        <v>136</v>
      </c>
      <c r="CO199" s="20">
        <v>3</v>
      </c>
      <c r="CP199" s="13" t="s">
        <v>136</v>
      </c>
      <c r="CQ199" s="13" t="s">
        <v>136</v>
      </c>
      <c r="CR199" s="13" t="s">
        <v>136</v>
      </c>
      <c r="CS199" s="13" t="s">
        <v>136</v>
      </c>
      <c r="CT199" s="13" t="s">
        <v>136</v>
      </c>
      <c r="CU199" s="13" t="s">
        <v>136</v>
      </c>
      <c r="CV199" s="13" t="s">
        <v>136</v>
      </c>
      <c r="CW199" s="13" t="s">
        <v>136</v>
      </c>
      <c r="CX199" s="13" t="s">
        <v>136</v>
      </c>
      <c r="CY199" s="13" t="s">
        <v>136</v>
      </c>
      <c r="CZ199" s="13" t="s">
        <v>136</v>
      </c>
      <c r="DA199" s="13" t="s">
        <v>136</v>
      </c>
      <c r="DB199" s="13" t="s">
        <v>136</v>
      </c>
      <c r="DC199" s="20">
        <v>3</v>
      </c>
      <c r="DD199" s="13" t="s">
        <v>136</v>
      </c>
      <c r="DE199" s="13" t="s">
        <v>136</v>
      </c>
      <c r="DF199" s="13" t="s">
        <v>136</v>
      </c>
      <c r="DG199" s="13" t="s">
        <v>136</v>
      </c>
      <c r="DH199" s="13" t="s">
        <v>136</v>
      </c>
      <c r="DI199" s="13"/>
      <c r="DJ199" s="13"/>
      <c r="DK199" s="13"/>
      <c r="DL199" s="20">
        <v>0</v>
      </c>
      <c r="DM199" s="20">
        <v>0</v>
      </c>
      <c r="DN199" s="20">
        <v>1</v>
      </c>
      <c r="DO199" s="20">
        <v>0</v>
      </c>
      <c r="DP199" s="20">
        <v>0</v>
      </c>
      <c r="DQ199" s="20">
        <v>0</v>
      </c>
      <c r="DR199" s="20">
        <v>0</v>
      </c>
      <c r="DS199" s="20">
        <v>0</v>
      </c>
      <c r="DT199" s="20">
        <v>0</v>
      </c>
      <c r="DU199" s="20">
        <v>1</v>
      </c>
      <c r="DV199" s="20">
        <v>1</v>
      </c>
      <c r="DW199" s="20">
        <v>0</v>
      </c>
      <c r="DX199" s="20">
        <v>2</v>
      </c>
      <c r="DY199" s="20">
        <v>2</v>
      </c>
      <c r="DZ199" s="20">
        <v>2</v>
      </c>
      <c r="EA199" s="20">
        <v>2</v>
      </c>
      <c r="EB199" s="20">
        <v>3000</v>
      </c>
      <c r="EC199" s="20">
        <v>12000</v>
      </c>
      <c r="ED199" s="19">
        <f t="shared" si="44"/>
        <v>9000</v>
      </c>
      <c r="EE199" s="19">
        <f t="shared" si="45"/>
        <v>75</v>
      </c>
      <c r="EF199" s="20">
        <v>2000</v>
      </c>
      <c r="EG199" s="20">
        <v>5000</v>
      </c>
      <c r="EH199" s="19">
        <f t="shared" si="46"/>
        <v>3000</v>
      </c>
      <c r="EI199" s="19">
        <f t="shared" si="47"/>
        <v>60</v>
      </c>
      <c r="EJ199" s="20">
        <v>4000</v>
      </c>
      <c r="EK199" s="20">
        <v>10000</v>
      </c>
      <c r="EL199" s="19">
        <f t="shared" si="48"/>
        <v>6000</v>
      </c>
      <c r="EM199" s="19">
        <f t="shared" si="49"/>
        <v>60</v>
      </c>
      <c r="EN199" s="20">
        <v>3000</v>
      </c>
      <c r="EO199" s="20">
        <v>7000</v>
      </c>
      <c r="EP199" s="19">
        <f t="shared" si="50"/>
        <v>4000</v>
      </c>
      <c r="EQ199" s="19">
        <f t="shared" si="51"/>
        <v>57.142857142857139</v>
      </c>
      <c r="ER199" s="20">
        <v>1</v>
      </c>
      <c r="ET199" s="20">
        <v>1</v>
      </c>
      <c r="EU199" s="20">
        <v>0</v>
      </c>
      <c r="EV199" s="19">
        <v>0</v>
      </c>
      <c r="EW199" s="19"/>
      <c r="EX199" s="20">
        <v>0</v>
      </c>
      <c r="EY199" s="20" t="s">
        <v>136</v>
      </c>
      <c r="EZ199" s="19">
        <v>0</v>
      </c>
      <c r="FA199" s="19"/>
      <c r="FB199" s="20">
        <v>8</v>
      </c>
      <c r="FD199" s="19">
        <v>0</v>
      </c>
      <c r="FE199" s="19"/>
      <c r="FF199" s="20">
        <v>2</v>
      </c>
      <c r="FG199" s="20">
        <v>0</v>
      </c>
      <c r="FH199" s="20">
        <v>0</v>
      </c>
      <c r="FI199" s="20">
        <v>14</v>
      </c>
      <c r="FJ199" s="20">
        <v>19</v>
      </c>
      <c r="FK199" s="20">
        <v>14</v>
      </c>
      <c r="FL199" s="20">
        <v>19</v>
      </c>
      <c r="FM199" s="20">
        <v>33</v>
      </c>
      <c r="FN199" s="20">
        <v>0</v>
      </c>
      <c r="FO199" s="20">
        <v>0</v>
      </c>
      <c r="FP199" s="20">
        <v>3</v>
      </c>
      <c r="FQ199" s="20">
        <v>0</v>
      </c>
      <c r="FR199" s="20">
        <v>0</v>
      </c>
      <c r="FS199" s="20">
        <v>0</v>
      </c>
      <c r="FT199" s="20">
        <v>2</v>
      </c>
      <c r="FU199" s="20">
        <v>2</v>
      </c>
      <c r="FV199" s="20">
        <v>0</v>
      </c>
      <c r="FW199" s="20">
        <v>0</v>
      </c>
      <c r="FX199" s="20">
        <v>0</v>
      </c>
      <c r="FY199" s="20">
        <v>0</v>
      </c>
      <c r="FZ199" s="20">
        <v>0</v>
      </c>
      <c r="GA199" s="20">
        <v>0</v>
      </c>
      <c r="GB199" s="20">
        <v>0</v>
      </c>
      <c r="GC199" s="20">
        <v>0</v>
      </c>
      <c r="GD199" s="20">
        <v>0</v>
      </c>
      <c r="GE199" s="20">
        <v>0</v>
      </c>
      <c r="GF199" s="20">
        <v>2</v>
      </c>
      <c r="GG199" s="20">
        <v>0</v>
      </c>
      <c r="GH199" s="20">
        <v>0</v>
      </c>
      <c r="GI199" s="20">
        <v>0</v>
      </c>
      <c r="GJ199" s="20">
        <v>0</v>
      </c>
      <c r="GK199" s="20">
        <v>9</v>
      </c>
      <c r="GL199" s="20">
        <v>0</v>
      </c>
      <c r="GM199" s="20">
        <v>0</v>
      </c>
      <c r="GN199" s="20">
        <v>0</v>
      </c>
      <c r="GO199" s="20">
        <v>0</v>
      </c>
      <c r="GP199" s="20">
        <v>0</v>
      </c>
      <c r="GQ199" s="20">
        <v>0</v>
      </c>
      <c r="GR199" s="20">
        <v>2</v>
      </c>
      <c r="GS199" s="20">
        <v>8</v>
      </c>
      <c r="GT199" s="20">
        <v>0</v>
      </c>
      <c r="GU199" s="20">
        <v>0</v>
      </c>
      <c r="GV199" s="20">
        <v>0</v>
      </c>
      <c r="GW199" s="20">
        <v>0</v>
      </c>
      <c r="GX199" s="20">
        <v>0</v>
      </c>
      <c r="GY199" s="20">
        <v>0</v>
      </c>
      <c r="GZ199" s="20">
        <v>5</v>
      </c>
      <c r="HA199" s="20">
        <v>0</v>
      </c>
    </row>
    <row r="200" spans="1:209" ht="15" customHeight="1" x14ac:dyDescent="0.35">
      <c r="A200" s="18">
        <v>3040903</v>
      </c>
      <c r="B200" s="18">
        <v>3</v>
      </c>
      <c r="C200" s="18">
        <v>4</v>
      </c>
      <c r="D200" s="18">
        <v>9</v>
      </c>
      <c r="E200" s="18" t="s">
        <v>327</v>
      </c>
      <c r="F200" s="18">
        <v>0</v>
      </c>
      <c r="G200">
        <v>0</v>
      </c>
      <c r="H200" s="18">
        <v>3</v>
      </c>
      <c r="I200">
        <v>0</v>
      </c>
      <c r="J200">
        <v>0</v>
      </c>
      <c r="K200" s="13">
        <v>0</v>
      </c>
      <c r="L200" s="14">
        <v>0</v>
      </c>
      <c r="M200">
        <v>9</v>
      </c>
      <c r="N200" s="14">
        <v>0</v>
      </c>
      <c r="O200" s="13">
        <v>2.5</v>
      </c>
      <c r="P200" s="14">
        <v>0</v>
      </c>
      <c r="Q200" s="14">
        <v>0</v>
      </c>
      <c r="R200" s="13">
        <v>1.5</v>
      </c>
      <c r="S200" s="14">
        <v>0</v>
      </c>
      <c r="T200" s="14">
        <f t="shared" si="39"/>
        <v>13</v>
      </c>
      <c r="U200" s="14">
        <v>0</v>
      </c>
      <c r="V200" s="14">
        <v>0</v>
      </c>
      <c r="W200" s="14">
        <v>0</v>
      </c>
      <c r="X200" s="14">
        <v>0</v>
      </c>
      <c r="Y200" s="14">
        <v>0</v>
      </c>
      <c r="Z200" s="14">
        <v>0</v>
      </c>
      <c r="AA200" s="14">
        <v>0</v>
      </c>
      <c r="AB200" s="14">
        <f t="shared" si="40"/>
        <v>0</v>
      </c>
      <c r="AC200" s="14">
        <v>0</v>
      </c>
      <c r="AD200" s="14">
        <v>0</v>
      </c>
      <c r="AE200" s="14">
        <v>0</v>
      </c>
      <c r="AF200" s="14">
        <v>0</v>
      </c>
      <c r="AG200" s="14">
        <v>0</v>
      </c>
      <c r="AH200" s="14">
        <v>0</v>
      </c>
      <c r="AI200" s="14">
        <v>0</v>
      </c>
      <c r="AJ200" s="14">
        <f t="shared" si="41"/>
        <v>0</v>
      </c>
      <c r="AK200" s="14">
        <v>0</v>
      </c>
      <c r="AL200" s="14">
        <v>0</v>
      </c>
      <c r="AM200" s="14">
        <v>0</v>
      </c>
      <c r="AN200" s="14">
        <v>0</v>
      </c>
      <c r="AO200" s="14">
        <v>0</v>
      </c>
      <c r="AP200" s="14">
        <v>0</v>
      </c>
      <c r="AQ200" s="14">
        <v>0</v>
      </c>
      <c r="AR200" s="14">
        <f t="shared" si="42"/>
        <v>0</v>
      </c>
      <c r="AS200" s="14">
        <f t="shared" si="43"/>
        <v>13</v>
      </c>
      <c r="AT200">
        <v>0</v>
      </c>
      <c r="AU200" s="13" t="s">
        <v>136</v>
      </c>
      <c r="AV200" s="20">
        <v>0</v>
      </c>
      <c r="AW200" s="13" t="s">
        <v>136</v>
      </c>
      <c r="AX200" s="13" t="s">
        <v>136</v>
      </c>
      <c r="AY200" s="13" t="s">
        <v>136</v>
      </c>
      <c r="AZ200" s="20">
        <v>0</v>
      </c>
      <c r="BA200" s="13" t="s">
        <v>136</v>
      </c>
      <c r="BB200" s="13" t="s">
        <v>136</v>
      </c>
      <c r="BC200" s="13" t="s">
        <v>136</v>
      </c>
      <c r="BD200" s="20">
        <v>0</v>
      </c>
      <c r="BE200" s="13" t="s">
        <v>136</v>
      </c>
      <c r="BF200" s="13" t="s">
        <v>136</v>
      </c>
      <c r="BG200" s="13" t="s">
        <v>136</v>
      </c>
      <c r="BH200" s="20">
        <v>0</v>
      </c>
      <c r="BI200" s="13" t="s">
        <v>136</v>
      </c>
      <c r="BJ200" s="13" t="s">
        <v>136</v>
      </c>
      <c r="BK200" s="13" t="s">
        <v>136</v>
      </c>
      <c r="BL200" s="20">
        <v>0</v>
      </c>
      <c r="BM200" s="13" t="s">
        <v>136</v>
      </c>
      <c r="BN200" s="13" t="s">
        <v>136</v>
      </c>
      <c r="BO200" s="13" t="s">
        <v>136</v>
      </c>
      <c r="BP200" s="20">
        <v>0</v>
      </c>
      <c r="BQ200" s="21">
        <v>0</v>
      </c>
      <c r="BR200" s="13" t="s">
        <v>136</v>
      </c>
      <c r="BS200" s="13" t="s">
        <v>136</v>
      </c>
      <c r="BT200" s="13" t="s">
        <v>136</v>
      </c>
      <c r="BU200" s="20">
        <v>1</v>
      </c>
      <c r="BV200">
        <v>2</v>
      </c>
      <c r="BW200" s="19">
        <v>4</v>
      </c>
      <c r="BX200">
        <v>2</v>
      </c>
      <c r="BY200" s="20">
        <v>0</v>
      </c>
      <c r="BZ200" s="13" t="s">
        <v>136</v>
      </c>
      <c r="CA200" s="13" t="s">
        <v>136</v>
      </c>
      <c r="CB200" s="13" t="s">
        <v>136</v>
      </c>
      <c r="CC200" s="20">
        <v>1</v>
      </c>
      <c r="CD200" s="13">
        <v>2</v>
      </c>
      <c r="CE200" s="15">
        <v>6</v>
      </c>
      <c r="CF200" s="13">
        <v>2</v>
      </c>
      <c r="CG200" s="20">
        <v>0</v>
      </c>
      <c r="CH200" s="13" t="s">
        <v>136</v>
      </c>
      <c r="CI200" s="13" t="s">
        <v>136</v>
      </c>
      <c r="CJ200" s="13" t="s">
        <v>136</v>
      </c>
      <c r="CK200" s="20">
        <v>0</v>
      </c>
      <c r="CL200" s="13" t="s">
        <v>136</v>
      </c>
      <c r="CM200" s="13" t="s">
        <v>136</v>
      </c>
      <c r="CN200" s="13" t="s">
        <v>136</v>
      </c>
      <c r="CO200" s="13" t="s">
        <v>136</v>
      </c>
      <c r="CP200" s="13" t="s">
        <v>136</v>
      </c>
      <c r="CQ200" s="13" t="s">
        <v>136</v>
      </c>
      <c r="CR200" s="13" t="s">
        <v>136</v>
      </c>
      <c r="CS200" s="13" t="s">
        <v>136</v>
      </c>
      <c r="CT200" s="13" t="s">
        <v>136</v>
      </c>
      <c r="CU200" s="13" t="s">
        <v>136</v>
      </c>
      <c r="CV200" s="13" t="s">
        <v>136</v>
      </c>
      <c r="CW200" s="13" t="s">
        <v>136</v>
      </c>
      <c r="CX200" s="13" t="s">
        <v>136</v>
      </c>
      <c r="CY200">
        <v>3</v>
      </c>
      <c r="CZ200" s="13" t="s">
        <v>136</v>
      </c>
      <c r="DA200" s="13" t="s">
        <v>136</v>
      </c>
      <c r="DB200" s="13" t="s">
        <v>136</v>
      </c>
      <c r="DC200" s="13">
        <v>4</v>
      </c>
      <c r="DD200" s="13" t="s">
        <v>136</v>
      </c>
      <c r="DE200" s="13" t="s">
        <v>136</v>
      </c>
      <c r="DF200" s="13" t="s">
        <v>136</v>
      </c>
      <c r="DG200" s="13" t="s">
        <v>136</v>
      </c>
      <c r="DH200" s="13" t="s">
        <v>136</v>
      </c>
      <c r="DI200" s="13"/>
      <c r="DJ200" s="13"/>
      <c r="DK200" s="13"/>
      <c r="DL200" s="20">
        <v>1</v>
      </c>
      <c r="DM200" s="20">
        <v>0</v>
      </c>
      <c r="DN200" s="20">
        <v>0</v>
      </c>
      <c r="DO200" s="20">
        <v>0</v>
      </c>
      <c r="DP200" s="20">
        <v>0</v>
      </c>
      <c r="DQ200" s="20">
        <v>0</v>
      </c>
      <c r="DR200" s="20">
        <v>0</v>
      </c>
      <c r="DS200" s="20">
        <v>0</v>
      </c>
      <c r="DT200" s="20">
        <v>0</v>
      </c>
      <c r="DU200" s="20">
        <v>0</v>
      </c>
      <c r="DV200" s="20">
        <v>0</v>
      </c>
      <c r="DW200" s="20">
        <v>1</v>
      </c>
      <c r="DX200" s="20">
        <v>2</v>
      </c>
      <c r="DY200" s="20">
        <v>2</v>
      </c>
      <c r="DZ200" s="20">
        <v>2</v>
      </c>
      <c r="EA200" s="20">
        <v>2</v>
      </c>
      <c r="EB200" s="20">
        <v>5000</v>
      </c>
      <c r="EC200" s="20">
        <v>6000</v>
      </c>
      <c r="ED200" s="19">
        <f t="shared" si="44"/>
        <v>1000</v>
      </c>
      <c r="EE200" s="19">
        <f t="shared" si="45"/>
        <v>16.666666666666668</v>
      </c>
      <c r="EF200" s="20">
        <v>3000</v>
      </c>
      <c r="EG200" s="20">
        <v>4000</v>
      </c>
      <c r="EH200" s="19">
        <f t="shared" si="46"/>
        <v>1000</v>
      </c>
      <c r="EI200" s="19">
        <f t="shared" si="47"/>
        <v>25</v>
      </c>
      <c r="EJ200" s="20">
        <v>5000</v>
      </c>
      <c r="EK200" s="20">
        <v>6000</v>
      </c>
      <c r="EL200" s="19">
        <f t="shared" si="48"/>
        <v>1000</v>
      </c>
      <c r="EM200" s="19">
        <f t="shared" si="49"/>
        <v>16.666666666666668</v>
      </c>
      <c r="EN200" s="20">
        <v>3000</v>
      </c>
      <c r="EO200" s="20">
        <v>4000</v>
      </c>
      <c r="EP200" s="19">
        <f t="shared" si="50"/>
        <v>1000</v>
      </c>
      <c r="EQ200" s="19">
        <f t="shared" si="51"/>
        <v>25</v>
      </c>
      <c r="ER200" s="20">
        <v>1</v>
      </c>
      <c r="ES200" s="20"/>
      <c r="ET200" s="20">
        <v>1</v>
      </c>
      <c r="EU200" s="20">
        <v>0</v>
      </c>
      <c r="EV200" s="19">
        <v>0</v>
      </c>
      <c r="EW200" s="19"/>
      <c r="EX200" s="20">
        <v>0</v>
      </c>
      <c r="EY200" s="20" t="s">
        <v>136</v>
      </c>
      <c r="EZ200" s="19">
        <v>0</v>
      </c>
      <c r="FA200" s="19"/>
      <c r="FB200" s="20">
        <v>6</v>
      </c>
      <c r="FC200" s="20"/>
      <c r="FD200" s="19">
        <v>0</v>
      </c>
      <c r="FE200" s="19"/>
      <c r="FF200">
        <v>3</v>
      </c>
      <c r="FG200">
        <v>3</v>
      </c>
      <c r="FH200">
        <v>2</v>
      </c>
      <c r="FI200">
        <v>31</v>
      </c>
      <c r="FJ200">
        <v>60</v>
      </c>
      <c r="FK200">
        <v>34</v>
      </c>
      <c r="FL200">
        <v>62</v>
      </c>
      <c r="FM200">
        <v>96</v>
      </c>
      <c r="FN200">
        <v>0</v>
      </c>
      <c r="FO200">
        <v>0</v>
      </c>
      <c r="FP200">
        <v>20</v>
      </c>
      <c r="FQ200">
        <v>10</v>
      </c>
      <c r="FR200">
        <v>0</v>
      </c>
      <c r="FS200">
        <v>1</v>
      </c>
      <c r="FT200">
        <v>0</v>
      </c>
      <c r="FU200">
        <v>0</v>
      </c>
      <c r="FV200">
        <v>0</v>
      </c>
      <c r="FW200">
        <v>0</v>
      </c>
      <c r="FX200">
        <v>0</v>
      </c>
      <c r="FY200">
        <v>0</v>
      </c>
      <c r="FZ200">
        <v>0</v>
      </c>
      <c r="GA200">
        <v>0</v>
      </c>
      <c r="GB200">
        <v>6</v>
      </c>
      <c r="GC200">
        <v>0</v>
      </c>
      <c r="GD200">
        <v>3</v>
      </c>
      <c r="GE200">
        <v>0</v>
      </c>
      <c r="GF200">
        <v>0</v>
      </c>
      <c r="GG200">
        <v>0</v>
      </c>
      <c r="GH200">
        <v>0</v>
      </c>
      <c r="GI200">
        <v>1</v>
      </c>
      <c r="GJ200">
        <v>0</v>
      </c>
      <c r="GK200">
        <v>20</v>
      </c>
      <c r="GL200">
        <v>0</v>
      </c>
      <c r="GM200">
        <v>0</v>
      </c>
      <c r="GN200">
        <v>0</v>
      </c>
      <c r="GO200">
        <v>0</v>
      </c>
      <c r="GP200">
        <v>0</v>
      </c>
      <c r="GQ200">
        <v>0</v>
      </c>
      <c r="GR200">
        <v>0</v>
      </c>
      <c r="GS200">
        <v>30</v>
      </c>
      <c r="GT200">
        <v>0</v>
      </c>
      <c r="GU200">
        <v>0</v>
      </c>
      <c r="GV200">
        <v>0</v>
      </c>
      <c r="GW200">
        <v>0</v>
      </c>
      <c r="GX200">
        <v>0</v>
      </c>
      <c r="GY200">
        <v>0</v>
      </c>
      <c r="GZ200">
        <v>5</v>
      </c>
      <c r="HA200">
        <v>0</v>
      </c>
    </row>
    <row r="201" spans="1:209" ht="15" customHeight="1" x14ac:dyDescent="0.35">
      <c r="A201" s="18">
        <v>3040904</v>
      </c>
      <c r="B201" s="18">
        <v>3</v>
      </c>
      <c r="C201" s="18">
        <v>4</v>
      </c>
      <c r="D201" s="18">
        <v>9</v>
      </c>
      <c r="E201" s="18" t="s">
        <v>328</v>
      </c>
      <c r="F201" s="18">
        <v>0</v>
      </c>
      <c r="G201">
        <v>0</v>
      </c>
      <c r="H201" s="18">
        <v>1</v>
      </c>
      <c r="I201">
        <v>0</v>
      </c>
      <c r="J201">
        <v>3</v>
      </c>
      <c r="K201" s="13">
        <v>0</v>
      </c>
      <c r="L201" s="14">
        <v>0</v>
      </c>
      <c r="M201" s="14">
        <v>0</v>
      </c>
      <c r="N201">
        <v>8</v>
      </c>
      <c r="O201" s="13">
        <v>3</v>
      </c>
      <c r="P201" s="14">
        <v>0</v>
      </c>
      <c r="Q201" s="14">
        <v>0</v>
      </c>
      <c r="R201" s="13">
        <v>4</v>
      </c>
      <c r="S201" s="13">
        <v>1</v>
      </c>
      <c r="T201" s="14">
        <f t="shared" si="39"/>
        <v>16</v>
      </c>
      <c r="U201" s="14">
        <v>0</v>
      </c>
      <c r="V201" s="14">
        <v>0</v>
      </c>
      <c r="W201" s="14">
        <v>0</v>
      </c>
      <c r="X201" s="14">
        <v>0</v>
      </c>
      <c r="Y201" s="14">
        <v>0</v>
      </c>
      <c r="Z201" s="14">
        <v>0</v>
      </c>
      <c r="AA201" s="14">
        <v>0</v>
      </c>
      <c r="AB201" s="14">
        <f t="shared" si="40"/>
        <v>0</v>
      </c>
      <c r="AC201" s="14">
        <v>0</v>
      </c>
      <c r="AD201" s="14">
        <v>0</v>
      </c>
      <c r="AE201" s="14">
        <v>0</v>
      </c>
      <c r="AF201" s="14">
        <v>0</v>
      </c>
      <c r="AG201" s="14">
        <v>0</v>
      </c>
      <c r="AH201" s="14">
        <v>0</v>
      </c>
      <c r="AI201" s="14">
        <v>0</v>
      </c>
      <c r="AJ201" s="14">
        <f t="shared" si="41"/>
        <v>0</v>
      </c>
      <c r="AK201" s="14">
        <v>0</v>
      </c>
      <c r="AL201" s="14">
        <v>0</v>
      </c>
      <c r="AM201" s="14">
        <v>0</v>
      </c>
      <c r="AN201" s="14">
        <v>0</v>
      </c>
      <c r="AO201" s="14">
        <v>0</v>
      </c>
      <c r="AP201" s="14">
        <v>0</v>
      </c>
      <c r="AQ201" s="14">
        <v>0</v>
      </c>
      <c r="AR201" s="14">
        <f t="shared" si="42"/>
        <v>0</v>
      </c>
      <c r="AS201" s="14">
        <f t="shared" si="43"/>
        <v>16</v>
      </c>
      <c r="AT201">
        <v>0</v>
      </c>
      <c r="AU201" t="s">
        <v>136</v>
      </c>
      <c r="AV201" s="20">
        <v>0</v>
      </c>
      <c r="AW201" s="13" t="s">
        <v>136</v>
      </c>
      <c r="AX201" s="13" t="s">
        <v>136</v>
      </c>
      <c r="AY201" s="13" t="s">
        <v>136</v>
      </c>
      <c r="AZ201" s="20">
        <v>0</v>
      </c>
      <c r="BA201" s="13" t="s">
        <v>136</v>
      </c>
      <c r="BB201" s="13" t="s">
        <v>136</v>
      </c>
      <c r="BC201" s="13" t="s">
        <v>136</v>
      </c>
      <c r="BD201" s="20">
        <v>0</v>
      </c>
      <c r="BE201" s="13" t="s">
        <v>136</v>
      </c>
      <c r="BF201" s="13" t="s">
        <v>136</v>
      </c>
      <c r="BG201" s="13" t="s">
        <v>136</v>
      </c>
      <c r="BH201" s="20">
        <v>0</v>
      </c>
      <c r="BI201" s="13" t="s">
        <v>136</v>
      </c>
      <c r="BJ201" s="13" t="s">
        <v>136</v>
      </c>
      <c r="BK201" s="13" t="s">
        <v>136</v>
      </c>
      <c r="BL201" s="20">
        <v>1</v>
      </c>
      <c r="BM201">
        <v>2</v>
      </c>
      <c r="BN201" s="13">
        <v>6</v>
      </c>
      <c r="BO201">
        <v>2</v>
      </c>
      <c r="BP201" s="20">
        <v>0</v>
      </c>
      <c r="BQ201" s="21">
        <v>0</v>
      </c>
      <c r="BR201" s="13" t="s">
        <v>136</v>
      </c>
      <c r="BS201" s="13" t="s">
        <v>136</v>
      </c>
      <c r="BT201" s="13" t="s">
        <v>136</v>
      </c>
      <c r="BU201" s="20">
        <v>0</v>
      </c>
      <c r="BV201" s="13" t="s">
        <v>136</v>
      </c>
      <c r="BW201" s="13" t="s">
        <v>136</v>
      </c>
      <c r="BX201" s="13" t="s">
        <v>136</v>
      </c>
      <c r="BY201" s="20">
        <v>0</v>
      </c>
      <c r="BZ201" s="13" t="s">
        <v>136</v>
      </c>
      <c r="CA201" s="13" t="s">
        <v>136</v>
      </c>
      <c r="CB201" s="13" t="s">
        <v>136</v>
      </c>
      <c r="CC201" s="20">
        <v>0</v>
      </c>
      <c r="CD201" s="13" t="s">
        <v>136</v>
      </c>
      <c r="CE201" s="13" t="s">
        <v>136</v>
      </c>
      <c r="CF201" s="13" t="s">
        <v>136</v>
      </c>
      <c r="CG201" s="20">
        <v>0</v>
      </c>
      <c r="CH201" s="13" t="s">
        <v>136</v>
      </c>
      <c r="CI201" s="13" t="s">
        <v>136</v>
      </c>
      <c r="CJ201" s="13" t="s">
        <v>136</v>
      </c>
      <c r="CK201" s="20">
        <v>0</v>
      </c>
      <c r="CL201" s="13" t="s">
        <v>136</v>
      </c>
      <c r="CM201" s="13" t="s">
        <v>136</v>
      </c>
      <c r="CN201" s="13" t="s">
        <v>136</v>
      </c>
      <c r="CO201" s="13" t="s">
        <v>136</v>
      </c>
      <c r="CP201" s="13" t="s">
        <v>136</v>
      </c>
      <c r="CQ201" s="13" t="s">
        <v>136</v>
      </c>
      <c r="CR201" s="13" t="s">
        <v>136</v>
      </c>
      <c r="CS201" s="13" t="s">
        <v>136</v>
      </c>
      <c r="CT201" s="13" t="s">
        <v>136</v>
      </c>
      <c r="CU201">
        <v>10</v>
      </c>
      <c r="CV201">
        <v>25</v>
      </c>
      <c r="CW201" s="13" t="s">
        <v>136</v>
      </c>
      <c r="CX201" s="13" t="s">
        <v>136</v>
      </c>
      <c r="CY201" s="13" t="s">
        <v>136</v>
      </c>
      <c r="CZ201" s="13" t="s">
        <v>136</v>
      </c>
      <c r="DA201" s="13" t="s">
        <v>136</v>
      </c>
      <c r="DB201" s="13" t="s">
        <v>136</v>
      </c>
      <c r="DC201" s="13" t="s">
        <v>136</v>
      </c>
      <c r="DD201" s="13" t="s">
        <v>136</v>
      </c>
      <c r="DE201" s="13" t="s">
        <v>136</v>
      </c>
      <c r="DF201" s="13" t="s">
        <v>136</v>
      </c>
      <c r="DG201" s="13" t="s">
        <v>136</v>
      </c>
      <c r="DH201" s="13" t="s">
        <v>136</v>
      </c>
      <c r="DI201" s="13"/>
      <c r="DJ201" s="13"/>
      <c r="DK201" s="13"/>
      <c r="DL201" s="13">
        <v>1</v>
      </c>
      <c r="DM201" s="13">
        <v>1</v>
      </c>
      <c r="DN201" s="13">
        <v>1</v>
      </c>
      <c r="DO201" s="13">
        <v>0</v>
      </c>
      <c r="DP201" s="13">
        <v>0</v>
      </c>
      <c r="DQ201" s="13">
        <v>0</v>
      </c>
      <c r="DR201" s="13">
        <v>0</v>
      </c>
      <c r="DS201" s="13">
        <v>0</v>
      </c>
      <c r="DT201" s="13">
        <v>0</v>
      </c>
      <c r="DU201" s="13">
        <v>0</v>
      </c>
      <c r="DV201" s="13">
        <v>0</v>
      </c>
      <c r="DW201" s="13">
        <v>1</v>
      </c>
      <c r="DX201" s="13">
        <v>2</v>
      </c>
      <c r="DY201" s="13">
        <v>2</v>
      </c>
      <c r="DZ201" s="13">
        <v>4</v>
      </c>
      <c r="EA201" s="13">
        <v>4</v>
      </c>
      <c r="EB201" s="13">
        <v>3000</v>
      </c>
      <c r="EC201" s="13">
        <v>6000</v>
      </c>
      <c r="ED201" s="19">
        <f t="shared" si="44"/>
        <v>3000</v>
      </c>
      <c r="EE201" s="19">
        <f t="shared" si="45"/>
        <v>50</v>
      </c>
      <c r="EF201" s="13">
        <v>2600</v>
      </c>
      <c r="EG201" s="13">
        <v>4000</v>
      </c>
      <c r="EH201" s="19">
        <f t="shared" si="46"/>
        <v>1400</v>
      </c>
      <c r="EI201" s="19">
        <f t="shared" si="47"/>
        <v>35</v>
      </c>
      <c r="EJ201" s="19"/>
      <c r="EK201" s="19"/>
      <c r="EL201" s="19"/>
      <c r="EM201" s="19"/>
      <c r="EN201" s="19"/>
      <c r="EO201" s="19"/>
      <c r="EP201" s="19"/>
      <c r="EQ201" s="19"/>
      <c r="ER201" s="20">
        <v>1</v>
      </c>
      <c r="ES201" s="20"/>
      <c r="ET201" s="20">
        <v>1</v>
      </c>
      <c r="EU201" s="20">
        <v>0</v>
      </c>
      <c r="EV201" s="19">
        <v>0</v>
      </c>
      <c r="EW201" s="19"/>
      <c r="EX201" s="20">
        <v>0</v>
      </c>
      <c r="EY201" s="20" t="s">
        <v>136</v>
      </c>
      <c r="EZ201" s="19">
        <v>0</v>
      </c>
      <c r="FA201" s="19"/>
      <c r="FB201" s="20">
        <v>8</v>
      </c>
      <c r="FC201" s="20"/>
      <c r="FD201" s="19">
        <v>0</v>
      </c>
      <c r="FE201" s="19"/>
      <c r="FF201">
        <v>2</v>
      </c>
      <c r="FG201">
        <v>0</v>
      </c>
      <c r="FH201">
        <v>0</v>
      </c>
      <c r="FI201">
        <v>12</v>
      </c>
      <c r="FJ201">
        <v>0</v>
      </c>
      <c r="FK201">
        <v>12</v>
      </c>
      <c r="FL201">
        <v>0</v>
      </c>
      <c r="FM201">
        <v>12</v>
      </c>
      <c r="FN201">
        <v>0</v>
      </c>
      <c r="FO201">
        <v>0</v>
      </c>
      <c r="FP201">
        <v>4</v>
      </c>
      <c r="FQ201">
        <v>0</v>
      </c>
      <c r="FR201">
        <v>0</v>
      </c>
      <c r="FS201">
        <v>0</v>
      </c>
      <c r="FT201">
        <v>4</v>
      </c>
      <c r="FU201">
        <v>0</v>
      </c>
      <c r="FV201">
        <v>0</v>
      </c>
      <c r="FW201">
        <v>0</v>
      </c>
      <c r="FX201">
        <v>0</v>
      </c>
      <c r="FY201">
        <v>0</v>
      </c>
      <c r="FZ201">
        <v>0</v>
      </c>
      <c r="GA201">
        <v>0</v>
      </c>
      <c r="GB201">
        <v>0</v>
      </c>
      <c r="GC201">
        <v>0</v>
      </c>
      <c r="GD201">
        <v>0</v>
      </c>
      <c r="GE201">
        <v>0</v>
      </c>
      <c r="GF201">
        <v>1</v>
      </c>
      <c r="GG201">
        <v>0</v>
      </c>
      <c r="GH201">
        <v>0</v>
      </c>
      <c r="GI201">
        <v>0</v>
      </c>
      <c r="GJ201">
        <v>1</v>
      </c>
      <c r="GK201">
        <v>0</v>
      </c>
      <c r="GL201">
        <v>0</v>
      </c>
      <c r="GM201">
        <v>0</v>
      </c>
      <c r="GN201">
        <v>1</v>
      </c>
      <c r="GO201">
        <v>0</v>
      </c>
      <c r="GP201">
        <v>0</v>
      </c>
      <c r="GQ201">
        <v>0</v>
      </c>
      <c r="GR201">
        <v>1</v>
      </c>
      <c r="GS201">
        <v>0</v>
      </c>
      <c r="GT201">
        <v>0</v>
      </c>
      <c r="GU201">
        <v>0</v>
      </c>
      <c r="GV201">
        <v>0</v>
      </c>
      <c r="GW201">
        <v>0</v>
      </c>
      <c r="GX201">
        <v>0</v>
      </c>
      <c r="GY201">
        <v>0</v>
      </c>
      <c r="GZ201">
        <v>0</v>
      </c>
      <c r="HA201">
        <v>0</v>
      </c>
    </row>
    <row r="202" spans="1:209" ht="15" customHeight="1" x14ac:dyDescent="0.35">
      <c r="A202" s="18">
        <v>3040905</v>
      </c>
      <c r="B202" s="18">
        <v>3</v>
      </c>
      <c r="C202" s="18">
        <v>4</v>
      </c>
      <c r="D202" s="18">
        <v>9</v>
      </c>
      <c r="E202" s="18" t="s">
        <v>329</v>
      </c>
      <c r="F202" s="18">
        <v>0</v>
      </c>
      <c r="G202">
        <v>0</v>
      </c>
      <c r="H202" s="18">
        <v>3</v>
      </c>
      <c r="I202">
        <v>0</v>
      </c>
      <c r="J202">
        <v>1</v>
      </c>
      <c r="K202" s="13">
        <v>0</v>
      </c>
      <c r="L202" s="14">
        <v>0</v>
      </c>
      <c r="M202" s="13">
        <v>8</v>
      </c>
      <c r="N202" s="14">
        <v>0</v>
      </c>
      <c r="O202" s="13">
        <v>3</v>
      </c>
      <c r="P202" s="14">
        <v>0</v>
      </c>
      <c r="Q202" s="14">
        <v>0</v>
      </c>
      <c r="R202" s="13">
        <v>1</v>
      </c>
      <c r="S202" s="13">
        <v>1</v>
      </c>
      <c r="T202" s="14">
        <f t="shared" si="39"/>
        <v>13</v>
      </c>
      <c r="U202" s="14">
        <v>0</v>
      </c>
      <c r="V202">
        <v>8</v>
      </c>
      <c r="W202" s="13">
        <v>3</v>
      </c>
      <c r="X202" s="14">
        <v>0</v>
      </c>
      <c r="Y202" s="14">
        <v>0</v>
      </c>
      <c r="Z202">
        <v>2</v>
      </c>
      <c r="AA202">
        <v>1</v>
      </c>
      <c r="AB202" s="14">
        <f t="shared" si="40"/>
        <v>14</v>
      </c>
      <c r="AC202" s="14">
        <v>0</v>
      </c>
      <c r="AD202" s="14">
        <v>0</v>
      </c>
      <c r="AE202" s="14">
        <v>0</v>
      </c>
      <c r="AF202" s="14">
        <v>0</v>
      </c>
      <c r="AG202" s="14">
        <v>0</v>
      </c>
      <c r="AH202" s="14">
        <v>0</v>
      </c>
      <c r="AI202" s="14">
        <v>0</v>
      </c>
      <c r="AJ202" s="14">
        <f t="shared" si="41"/>
        <v>0</v>
      </c>
      <c r="AK202" s="14">
        <v>0</v>
      </c>
      <c r="AL202" s="14">
        <v>0</v>
      </c>
      <c r="AM202" s="14">
        <v>0</v>
      </c>
      <c r="AN202" s="14">
        <v>0</v>
      </c>
      <c r="AO202" s="14">
        <v>0</v>
      </c>
      <c r="AP202" s="14">
        <v>0</v>
      </c>
      <c r="AQ202" s="14">
        <v>0</v>
      </c>
      <c r="AR202" s="14">
        <f t="shared" si="42"/>
        <v>0</v>
      </c>
      <c r="AS202" s="14">
        <f t="shared" si="43"/>
        <v>27</v>
      </c>
      <c r="AT202">
        <v>1</v>
      </c>
      <c r="AU202">
        <v>5</v>
      </c>
      <c r="AV202" s="20">
        <v>0</v>
      </c>
      <c r="AW202" s="13" t="s">
        <v>136</v>
      </c>
      <c r="AX202" s="13" t="s">
        <v>136</v>
      </c>
      <c r="AY202" s="13" t="s">
        <v>136</v>
      </c>
      <c r="AZ202" s="20">
        <v>0</v>
      </c>
      <c r="BA202" s="13" t="s">
        <v>136</v>
      </c>
      <c r="BB202" s="13" t="s">
        <v>136</v>
      </c>
      <c r="BC202" s="13" t="s">
        <v>136</v>
      </c>
      <c r="BD202" s="20">
        <v>0</v>
      </c>
      <c r="BE202" s="13" t="s">
        <v>136</v>
      </c>
      <c r="BF202" s="13" t="s">
        <v>136</v>
      </c>
      <c r="BG202" s="13" t="s">
        <v>136</v>
      </c>
      <c r="BH202" s="20">
        <v>0</v>
      </c>
      <c r="BI202" s="13" t="s">
        <v>136</v>
      </c>
      <c r="BJ202" s="13" t="s">
        <v>136</v>
      </c>
      <c r="BK202" s="13" t="s">
        <v>136</v>
      </c>
      <c r="BL202" s="20">
        <v>0</v>
      </c>
      <c r="BM202" s="13" t="s">
        <v>136</v>
      </c>
      <c r="BN202" s="13" t="s">
        <v>136</v>
      </c>
      <c r="BO202" s="13" t="s">
        <v>136</v>
      </c>
      <c r="BP202" s="20">
        <v>0</v>
      </c>
      <c r="BQ202" s="21">
        <v>0</v>
      </c>
      <c r="BR202" s="13" t="s">
        <v>136</v>
      </c>
      <c r="BS202" s="13" t="s">
        <v>136</v>
      </c>
      <c r="BT202" s="13" t="s">
        <v>136</v>
      </c>
      <c r="BU202" s="20">
        <v>0</v>
      </c>
      <c r="BV202" s="13" t="s">
        <v>136</v>
      </c>
      <c r="BW202" s="13" t="s">
        <v>136</v>
      </c>
      <c r="BX202" s="13" t="s">
        <v>136</v>
      </c>
      <c r="BY202" s="20">
        <v>0</v>
      </c>
      <c r="BZ202" s="13" t="s">
        <v>136</v>
      </c>
      <c r="CA202" s="13" t="s">
        <v>136</v>
      </c>
      <c r="CB202" s="13" t="s">
        <v>136</v>
      </c>
      <c r="CC202" s="20">
        <v>1</v>
      </c>
      <c r="CD202" s="13">
        <v>2</v>
      </c>
      <c r="CE202" s="15">
        <v>6</v>
      </c>
      <c r="CF202" s="13">
        <v>2</v>
      </c>
      <c r="CG202" s="20">
        <v>0</v>
      </c>
      <c r="CH202" s="13" t="s">
        <v>136</v>
      </c>
      <c r="CI202" s="13" t="s">
        <v>136</v>
      </c>
      <c r="CJ202" s="13" t="s">
        <v>136</v>
      </c>
      <c r="CK202" s="20">
        <v>0</v>
      </c>
      <c r="CL202" s="13" t="s">
        <v>136</v>
      </c>
      <c r="CM202" s="13" t="s">
        <v>136</v>
      </c>
      <c r="CN202" s="13" t="s">
        <v>136</v>
      </c>
      <c r="CO202" s="13" t="s">
        <v>136</v>
      </c>
      <c r="CP202" s="13" t="s">
        <v>136</v>
      </c>
      <c r="CQ202" s="13" t="s">
        <v>136</v>
      </c>
      <c r="CR202" s="13" t="s">
        <v>136</v>
      </c>
      <c r="CS202" s="13" t="s">
        <v>136</v>
      </c>
      <c r="CT202" s="13" t="s">
        <v>136</v>
      </c>
      <c r="CU202" s="13" t="s">
        <v>136</v>
      </c>
      <c r="CV202" s="13" t="s">
        <v>136</v>
      </c>
      <c r="CW202" s="13" t="s">
        <v>136</v>
      </c>
      <c r="CX202" s="13" t="s">
        <v>136</v>
      </c>
      <c r="CY202" s="13" t="s">
        <v>136</v>
      </c>
      <c r="CZ202" s="13" t="s">
        <v>136</v>
      </c>
      <c r="DA202" s="13" t="s">
        <v>136</v>
      </c>
      <c r="DB202" s="13" t="s">
        <v>136</v>
      </c>
      <c r="DC202" s="13">
        <v>3</v>
      </c>
      <c r="DD202" s="13" t="s">
        <v>136</v>
      </c>
      <c r="DE202" s="13" t="s">
        <v>136</v>
      </c>
      <c r="DF202" s="13" t="s">
        <v>136</v>
      </c>
      <c r="DG202" s="13" t="s">
        <v>136</v>
      </c>
      <c r="DH202" s="13" t="s">
        <v>136</v>
      </c>
      <c r="DI202" s="13"/>
      <c r="DJ202" s="13"/>
      <c r="DK202" s="13"/>
      <c r="DL202" s="20">
        <v>1</v>
      </c>
      <c r="DM202" s="20">
        <v>0</v>
      </c>
      <c r="DN202" s="20">
        <v>0</v>
      </c>
      <c r="DO202" s="20">
        <v>0</v>
      </c>
      <c r="DP202" s="20">
        <v>0</v>
      </c>
      <c r="DQ202" s="20">
        <v>0</v>
      </c>
      <c r="DR202" s="20">
        <v>0</v>
      </c>
      <c r="DS202" s="20">
        <v>0</v>
      </c>
      <c r="DT202" s="20">
        <v>0</v>
      </c>
      <c r="DU202" s="20">
        <v>0</v>
      </c>
      <c r="DV202" s="20">
        <v>0</v>
      </c>
      <c r="DW202" s="20">
        <v>1</v>
      </c>
      <c r="DX202" s="20">
        <v>2</v>
      </c>
      <c r="DY202" s="20">
        <v>2</v>
      </c>
      <c r="DZ202" s="20">
        <v>4</v>
      </c>
      <c r="EA202" s="20">
        <v>4</v>
      </c>
      <c r="EB202" s="20">
        <v>4000</v>
      </c>
      <c r="EC202" s="20">
        <v>5000</v>
      </c>
      <c r="ED202" s="19">
        <f t="shared" si="44"/>
        <v>1000</v>
      </c>
      <c r="EE202" s="19">
        <f t="shared" si="45"/>
        <v>20</v>
      </c>
      <c r="EF202" s="20">
        <v>3000</v>
      </c>
      <c r="EG202" s="20">
        <v>4000</v>
      </c>
      <c r="EH202" s="19">
        <f t="shared" si="46"/>
        <v>1000</v>
      </c>
      <c r="EI202" s="19">
        <f t="shared" si="47"/>
        <v>25</v>
      </c>
      <c r="EJ202" s="19"/>
      <c r="EK202" s="19"/>
      <c r="EL202" s="19"/>
      <c r="EM202" s="19"/>
      <c r="EN202" s="19"/>
      <c r="EO202" s="19"/>
      <c r="EP202" s="19"/>
      <c r="EQ202" s="19"/>
      <c r="ER202" s="20">
        <v>1</v>
      </c>
      <c r="ES202" s="20"/>
      <c r="ET202" s="20">
        <v>0</v>
      </c>
      <c r="EU202" s="20">
        <v>0</v>
      </c>
      <c r="EV202" s="19">
        <v>0</v>
      </c>
      <c r="EW202" s="19"/>
      <c r="EX202" s="20">
        <v>0</v>
      </c>
      <c r="EY202" s="20" t="s">
        <v>136</v>
      </c>
      <c r="EZ202" s="19">
        <v>0</v>
      </c>
      <c r="FA202" s="19"/>
      <c r="FB202" s="20">
        <v>8</v>
      </c>
      <c r="FC202" s="20"/>
      <c r="FD202">
        <v>3</v>
      </c>
      <c r="FF202" s="15">
        <v>0</v>
      </c>
      <c r="FG202">
        <v>6</v>
      </c>
      <c r="FH202">
        <v>3</v>
      </c>
      <c r="FI202">
        <v>18</v>
      </c>
      <c r="FJ202">
        <v>0</v>
      </c>
      <c r="FK202">
        <v>24</v>
      </c>
      <c r="FL202">
        <v>3</v>
      </c>
      <c r="FM202">
        <v>27</v>
      </c>
      <c r="FN202">
        <v>0</v>
      </c>
      <c r="FO202">
        <v>0</v>
      </c>
      <c r="FP202">
        <v>5</v>
      </c>
      <c r="FQ202">
        <v>0</v>
      </c>
      <c r="FR202">
        <v>1</v>
      </c>
      <c r="FS202">
        <v>0</v>
      </c>
      <c r="FT202">
        <v>3</v>
      </c>
      <c r="FU202">
        <v>0</v>
      </c>
      <c r="FV202">
        <v>0</v>
      </c>
      <c r="FW202">
        <v>0</v>
      </c>
      <c r="FX202">
        <v>0</v>
      </c>
      <c r="FY202">
        <v>0</v>
      </c>
      <c r="FZ202">
        <v>0</v>
      </c>
      <c r="GA202">
        <v>0</v>
      </c>
      <c r="GB202">
        <v>0</v>
      </c>
      <c r="GC202">
        <v>0</v>
      </c>
      <c r="GD202">
        <v>0</v>
      </c>
      <c r="GE202">
        <v>0</v>
      </c>
      <c r="GF202">
        <v>3</v>
      </c>
      <c r="GG202">
        <v>0</v>
      </c>
      <c r="GH202">
        <v>1</v>
      </c>
      <c r="GI202">
        <v>0</v>
      </c>
      <c r="GJ202">
        <v>3</v>
      </c>
      <c r="GK202">
        <v>0</v>
      </c>
      <c r="GL202">
        <v>1</v>
      </c>
      <c r="GM202">
        <v>0</v>
      </c>
      <c r="GN202">
        <v>0</v>
      </c>
      <c r="GO202">
        <v>0</v>
      </c>
      <c r="GP202">
        <v>1</v>
      </c>
      <c r="GQ202">
        <v>1</v>
      </c>
      <c r="GR202">
        <v>2</v>
      </c>
      <c r="GS202">
        <v>0</v>
      </c>
      <c r="GT202">
        <v>1</v>
      </c>
      <c r="GU202">
        <v>1</v>
      </c>
      <c r="GV202">
        <v>1</v>
      </c>
      <c r="GW202">
        <v>0</v>
      </c>
      <c r="GX202">
        <v>1</v>
      </c>
      <c r="GY202">
        <v>1</v>
      </c>
      <c r="GZ202">
        <v>1</v>
      </c>
      <c r="HA202">
        <v>0</v>
      </c>
    </row>
    <row r="203" spans="1:209" ht="15" customHeight="1" x14ac:dyDescent="0.35">
      <c r="A203" s="18">
        <v>3040906</v>
      </c>
      <c r="B203" s="18">
        <v>3</v>
      </c>
      <c r="C203" s="18">
        <v>4</v>
      </c>
      <c r="D203" s="18">
        <v>9</v>
      </c>
      <c r="E203" s="18" t="s">
        <v>330</v>
      </c>
      <c r="F203" s="18">
        <v>0</v>
      </c>
      <c r="G203">
        <v>0</v>
      </c>
      <c r="H203" s="18">
        <v>2</v>
      </c>
      <c r="I203">
        <v>0</v>
      </c>
      <c r="J203" s="18">
        <v>0</v>
      </c>
      <c r="K203" s="13">
        <v>1</v>
      </c>
      <c r="L203">
        <v>2</v>
      </c>
      <c r="M203" s="13">
        <v>6</v>
      </c>
      <c r="N203" s="14">
        <v>0</v>
      </c>
      <c r="O203" s="13">
        <v>4</v>
      </c>
      <c r="P203" s="14">
        <v>0</v>
      </c>
      <c r="Q203" s="14">
        <v>0</v>
      </c>
      <c r="R203" s="13">
        <v>1</v>
      </c>
      <c r="S203" s="13">
        <v>1</v>
      </c>
      <c r="T203" s="14">
        <f t="shared" si="39"/>
        <v>12</v>
      </c>
      <c r="U203" s="13">
        <v>2</v>
      </c>
      <c r="V203" s="14">
        <v>0</v>
      </c>
      <c r="W203" s="13">
        <v>1</v>
      </c>
      <c r="X203" s="14">
        <v>0</v>
      </c>
      <c r="Y203" s="13">
        <v>2</v>
      </c>
      <c r="Z203">
        <v>1</v>
      </c>
      <c r="AA203" s="13">
        <v>1</v>
      </c>
      <c r="AB203" s="14">
        <f t="shared" si="40"/>
        <v>7</v>
      </c>
      <c r="AC203" s="14">
        <v>0</v>
      </c>
      <c r="AD203" s="14">
        <v>0</v>
      </c>
      <c r="AE203" s="14">
        <v>0</v>
      </c>
      <c r="AF203" s="14">
        <v>0</v>
      </c>
      <c r="AG203" s="14">
        <v>0</v>
      </c>
      <c r="AH203" s="14">
        <v>0</v>
      </c>
      <c r="AI203" s="14">
        <v>0</v>
      </c>
      <c r="AJ203" s="14">
        <f t="shared" si="41"/>
        <v>0</v>
      </c>
      <c r="AK203" s="14">
        <v>0</v>
      </c>
      <c r="AL203" s="14">
        <v>0</v>
      </c>
      <c r="AM203" s="14">
        <v>0</v>
      </c>
      <c r="AN203" s="14">
        <v>0</v>
      </c>
      <c r="AO203" s="14">
        <v>0</v>
      </c>
      <c r="AP203" s="14">
        <v>0</v>
      </c>
      <c r="AQ203" s="14">
        <v>0</v>
      </c>
      <c r="AR203" s="14">
        <f t="shared" si="42"/>
        <v>0</v>
      </c>
      <c r="AS203" s="14">
        <f t="shared" si="43"/>
        <v>19</v>
      </c>
      <c r="AT203">
        <v>1</v>
      </c>
      <c r="AU203">
        <v>5</v>
      </c>
      <c r="AV203" s="20">
        <v>0</v>
      </c>
      <c r="AW203" s="13" t="s">
        <v>136</v>
      </c>
      <c r="AX203" s="13" t="s">
        <v>136</v>
      </c>
      <c r="AY203" s="13" t="s">
        <v>136</v>
      </c>
      <c r="AZ203" s="20">
        <v>0</v>
      </c>
      <c r="BA203" s="13" t="s">
        <v>136</v>
      </c>
      <c r="BB203" s="13" t="s">
        <v>136</v>
      </c>
      <c r="BC203" s="13" t="s">
        <v>136</v>
      </c>
      <c r="BD203" s="20">
        <v>0</v>
      </c>
      <c r="BE203" s="13" t="s">
        <v>136</v>
      </c>
      <c r="BF203" s="13" t="s">
        <v>136</v>
      </c>
      <c r="BG203" s="13" t="s">
        <v>136</v>
      </c>
      <c r="BH203" s="20">
        <v>0</v>
      </c>
      <c r="BI203" s="13" t="s">
        <v>136</v>
      </c>
      <c r="BJ203" s="13" t="s">
        <v>136</v>
      </c>
      <c r="BK203" s="13" t="s">
        <v>136</v>
      </c>
      <c r="BL203" s="20">
        <v>0</v>
      </c>
      <c r="BM203" s="13" t="s">
        <v>136</v>
      </c>
      <c r="BN203" s="13" t="s">
        <v>136</v>
      </c>
      <c r="BO203" s="13" t="s">
        <v>136</v>
      </c>
      <c r="BP203" s="20">
        <v>0</v>
      </c>
      <c r="BQ203" s="21">
        <v>0</v>
      </c>
      <c r="BR203" s="13" t="s">
        <v>136</v>
      </c>
      <c r="BS203" s="13" t="s">
        <v>136</v>
      </c>
      <c r="BT203" s="13" t="s">
        <v>136</v>
      </c>
      <c r="BU203" s="20">
        <v>0</v>
      </c>
      <c r="BV203" s="13" t="s">
        <v>136</v>
      </c>
      <c r="BW203" s="13" t="s">
        <v>136</v>
      </c>
      <c r="BX203" s="13" t="s">
        <v>136</v>
      </c>
      <c r="BY203" s="20">
        <v>0</v>
      </c>
      <c r="BZ203" s="13" t="s">
        <v>136</v>
      </c>
      <c r="CA203" s="13" t="s">
        <v>136</v>
      </c>
      <c r="CB203" s="13" t="s">
        <v>136</v>
      </c>
      <c r="CC203" s="20">
        <v>1</v>
      </c>
      <c r="CD203" s="13">
        <v>2</v>
      </c>
      <c r="CE203">
        <v>4</v>
      </c>
      <c r="CF203" s="13">
        <v>2</v>
      </c>
      <c r="CG203" s="20">
        <v>0</v>
      </c>
      <c r="CH203" s="13" t="s">
        <v>136</v>
      </c>
      <c r="CI203" s="13" t="s">
        <v>136</v>
      </c>
      <c r="CJ203" s="13" t="s">
        <v>136</v>
      </c>
      <c r="CK203" s="20">
        <v>0</v>
      </c>
      <c r="CL203" s="13" t="s">
        <v>136</v>
      </c>
      <c r="CM203" s="13" t="s">
        <v>136</v>
      </c>
      <c r="CN203" s="13" t="s">
        <v>136</v>
      </c>
      <c r="CO203" s="13" t="s">
        <v>136</v>
      </c>
      <c r="CP203" s="13" t="s">
        <v>136</v>
      </c>
      <c r="CQ203" s="13" t="s">
        <v>136</v>
      </c>
      <c r="CR203" s="13" t="s">
        <v>136</v>
      </c>
      <c r="CS203" s="13" t="s">
        <v>136</v>
      </c>
      <c r="CT203" s="13" t="s">
        <v>136</v>
      </c>
      <c r="CU203" s="13" t="s">
        <v>136</v>
      </c>
      <c r="CV203" s="13" t="s">
        <v>136</v>
      </c>
      <c r="CW203" s="13" t="s">
        <v>136</v>
      </c>
      <c r="CX203" s="13" t="s">
        <v>136</v>
      </c>
      <c r="CY203" s="13" t="s">
        <v>136</v>
      </c>
      <c r="CZ203" s="13" t="s">
        <v>136</v>
      </c>
      <c r="DA203" s="13" t="s">
        <v>136</v>
      </c>
      <c r="DB203" s="13" t="s">
        <v>136</v>
      </c>
      <c r="DC203" s="13">
        <v>4</v>
      </c>
      <c r="DD203" s="13" t="s">
        <v>136</v>
      </c>
      <c r="DE203" s="13" t="s">
        <v>136</v>
      </c>
      <c r="DF203" s="13" t="s">
        <v>136</v>
      </c>
      <c r="DG203" s="13" t="s">
        <v>136</v>
      </c>
      <c r="DH203" s="13" t="s">
        <v>136</v>
      </c>
      <c r="DI203" s="13"/>
      <c r="DJ203" s="13"/>
      <c r="DK203" s="13"/>
      <c r="DL203" s="20">
        <v>0</v>
      </c>
      <c r="DM203" s="20">
        <v>1</v>
      </c>
      <c r="DN203" s="20">
        <v>1</v>
      </c>
      <c r="DO203" s="20">
        <v>0</v>
      </c>
      <c r="DP203" s="20">
        <v>0</v>
      </c>
      <c r="DQ203" s="20">
        <v>0</v>
      </c>
      <c r="DR203" s="20">
        <v>0</v>
      </c>
      <c r="DS203" s="20">
        <v>0</v>
      </c>
      <c r="DT203" s="20">
        <v>0</v>
      </c>
      <c r="DU203" s="20">
        <v>0</v>
      </c>
      <c r="DV203" s="20">
        <v>0</v>
      </c>
      <c r="DW203" s="20">
        <v>0</v>
      </c>
      <c r="DX203" s="20">
        <v>2</v>
      </c>
      <c r="DY203" s="20">
        <v>2</v>
      </c>
      <c r="DZ203" s="20">
        <v>2</v>
      </c>
      <c r="EA203" s="20">
        <v>2</v>
      </c>
      <c r="EB203" s="20">
        <v>3000</v>
      </c>
      <c r="EC203" s="20">
        <v>6000</v>
      </c>
      <c r="ED203" s="19">
        <f t="shared" si="44"/>
        <v>3000</v>
      </c>
      <c r="EE203" s="19">
        <f t="shared" si="45"/>
        <v>50</v>
      </c>
      <c r="EF203" s="20">
        <v>2000</v>
      </c>
      <c r="EG203" s="20">
        <v>4000</v>
      </c>
      <c r="EH203" s="19">
        <f t="shared" si="46"/>
        <v>2000</v>
      </c>
      <c r="EI203" s="19">
        <f t="shared" si="47"/>
        <v>50</v>
      </c>
      <c r="EJ203" s="20">
        <v>3000</v>
      </c>
      <c r="EK203" s="20">
        <v>5000</v>
      </c>
      <c r="EL203" s="19">
        <f t="shared" si="48"/>
        <v>2000</v>
      </c>
      <c r="EM203" s="19">
        <f t="shared" si="49"/>
        <v>40</v>
      </c>
      <c r="EN203" s="20">
        <v>3000</v>
      </c>
      <c r="EO203" s="20">
        <v>5000</v>
      </c>
      <c r="EP203" s="19">
        <f t="shared" si="50"/>
        <v>2000</v>
      </c>
      <c r="EQ203" s="19">
        <f t="shared" si="51"/>
        <v>40</v>
      </c>
      <c r="ER203" s="19">
        <v>2</v>
      </c>
      <c r="ES203" s="20"/>
      <c r="ET203" s="20">
        <v>1</v>
      </c>
      <c r="EU203" s="20">
        <v>0</v>
      </c>
      <c r="EV203" s="19">
        <v>0</v>
      </c>
      <c r="EW203" s="19"/>
      <c r="EX203" s="20">
        <v>0</v>
      </c>
      <c r="EY203" s="20" t="s">
        <v>136</v>
      </c>
      <c r="EZ203" s="19">
        <v>0</v>
      </c>
      <c r="FA203" s="19"/>
      <c r="FB203" s="20">
        <v>8</v>
      </c>
      <c r="FC203" s="20"/>
      <c r="FD203" s="19">
        <v>0</v>
      </c>
      <c r="FE203" s="19"/>
      <c r="FF203">
        <v>2</v>
      </c>
      <c r="FG203">
        <v>8</v>
      </c>
      <c r="FH203">
        <v>0</v>
      </c>
      <c r="FI203">
        <v>29</v>
      </c>
      <c r="FJ203">
        <v>21</v>
      </c>
      <c r="FK203">
        <v>37</v>
      </c>
      <c r="FL203">
        <v>21</v>
      </c>
      <c r="FM203">
        <v>58</v>
      </c>
      <c r="FN203">
        <v>6</v>
      </c>
      <c r="FO203">
        <v>0</v>
      </c>
      <c r="FP203">
        <v>24</v>
      </c>
      <c r="FQ203">
        <v>0</v>
      </c>
      <c r="FR203">
        <v>0</v>
      </c>
      <c r="FS203">
        <v>0</v>
      </c>
      <c r="FT203">
        <v>2</v>
      </c>
      <c r="FU203">
        <v>2</v>
      </c>
      <c r="FV203">
        <v>0</v>
      </c>
      <c r="FW203">
        <v>0</v>
      </c>
      <c r="FX203">
        <v>0</v>
      </c>
      <c r="FY203">
        <v>0</v>
      </c>
      <c r="FZ203">
        <v>0</v>
      </c>
      <c r="GA203">
        <v>0</v>
      </c>
      <c r="GB203">
        <v>0</v>
      </c>
      <c r="GC203">
        <v>0</v>
      </c>
      <c r="GD203">
        <v>1</v>
      </c>
      <c r="GE203">
        <v>0</v>
      </c>
      <c r="GF203">
        <v>0</v>
      </c>
      <c r="GG203">
        <v>0</v>
      </c>
      <c r="GH203">
        <v>0</v>
      </c>
      <c r="GI203">
        <v>0</v>
      </c>
      <c r="GJ203">
        <v>0</v>
      </c>
      <c r="GK203">
        <v>7</v>
      </c>
      <c r="GL203">
        <v>0</v>
      </c>
      <c r="GM203">
        <v>0</v>
      </c>
      <c r="GN203">
        <v>0</v>
      </c>
      <c r="GO203">
        <v>0</v>
      </c>
      <c r="GP203">
        <v>0</v>
      </c>
      <c r="GQ203">
        <v>0</v>
      </c>
      <c r="GR203">
        <v>3</v>
      </c>
      <c r="GS203">
        <v>12</v>
      </c>
      <c r="GT203">
        <v>0</v>
      </c>
      <c r="GU203">
        <v>0</v>
      </c>
      <c r="GV203">
        <v>0</v>
      </c>
      <c r="GW203">
        <v>0</v>
      </c>
      <c r="GX203">
        <v>1</v>
      </c>
      <c r="GY203">
        <v>0</v>
      </c>
      <c r="GZ203">
        <v>0</v>
      </c>
      <c r="HA203">
        <v>0</v>
      </c>
    </row>
    <row r="204" spans="1:209" ht="15" customHeight="1" x14ac:dyDescent="0.35">
      <c r="A204" s="18">
        <v>3040907</v>
      </c>
      <c r="B204" s="18">
        <v>3</v>
      </c>
      <c r="C204" s="18">
        <v>4</v>
      </c>
      <c r="D204" s="18">
        <v>9</v>
      </c>
      <c r="E204" s="18" t="s">
        <v>331</v>
      </c>
      <c r="F204" s="18">
        <v>0</v>
      </c>
      <c r="G204">
        <v>0</v>
      </c>
      <c r="H204">
        <v>1</v>
      </c>
      <c r="I204">
        <v>0</v>
      </c>
      <c r="J204" s="18">
        <v>0</v>
      </c>
      <c r="K204">
        <v>0</v>
      </c>
      <c r="L204" s="14">
        <v>0</v>
      </c>
      <c r="M204" s="14">
        <v>0</v>
      </c>
      <c r="N204" s="14">
        <v>0</v>
      </c>
      <c r="O204" s="13">
        <v>4</v>
      </c>
      <c r="P204" s="14">
        <v>0</v>
      </c>
      <c r="Q204" s="14">
        <v>0</v>
      </c>
      <c r="R204" s="13">
        <v>7</v>
      </c>
      <c r="S204" s="14">
        <v>0</v>
      </c>
      <c r="T204" s="14">
        <f t="shared" si="39"/>
        <v>11</v>
      </c>
      <c r="U204" s="14">
        <v>0</v>
      </c>
      <c r="V204" s="14">
        <v>0</v>
      </c>
      <c r="W204" s="14">
        <v>0</v>
      </c>
      <c r="X204" s="14">
        <v>0</v>
      </c>
      <c r="Y204" s="14">
        <v>0</v>
      </c>
      <c r="Z204" s="14">
        <v>0</v>
      </c>
      <c r="AA204" s="14">
        <v>0</v>
      </c>
      <c r="AB204" s="14">
        <f t="shared" si="40"/>
        <v>0</v>
      </c>
      <c r="AC204" s="14">
        <v>0</v>
      </c>
      <c r="AD204" s="14">
        <v>0</v>
      </c>
      <c r="AE204" s="14">
        <v>0</v>
      </c>
      <c r="AF204" s="14">
        <v>0</v>
      </c>
      <c r="AG204" s="14">
        <v>0</v>
      </c>
      <c r="AH204" s="14">
        <v>0</v>
      </c>
      <c r="AI204" s="14">
        <v>0</v>
      </c>
      <c r="AJ204" s="14">
        <f t="shared" si="41"/>
        <v>0</v>
      </c>
      <c r="AK204" s="14">
        <v>0</v>
      </c>
      <c r="AL204" s="14">
        <v>0</v>
      </c>
      <c r="AM204" s="14">
        <v>0</v>
      </c>
      <c r="AN204" s="14">
        <v>0</v>
      </c>
      <c r="AO204" s="14">
        <v>0</v>
      </c>
      <c r="AP204" s="14">
        <v>0</v>
      </c>
      <c r="AQ204" s="14">
        <v>0</v>
      </c>
      <c r="AR204" s="14">
        <f t="shared" si="42"/>
        <v>0</v>
      </c>
      <c r="AS204" s="14">
        <f t="shared" si="43"/>
        <v>11</v>
      </c>
      <c r="AT204">
        <v>0</v>
      </c>
      <c r="AU204" s="13" t="s">
        <v>136</v>
      </c>
      <c r="AV204" s="20">
        <v>0</v>
      </c>
      <c r="AW204" s="13" t="s">
        <v>136</v>
      </c>
      <c r="AX204" s="13" t="s">
        <v>136</v>
      </c>
      <c r="AY204" s="13" t="s">
        <v>136</v>
      </c>
      <c r="AZ204" s="20">
        <v>0</v>
      </c>
      <c r="BA204" s="13" t="s">
        <v>136</v>
      </c>
      <c r="BB204" s="13" t="s">
        <v>136</v>
      </c>
      <c r="BC204" s="13" t="s">
        <v>136</v>
      </c>
      <c r="BD204" s="20">
        <v>0</v>
      </c>
      <c r="BE204" s="13" t="s">
        <v>136</v>
      </c>
      <c r="BF204" s="13" t="s">
        <v>136</v>
      </c>
      <c r="BG204" s="13" t="s">
        <v>136</v>
      </c>
      <c r="BH204" s="20">
        <v>0</v>
      </c>
      <c r="BI204" s="13" t="s">
        <v>136</v>
      </c>
      <c r="BJ204" s="13" t="s">
        <v>136</v>
      </c>
      <c r="BK204" s="13" t="s">
        <v>136</v>
      </c>
      <c r="BL204" s="20">
        <v>0</v>
      </c>
      <c r="BM204" s="13" t="s">
        <v>136</v>
      </c>
      <c r="BN204" s="13" t="s">
        <v>136</v>
      </c>
      <c r="BO204" s="13" t="s">
        <v>136</v>
      </c>
      <c r="BP204" s="20">
        <v>0</v>
      </c>
      <c r="BQ204" s="21">
        <v>0</v>
      </c>
      <c r="BR204" s="13" t="s">
        <v>136</v>
      </c>
      <c r="BS204" s="13" t="s">
        <v>136</v>
      </c>
      <c r="BT204" s="13" t="s">
        <v>136</v>
      </c>
      <c r="BU204" s="20">
        <v>0</v>
      </c>
      <c r="BV204" s="13" t="s">
        <v>136</v>
      </c>
      <c r="BW204" s="13" t="s">
        <v>136</v>
      </c>
      <c r="BX204" s="13" t="s">
        <v>136</v>
      </c>
      <c r="BY204" s="20">
        <v>0</v>
      </c>
      <c r="BZ204" s="13" t="s">
        <v>136</v>
      </c>
      <c r="CA204" s="13" t="s">
        <v>136</v>
      </c>
      <c r="CB204" s="13" t="s">
        <v>136</v>
      </c>
      <c r="CC204" s="20">
        <v>1</v>
      </c>
      <c r="CD204" s="13">
        <v>2</v>
      </c>
      <c r="CE204" s="15">
        <v>6</v>
      </c>
      <c r="CF204" s="13">
        <v>2</v>
      </c>
      <c r="CG204" s="20">
        <v>0</v>
      </c>
      <c r="CH204" s="13" t="s">
        <v>136</v>
      </c>
      <c r="CI204" s="13" t="s">
        <v>136</v>
      </c>
      <c r="CJ204" s="13" t="s">
        <v>136</v>
      </c>
      <c r="CK204" s="20">
        <v>0</v>
      </c>
      <c r="CL204" s="13" t="s">
        <v>136</v>
      </c>
      <c r="CM204" s="13" t="s">
        <v>136</v>
      </c>
      <c r="CN204" s="13" t="s">
        <v>136</v>
      </c>
      <c r="CO204" s="13" t="s">
        <v>136</v>
      </c>
      <c r="CP204" s="13" t="s">
        <v>136</v>
      </c>
      <c r="CQ204" s="13" t="s">
        <v>136</v>
      </c>
      <c r="CR204" s="13" t="s">
        <v>136</v>
      </c>
      <c r="CS204" s="13" t="s">
        <v>136</v>
      </c>
      <c r="CT204" s="13" t="s">
        <v>136</v>
      </c>
      <c r="CU204" s="13" t="s">
        <v>136</v>
      </c>
      <c r="CV204" s="13" t="s">
        <v>136</v>
      </c>
      <c r="CW204" s="13" t="s">
        <v>136</v>
      </c>
      <c r="CX204" s="13" t="s">
        <v>136</v>
      </c>
      <c r="CY204" s="13" t="s">
        <v>136</v>
      </c>
      <c r="CZ204" s="13" t="s">
        <v>136</v>
      </c>
      <c r="DA204" s="13" t="s">
        <v>136</v>
      </c>
      <c r="DB204" s="13" t="s">
        <v>136</v>
      </c>
      <c r="DC204" s="13">
        <v>9</v>
      </c>
      <c r="DD204" s="13" t="s">
        <v>136</v>
      </c>
      <c r="DE204" s="13" t="s">
        <v>136</v>
      </c>
      <c r="DF204" s="13" t="s">
        <v>136</v>
      </c>
      <c r="DG204" s="13" t="s">
        <v>136</v>
      </c>
      <c r="DH204" s="13" t="s">
        <v>136</v>
      </c>
      <c r="DI204" s="13"/>
      <c r="DJ204" s="13"/>
      <c r="DK204" s="13"/>
      <c r="DL204" s="20">
        <v>0</v>
      </c>
      <c r="DM204" s="20">
        <v>0</v>
      </c>
      <c r="DN204" s="20">
        <v>0</v>
      </c>
      <c r="DO204" s="20">
        <v>0</v>
      </c>
      <c r="DP204" s="20">
        <v>1</v>
      </c>
      <c r="DQ204" s="20">
        <v>1</v>
      </c>
      <c r="DR204" s="20">
        <v>0</v>
      </c>
      <c r="DS204" s="20">
        <v>0</v>
      </c>
      <c r="DT204" s="20">
        <v>0</v>
      </c>
      <c r="DU204" s="20">
        <v>0</v>
      </c>
      <c r="DV204" s="20">
        <v>0</v>
      </c>
      <c r="DW204" s="20">
        <v>0</v>
      </c>
      <c r="DX204" s="20">
        <v>2</v>
      </c>
      <c r="DY204" s="20">
        <v>2</v>
      </c>
      <c r="DZ204" s="20">
        <v>2</v>
      </c>
      <c r="EA204" s="20">
        <v>2</v>
      </c>
      <c r="EB204" s="20">
        <v>5000</v>
      </c>
      <c r="EC204" s="20">
        <v>6000</v>
      </c>
      <c r="ED204" s="19">
        <f t="shared" si="44"/>
        <v>1000</v>
      </c>
      <c r="EE204" s="19">
        <f t="shared" si="45"/>
        <v>16.666666666666668</v>
      </c>
      <c r="EF204" s="20">
        <v>5000</v>
      </c>
      <c r="EG204" s="20">
        <v>6000</v>
      </c>
      <c r="EH204" s="19">
        <f t="shared" si="46"/>
        <v>1000</v>
      </c>
      <c r="EI204" s="19">
        <f t="shared" si="47"/>
        <v>16.666666666666668</v>
      </c>
      <c r="EJ204" s="19"/>
      <c r="EK204" s="19"/>
      <c r="EL204" s="19"/>
      <c r="EM204" s="19"/>
      <c r="EN204" s="19"/>
      <c r="EO204" s="19"/>
      <c r="EP204" s="19"/>
      <c r="EQ204" s="19"/>
      <c r="ER204" s="20">
        <v>1</v>
      </c>
      <c r="ES204" s="20"/>
      <c r="ET204" s="20">
        <v>1</v>
      </c>
      <c r="EU204" s="20">
        <v>0</v>
      </c>
      <c r="EV204" s="19">
        <v>0</v>
      </c>
      <c r="EW204" s="19"/>
      <c r="EX204" s="20">
        <v>0</v>
      </c>
      <c r="EY204" s="20" t="s">
        <v>136</v>
      </c>
      <c r="EZ204" s="19">
        <v>0</v>
      </c>
      <c r="FA204" s="19"/>
      <c r="FB204" s="19">
        <v>0</v>
      </c>
      <c r="FC204" s="19"/>
      <c r="FD204" s="19">
        <v>0</v>
      </c>
      <c r="FE204" s="19"/>
      <c r="FF204">
        <v>2</v>
      </c>
      <c r="FG204">
        <v>0</v>
      </c>
      <c r="FH204">
        <v>0</v>
      </c>
      <c r="FI204">
        <v>18</v>
      </c>
      <c r="FJ204">
        <v>52</v>
      </c>
      <c r="FK204">
        <v>18</v>
      </c>
      <c r="FL204">
        <v>52</v>
      </c>
      <c r="FM204">
        <v>70</v>
      </c>
      <c r="FN204">
        <v>0</v>
      </c>
      <c r="FO204">
        <v>0</v>
      </c>
      <c r="FP204">
        <v>6</v>
      </c>
      <c r="FQ204">
        <v>0</v>
      </c>
      <c r="FR204">
        <v>0</v>
      </c>
      <c r="FS204">
        <v>0</v>
      </c>
      <c r="FT204">
        <v>1</v>
      </c>
      <c r="FU204">
        <v>0</v>
      </c>
      <c r="FV204">
        <v>0</v>
      </c>
      <c r="FW204">
        <v>0</v>
      </c>
      <c r="FX204">
        <v>0</v>
      </c>
      <c r="FY204">
        <v>0</v>
      </c>
      <c r="FZ204">
        <v>0</v>
      </c>
      <c r="GA204">
        <v>0</v>
      </c>
      <c r="GB204">
        <v>2</v>
      </c>
      <c r="GC204">
        <v>2</v>
      </c>
      <c r="GD204">
        <v>0</v>
      </c>
      <c r="GE204">
        <v>0</v>
      </c>
      <c r="GF204">
        <v>6</v>
      </c>
      <c r="GG204">
        <v>0</v>
      </c>
      <c r="GH204">
        <v>0</v>
      </c>
      <c r="GI204">
        <v>0</v>
      </c>
      <c r="GJ204">
        <v>0</v>
      </c>
      <c r="GK204">
        <v>25</v>
      </c>
      <c r="GL204">
        <v>0</v>
      </c>
      <c r="GM204">
        <v>0</v>
      </c>
      <c r="GN204">
        <v>1</v>
      </c>
      <c r="GO204">
        <v>0</v>
      </c>
      <c r="GP204">
        <v>0</v>
      </c>
      <c r="GQ204">
        <v>0</v>
      </c>
      <c r="GR204">
        <v>1</v>
      </c>
      <c r="GS204">
        <v>25</v>
      </c>
      <c r="GT204">
        <v>0</v>
      </c>
      <c r="GU204">
        <v>0</v>
      </c>
      <c r="GV204">
        <v>1</v>
      </c>
      <c r="GW204">
        <v>0</v>
      </c>
      <c r="GX204">
        <v>0</v>
      </c>
      <c r="GY204">
        <v>0</v>
      </c>
      <c r="GZ204">
        <v>0</v>
      </c>
      <c r="HA204">
        <v>0</v>
      </c>
    </row>
    <row r="205" spans="1:209" s="20" customFormat="1" ht="15" customHeight="1" x14ac:dyDescent="0.35">
      <c r="A205" s="21">
        <v>3040908</v>
      </c>
      <c r="B205" s="21">
        <v>3</v>
      </c>
      <c r="C205" s="21">
        <v>4</v>
      </c>
      <c r="D205" s="21">
        <v>9</v>
      </c>
      <c r="E205" s="21" t="s">
        <v>332</v>
      </c>
      <c r="F205" s="21">
        <v>0</v>
      </c>
      <c r="G205" s="20">
        <v>0</v>
      </c>
      <c r="H205" s="21">
        <v>1</v>
      </c>
      <c r="I205" s="20">
        <v>0</v>
      </c>
      <c r="J205" s="21">
        <v>0</v>
      </c>
      <c r="K205" s="13">
        <v>0</v>
      </c>
      <c r="L205" s="14">
        <v>0</v>
      </c>
      <c r="M205" s="14">
        <v>0</v>
      </c>
      <c r="N205" s="14">
        <v>0</v>
      </c>
      <c r="O205" s="14">
        <v>0</v>
      </c>
      <c r="P205" s="13">
        <v>0</v>
      </c>
      <c r="Q205" s="13">
        <v>0</v>
      </c>
      <c r="R205" s="13">
        <v>0</v>
      </c>
      <c r="S205" s="14">
        <v>0</v>
      </c>
      <c r="T205" s="14">
        <f t="shared" si="39"/>
        <v>0</v>
      </c>
      <c r="U205" s="14">
        <v>0</v>
      </c>
      <c r="V205" s="14">
        <v>0</v>
      </c>
      <c r="W205" s="14">
        <v>0</v>
      </c>
      <c r="X205" s="14">
        <v>0</v>
      </c>
      <c r="Y205" s="14">
        <v>0</v>
      </c>
      <c r="Z205" s="14">
        <v>0</v>
      </c>
      <c r="AA205" s="14">
        <v>0</v>
      </c>
      <c r="AB205" s="14">
        <f t="shared" si="40"/>
        <v>0</v>
      </c>
      <c r="AC205" s="14">
        <v>0</v>
      </c>
      <c r="AD205" s="14">
        <v>0</v>
      </c>
      <c r="AE205" s="14">
        <v>0</v>
      </c>
      <c r="AF205" s="14">
        <v>0</v>
      </c>
      <c r="AG205" s="14">
        <v>0</v>
      </c>
      <c r="AH205" s="14">
        <v>0</v>
      </c>
      <c r="AI205" s="14">
        <v>0</v>
      </c>
      <c r="AJ205" s="14">
        <f t="shared" si="41"/>
        <v>0</v>
      </c>
      <c r="AK205" s="14">
        <v>0</v>
      </c>
      <c r="AL205" s="14">
        <v>0</v>
      </c>
      <c r="AM205" s="14">
        <v>0</v>
      </c>
      <c r="AN205" s="14">
        <v>0</v>
      </c>
      <c r="AO205" s="14">
        <v>0</v>
      </c>
      <c r="AP205" s="14">
        <v>0</v>
      </c>
      <c r="AQ205" s="14">
        <v>0</v>
      </c>
      <c r="AR205" s="14">
        <f t="shared" si="42"/>
        <v>0</v>
      </c>
      <c r="AS205" s="14">
        <f t="shared" si="43"/>
        <v>0</v>
      </c>
      <c r="AT205" s="20">
        <v>0</v>
      </c>
      <c r="AU205" s="13" t="s">
        <v>136</v>
      </c>
      <c r="AV205" s="20">
        <v>0</v>
      </c>
      <c r="AW205" s="13" t="s">
        <v>136</v>
      </c>
      <c r="AX205" s="13" t="s">
        <v>136</v>
      </c>
      <c r="AY205" s="13" t="s">
        <v>136</v>
      </c>
      <c r="AZ205" s="20">
        <v>0</v>
      </c>
      <c r="BA205" s="13" t="s">
        <v>136</v>
      </c>
      <c r="BB205" s="13" t="s">
        <v>136</v>
      </c>
      <c r="BC205" s="13" t="s">
        <v>136</v>
      </c>
      <c r="BD205" s="20">
        <v>0</v>
      </c>
      <c r="BE205" s="13" t="s">
        <v>136</v>
      </c>
      <c r="BF205" s="13" t="s">
        <v>136</v>
      </c>
      <c r="BG205" s="13" t="s">
        <v>136</v>
      </c>
      <c r="BH205" s="20">
        <v>0</v>
      </c>
      <c r="BI205" s="13" t="s">
        <v>136</v>
      </c>
      <c r="BJ205" s="13" t="s">
        <v>136</v>
      </c>
      <c r="BK205" s="13" t="s">
        <v>136</v>
      </c>
      <c r="BL205" s="20">
        <v>0</v>
      </c>
      <c r="BM205" s="13" t="s">
        <v>136</v>
      </c>
      <c r="BN205" s="13" t="s">
        <v>136</v>
      </c>
      <c r="BO205" s="13" t="s">
        <v>136</v>
      </c>
      <c r="BP205" s="20">
        <v>0</v>
      </c>
      <c r="BQ205" s="21">
        <v>0</v>
      </c>
      <c r="BR205" s="13" t="s">
        <v>136</v>
      </c>
      <c r="BS205" s="13" t="s">
        <v>136</v>
      </c>
      <c r="BT205" s="13" t="s">
        <v>136</v>
      </c>
      <c r="BU205" s="20">
        <v>0</v>
      </c>
      <c r="BV205" s="13" t="s">
        <v>136</v>
      </c>
      <c r="BW205" s="13" t="s">
        <v>136</v>
      </c>
      <c r="BX205" s="13" t="s">
        <v>136</v>
      </c>
      <c r="BY205" s="20">
        <v>0</v>
      </c>
      <c r="BZ205" s="13" t="s">
        <v>136</v>
      </c>
      <c r="CA205" s="13" t="s">
        <v>136</v>
      </c>
      <c r="CB205" s="13" t="s">
        <v>136</v>
      </c>
      <c r="CC205" s="20">
        <v>0</v>
      </c>
      <c r="CD205" s="13" t="s">
        <v>136</v>
      </c>
      <c r="CE205" s="13" t="s">
        <v>136</v>
      </c>
      <c r="CF205" s="13" t="s">
        <v>136</v>
      </c>
      <c r="CG205" s="20">
        <v>0</v>
      </c>
      <c r="CH205" s="13" t="s">
        <v>136</v>
      </c>
      <c r="CI205" s="13" t="s">
        <v>136</v>
      </c>
      <c r="CJ205" s="13" t="s">
        <v>136</v>
      </c>
      <c r="CK205" s="20">
        <v>0</v>
      </c>
      <c r="CL205" s="13" t="s">
        <v>136</v>
      </c>
      <c r="CM205" s="13" t="s">
        <v>136</v>
      </c>
      <c r="CN205" s="13" t="s">
        <v>136</v>
      </c>
      <c r="CO205" s="13" t="s">
        <v>136</v>
      </c>
      <c r="CP205" s="13" t="s">
        <v>136</v>
      </c>
      <c r="CQ205" s="13" t="s">
        <v>136</v>
      </c>
      <c r="CR205" s="13" t="s">
        <v>136</v>
      </c>
      <c r="CS205" s="13" t="s">
        <v>136</v>
      </c>
      <c r="CT205" s="13" t="s">
        <v>136</v>
      </c>
      <c r="CU205" s="13" t="s">
        <v>136</v>
      </c>
      <c r="CV205" s="13" t="s">
        <v>136</v>
      </c>
      <c r="CW205" s="13" t="s">
        <v>136</v>
      </c>
      <c r="CX205" s="13" t="s">
        <v>136</v>
      </c>
      <c r="CY205" s="13" t="s">
        <v>136</v>
      </c>
      <c r="CZ205" s="13" t="s">
        <v>136</v>
      </c>
      <c r="DA205" s="13" t="s">
        <v>136</v>
      </c>
      <c r="DB205" s="13" t="s">
        <v>136</v>
      </c>
      <c r="DC205" s="13" t="s">
        <v>136</v>
      </c>
      <c r="DD205" s="13" t="s">
        <v>136</v>
      </c>
      <c r="DE205" s="13" t="s">
        <v>136</v>
      </c>
      <c r="DF205" s="13" t="s">
        <v>136</v>
      </c>
      <c r="DG205" s="13" t="s">
        <v>136</v>
      </c>
      <c r="DH205" s="13" t="s">
        <v>136</v>
      </c>
      <c r="DI205" s="13"/>
      <c r="DJ205" s="13"/>
      <c r="DK205" s="13"/>
      <c r="DL205" s="20">
        <v>0</v>
      </c>
      <c r="DM205" s="20">
        <v>1</v>
      </c>
      <c r="DN205" s="20">
        <v>0</v>
      </c>
      <c r="DO205" s="20">
        <v>0</v>
      </c>
      <c r="DP205" s="20">
        <v>0</v>
      </c>
      <c r="DQ205" s="20">
        <v>0</v>
      </c>
      <c r="DR205" s="20">
        <v>0</v>
      </c>
      <c r="DS205" s="20">
        <v>0</v>
      </c>
      <c r="DT205" s="20">
        <v>0</v>
      </c>
      <c r="DU205" s="20">
        <v>0</v>
      </c>
      <c r="DV205" s="20">
        <v>0</v>
      </c>
      <c r="DW205" s="20">
        <v>0</v>
      </c>
      <c r="DX205" s="20">
        <v>2</v>
      </c>
      <c r="DY205" s="20">
        <v>2</v>
      </c>
      <c r="DZ205" s="20">
        <v>4</v>
      </c>
      <c r="EA205" s="20">
        <v>4</v>
      </c>
      <c r="EB205" s="20">
        <v>3000</v>
      </c>
      <c r="EC205" s="20">
        <v>6000</v>
      </c>
      <c r="ED205" s="19">
        <f t="shared" si="44"/>
        <v>3000</v>
      </c>
      <c r="EE205" s="19">
        <f t="shared" si="45"/>
        <v>50</v>
      </c>
      <c r="EF205" s="20">
        <v>2000</v>
      </c>
      <c r="EG205" s="20">
        <v>4000</v>
      </c>
      <c r="EH205" s="19">
        <f t="shared" si="46"/>
        <v>2000</v>
      </c>
      <c r="EI205" s="19">
        <f t="shared" si="47"/>
        <v>50</v>
      </c>
      <c r="EJ205" s="19"/>
      <c r="EK205" s="19"/>
      <c r="EL205" s="19"/>
      <c r="EM205" s="19"/>
      <c r="EN205" s="19"/>
      <c r="EO205" s="19"/>
      <c r="EP205" s="19"/>
      <c r="EQ205" s="19"/>
      <c r="ER205" s="19">
        <v>2</v>
      </c>
      <c r="ET205" s="20">
        <v>1</v>
      </c>
      <c r="EU205" s="20">
        <v>0</v>
      </c>
      <c r="EV205" s="19">
        <v>0</v>
      </c>
      <c r="EW205" s="19"/>
      <c r="EX205" s="20">
        <v>0</v>
      </c>
      <c r="EY205" s="20" t="s">
        <v>136</v>
      </c>
      <c r="EZ205" s="19">
        <v>0</v>
      </c>
      <c r="FA205" s="19"/>
      <c r="FB205" s="19">
        <v>0</v>
      </c>
      <c r="FC205" s="19"/>
      <c r="FD205" s="19">
        <v>0</v>
      </c>
      <c r="FE205" s="19"/>
      <c r="FF205" s="15">
        <v>0</v>
      </c>
      <c r="FG205" s="20">
        <v>5</v>
      </c>
      <c r="FH205" s="20">
        <v>0</v>
      </c>
      <c r="FI205" s="20">
        <v>31</v>
      </c>
      <c r="FJ205" s="20">
        <v>49</v>
      </c>
      <c r="FK205" s="20">
        <v>36</v>
      </c>
      <c r="FL205" s="20">
        <v>49</v>
      </c>
      <c r="FM205" s="20">
        <v>85</v>
      </c>
      <c r="FN205" s="20">
        <v>1</v>
      </c>
      <c r="FO205" s="20">
        <v>0</v>
      </c>
      <c r="FP205" s="20">
        <v>0</v>
      </c>
      <c r="FQ205" s="20">
        <v>0</v>
      </c>
      <c r="FR205" s="20">
        <v>0</v>
      </c>
      <c r="FS205" s="20">
        <v>0</v>
      </c>
      <c r="FT205" s="20">
        <v>0</v>
      </c>
      <c r="FU205" s="20">
        <v>0</v>
      </c>
      <c r="FV205" s="20">
        <v>0</v>
      </c>
      <c r="FW205" s="20">
        <v>0</v>
      </c>
      <c r="FX205" s="20">
        <v>0</v>
      </c>
      <c r="FY205" s="20">
        <v>0</v>
      </c>
      <c r="FZ205" s="20">
        <v>1</v>
      </c>
      <c r="GA205" s="20">
        <v>0</v>
      </c>
      <c r="GB205" s="20">
        <v>0</v>
      </c>
      <c r="GC205" s="20">
        <v>3</v>
      </c>
      <c r="GD205" s="20">
        <v>1</v>
      </c>
      <c r="GE205" s="20">
        <v>0</v>
      </c>
      <c r="GF205" s="20">
        <v>0</v>
      </c>
      <c r="GG205" s="20">
        <v>0</v>
      </c>
      <c r="GH205" s="20">
        <v>0</v>
      </c>
      <c r="GI205" s="20">
        <v>0</v>
      </c>
      <c r="GJ205" s="20">
        <v>0</v>
      </c>
      <c r="GK205" s="20">
        <v>16</v>
      </c>
      <c r="GL205" s="20">
        <v>0</v>
      </c>
      <c r="GM205" s="20">
        <v>0</v>
      </c>
      <c r="GN205" s="20">
        <v>0</v>
      </c>
      <c r="GO205" s="20">
        <v>0</v>
      </c>
      <c r="GP205" s="20">
        <v>0</v>
      </c>
      <c r="GQ205" s="20">
        <v>0</v>
      </c>
      <c r="GR205" s="20">
        <v>15</v>
      </c>
      <c r="GS205" s="20">
        <v>15</v>
      </c>
      <c r="GT205" s="20">
        <v>1</v>
      </c>
      <c r="GU205" s="20">
        <v>0</v>
      </c>
      <c r="GV205" s="20">
        <v>15</v>
      </c>
      <c r="GW205" s="20">
        <v>15</v>
      </c>
      <c r="GX205" s="20">
        <v>1</v>
      </c>
      <c r="GY205" s="20">
        <v>0</v>
      </c>
      <c r="GZ205" s="20">
        <v>1</v>
      </c>
      <c r="HA205" s="20">
        <v>0</v>
      </c>
    </row>
    <row r="206" spans="1:209" ht="15" customHeight="1" x14ac:dyDescent="0.35">
      <c r="A206" s="18">
        <v>3040909</v>
      </c>
      <c r="B206" s="18">
        <v>3</v>
      </c>
      <c r="C206" s="18">
        <v>4</v>
      </c>
      <c r="D206" s="18">
        <v>9</v>
      </c>
      <c r="E206" s="18" t="s">
        <v>333</v>
      </c>
      <c r="F206" s="18">
        <v>0</v>
      </c>
      <c r="G206">
        <v>0</v>
      </c>
      <c r="H206" s="18">
        <v>2</v>
      </c>
      <c r="I206">
        <v>0</v>
      </c>
      <c r="J206">
        <v>1</v>
      </c>
      <c r="K206" s="13">
        <v>0</v>
      </c>
      <c r="L206" s="14">
        <v>0</v>
      </c>
      <c r="M206" s="13">
        <v>6</v>
      </c>
      <c r="N206" s="13">
        <v>1</v>
      </c>
      <c r="O206" s="13">
        <v>3</v>
      </c>
      <c r="P206" s="14">
        <v>0</v>
      </c>
      <c r="Q206" s="14">
        <v>0</v>
      </c>
      <c r="R206" s="13">
        <v>0</v>
      </c>
      <c r="S206" s="13">
        <v>1</v>
      </c>
      <c r="T206" s="14">
        <f t="shared" si="39"/>
        <v>11</v>
      </c>
      <c r="U206" s="14">
        <v>0</v>
      </c>
      <c r="V206" s="14">
        <v>0</v>
      </c>
      <c r="W206" s="14">
        <v>0</v>
      </c>
      <c r="X206" s="14">
        <v>0</v>
      </c>
      <c r="Y206" s="14">
        <v>0</v>
      </c>
      <c r="Z206" s="14">
        <v>0</v>
      </c>
      <c r="AA206" s="14">
        <v>0</v>
      </c>
      <c r="AB206" s="14">
        <f t="shared" si="40"/>
        <v>0</v>
      </c>
      <c r="AC206" s="14">
        <v>0</v>
      </c>
      <c r="AD206" s="14">
        <v>0</v>
      </c>
      <c r="AE206" s="14">
        <v>0</v>
      </c>
      <c r="AF206" s="14">
        <v>0</v>
      </c>
      <c r="AG206" s="14">
        <v>0</v>
      </c>
      <c r="AH206" s="14">
        <v>0</v>
      </c>
      <c r="AI206" s="14">
        <v>0</v>
      </c>
      <c r="AJ206" s="14">
        <f t="shared" si="41"/>
        <v>0</v>
      </c>
      <c r="AK206" s="14">
        <v>0</v>
      </c>
      <c r="AL206" s="14">
        <v>0</v>
      </c>
      <c r="AM206" s="14">
        <v>0</v>
      </c>
      <c r="AN206" s="14">
        <v>0</v>
      </c>
      <c r="AO206" s="14">
        <v>0</v>
      </c>
      <c r="AP206" s="14">
        <v>0</v>
      </c>
      <c r="AQ206" s="14">
        <v>0</v>
      </c>
      <c r="AR206" s="14">
        <f t="shared" si="42"/>
        <v>0</v>
      </c>
      <c r="AS206" s="14">
        <f t="shared" si="43"/>
        <v>11</v>
      </c>
      <c r="AT206">
        <v>0</v>
      </c>
      <c r="AU206" s="13" t="s">
        <v>136</v>
      </c>
      <c r="AV206" s="20">
        <v>0</v>
      </c>
      <c r="AW206" s="13" t="s">
        <v>136</v>
      </c>
      <c r="AX206" s="13" t="s">
        <v>136</v>
      </c>
      <c r="AY206" s="13" t="s">
        <v>136</v>
      </c>
      <c r="AZ206" s="20">
        <v>0</v>
      </c>
      <c r="BA206" s="13" t="s">
        <v>136</v>
      </c>
      <c r="BB206" s="13" t="s">
        <v>136</v>
      </c>
      <c r="BC206" s="13" t="s">
        <v>136</v>
      </c>
      <c r="BD206" s="20">
        <v>0</v>
      </c>
      <c r="BE206" s="13" t="s">
        <v>136</v>
      </c>
      <c r="BF206" s="13" t="s">
        <v>136</v>
      </c>
      <c r="BG206" s="13" t="s">
        <v>136</v>
      </c>
      <c r="BH206" s="20">
        <v>1</v>
      </c>
      <c r="BI206">
        <v>2</v>
      </c>
      <c r="BJ206">
        <v>2</v>
      </c>
      <c r="BK206">
        <v>3</v>
      </c>
      <c r="BL206" s="20">
        <v>1</v>
      </c>
      <c r="BM206" s="20">
        <v>2</v>
      </c>
      <c r="BN206" s="20">
        <v>3</v>
      </c>
      <c r="BO206" s="20">
        <v>2</v>
      </c>
      <c r="BP206" s="20">
        <v>0</v>
      </c>
      <c r="BQ206" s="21">
        <v>0</v>
      </c>
      <c r="BR206" s="13" t="s">
        <v>136</v>
      </c>
      <c r="BS206" s="13" t="s">
        <v>136</v>
      </c>
      <c r="BT206" s="13" t="s">
        <v>136</v>
      </c>
      <c r="BU206" s="20">
        <v>0</v>
      </c>
      <c r="BV206" s="13" t="s">
        <v>136</v>
      </c>
      <c r="BW206" s="13" t="s">
        <v>136</v>
      </c>
      <c r="BX206" s="13" t="s">
        <v>136</v>
      </c>
      <c r="BY206" s="20">
        <v>0</v>
      </c>
      <c r="BZ206" s="13" t="s">
        <v>136</v>
      </c>
      <c r="CA206" s="13" t="s">
        <v>136</v>
      </c>
      <c r="CB206" s="13" t="s">
        <v>136</v>
      </c>
      <c r="CC206" s="20">
        <v>0</v>
      </c>
      <c r="CD206" s="13" t="s">
        <v>136</v>
      </c>
      <c r="CE206" s="13" t="s">
        <v>136</v>
      </c>
      <c r="CF206" s="13" t="s">
        <v>136</v>
      </c>
      <c r="CG206" s="20">
        <v>0</v>
      </c>
      <c r="CH206" s="13" t="s">
        <v>136</v>
      </c>
      <c r="CI206" s="13" t="s">
        <v>136</v>
      </c>
      <c r="CJ206" s="13" t="s">
        <v>136</v>
      </c>
      <c r="CK206" s="20">
        <v>0</v>
      </c>
      <c r="CL206" s="13" t="s">
        <v>136</v>
      </c>
      <c r="CM206" s="13" t="s">
        <v>136</v>
      </c>
      <c r="CN206" s="13" t="s">
        <v>136</v>
      </c>
      <c r="CO206" s="13" t="s">
        <v>136</v>
      </c>
      <c r="CP206" s="13" t="s">
        <v>136</v>
      </c>
      <c r="CQ206" s="13" t="s">
        <v>136</v>
      </c>
      <c r="CR206" s="13" t="s">
        <v>136</v>
      </c>
      <c r="CS206">
        <v>25</v>
      </c>
      <c r="CT206">
        <v>7</v>
      </c>
      <c r="CU206">
        <v>25</v>
      </c>
      <c r="CV206">
        <v>7</v>
      </c>
      <c r="CW206" s="13" t="s">
        <v>136</v>
      </c>
      <c r="CX206" s="13" t="s">
        <v>136</v>
      </c>
      <c r="CY206" s="13" t="s">
        <v>136</v>
      </c>
      <c r="CZ206" s="13" t="s">
        <v>136</v>
      </c>
      <c r="DA206" s="13" t="s">
        <v>136</v>
      </c>
      <c r="DB206" s="13" t="s">
        <v>136</v>
      </c>
      <c r="DC206" s="13" t="s">
        <v>136</v>
      </c>
      <c r="DD206" s="13" t="s">
        <v>136</v>
      </c>
      <c r="DE206" s="13" t="s">
        <v>136</v>
      </c>
      <c r="DF206" s="13" t="s">
        <v>136</v>
      </c>
      <c r="DG206" s="13" t="s">
        <v>136</v>
      </c>
      <c r="DH206" s="13" t="s">
        <v>136</v>
      </c>
      <c r="DI206" s="13"/>
      <c r="DJ206" s="13"/>
      <c r="DK206" s="13"/>
      <c r="DL206" s="20">
        <v>0</v>
      </c>
      <c r="DM206" s="20">
        <v>0</v>
      </c>
      <c r="DN206" s="20">
        <v>0</v>
      </c>
      <c r="DO206" s="20">
        <v>0</v>
      </c>
      <c r="DP206" s="20">
        <v>0</v>
      </c>
      <c r="DQ206" s="20">
        <v>0</v>
      </c>
      <c r="DR206" s="20">
        <v>1</v>
      </c>
      <c r="DS206" s="20">
        <v>1</v>
      </c>
      <c r="DT206">
        <v>0</v>
      </c>
      <c r="DU206">
        <v>0</v>
      </c>
      <c r="DV206">
        <v>0</v>
      </c>
      <c r="DW206">
        <v>0</v>
      </c>
      <c r="DX206" s="20">
        <v>2</v>
      </c>
      <c r="DY206" s="20">
        <v>2</v>
      </c>
      <c r="DZ206" s="20">
        <v>4</v>
      </c>
      <c r="EA206" s="20">
        <v>4</v>
      </c>
      <c r="EB206" s="20">
        <v>2000</v>
      </c>
      <c r="EC206" s="20">
        <v>5000</v>
      </c>
      <c r="ED206" s="19">
        <f t="shared" si="44"/>
        <v>3000</v>
      </c>
      <c r="EE206" s="19">
        <f t="shared" si="45"/>
        <v>60</v>
      </c>
      <c r="EF206" s="20">
        <v>2000</v>
      </c>
      <c r="EG206" s="20">
        <v>5000</v>
      </c>
      <c r="EH206" s="19">
        <f t="shared" si="46"/>
        <v>3000</v>
      </c>
      <c r="EI206" s="19">
        <f t="shared" si="47"/>
        <v>60</v>
      </c>
      <c r="EJ206" s="19"/>
      <c r="EK206" s="19"/>
      <c r="EL206" s="19"/>
      <c r="EM206" s="19"/>
      <c r="EN206" s="19"/>
      <c r="EO206" s="19"/>
      <c r="EP206" s="19"/>
      <c r="EQ206" s="19"/>
      <c r="ER206" s="19">
        <v>2</v>
      </c>
      <c r="ES206" s="20"/>
      <c r="ET206" s="20">
        <v>0</v>
      </c>
      <c r="EU206" s="20">
        <v>0</v>
      </c>
      <c r="EV206" s="19">
        <v>0</v>
      </c>
      <c r="EW206" s="19"/>
      <c r="EX206" s="20">
        <v>0</v>
      </c>
      <c r="EY206" s="20" t="s">
        <v>136</v>
      </c>
      <c r="EZ206" s="19">
        <v>0</v>
      </c>
      <c r="FA206" s="19"/>
      <c r="FB206" s="20">
        <v>1</v>
      </c>
      <c r="FC206" s="20"/>
      <c r="FD206" s="19">
        <v>0</v>
      </c>
      <c r="FE206" s="19"/>
      <c r="FF206" s="20">
        <v>2</v>
      </c>
      <c r="FG206">
        <v>3</v>
      </c>
      <c r="FH206">
        <v>3</v>
      </c>
      <c r="FI206">
        <v>4</v>
      </c>
      <c r="FJ206">
        <v>56</v>
      </c>
      <c r="FK206">
        <v>7</v>
      </c>
      <c r="FL206">
        <v>59</v>
      </c>
      <c r="FM206">
        <v>66</v>
      </c>
      <c r="FN206">
        <v>0</v>
      </c>
      <c r="FO206">
        <v>0</v>
      </c>
      <c r="FP206">
        <v>1</v>
      </c>
      <c r="FQ206">
        <v>0</v>
      </c>
      <c r="FR206">
        <v>0</v>
      </c>
      <c r="FS206">
        <v>0</v>
      </c>
      <c r="FT206">
        <v>0</v>
      </c>
      <c r="FU206">
        <v>0</v>
      </c>
      <c r="FV206">
        <v>0</v>
      </c>
      <c r="FW206">
        <v>0</v>
      </c>
      <c r="FX206">
        <v>0</v>
      </c>
      <c r="FY206">
        <v>24</v>
      </c>
      <c r="FZ206">
        <v>0</v>
      </c>
      <c r="GA206">
        <v>0</v>
      </c>
      <c r="GB206">
        <v>0</v>
      </c>
      <c r="GC206">
        <v>24</v>
      </c>
      <c r="GD206">
        <v>1</v>
      </c>
      <c r="GE206">
        <v>1</v>
      </c>
      <c r="GF206">
        <v>0</v>
      </c>
      <c r="GG206">
        <v>0</v>
      </c>
      <c r="GH206">
        <v>1</v>
      </c>
      <c r="GI206">
        <v>1</v>
      </c>
      <c r="GJ206">
        <v>0</v>
      </c>
      <c r="GK206">
        <v>8</v>
      </c>
      <c r="GL206">
        <v>1</v>
      </c>
      <c r="GM206">
        <v>1</v>
      </c>
      <c r="GN206">
        <v>0</v>
      </c>
      <c r="GO206">
        <v>0</v>
      </c>
      <c r="GP206">
        <v>0</v>
      </c>
      <c r="GQ206">
        <v>0</v>
      </c>
      <c r="GR206">
        <v>1</v>
      </c>
      <c r="GS206">
        <v>0</v>
      </c>
      <c r="GT206">
        <v>0</v>
      </c>
      <c r="GU206">
        <v>0</v>
      </c>
      <c r="GV206">
        <v>1</v>
      </c>
      <c r="GW206">
        <v>0</v>
      </c>
      <c r="GX206">
        <v>0</v>
      </c>
      <c r="GY206">
        <v>0</v>
      </c>
      <c r="GZ206">
        <v>1</v>
      </c>
      <c r="HA206">
        <v>0</v>
      </c>
    </row>
    <row r="207" spans="1:209" s="20" customFormat="1" ht="15" customHeight="1" x14ac:dyDescent="0.35">
      <c r="A207" s="21">
        <v>3040910</v>
      </c>
      <c r="B207" s="21">
        <v>3</v>
      </c>
      <c r="C207" s="21">
        <v>4</v>
      </c>
      <c r="D207" s="21">
        <v>9</v>
      </c>
      <c r="E207" s="21" t="s">
        <v>334</v>
      </c>
      <c r="F207" s="21">
        <v>0</v>
      </c>
      <c r="G207" s="20">
        <v>0</v>
      </c>
      <c r="H207" s="21">
        <v>1</v>
      </c>
      <c r="I207" s="20">
        <v>0</v>
      </c>
      <c r="J207" s="21">
        <v>0</v>
      </c>
      <c r="K207" s="13">
        <v>1</v>
      </c>
      <c r="L207" s="20">
        <v>1</v>
      </c>
      <c r="M207" s="13">
        <v>7</v>
      </c>
      <c r="N207" s="13">
        <v>3</v>
      </c>
      <c r="O207" s="13">
        <v>3</v>
      </c>
      <c r="P207" s="13">
        <v>5</v>
      </c>
      <c r="Q207" s="14">
        <v>0</v>
      </c>
      <c r="R207" s="13">
        <v>3</v>
      </c>
      <c r="S207" s="13">
        <v>1</v>
      </c>
      <c r="T207" s="14">
        <f t="shared" si="39"/>
        <v>22</v>
      </c>
      <c r="U207" s="14">
        <v>0</v>
      </c>
      <c r="V207" s="14">
        <v>0</v>
      </c>
      <c r="W207" s="14">
        <v>0</v>
      </c>
      <c r="X207" s="14">
        <v>0</v>
      </c>
      <c r="Y207" s="14">
        <v>0</v>
      </c>
      <c r="Z207" s="14">
        <v>0</v>
      </c>
      <c r="AA207" s="14">
        <v>0</v>
      </c>
      <c r="AB207" s="14">
        <f t="shared" si="40"/>
        <v>0</v>
      </c>
      <c r="AC207" s="14">
        <v>0</v>
      </c>
      <c r="AD207" s="14">
        <v>0</v>
      </c>
      <c r="AE207" s="14">
        <v>0</v>
      </c>
      <c r="AF207" s="14">
        <v>0</v>
      </c>
      <c r="AG207" s="14">
        <v>0</v>
      </c>
      <c r="AH207" s="14">
        <v>0</v>
      </c>
      <c r="AI207" s="14">
        <v>0</v>
      </c>
      <c r="AJ207" s="14">
        <f t="shared" si="41"/>
        <v>0</v>
      </c>
      <c r="AK207" s="14">
        <v>0</v>
      </c>
      <c r="AL207" s="14">
        <v>0</v>
      </c>
      <c r="AM207" s="14">
        <v>0</v>
      </c>
      <c r="AN207" s="14">
        <v>0</v>
      </c>
      <c r="AO207" s="14">
        <v>0</v>
      </c>
      <c r="AP207" s="14">
        <v>0</v>
      </c>
      <c r="AQ207" s="14">
        <v>0</v>
      </c>
      <c r="AR207" s="14">
        <f t="shared" si="42"/>
        <v>0</v>
      </c>
      <c r="AS207" s="14">
        <f t="shared" si="43"/>
        <v>22</v>
      </c>
      <c r="AT207" s="20">
        <v>0</v>
      </c>
      <c r="AU207" s="13" t="s">
        <v>136</v>
      </c>
      <c r="AV207" s="20">
        <v>0</v>
      </c>
      <c r="AW207" s="13" t="s">
        <v>136</v>
      </c>
      <c r="AX207" s="13" t="s">
        <v>136</v>
      </c>
      <c r="AY207" s="13" t="s">
        <v>136</v>
      </c>
      <c r="AZ207" s="20">
        <v>0</v>
      </c>
      <c r="BA207" s="13" t="s">
        <v>136</v>
      </c>
      <c r="BB207" s="13" t="s">
        <v>136</v>
      </c>
      <c r="BC207" s="13" t="s">
        <v>136</v>
      </c>
      <c r="BD207" s="20">
        <v>0</v>
      </c>
      <c r="BE207" s="13" t="s">
        <v>136</v>
      </c>
      <c r="BF207" s="13" t="s">
        <v>136</v>
      </c>
      <c r="BG207" s="13" t="s">
        <v>136</v>
      </c>
      <c r="BH207" s="20">
        <v>0</v>
      </c>
      <c r="BI207" s="13" t="s">
        <v>136</v>
      </c>
      <c r="BJ207" s="13" t="s">
        <v>136</v>
      </c>
      <c r="BK207" s="13" t="s">
        <v>136</v>
      </c>
      <c r="BL207" s="20">
        <v>0</v>
      </c>
      <c r="BM207" s="13" t="s">
        <v>136</v>
      </c>
      <c r="BN207" s="13" t="s">
        <v>136</v>
      </c>
      <c r="BO207" s="13" t="s">
        <v>136</v>
      </c>
      <c r="BP207" s="20">
        <v>0</v>
      </c>
      <c r="BQ207" s="21">
        <v>0</v>
      </c>
      <c r="BR207" s="13" t="s">
        <v>136</v>
      </c>
      <c r="BS207" s="13" t="s">
        <v>136</v>
      </c>
      <c r="BT207" s="13" t="s">
        <v>136</v>
      </c>
      <c r="BU207" s="20">
        <v>0</v>
      </c>
      <c r="BV207" s="13" t="s">
        <v>136</v>
      </c>
      <c r="BW207" s="13" t="s">
        <v>136</v>
      </c>
      <c r="BX207" s="13" t="s">
        <v>136</v>
      </c>
      <c r="BY207" s="20">
        <v>0</v>
      </c>
      <c r="BZ207" s="13" t="s">
        <v>136</v>
      </c>
      <c r="CA207" s="13" t="s">
        <v>136</v>
      </c>
      <c r="CB207" s="13" t="s">
        <v>136</v>
      </c>
      <c r="CC207" s="20">
        <v>1</v>
      </c>
      <c r="CD207" s="13">
        <v>2</v>
      </c>
      <c r="CE207" s="15">
        <v>6</v>
      </c>
      <c r="CF207" s="13">
        <v>2</v>
      </c>
      <c r="CG207" s="20">
        <v>0</v>
      </c>
      <c r="CH207" s="13" t="s">
        <v>136</v>
      </c>
      <c r="CI207" s="13" t="s">
        <v>136</v>
      </c>
      <c r="CJ207" s="13" t="s">
        <v>136</v>
      </c>
      <c r="CK207" s="20">
        <v>0</v>
      </c>
      <c r="CL207" s="13" t="s">
        <v>136</v>
      </c>
      <c r="CM207" s="13" t="s">
        <v>136</v>
      </c>
      <c r="CN207" s="13" t="s">
        <v>136</v>
      </c>
      <c r="CO207" s="13" t="s">
        <v>136</v>
      </c>
      <c r="CP207" s="13" t="s">
        <v>136</v>
      </c>
      <c r="CQ207" s="13" t="s">
        <v>136</v>
      </c>
      <c r="CR207" s="13" t="s">
        <v>136</v>
      </c>
      <c r="CS207" s="13" t="s">
        <v>136</v>
      </c>
      <c r="CT207" s="13" t="s">
        <v>136</v>
      </c>
      <c r="CU207" s="13" t="s">
        <v>136</v>
      </c>
      <c r="CV207" s="13" t="s">
        <v>136</v>
      </c>
      <c r="CW207" s="13" t="s">
        <v>136</v>
      </c>
      <c r="CX207" s="13" t="s">
        <v>136</v>
      </c>
      <c r="CY207" s="13" t="s">
        <v>136</v>
      </c>
      <c r="CZ207" s="13" t="s">
        <v>136</v>
      </c>
      <c r="DA207" s="13" t="s">
        <v>136</v>
      </c>
      <c r="DB207" s="13" t="s">
        <v>136</v>
      </c>
      <c r="DC207" s="13">
        <v>8</v>
      </c>
      <c r="DD207" s="13" t="s">
        <v>136</v>
      </c>
      <c r="DE207" s="13" t="s">
        <v>136</v>
      </c>
      <c r="DF207" s="13" t="s">
        <v>136</v>
      </c>
      <c r="DG207" s="13" t="s">
        <v>136</v>
      </c>
      <c r="DH207" s="13" t="s">
        <v>136</v>
      </c>
      <c r="DI207" s="13"/>
      <c r="DJ207" s="13"/>
      <c r="DK207" s="13"/>
      <c r="DL207" s="20">
        <v>1</v>
      </c>
      <c r="DM207" s="20">
        <v>0</v>
      </c>
      <c r="DN207" s="20">
        <v>0</v>
      </c>
      <c r="DO207" s="20">
        <v>0</v>
      </c>
      <c r="DP207" s="20">
        <v>0</v>
      </c>
      <c r="DQ207" s="20">
        <v>0</v>
      </c>
      <c r="DR207" s="20">
        <v>0</v>
      </c>
      <c r="DS207" s="20">
        <v>0</v>
      </c>
      <c r="DT207" s="20">
        <v>0</v>
      </c>
      <c r="DU207" s="20">
        <v>0</v>
      </c>
      <c r="DV207" s="20">
        <v>0</v>
      </c>
      <c r="DW207" s="20">
        <v>1</v>
      </c>
      <c r="DX207" s="20">
        <v>2</v>
      </c>
      <c r="DY207" s="20">
        <v>2</v>
      </c>
      <c r="DZ207" s="20">
        <v>4</v>
      </c>
      <c r="EA207" s="20">
        <v>4</v>
      </c>
      <c r="EB207" s="20">
        <v>5000</v>
      </c>
      <c r="EC207" s="20">
        <v>6000</v>
      </c>
      <c r="ED207" s="19">
        <f t="shared" si="44"/>
        <v>1000</v>
      </c>
      <c r="EE207" s="19">
        <f t="shared" si="45"/>
        <v>16.666666666666668</v>
      </c>
      <c r="EF207" s="20">
        <v>4000</v>
      </c>
      <c r="EG207" s="20">
        <v>5000</v>
      </c>
      <c r="EH207" s="19">
        <f t="shared" si="46"/>
        <v>1000</v>
      </c>
      <c r="EI207" s="19">
        <f t="shared" si="47"/>
        <v>20</v>
      </c>
      <c r="EJ207" s="19"/>
      <c r="EK207" s="19"/>
      <c r="EL207" s="19"/>
      <c r="EM207" s="19"/>
      <c r="EN207" s="19"/>
      <c r="EO207" s="19"/>
      <c r="EP207" s="19"/>
      <c r="EQ207" s="19"/>
      <c r="ER207" s="19">
        <v>2</v>
      </c>
      <c r="ET207" s="20">
        <v>1</v>
      </c>
      <c r="EU207" s="20">
        <v>1</v>
      </c>
      <c r="EV207" s="20">
        <v>1</v>
      </c>
      <c r="EX207" s="20">
        <v>0</v>
      </c>
      <c r="EY207" s="20" t="s">
        <v>136</v>
      </c>
      <c r="EZ207" s="19">
        <v>0</v>
      </c>
      <c r="FA207" s="19"/>
      <c r="FB207">
        <v>3</v>
      </c>
      <c r="FD207" s="19">
        <v>0</v>
      </c>
      <c r="FE207" s="19"/>
      <c r="FF207" s="15">
        <v>0</v>
      </c>
      <c r="FG207" s="20">
        <v>4</v>
      </c>
      <c r="FH207" s="20">
        <v>0</v>
      </c>
      <c r="FI207" s="20">
        <v>8</v>
      </c>
      <c r="FJ207" s="20">
        <v>13</v>
      </c>
      <c r="FK207" s="20">
        <v>12</v>
      </c>
      <c r="FL207" s="20">
        <v>13</v>
      </c>
      <c r="FM207" s="20">
        <v>25</v>
      </c>
      <c r="FN207" s="20">
        <v>1</v>
      </c>
      <c r="FO207" s="20">
        <v>0</v>
      </c>
      <c r="FP207" s="20">
        <v>0</v>
      </c>
      <c r="FQ207" s="20">
        <v>1</v>
      </c>
      <c r="FR207" s="20">
        <v>1</v>
      </c>
      <c r="FS207" s="20">
        <v>0</v>
      </c>
      <c r="FT207" s="20">
        <v>0</v>
      </c>
      <c r="FU207" s="20">
        <v>1</v>
      </c>
      <c r="FV207" s="20">
        <v>1</v>
      </c>
      <c r="FW207" s="20">
        <v>0</v>
      </c>
      <c r="FX207" s="20">
        <v>0</v>
      </c>
      <c r="FY207" s="20">
        <v>1</v>
      </c>
      <c r="FZ207" s="20">
        <v>1</v>
      </c>
      <c r="GA207" s="20">
        <v>0</v>
      </c>
      <c r="GB207" s="20">
        <v>0</v>
      </c>
      <c r="GC207" s="20">
        <v>0</v>
      </c>
      <c r="GD207" s="20">
        <v>0</v>
      </c>
      <c r="GE207" s="20">
        <v>0</v>
      </c>
      <c r="GF207" s="20">
        <v>2</v>
      </c>
      <c r="GG207" s="20">
        <v>0</v>
      </c>
      <c r="GH207" s="20">
        <v>0</v>
      </c>
      <c r="GI207" s="20">
        <v>0</v>
      </c>
      <c r="GJ207" s="20">
        <v>0</v>
      </c>
      <c r="GK207" s="20">
        <v>10</v>
      </c>
      <c r="GL207" s="20">
        <v>0</v>
      </c>
      <c r="GM207" s="20">
        <v>0</v>
      </c>
      <c r="GN207" s="20">
        <v>0</v>
      </c>
      <c r="GO207" s="20">
        <v>0</v>
      </c>
      <c r="GP207" s="20">
        <v>0</v>
      </c>
      <c r="GQ207" s="20">
        <v>0</v>
      </c>
      <c r="GR207" s="20">
        <v>2</v>
      </c>
      <c r="GS207" s="20">
        <v>0</v>
      </c>
      <c r="GT207" s="20">
        <v>0</v>
      </c>
      <c r="GU207" s="20">
        <v>0</v>
      </c>
      <c r="GV207" s="20">
        <v>2</v>
      </c>
      <c r="GW207" s="20">
        <v>0</v>
      </c>
      <c r="GX207" s="20">
        <v>0</v>
      </c>
      <c r="GY207" s="20">
        <v>0</v>
      </c>
      <c r="GZ207" s="20">
        <v>2</v>
      </c>
      <c r="HA207" s="20">
        <v>0</v>
      </c>
    </row>
    <row r="208" spans="1:209" ht="15" customHeight="1" x14ac:dyDescent="0.35">
      <c r="A208" s="18">
        <v>3040911</v>
      </c>
      <c r="B208" s="18">
        <v>3</v>
      </c>
      <c r="C208" s="18">
        <v>4</v>
      </c>
      <c r="D208" s="18">
        <v>9</v>
      </c>
      <c r="E208" s="18" t="s">
        <v>335</v>
      </c>
      <c r="F208" s="18">
        <v>0</v>
      </c>
      <c r="G208">
        <v>0</v>
      </c>
      <c r="H208" s="18">
        <v>2</v>
      </c>
      <c r="I208">
        <v>0</v>
      </c>
      <c r="J208" s="18">
        <v>0</v>
      </c>
      <c r="K208" s="13">
        <v>0</v>
      </c>
      <c r="L208" s="14">
        <v>0</v>
      </c>
      <c r="M208" s="13">
        <v>8</v>
      </c>
      <c r="N208">
        <v>3</v>
      </c>
      <c r="O208" s="13">
        <v>3</v>
      </c>
      <c r="P208" s="13">
        <v>5</v>
      </c>
      <c r="Q208" s="14">
        <v>0</v>
      </c>
      <c r="R208" s="13">
        <v>1</v>
      </c>
      <c r="S208" s="13">
        <v>1</v>
      </c>
      <c r="T208" s="14">
        <f t="shared" si="39"/>
        <v>21</v>
      </c>
      <c r="U208" s="14">
        <v>0</v>
      </c>
      <c r="V208" s="14">
        <v>0</v>
      </c>
      <c r="W208" s="14">
        <v>0</v>
      </c>
      <c r="X208" s="14">
        <v>0</v>
      </c>
      <c r="Y208" s="14">
        <v>0</v>
      </c>
      <c r="Z208" s="14">
        <v>0</v>
      </c>
      <c r="AA208" s="14">
        <v>0</v>
      </c>
      <c r="AB208" s="14">
        <f t="shared" si="40"/>
        <v>0</v>
      </c>
      <c r="AC208" s="14">
        <v>0</v>
      </c>
      <c r="AD208" s="14">
        <v>0</v>
      </c>
      <c r="AE208" s="14">
        <v>0</v>
      </c>
      <c r="AF208" s="14">
        <v>0</v>
      </c>
      <c r="AG208" s="14">
        <v>0</v>
      </c>
      <c r="AH208" s="14">
        <v>0</v>
      </c>
      <c r="AI208" s="14">
        <v>0</v>
      </c>
      <c r="AJ208" s="14">
        <f t="shared" si="41"/>
        <v>0</v>
      </c>
      <c r="AK208" s="14">
        <v>0</v>
      </c>
      <c r="AL208" s="14">
        <v>0</v>
      </c>
      <c r="AM208" s="14">
        <v>0</v>
      </c>
      <c r="AN208" s="14">
        <v>0</v>
      </c>
      <c r="AO208" s="14">
        <v>0</v>
      </c>
      <c r="AP208" s="14">
        <v>0</v>
      </c>
      <c r="AQ208" s="14">
        <v>0</v>
      </c>
      <c r="AR208" s="14">
        <f t="shared" si="42"/>
        <v>0</v>
      </c>
      <c r="AS208" s="14">
        <f t="shared" si="43"/>
        <v>21</v>
      </c>
      <c r="AT208">
        <v>0</v>
      </c>
      <c r="AU208" s="13" t="s">
        <v>136</v>
      </c>
      <c r="AV208" s="20">
        <v>0</v>
      </c>
      <c r="AW208" s="13" t="s">
        <v>136</v>
      </c>
      <c r="AX208" s="13" t="s">
        <v>136</v>
      </c>
      <c r="AY208" s="13" t="s">
        <v>136</v>
      </c>
      <c r="AZ208" s="20">
        <v>0</v>
      </c>
      <c r="BA208" s="13" t="s">
        <v>136</v>
      </c>
      <c r="BB208" s="13" t="s">
        <v>136</v>
      </c>
      <c r="BC208" s="13" t="s">
        <v>136</v>
      </c>
      <c r="BD208" s="20">
        <v>0</v>
      </c>
      <c r="BE208" s="13" t="s">
        <v>136</v>
      </c>
      <c r="BF208" s="13" t="s">
        <v>136</v>
      </c>
      <c r="BG208" s="13" t="s">
        <v>136</v>
      </c>
      <c r="BH208" s="20">
        <v>1</v>
      </c>
      <c r="BI208" s="13">
        <v>2</v>
      </c>
      <c r="BJ208" s="13">
        <v>2</v>
      </c>
      <c r="BK208" s="13">
        <v>3</v>
      </c>
      <c r="BL208" s="13">
        <v>1</v>
      </c>
      <c r="BM208" s="13">
        <v>2</v>
      </c>
      <c r="BN208" s="13">
        <v>3</v>
      </c>
      <c r="BO208" s="13">
        <v>2</v>
      </c>
      <c r="BP208" s="20">
        <v>0</v>
      </c>
      <c r="BQ208" s="21">
        <v>0</v>
      </c>
      <c r="BR208" s="13" t="s">
        <v>136</v>
      </c>
      <c r="BS208" s="13" t="s">
        <v>136</v>
      </c>
      <c r="BT208" s="13" t="s">
        <v>136</v>
      </c>
      <c r="BU208" s="20">
        <v>0</v>
      </c>
      <c r="BV208" s="13" t="s">
        <v>136</v>
      </c>
      <c r="BW208" s="13" t="s">
        <v>136</v>
      </c>
      <c r="BX208" s="13" t="s">
        <v>136</v>
      </c>
      <c r="BY208" s="20">
        <v>0</v>
      </c>
      <c r="BZ208" s="13" t="s">
        <v>136</v>
      </c>
      <c r="CA208" s="13" t="s">
        <v>136</v>
      </c>
      <c r="CB208" s="13" t="s">
        <v>136</v>
      </c>
      <c r="CC208" s="20">
        <v>1</v>
      </c>
      <c r="CD208" s="13">
        <v>2</v>
      </c>
      <c r="CE208" s="15">
        <v>6</v>
      </c>
      <c r="CF208" s="13">
        <v>2</v>
      </c>
      <c r="CG208" s="20">
        <v>0</v>
      </c>
      <c r="CH208" s="13" t="s">
        <v>136</v>
      </c>
      <c r="CI208" s="13" t="s">
        <v>136</v>
      </c>
      <c r="CJ208" s="13" t="s">
        <v>136</v>
      </c>
      <c r="CK208" s="20">
        <v>0</v>
      </c>
      <c r="CL208" s="13" t="s">
        <v>136</v>
      </c>
      <c r="CM208" s="13" t="s">
        <v>136</v>
      </c>
      <c r="CN208" s="13" t="s">
        <v>136</v>
      </c>
      <c r="CO208" s="13" t="s">
        <v>136</v>
      </c>
      <c r="CP208" s="13" t="s">
        <v>136</v>
      </c>
      <c r="CQ208" s="13" t="s">
        <v>136</v>
      </c>
      <c r="CR208" s="13" t="s">
        <v>136</v>
      </c>
      <c r="CS208">
        <v>2</v>
      </c>
      <c r="CT208">
        <v>25</v>
      </c>
      <c r="CU208">
        <v>2</v>
      </c>
      <c r="CV208">
        <v>25</v>
      </c>
      <c r="CW208" s="13" t="s">
        <v>136</v>
      </c>
      <c r="CX208" s="13" t="s">
        <v>136</v>
      </c>
      <c r="CY208" s="13" t="s">
        <v>136</v>
      </c>
      <c r="CZ208" s="13" t="s">
        <v>136</v>
      </c>
      <c r="DA208" s="13" t="s">
        <v>136</v>
      </c>
      <c r="DB208" s="13" t="s">
        <v>136</v>
      </c>
      <c r="DC208" s="13">
        <v>9</v>
      </c>
      <c r="DD208" s="13" t="s">
        <v>136</v>
      </c>
      <c r="DE208" s="13" t="s">
        <v>136</v>
      </c>
      <c r="DF208" s="13" t="s">
        <v>136</v>
      </c>
      <c r="DG208" s="13" t="s">
        <v>136</v>
      </c>
      <c r="DH208" s="13" t="s">
        <v>136</v>
      </c>
      <c r="DI208" s="13"/>
      <c r="DJ208" s="13"/>
      <c r="DK208" s="13"/>
      <c r="DL208" s="20">
        <v>0</v>
      </c>
      <c r="DM208" s="20">
        <v>0</v>
      </c>
      <c r="DN208" s="20">
        <v>0</v>
      </c>
      <c r="DO208" s="20">
        <v>0</v>
      </c>
      <c r="DP208" s="20">
        <v>0</v>
      </c>
      <c r="DQ208" s="20">
        <v>0</v>
      </c>
      <c r="DR208" s="20">
        <v>0</v>
      </c>
      <c r="DS208" s="20">
        <v>0</v>
      </c>
      <c r="DT208" s="20">
        <v>1</v>
      </c>
      <c r="DU208" s="20">
        <v>1</v>
      </c>
      <c r="DV208" s="20">
        <v>0</v>
      </c>
      <c r="DW208" s="20">
        <v>0</v>
      </c>
      <c r="DX208" s="20">
        <v>2</v>
      </c>
      <c r="DY208" s="20">
        <v>2</v>
      </c>
      <c r="DZ208" s="20">
        <v>4</v>
      </c>
      <c r="EA208" s="20">
        <v>4</v>
      </c>
      <c r="EB208" s="20">
        <v>4000</v>
      </c>
      <c r="EC208" s="20">
        <v>6000</v>
      </c>
      <c r="ED208" s="19">
        <f t="shared" si="44"/>
        <v>2000</v>
      </c>
      <c r="EE208" s="19">
        <f t="shared" si="45"/>
        <v>33.333333333333336</v>
      </c>
      <c r="EF208" s="20">
        <v>3000</v>
      </c>
      <c r="EG208" s="20">
        <v>4000</v>
      </c>
      <c r="EH208" s="19">
        <f t="shared" si="46"/>
        <v>1000</v>
      </c>
      <c r="EI208" s="19">
        <f t="shared" si="47"/>
        <v>25</v>
      </c>
      <c r="EJ208" s="19"/>
      <c r="EK208" s="19"/>
      <c r="EL208" s="19"/>
      <c r="EM208" s="19"/>
      <c r="EN208" s="19"/>
      <c r="EO208" s="19"/>
      <c r="EP208" s="19"/>
      <c r="EQ208" s="19"/>
      <c r="ER208" s="19">
        <v>2</v>
      </c>
      <c r="ES208" s="20"/>
      <c r="ET208" s="20">
        <v>1</v>
      </c>
      <c r="EU208" s="20">
        <v>0</v>
      </c>
      <c r="EV208" s="19">
        <v>0</v>
      </c>
      <c r="EW208" s="19"/>
      <c r="EX208" s="20">
        <v>0</v>
      </c>
      <c r="EY208" s="20" t="s">
        <v>136</v>
      </c>
      <c r="EZ208" s="19">
        <v>0</v>
      </c>
      <c r="FA208" s="19"/>
      <c r="FB208" s="20">
        <v>8</v>
      </c>
      <c r="FC208" s="20"/>
      <c r="FD208" s="19">
        <v>0</v>
      </c>
      <c r="FE208" s="19"/>
      <c r="FF208" s="20">
        <v>3</v>
      </c>
      <c r="FG208">
        <v>5</v>
      </c>
      <c r="FH208">
        <v>3</v>
      </c>
      <c r="FI208">
        <v>27</v>
      </c>
      <c r="FJ208">
        <v>12</v>
      </c>
      <c r="FK208">
        <v>32</v>
      </c>
      <c r="FL208">
        <v>15</v>
      </c>
      <c r="FM208">
        <v>47</v>
      </c>
      <c r="FN208">
        <v>3</v>
      </c>
      <c r="FO208">
        <v>0</v>
      </c>
      <c r="FP208">
        <v>4</v>
      </c>
      <c r="FQ208">
        <v>0</v>
      </c>
      <c r="FR208">
        <v>0</v>
      </c>
      <c r="FS208">
        <v>0</v>
      </c>
      <c r="FT208">
        <v>3</v>
      </c>
      <c r="FU208">
        <v>3</v>
      </c>
      <c r="FV208">
        <v>0</v>
      </c>
      <c r="FW208">
        <v>0</v>
      </c>
      <c r="FX208">
        <v>3</v>
      </c>
      <c r="FY208">
        <v>5</v>
      </c>
      <c r="FZ208">
        <v>2</v>
      </c>
      <c r="GA208">
        <v>2</v>
      </c>
      <c r="GB208">
        <v>4</v>
      </c>
      <c r="GC208">
        <v>4</v>
      </c>
      <c r="GD208">
        <v>0</v>
      </c>
      <c r="GE208">
        <v>1</v>
      </c>
      <c r="GF208">
        <v>3</v>
      </c>
      <c r="GG208">
        <v>0</v>
      </c>
      <c r="GH208">
        <v>0</v>
      </c>
      <c r="GI208">
        <v>0</v>
      </c>
      <c r="GJ208">
        <v>1</v>
      </c>
      <c r="GK208">
        <v>0</v>
      </c>
      <c r="GL208">
        <v>0</v>
      </c>
      <c r="GM208">
        <v>0</v>
      </c>
      <c r="GN208">
        <v>0</v>
      </c>
      <c r="GO208">
        <v>0</v>
      </c>
      <c r="GP208">
        <v>0</v>
      </c>
      <c r="GQ208">
        <v>0</v>
      </c>
      <c r="GR208">
        <v>3</v>
      </c>
      <c r="GS208">
        <v>0</v>
      </c>
      <c r="GT208">
        <v>0</v>
      </c>
      <c r="GU208">
        <v>0</v>
      </c>
      <c r="GV208">
        <v>3</v>
      </c>
      <c r="GW208">
        <v>0</v>
      </c>
      <c r="GX208">
        <v>0</v>
      </c>
      <c r="GY208">
        <v>0</v>
      </c>
      <c r="GZ208">
        <v>3</v>
      </c>
      <c r="HA208">
        <v>0</v>
      </c>
    </row>
    <row r="209" spans="1:209" ht="15" customHeight="1" x14ac:dyDescent="0.35">
      <c r="A209" s="18">
        <v>3040912</v>
      </c>
      <c r="B209" s="18">
        <v>3</v>
      </c>
      <c r="C209" s="18">
        <v>4</v>
      </c>
      <c r="D209" s="18">
        <v>9</v>
      </c>
      <c r="E209" s="18" t="s">
        <v>336</v>
      </c>
      <c r="F209" s="18">
        <v>0</v>
      </c>
      <c r="G209">
        <v>0</v>
      </c>
      <c r="H209" s="18">
        <v>2</v>
      </c>
      <c r="I209">
        <v>0</v>
      </c>
      <c r="J209" s="18">
        <v>0</v>
      </c>
      <c r="K209" s="13">
        <v>0</v>
      </c>
      <c r="L209" s="14">
        <v>0</v>
      </c>
      <c r="M209" s="13">
        <v>8</v>
      </c>
      <c r="N209" s="14">
        <v>0</v>
      </c>
      <c r="O209" s="13">
        <v>2</v>
      </c>
      <c r="P209" s="14">
        <v>0</v>
      </c>
      <c r="Q209" s="14">
        <v>0</v>
      </c>
      <c r="R209">
        <v>0.4</v>
      </c>
      <c r="S209" s="14">
        <v>0</v>
      </c>
      <c r="T209" s="14">
        <f t="shared" si="39"/>
        <v>10.4</v>
      </c>
      <c r="U209" s="14">
        <v>0</v>
      </c>
      <c r="V209" s="14">
        <v>0</v>
      </c>
      <c r="W209" s="14">
        <v>0</v>
      </c>
      <c r="X209" s="14">
        <v>0</v>
      </c>
      <c r="Y209" s="14">
        <v>0</v>
      </c>
      <c r="Z209" s="14">
        <v>0</v>
      </c>
      <c r="AA209" s="14">
        <v>0</v>
      </c>
      <c r="AB209" s="14">
        <f t="shared" si="40"/>
        <v>0</v>
      </c>
      <c r="AC209" s="14">
        <v>0</v>
      </c>
      <c r="AD209" s="14">
        <v>0</v>
      </c>
      <c r="AE209" s="14">
        <v>0</v>
      </c>
      <c r="AF209" s="14">
        <v>0</v>
      </c>
      <c r="AG209" s="14">
        <v>0</v>
      </c>
      <c r="AH209" s="14">
        <v>0</v>
      </c>
      <c r="AI209" s="14">
        <v>0</v>
      </c>
      <c r="AJ209" s="14">
        <f t="shared" si="41"/>
        <v>0</v>
      </c>
      <c r="AK209" s="14">
        <v>0</v>
      </c>
      <c r="AL209" s="14">
        <v>0</v>
      </c>
      <c r="AM209" s="14">
        <v>0</v>
      </c>
      <c r="AN209" s="14">
        <v>0</v>
      </c>
      <c r="AO209" s="14">
        <v>0</v>
      </c>
      <c r="AP209" s="14">
        <v>0</v>
      </c>
      <c r="AQ209" s="14">
        <v>0</v>
      </c>
      <c r="AR209" s="14">
        <f t="shared" si="42"/>
        <v>0</v>
      </c>
      <c r="AS209" s="14">
        <f t="shared" si="43"/>
        <v>10.4</v>
      </c>
      <c r="AT209">
        <v>0</v>
      </c>
      <c r="AU209" s="13" t="s">
        <v>136</v>
      </c>
      <c r="AV209" s="20">
        <v>0</v>
      </c>
      <c r="AW209" s="13" t="s">
        <v>136</v>
      </c>
      <c r="AX209" s="13" t="s">
        <v>136</v>
      </c>
      <c r="AY209" s="13" t="s">
        <v>136</v>
      </c>
      <c r="AZ209" s="20">
        <v>0</v>
      </c>
      <c r="BA209" s="13" t="s">
        <v>136</v>
      </c>
      <c r="BB209" s="13" t="s">
        <v>136</v>
      </c>
      <c r="BC209" s="13" t="s">
        <v>136</v>
      </c>
      <c r="BD209" s="20">
        <v>0</v>
      </c>
      <c r="BE209" s="13" t="s">
        <v>136</v>
      </c>
      <c r="BF209" s="13" t="s">
        <v>136</v>
      </c>
      <c r="BG209" s="13" t="s">
        <v>136</v>
      </c>
      <c r="BH209" s="20">
        <v>0</v>
      </c>
      <c r="BI209" s="13" t="s">
        <v>136</v>
      </c>
      <c r="BJ209" s="13" t="s">
        <v>136</v>
      </c>
      <c r="BK209" s="13" t="s">
        <v>136</v>
      </c>
      <c r="BL209" s="20">
        <v>1</v>
      </c>
      <c r="BM209">
        <v>2</v>
      </c>
      <c r="BN209" s="13">
        <v>6</v>
      </c>
      <c r="BO209">
        <v>2</v>
      </c>
      <c r="BP209" s="20">
        <v>0</v>
      </c>
      <c r="BQ209" s="21">
        <v>0</v>
      </c>
      <c r="BR209" s="13" t="s">
        <v>136</v>
      </c>
      <c r="BS209" s="13" t="s">
        <v>136</v>
      </c>
      <c r="BT209" s="13" t="s">
        <v>136</v>
      </c>
      <c r="BU209" s="20">
        <v>0</v>
      </c>
      <c r="BV209" s="13" t="s">
        <v>136</v>
      </c>
      <c r="BW209" s="13" t="s">
        <v>136</v>
      </c>
      <c r="BX209" s="13" t="s">
        <v>136</v>
      </c>
      <c r="BY209" s="20">
        <v>0</v>
      </c>
      <c r="BZ209" s="13" t="s">
        <v>136</v>
      </c>
      <c r="CA209" s="13" t="s">
        <v>136</v>
      </c>
      <c r="CB209" s="13" t="s">
        <v>136</v>
      </c>
      <c r="CC209" s="20">
        <v>0</v>
      </c>
      <c r="CD209" s="13" t="s">
        <v>136</v>
      </c>
      <c r="CE209" s="13" t="s">
        <v>136</v>
      </c>
      <c r="CF209" s="13" t="s">
        <v>136</v>
      </c>
      <c r="CG209" s="20">
        <v>0</v>
      </c>
      <c r="CH209" s="13" t="s">
        <v>136</v>
      </c>
      <c r="CI209" s="13" t="s">
        <v>136</v>
      </c>
      <c r="CJ209" s="13" t="s">
        <v>136</v>
      </c>
      <c r="CK209" s="20">
        <v>0</v>
      </c>
      <c r="CL209" s="13" t="s">
        <v>136</v>
      </c>
      <c r="CM209" s="13" t="s">
        <v>136</v>
      </c>
      <c r="CN209" s="13" t="s">
        <v>136</v>
      </c>
      <c r="CO209" s="13" t="s">
        <v>136</v>
      </c>
      <c r="CP209" s="13" t="s">
        <v>136</v>
      </c>
      <c r="CQ209" s="13" t="s">
        <v>136</v>
      </c>
      <c r="CR209" s="13" t="s">
        <v>136</v>
      </c>
      <c r="CS209" s="13" t="s">
        <v>136</v>
      </c>
      <c r="CT209" s="13" t="s">
        <v>136</v>
      </c>
      <c r="CU209">
        <v>2</v>
      </c>
      <c r="CV209" s="13" t="s">
        <v>136</v>
      </c>
      <c r="CW209" s="13" t="s">
        <v>136</v>
      </c>
      <c r="CX209" s="13" t="s">
        <v>136</v>
      </c>
      <c r="CY209" s="13" t="s">
        <v>136</v>
      </c>
      <c r="CZ209" s="13" t="s">
        <v>136</v>
      </c>
      <c r="DA209" s="13" t="s">
        <v>136</v>
      </c>
      <c r="DB209" s="13" t="s">
        <v>136</v>
      </c>
      <c r="DC209" s="13" t="s">
        <v>136</v>
      </c>
      <c r="DD209" s="13" t="s">
        <v>136</v>
      </c>
      <c r="DE209" s="13" t="s">
        <v>136</v>
      </c>
      <c r="DF209" s="13" t="s">
        <v>136</v>
      </c>
      <c r="DG209" s="13" t="s">
        <v>136</v>
      </c>
      <c r="DH209" s="13" t="s">
        <v>136</v>
      </c>
      <c r="DI209" s="13"/>
      <c r="DJ209" s="13"/>
      <c r="DK209" s="13"/>
      <c r="DL209" s="20">
        <v>1</v>
      </c>
      <c r="DM209" s="20">
        <v>0</v>
      </c>
      <c r="DN209" s="20">
        <v>0</v>
      </c>
      <c r="DO209" s="20">
        <v>0</v>
      </c>
      <c r="DP209" s="20">
        <v>0</v>
      </c>
      <c r="DQ209" s="20">
        <v>0</v>
      </c>
      <c r="DR209" s="20">
        <v>0</v>
      </c>
      <c r="DS209" s="20">
        <v>0</v>
      </c>
      <c r="DT209" s="20">
        <v>0</v>
      </c>
      <c r="DU209" s="20">
        <v>0</v>
      </c>
      <c r="DV209" s="20">
        <v>1</v>
      </c>
      <c r="DW209" s="20">
        <v>1</v>
      </c>
      <c r="DX209" s="20">
        <v>2</v>
      </c>
      <c r="DY209" s="20">
        <v>2</v>
      </c>
      <c r="DZ209" s="20">
        <v>4</v>
      </c>
      <c r="EA209" s="20">
        <v>4</v>
      </c>
      <c r="EB209" s="20">
        <v>4000</v>
      </c>
      <c r="EC209" s="20">
        <v>6000</v>
      </c>
      <c r="ED209" s="19">
        <f t="shared" si="44"/>
        <v>2000</v>
      </c>
      <c r="EE209" s="19">
        <f t="shared" si="45"/>
        <v>33.333333333333336</v>
      </c>
      <c r="EF209" s="20">
        <v>3000</v>
      </c>
      <c r="EG209" s="20">
        <v>5000</v>
      </c>
      <c r="EH209" s="19">
        <f t="shared" si="46"/>
        <v>2000</v>
      </c>
      <c r="EI209" s="19">
        <f t="shared" si="47"/>
        <v>40</v>
      </c>
      <c r="EJ209" s="19"/>
      <c r="EK209" s="19"/>
      <c r="EL209" s="19"/>
      <c r="EM209" s="19"/>
      <c r="EN209" s="19"/>
      <c r="EO209" s="19"/>
      <c r="EP209" s="19"/>
      <c r="EQ209" s="19"/>
      <c r="ER209" s="19">
        <v>2</v>
      </c>
      <c r="ES209" s="20"/>
      <c r="ET209" s="20">
        <v>0</v>
      </c>
      <c r="EU209" s="20">
        <v>0</v>
      </c>
      <c r="EV209" s="19">
        <v>0</v>
      </c>
      <c r="EW209" s="19"/>
      <c r="EX209" s="20">
        <v>0</v>
      </c>
      <c r="EY209" s="20" t="s">
        <v>136</v>
      </c>
      <c r="EZ209" s="19">
        <v>0</v>
      </c>
      <c r="FA209" s="19"/>
      <c r="FB209" s="19">
        <v>0</v>
      </c>
      <c r="FC209" s="19"/>
      <c r="FD209" s="19">
        <v>0</v>
      </c>
      <c r="FE209" s="19"/>
      <c r="FF209" s="15">
        <v>0</v>
      </c>
      <c r="FG209">
        <v>7</v>
      </c>
      <c r="FH209">
        <v>1</v>
      </c>
      <c r="FI209">
        <v>17</v>
      </c>
      <c r="FJ209">
        <v>0</v>
      </c>
      <c r="FK209">
        <v>24</v>
      </c>
      <c r="FL209">
        <v>1</v>
      </c>
      <c r="FM209">
        <v>25</v>
      </c>
      <c r="FN209">
        <v>1</v>
      </c>
      <c r="FO209">
        <v>0</v>
      </c>
      <c r="FP209">
        <v>10</v>
      </c>
      <c r="FQ209">
        <v>0</v>
      </c>
      <c r="FR209">
        <v>1</v>
      </c>
      <c r="FS209">
        <v>0</v>
      </c>
      <c r="FT209">
        <v>2</v>
      </c>
      <c r="FU209">
        <v>0</v>
      </c>
      <c r="FV209">
        <v>0</v>
      </c>
      <c r="FW209">
        <v>0</v>
      </c>
      <c r="FX209">
        <v>0</v>
      </c>
      <c r="FY209">
        <v>0</v>
      </c>
      <c r="FZ209">
        <v>0</v>
      </c>
      <c r="GA209">
        <v>0</v>
      </c>
      <c r="GB209">
        <v>0</v>
      </c>
      <c r="GC209">
        <v>0</v>
      </c>
      <c r="GD209">
        <v>0</v>
      </c>
      <c r="GE209">
        <v>0</v>
      </c>
      <c r="GF209">
        <v>1</v>
      </c>
      <c r="GG209">
        <v>0</v>
      </c>
      <c r="GH209">
        <v>0</v>
      </c>
      <c r="GI209">
        <v>0</v>
      </c>
      <c r="GJ209">
        <v>0</v>
      </c>
      <c r="GK209">
        <v>0</v>
      </c>
      <c r="GL209">
        <v>5</v>
      </c>
      <c r="GM209">
        <v>0</v>
      </c>
      <c r="GN209">
        <v>0</v>
      </c>
      <c r="GO209">
        <v>0</v>
      </c>
      <c r="GP209">
        <v>0</v>
      </c>
      <c r="GQ209">
        <v>0</v>
      </c>
      <c r="GR209">
        <v>2</v>
      </c>
      <c r="GS209">
        <v>0</v>
      </c>
      <c r="GT209">
        <v>0</v>
      </c>
      <c r="GU209">
        <v>0</v>
      </c>
      <c r="GV209">
        <v>2</v>
      </c>
      <c r="GW209">
        <v>0</v>
      </c>
      <c r="GX209">
        <v>0</v>
      </c>
      <c r="GY209">
        <v>1</v>
      </c>
      <c r="GZ209">
        <v>0</v>
      </c>
      <c r="HA209">
        <v>0</v>
      </c>
    </row>
    <row r="210" spans="1:209" ht="15" customHeight="1" x14ac:dyDescent="0.35">
      <c r="A210" s="18">
        <v>3040913</v>
      </c>
      <c r="B210" s="18">
        <v>3</v>
      </c>
      <c r="C210" s="18">
        <v>4</v>
      </c>
      <c r="D210" s="18">
        <v>9</v>
      </c>
      <c r="E210" s="18" t="s">
        <v>337</v>
      </c>
      <c r="F210" s="18">
        <v>0</v>
      </c>
      <c r="G210">
        <v>0</v>
      </c>
      <c r="H210" s="18">
        <v>2</v>
      </c>
      <c r="I210">
        <v>0</v>
      </c>
      <c r="J210">
        <v>1</v>
      </c>
      <c r="K210" s="13">
        <v>1</v>
      </c>
      <c r="L210">
        <v>1</v>
      </c>
      <c r="M210" s="14">
        <v>0</v>
      </c>
      <c r="N210" s="14">
        <v>0</v>
      </c>
      <c r="O210" s="13">
        <v>3</v>
      </c>
      <c r="P210" s="14">
        <v>0</v>
      </c>
      <c r="Q210" s="14">
        <v>0</v>
      </c>
      <c r="R210">
        <v>10</v>
      </c>
      <c r="S210" s="14">
        <v>0</v>
      </c>
      <c r="T210" s="14">
        <f t="shared" si="39"/>
        <v>13</v>
      </c>
      <c r="U210" s="14">
        <v>0</v>
      </c>
      <c r="V210" s="14">
        <v>0</v>
      </c>
      <c r="W210" s="14">
        <v>0</v>
      </c>
      <c r="X210" s="14">
        <v>0</v>
      </c>
      <c r="Y210" s="14">
        <v>0</v>
      </c>
      <c r="Z210" s="14">
        <v>0</v>
      </c>
      <c r="AA210" s="14">
        <v>0</v>
      </c>
      <c r="AB210" s="14">
        <f t="shared" si="40"/>
        <v>0</v>
      </c>
      <c r="AC210" s="14">
        <v>0</v>
      </c>
      <c r="AD210" s="14">
        <v>0</v>
      </c>
      <c r="AE210" s="14">
        <v>0</v>
      </c>
      <c r="AF210" s="14">
        <v>0</v>
      </c>
      <c r="AG210" s="14">
        <v>0</v>
      </c>
      <c r="AH210" s="14">
        <v>0</v>
      </c>
      <c r="AI210" s="14">
        <v>0</v>
      </c>
      <c r="AJ210" s="14">
        <f t="shared" si="41"/>
        <v>0</v>
      </c>
      <c r="AK210" s="14">
        <v>0</v>
      </c>
      <c r="AL210" s="14">
        <v>0</v>
      </c>
      <c r="AM210" s="14">
        <v>0</v>
      </c>
      <c r="AN210" s="14">
        <v>0</v>
      </c>
      <c r="AO210" s="14">
        <v>0</v>
      </c>
      <c r="AP210" s="14">
        <v>0</v>
      </c>
      <c r="AQ210" s="14">
        <v>0</v>
      </c>
      <c r="AR210" s="14">
        <f t="shared" si="42"/>
        <v>0</v>
      </c>
      <c r="AS210" s="14">
        <f t="shared" si="43"/>
        <v>13</v>
      </c>
      <c r="AT210">
        <v>0</v>
      </c>
      <c r="AU210" s="13" t="s">
        <v>136</v>
      </c>
      <c r="AV210" s="20">
        <v>0</v>
      </c>
      <c r="AW210" s="13" t="s">
        <v>136</v>
      </c>
      <c r="AX210" s="13" t="s">
        <v>136</v>
      </c>
      <c r="AY210" s="13" t="s">
        <v>136</v>
      </c>
      <c r="AZ210" s="20">
        <v>0</v>
      </c>
      <c r="BA210" s="13" t="s">
        <v>136</v>
      </c>
      <c r="BB210" s="13" t="s">
        <v>136</v>
      </c>
      <c r="BC210" s="13" t="s">
        <v>136</v>
      </c>
      <c r="BD210" s="20">
        <v>0</v>
      </c>
      <c r="BE210" s="13" t="s">
        <v>136</v>
      </c>
      <c r="BF210" s="13" t="s">
        <v>136</v>
      </c>
      <c r="BG210" s="13" t="s">
        <v>136</v>
      </c>
      <c r="BH210" s="20">
        <v>1</v>
      </c>
      <c r="BI210">
        <v>2</v>
      </c>
      <c r="BJ210" s="13">
        <v>6</v>
      </c>
      <c r="BK210">
        <v>2</v>
      </c>
      <c r="BL210" s="20">
        <v>1</v>
      </c>
      <c r="BM210" s="13">
        <v>2</v>
      </c>
      <c r="BN210" s="13">
        <v>6</v>
      </c>
      <c r="BO210" s="13">
        <v>2</v>
      </c>
      <c r="BP210" s="20">
        <v>0</v>
      </c>
      <c r="BQ210" s="21">
        <v>0</v>
      </c>
      <c r="BR210" s="13" t="s">
        <v>136</v>
      </c>
      <c r="BS210" s="13" t="s">
        <v>136</v>
      </c>
      <c r="BT210" s="13" t="s">
        <v>136</v>
      </c>
      <c r="BU210" s="20">
        <v>1</v>
      </c>
      <c r="BV210" s="13">
        <v>2</v>
      </c>
      <c r="BW210">
        <v>6</v>
      </c>
      <c r="BX210" s="13">
        <v>2</v>
      </c>
      <c r="BY210" s="20">
        <v>0</v>
      </c>
      <c r="BZ210" s="13" t="s">
        <v>136</v>
      </c>
      <c r="CA210" s="13" t="s">
        <v>136</v>
      </c>
      <c r="CB210" s="13" t="s">
        <v>136</v>
      </c>
      <c r="CC210" s="20">
        <v>0</v>
      </c>
      <c r="CD210" s="13" t="s">
        <v>136</v>
      </c>
      <c r="CE210" s="13" t="s">
        <v>136</v>
      </c>
      <c r="CF210" s="13" t="s">
        <v>136</v>
      </c>
      <c r="CG210" s="20">
        <v>0</v>
      </c>
      <c r="CH210" s="13" t="s">
        <v>136</v>
      </c>
      <c r="CI210" s="13" t="s">
        <v>136</v>
      </c>
      <c r="CJ210" s="13" t="s">
        <v>136</v>
      </c>
      <c r="CK210" s="20">
        <v>0</v>
      </c>
      <c r="CL210" s="13" t="s">
        <v>136</v>
      </c>
      <c r="CM210" s="13" t="s">
        <v>136</v>
      </c>
      <c r="CN210" s="13" t="s">
        <v>136</v>
      </c>
      <c r="CO210" s="13" t="s">
        <v>136</v>
      </c>
      <c r="CP210" s="13" t="s">
        <v>136</v>
      </c>
      <c r="CQ210" s="13" t="s">
        <v>136</v>
      </c>
      <c r="CR210" s="13" t="s">
        <v>136</v>
      </c>
      <c r="CS210">
        <v>2</v>
      </c>
      <c r="CT210" s="13" t="s">
        <v>136</v>
      </c>
      <c r="CU210">
        <v>2</v>
      </c>
      <c r="CV210">
        <v>3</v>
      </c>
      <c r="CW210" s="13" t="s">
        <v>136</v>
      </c>
      <c r="CX210" s="13" t="s">
        <v>136</v>
      </c>
      <c r="CY210" s="13">
        <v>2</v>
      </c>
      <c r="CZ210" s="13">
        <v>3</v>
      </c>
      <c r="DA210" s="13" t="s">
        <v>136</v>
      </c>
      <c r="DB210" s="13" t="s">
        <v>136</v>
      </c>
      <c r="DC210" s="13" t="s">
        <v>136</v>
      </c>
      <c r="DD210" s="13" t="s">
        <v>136</v>
      </c>
      <c r="DE210" s="13" t="s">
        <v>136</v>
      </c>
      <c r="DF210" s="13" t="s">
        <v>136</v>
      </c>
      <c r="DG210" s="13" t="s">
        <v>136</v>
      </c>
      <c r="DH210" s="13" t="s">
        <v>136</v>
      </c>
      <c r="DI210" s="13"/>
      <c r="DJ210" s="13"/>
      <c r="DK210" s="13"/>
      <c r="DL210" s="20">
        <v>1</v>
      </c>
      <c r="DM210" s="20">
        <v>0</v>
      </c>
      <c r="DN210" s="20">
        <v>0</v>
      </c>
      <c r="DO210" s="20">
        <v>0</v>
      </c>
      <c r="DP210" s="20">
        <v>0</v>
      </c>
      <c r="DQ210" s="20">
        <v>0</v>
      </c>
      <c r="DR210" s="20">
        <v>0</v>
      </c>
      <c r="DS210" s="20">
        <v>0</v>
      </c>
      <c r="DT210" s="20">
        <v>0</v>
      </c>
      <c r="DU210" s="20">
        <v>0</v>
      </c>
      <c r="DV210" s="20">
        <v>1</v>
      </c>
      <c r="DW210" s="20">
        <v>0</v>
      </c>
      <c r="DX210" s="20">
        <v>2</v>
      </c>
      <c r="DY210" s="20">
        <v>2</v>
      </c>
      <c r="DZ210" s="20">
        <v>2</v>
      </c>
      <c r="EA210" s="20">
        <v>2</v>
      </c>
      <c r="EB210" s="20">
        <v>5000</v>
      </c>
      <c r="EC210" s="20">
        <v>6000</v>
      </c>
      <c r="ED210" s="19">
        <f t="shared" si="44"/>
        <v>1000</v>
      </c>
      <c r="EE210" s="19">
        <f t="shared" si="45"/>
        <v>16.666666666666668</v>
      </c>
      <c r="EF210" s="20">
        <v>4000</v>
      </c>
      <c r="EG210" s="20">
        <v>5000</v>
      </c>
      <c r="EH210" s="19">
        <f t="shared" si="46"/>
        <v>1000</v>
      </c>
      <c r="EI210" s="19">
        <f t="shared" si="47"/>
        <v>20</v>
      </c>
      <c r="EJ210" s="20">
        <v>5000</v>
      </c>
      <c r="EK210" s="20">
        <v>6000</v>
      </c>
      <c r="EL210" s="19">
        <f t="shared" si="48"/>
        <v>1000</v>
      </c>
      <c r="EM210" s="19">
        <f t="shared" si="49"/>
        <v>16.666666666666668</v>
      </c>
      <c r="EN210" s="20">
        <v>4000</v>
      </c>
      <c r="EO210" s="20">
        <v>5000</v>
      </c>
      <c r="EP210" s="19">
        <f t="shared" si="50"/>
        <v>1000</v>
      </c>
      <c r="EQ210" s="19">
        <f t="shared" si="51"/>
        <v>20</v>
      </c>
      <c r="ER210" s="20">
        <v>1</v>
      </c>
      <c r="ES210" s="20"/>
      <c r="ET210" s="20">
        <v>1</v>
      </c>
      <c r="EU210" s="20">
        <v>0</v>
      </c>
      <c r="EV210" s="19">
        <v>0</v>
      </c>
      <c r="EW210" s="19"/>
      <c r="EX210" s="20">
        <v>0</v>
      </c>
      <c r="EY210" s="20" t="s">
        <v>136</v>
      </c>
      <c r="EZ210" s="19">
        <v>0</v>
      </c>
      <c r="FA210" s="19"/>
      <c r="FB210" s="19">
        <v>0</v>
      </c>
      <c r="FC210" s="19"/>
      <c r="FD210" s="19">
        <v>0</v>
      </c>
      <c r="FE210" s="19"/>
      <c r="FF210" s="15">
        <v>0</v>
      </c>
      <c r="FG210">
        <v>7</v>
      </c>
      <c r="FH210">
        <v>0</v>
      </c>
      <c r="FI210">
        <v>17</v>
      </c>
      <c r="FJ210">
        <v>14</v>
      </c>
      <c r="FK210">
        <v>24</v>
      </c>
      <c r="FL210">
        <v>14</v>
      </c>
      <c r="FM210">
        <v>38</v>
      </c>
      <c r="FN210">
        <v>0</v>
      </c>
      <c r="FO210">
        <v>0</v>
      </c>
      <c r="FP210">
        <v>4</v>
      </c>
      <c r="FQ210">
        <v>0</v>
      </c>
      <c r="FR210">
        <v>0</v>
      </c>
      <c r="FS210">
        <v>0</v>
      </c>
      <c r="FT210">
        <v>0</v>
      </c>
      <c r="FU210">
        <v>0</v>
      </c>
      <c r="FV210">
        <v>0</v>
      </c>
      <c r="FW210">
        <v>0</v>
      </c>
      <c r="FX210">
        <v>10</v>
      </c>
      <c r="FY210">
        <v>0</v>
      </c>
      <c r="FZ210">
        <v>0</v>
      </c>
      <c r="GA210">
        <v>0</v>
      </c>
      <c r="GB210">
        <v>0</v>
      </c>
      <c r="GC210">
        <v>14</v>
      </c>
      <c r="GD210">
        <v>2</v>
      </c>
      <c r="GE210">
        <v>0</v>
      </c>
      <c r="GF210">
        <v>0</v>
      </c>
      <c r="GG210">
        <v>0</v>
      </c>
      <c r="GH210">
        <v>0</v>
      </c>
      <c r="GI210">
        <v>0</v>
      </c>
      <c r="GJ210">
        <v>0</v>
      </c>
      <c r="GK210">
        <v>0</v>
      </c>
      <c r="GL210">
        <v>5</v>
      </c>
      <c r="GM210">
        <v>0</v>
      </c>
      <c r="GN210">
        <v>0</v>
      </c>
      <c r="GO210">
        <v>0</v>
      </c>
      <c r="GP210">
        <v>0</v>
      </c>
      <c r="GQ210">
        <v>0</v>
      </c>
      <c r="GR210">
        <v>1</v>
      </c>
      <c r="GS210">
        <v>0</v>
      </c>
      <c r="GT210">
        <v>0</v>
      </c>
      <c r="GU210">
        <v>0</v>
      </c>
      <c r="GV210">
        <v>1</v>
      </c>
      <c r="GW210">
        <v>0</v>
      </c>
      <c r="GX210">
        <v>0</v>
      </c>
      <c r="GY210">
        <v>0</v>
      </c>
      <c r="GZ210">
        <v>1</v>
      </c>
      <c r="HA210">
        <v>0</v>
      </c>
    </row>
    <row r="211" spans="1:209" ht="15" customHeight="1" x14ac:dyDescent="0.35">
      <c r="A211" s="18">
        <v>3040914</v>
      </c>
      <c r="B211" s="18">
        <v>3</v>
      </c>
      <c r="C211" s="18">
        <v>4</v>
      </c>
      <c r="D211" s="18">
        <v>9</v>
      </c>
      <c r="E211" s="18" t="s">
        <v>338</v>
      </c>
      <c r="F211" s="18">
        <v>0</v>
      </c>
      <c r="G211">
        <v>0</v>
      </c>
      <c r="H211" s="18">
        <v>2</v>
      </c>
      <c r="I211">
        <v>0</v>
      </c>
      <c r="J211">
        <v>0</v>
      </c>
      <c r="K211" s="13">
        <v>0</v>
      </c>
      <c r="L211" s="14">
        <v>0</v>
      </c>
      <c r="M211" s="14">
        <v>0</v>
      </c>
      <c r="N211" s="14">
        <v>0</v>
      </c>
      <c r="O211" s="13">
        <v>6</v>
      </c>
      <c r="P211">
        <v>2</v>
      </c>
      <c r="Q211" s="14">
        <v>0</v>
      </c>
      <c r="R211">
        <v>3</v>
      </c>
      <c r="S211" s="14">
        <v>0</v>
      </c>
      <c r="T211" s="14">
        <f t="shared" si="39"/>
        <v>11</v>
      </c>
      <c r="U211" s="14">
        <v>0</v>
      </c>
      <c r="V211" s="14">
        <v>0</v>
      </c>
      <c r="W211" s="14">
        <v>0</v>
      </c>
      <c r="X211" s="14">
        <v>0</v>
      </c>
      <c r="Y211" s="14">
        <v>0</v>
      </c>
      <c r="Z211" s="14">
        <v>0</v>
      </c>
      <c r="AA211" s="14">
        <v>0</v>
      </c>
      <c r="AB211" s="14">
        <f t="shared" si="40"/>
        <v>0</v>
      </c>
      <c r="AC211" s="14">
        <v>0</v>
      </c>
      <c r="AD211" s="14">
        <v>0</v>
      </c>
      <c r="AE211" s="14">
        <v>0</v>
      </c>
      <c r="AF211" s="14">
        <v>0</v>
      </c>
      <c r="AG211" s="14">
        <v>0</v>
      </c>
      <c r="AH211" s="14">
        <v>0</v>
      </c>
      <c r="AI211" s="14">
        <v>0</v>
      </c>
      <c r="AJ211" s="14">
        <f t="shared" si="41"/>
        <v>0</v>
      </c>
      <c r="AK211" s="14">
        <v>0</v>
      </c>
      <c r="AL211" s="14">
        <v>0</v>
      </c>
      <c r="AM211" s="14">
        <v>0</v>
      </c>
      <c r="AN211" s="14">
        <v>0</v>
      </c>
      <c r="AO211" s="14">
        <v>0</v>
      </c>
      <c r="AP211" s="14">
        <v>0</v>
      </c>
      <c r="AQ211" s="14">
        <v>0</v>
      </c>
      <c r="AR211" s="14">
        <f t="shared" si="42"/>
        <v>0</v>
      </c>
      <c r="AS211" s="14">
        <f t="shared" si="43"/>
        <v>11</v>
      </c>
      <c r="AT211">
        <v>0</v>
      </c>
      <c r="AU211" s="13" t="s">
        <v>136</v>
      </c>
      <c r="AV211" s="20">
        <v>1</v>
      </c>
      <c r="AW211">
        <v>2</v>
      </c>
      <c r="AX211">
        <v>2</v>
      </c>
      <c r="AY211">
        <v>2</v>
      </c>
      <c r="AZ211" s="20">
        <v>0</v>
      </c>
      <c r="BA211" s="13" t="s">
        <v>136</v>
      </c>
      <c r="BB211" s="13" t="s">
        <v>136</v>
      </c>
      <c r="BC211" s="13" t="s">
        <v>136</v>
      </c>
      <c r="BD211" s="20">
        <v>0</v>
      </c>
      <c r="BE211" s="13" t="s">
        <v>136</v>
      </c>
      <c r="BF211" s="13" t="s">
        <v>136</v>
      </c>
      <c r="BG211" s="13" t="s">
        <v>136</v>
      </c>
      <c r="BH211" s="20">
        <v>1</v>
      </c>
      <c r="BI211" s="13">
        <v>2</v>
      </c>
      <c r="BJ211" s="13">
        <v>6</v>
      </c>
      <c r="BK211" s="13">
        <v>2</v>
      </c>
      <c r="BL211" s="13">
        <v>1</v>
      </c>
      <c r="BM211" s="13">
        <v>2</v>
      </c>
      <c r="BN211" s="13">
        <v>6</v>
      </c>
      <c r="BO211" s="13">
        <v>2</v>
      </c>
      <c r="BP211" s="20">
        <v>0</v>
      </c>
      <c r="BQ211" s="21">
        <v>0</v>
      </c>
      <c r="BR211" s="13" t="s">
        <v>136</v>
      </c>
      <c r="BS211" s="13" t="s">
        <v>136</v>
      </c>
      <c r="BT211" s="13" t="s">
        <v>136</v>
      </c>
      <c r="BU211" s="20">
        <v>0</v>
      </c>
      <c r="BV211" s="13" t="s">
        <v>136</v>
      </c>
      <c r="BW211" s="13" t="s">
        <v>136</v>
      </c>
      <c r="BX211" s="13" t="s">
        <v>136</v>
      </c>
      <c r="BY211" s="20">
        <v>0</v>
      </c>
      <c r="BZ211" s="13" t="s">
        <v>136</v>
      </c>
      <c r="CA211" s="13" t="s">
        <v>136</v>
      </c>
      <c r="CB211" s="13" t="s">
        <v>136</v>
      </c>
      <c r="CC211" s="20">
        <v>0</v>
      </c>
      <c r="CD211" s="13" t="s">
        <v>136</v>
      </c>
      <c r="CE211" s="13" t="s">
        <v>136</v>
      </c>
      <c r="CF211" s="13" t="s">
        <v>136</v>
      </c>
      <c r="CG211" s="20">
        <v>0</v>
      </c>
      <c r="CH211" s="13" t="s">
        <v>136</v>
      </c>
      <c r="CI211" s="13" t="s">
        <v>136</v>
      </c>
      <c r="CJ211" s="13" t="s">
        <v>136</v>
      </c>
      <c r="CK211" s="20">
        <v>0</v>
      </c>
      <c r="CL211" s="13" t="s">
        <v>136</v>
      </c>
      <c r="CM211" s="13" t="s">
        <v>136</v>
      </c>
      <c r="CN211" s="13" t="s">
        <v>136</v>
      </c>
      <c r="CO211" s="13" t="s">
        <v>136</v>
      </c>
      <c r="CP211" s="13" t="s">
        <v>136</v>
      </c>
      <c r="CQ211" s="13" t="s">
        <v>136</v>
      </c>
      <c r="CR211" s="13" t="s">
        <v>136</v>
      </c>
      <c r="CS211" s="13">
        <v>5</v>
      </c>
      <c r="CT211" s="13" t="s">
        <v>136</v>
      </c>
      <c r="CU211">
        <v>5</v>
      </c>
      <c r="CV211" s="13" t="s">
        <v>136</v>
      </c>
      <c r="CW211" s="13" t="s">
        <v>136</v>
      </c>
      <c r="CX211" s="13" t="s">
        <v>136</v>
      </c>
      <c r="CY211" s="13" t="s">
        <v>136</v>
      </c>
      <c r="CZ211" s="13" t="s">
        <v>136</v>
      </c>
      <c r="DA211" s="13" t="s">
        <v>136</v>
      </c>
      <c r="DB211" s="13" t="s">
        <v>136</v>
      </c>
      <c r="DC211" s="13" t="s">
        <v>136</v>
      </c>
      <c r="DD211" s="13" t="s">
        <v>136</v>
      </c>
      <c r="DE211" s="13" t="s">
        <v>136</v>
      </c>
      <c r="DF211" s="13" t="s">
        <v>136</v>
      </c>
      <c r="DG211" s="13" t="s">
        <v>136</v>
      </c>
      <c r="DH211" s="13" t="s">
        <v>136</v>
      </c>
      <c r="DI211" s="13"/>
      <c r="DJ211" s="13"/>
      <c r="DK211" s="13"/>
      <c r="DL211" s="20">
        <v>1</v>
      </c>
      <c r="DM211" s="20">
        <v>0</v>
      </c>
      <c r="DN211" s="20">
        <v>0</v>
      </c>
      <c r="DO211" s="20">
        <v>0</v>
      </c>
      <c r="DP211" s="20">
        <v>0</v>
      </c>
      <c r="DQ211" s="20">
        <v>0</v>
      </c>
      <c r="DR211" s="20">
        <v>0</v>
      </c>
      <c r="DS211" s="20">
        <v>0</v>
      </c>
      <c r="DT211" s="20">
        <v>0</v>
      </c>
      <c r="DU211" s="20">
        <v>0</v>
      </c>
      <c r="DV211" s="20">
        <v>1</v>
      </c>
      <c r="DW211" s="20">
        <v>1</v>
      </c>
      <c r="DX211" s="20">
        <v>2</v>
      </c>
      <c r="DY211" s="20">
        <v>2</v>
      </c>
      <c r="DZ211" s="20">
        <v>2</v>
      </c>
      <c r="EA211" s="20">
        <v>2</v>
      </c>
      <c r="EB211" s="20">
        <v>5000</v>
      </c>
      <c r="EC211" s="20">
        <v>6000</v>
      </c>
      <c r="ED211" s="19">
        <f t="shared" si="44"/>
        <v>1000</v>
      </c>
      <c r="EE211" s="19">
        <f t="shared" si="45"/>
        <v>16.666666666666668</v>
      </c>
      <c r="EF211" s="20">
        <v>4000</v>
      </c>
      <c r="EG211" s="20">
        <v>5000</v>
      </c>
      <c r="EH211" s="19">
        <f t="shared" si="46"/>
        <v>1000</v>
      </c>
      <c r="EI211" s="19">
        <f t="shared" si="47"/>
        <v>20</v>
      </c>
      <c r="EJ211" s="20">
        <v>5000</v>
      </c>
      <c r="EK211" s="20">
        <v>6000</v>
      </c>
      <c r="EL211" s="19">
        <f t="shared" si="48"/>
        <v>1000</v>
      </c>
      <c r="EM211" s="19">
        <f t="shared" si="49"/>
        <v>16.666666666666668</v>
      </c>
      <c r="EN211" s="20">
        <v>4000</v>
      </c>
      <c r="EO211" s="20">
        <v>5000</v>
      </c>
      <c r="EP211" s="19">
        <f t="shared" si="50"/>
        <v>1000</v>
      </c>
      <c r="EQ211" s="19">
        <f t="shared" si="51"/>
        <v>20</v>
      </c>
      <c r="ER211" s="20">
        <v>1</v>
      </c>
      <c r="ES211" s="20"/>
      <c r="ET211" s="20">
        <v>1</v>
      </c>
      <c r="EU211" s="20">
        <v>0</v>
      </c>
      <c r="EV211" s="19">
        <v>0</v>
      </c>
      <c r="EW211" s="19"/>
      <c r="EX211" s="20">
        <v>0</v>
      </c>
      <c r="EY211" s="20" t="s">
        <v>136</v>
      </c>
      <c r="EZ211" s="19">
        <v>0</v>
      </c>
      <c r="FA211" s="19"/>
      <c r="FB211" s="20">
        <v>8</v>
      </c>
      <c r="FC211" s="20"/>
      <c r="FD211" s="19">
        <v>0</v>
      </c>
      <c r="FE211" s="19"/>
      <c r="FF211">
        <v>2</v>
      </c>
      <c r="FG211">
        <v>4</v>
      </c>
      <c r="FH211">
        <v>0</v>
      </c>
      <c r="FI211">
        <v>8</v>
      </c>
      <c r="FJ211">
        <v>0</v>
      </c>
      <c r="FK211">
        <v>12</v>
      </c>
      <c r="FL211">
        <v>0</v>
      </c>
      <c r="FM211">
        <v>12</v>
      </c>
      <c r="FN211">
        <v>0</v>
      </c>
      <c r="FO211">
        <v>0</v>
      </c>
      <c r="FP211">
        <v>5</v>
      </c>
      <c r="FQ211">
        <v>0</v>
      </c>
      <c r="FR211">
        <v>1</v>
      </c>
      <c r="FS211">
        <v>0</v>
      </c>
      <c r="FT211">
        <v>0</v>
      </c>
      <c r="FU211">
        <v>0</v>
      </c>
      <c r="FV211">
        <v>0</v>
      </c>
      <c r="FW211">
        <v>0</v>
      </c>
      <c r="FX211">
        <v>0</v>
      </c>
      <c r="FY211">
        <v>0</v>
      </c>
      <c r="FZ211">
        <v>0</v>
      </c>
      <c r="GA211">
        <v>0</v>
      </c>
      <c r="GB211">
        <v>0</v>
      </c>
      <c r="GC211">
        <v>0</v>
      </c>
      <c r="GD211">
        <v>1</v>
      </c>
      <c r="GE211">
        <v>0</v>
      </c>
      <c r="GF211">
        <v>0</v>
      </c>
      <c r="GG211">
        <v>0</v>
      </c>
      <c r="GH211">
        <v>1</v>
      </c>
      <c r="GI211">
        <v>0</v>
      </c>
      <c r="GJ211">
        <v>0</v>
      </c>
      <c r="GK211">
        <v>0</v>
      </c>
      <c r="GL211">
        <v>1</v>
      </c>
      <c r="GM211">
        <v>0</v>
      </c>
      <c r="GN211">
        <v>0</v>
      </c>
      <c r="GO211">
        <v>0</v>
      </c>
      <c r="GP211">
        <v>0</v>
      </c>
      <c r="GQ211">
        <v>0</v>
      </c>
      <c r="GR211">
        <v>1</v>
      </c>
      <c r="GS211">
        <v>0</v>
      </c>
      <c r="GT211">
        <v>0</v>
      </c>
      <c r="GU211">
        <v>0</v>
      </c>
      <c r="GV211">
        <v>1</v>
      </c>
      <c r="GW211">
        <v>0</v>
      </c>
      <c r="GX211">
        <v>0</v>
      </c>
      <c r="GY211">
        <v>0</v>
      </c>
      <c r="GZ211">
        <v>1</v>
      </c>
      <c r="HA211">
        <v>0</v>
      </c>
    </row>
    <row r="212" spans="1:209" ht="15" customHeight="1" x14ac:dyDescent="0.35">
      <c r="A212" s="18">
        <v>3040915</v>
      </c>
      <c r="B212" s="18">
        <v>3</v>
      </c>
      <c r="C212" s="18">
        <v>4</v>
      </c>
      <c r="D212" s="18">
        <v>9</v>
      </c>
      <c r="E212" s="18" t="s">
        <v>339</v>
      </c>
      <c r="F212" s="18">
        <v>0</v>
      </c>
      <c r="G212">
        <v>0</v>
      </c>
      <c r="H212" s="18">
        <v>2</v>
      </c>
      <c r="I212">
        <v>0</v>
      </c>
      <c r="J212">
        <v>0</v>
      </c>
      <c r="K212" s="13">
        <v>0</v>
      </c>
      <c r="L212" s="14">
        <v>0</v>
      </c>
      <c r="M212" s="13">
        <v>5</v>
      </c>
      <c r="N212" s="14">
        <v>0</v>
      </c>
      <c r="O212" s="13">
        <v>2</v>
      </c>
      <c r="P212" s="14">
        <v>0</v>
      </c>
      <c r="Q212" s="14">
        <v>0</v>
      </c>
      <c r="R212">
        <v>1</v>
      </c>
      <c r="S212" s="14">
        <v>0</v>
      </c>
      <c r="T212" s="14">
        <f t="shared" si="39"/>
        <v>8</v>
      </c>
      <c r="U212" s="14">
        <v>0</v>
      </c>
      <c r="V212" s="14">
        <v>0</v>
      </c>
      <c r="W212" s="14">
        <v>0</v>
      </c>
      <c r="X212" s="14">
        <v>0</v>
      </c>
      <c r="Y212" s="14">
        <v>0</v>
      </c>
      <c r="Z212" s="14">
        <v>0</v>
      </c>
      <c r="AA212" s="14">
        <v>0</v>
      </c>
      <c r="AB212" s="14">
        <f t="shared" si="40"/>
        <v>0</v>
      </c>
      <c r="AC212" s="14">
        <v>0</v>
      </c>
      <c r="AD212" s="14">
        <v>0</v>
      </c>
      <c r="AE212" s="14">
        <v>0</v>
      </c>
      <c r="AF212" s="14">
        <v>0</v>
      </c>
      <c r="AG212" s="14">
        <v>0</v>
      </c>
      <c r="AH212" s="14">
        <v>0</v>
      </c>
      <c r="AI212" s="14">
        <v>0</v>
      </c>
      <c r="AJ212" s="14">
        <f t="shared" si="41"/>
        <v>0</v>
      </c>
      <c r="AK212" s="14">
        <v>0</v>
      </c>
      <c r="AL212" s="14">
        <v>0</v>
      </c>
      <c r="AM212" s="14">
        <v>0</v>
      </c>
      <c r="AN212" s="14">
        <v>0</v>
      </c>
      <c r="AO212" s="14">
        <v>0</v>
      </c>
      <c r="AP212" s="14">
        <v>0</v>
      </c>
      <c r="AQ212" s="14">
        <v>0</v>
      </c>
      <c r="AR212" s="14">
        <f t="shared" si="42"/>
        <v>0</v>
      </c>
      <c r="AS212" s="14">
        <f t="shared" si="43"/>
        <v>8</v>
      </c>
      <c r="AT212">
        <v>0</v>
      </c>
      <c r="AU212" s="13" t="s">
        <v>136</v>
      </c>
      <c r="AV212" s="20">
        <v>0</v>
      </c>
      <c r="AW212" s="13" t="s">
        <v>136</v>
      </c>
      <c r="AX212" s="13" t="s">
        <v>136</v>
      </c>
      <c r="AY212" s="13" t="s">
        <v>136</v>
      </c>
      <c r="AZ212" s="20">
        <v>0</v>
      </c>
      <c r="BA212" s="13" t="s">
        <v>136</v>
      </c>
      <c r="BB212" s="13" t="s">
        <v>136</v>
      </c>
      <c r="BC212" s="13" t="s">
        <v>136</v>
      </c>
      <c r="BD212" s="20">
        <v>0</v>
      </c>
      <c r="BE212" s="13" t="s">
        <v>136</v>
      </c>
      <c r="BF212" s="13" t="s">
        <v>136</v>
      </c>
      <c r="BG212" s="13" t="s">
        <v>136</v>
      </c>
      <c r="BH212" s="20">
        <v>0</v>
      </c>
      <c r="BI212" s="13" t="s">
        <v>136</v>
      </c>
      <c r="BJ212" s="13" t="s">
        <v>136</v>
      </c>
      <c r="BK212" s="13" t="s">
        <v>136</v>
      </c>
      <c r="BL212" s="20">
        <v>1</v>
      </c>
      <c r="BM212" s="13">
        <v>2</v>
      </c>
      <c r="BN212" s="13">
        <v>3</v>
      </c>
      <c r="BO212" s="13">
        <v>2</v>
      </c>
      <c r="BP212" s="20">
        <v>0</v>
      </c>
      <c r="BQ212" s="21">
        <v>0</v>
      </c>
      <c r="BR212" s="13" t="s">
        <v>136</v>
      </c>
      <c r="BS212" s="13" t="s">
        <v>136</v>
      </c>
      <c r="BT212" s="13" t="s">
        <v>136</v>
      </c>
      <c r="BU212" s="20">
        <v>0</v>
      </c>
      <c r="BV212" s="13" t="s">
        <v>136</v>
      </c>
      <c r="BW212" s="13" t="s">
        <v>136</v>
      </c>
      <c r="BX212" s="13" t="s">
        <v>136</v>
      </c>
      <c r="BY212" s="20">
        <v>0</v>
      </c>
      <c r="BZ212" s="13" t="s">
        <v>136</v>
      </c>
      <c r="CA212" s="13" t="s">
        <v>136</v>
      </c>
      <c r="CB212" s="13" t="s">
        <v>136</v>
      </c>
      <c r="CC212" s="20">
        <v>1</v>
      </c>
      <c r="CD212">
        <v>2</v>
      </c>
      <c r="CE212">
        <v>4</v>
      </c>
      <c r="CF212">
        <v>2</v>
      </c>
      <c r="CG212" s="20">
        <v>0</v>
      </c>
      <c r="CH212" s="13" t="s">
        <v>136</v>
      </c>
      <c r="CI212" s="13" t="s">
        <v>136</v>
      </c>
      <c r="CJ212" s="13" t="s">
        <v>136</v>
      </c>
      <c r="CK212" s="20">
        <v>0</v>
      </c>
      <c r="CL212" s="13" t="s">
        <v>136</v>
      </c>
      <c r="CM212" s="13" t="s">
        <v>136</v>
      </c>
      <c r="CN212" s="13" t="s">
        <v>136</v>
      </c>
      <c r="CO212" s="13" t="s">
        <v>136</v>
      </c>
      <c r="CP212" s="13" t="s">
        <v>136</v>
      </c>
      <c r="CQ212" s="13" t="s">
        <v>136</v>
      </c>
      <c r="CR212" s="13" t="s">
        <v>136</v>
      </c>
      <c r="CS212">
        <v>25</v>
      </c>
      <c r="CT212" s="13" t="s">
        <v>136</v>
      </c>
      <c r="CU212" s="13" t="s">
        <v>136</v>
      </c>
      <c r="CV212" s="13" t="s">
        <v>136</v>
      </c>
      <c r="CW212" s="13" t="s">
        <v>136</v>
      </c>
      <c r="CX212" s="13" t="s">
        <v>136</v>
      </c>
      <c r="CY212" s="13" t="s">
        <v>136</v>
      </c>
      <c r="CZ212" s="13" t="s">
        <v>136</v>
      </c>
      <c r="DA212" s="13" t="s">
        <v>136</v>
      </c>
      <c r="DB212" s="13" t="s">
        <v>136</v>
      </c>
      <c r="DC212">
        <v>1</v>
      </c>
      <c r="DD212" s="13" t="s">
        <v>136</v>
      </c>
      <c r="DE212" s="13" t="s">
        <v>136</v>
      </c>
      <c r="DF212" s="13" t="s">
        <v>136</v>
      </c>
      <c r="DG212" s="13" t="s">
        <v>136</v>
      </c>
      <c r="DH212" s="13" t="s">
        <v>136</v>
      </c>
      <c r="DI212" s="13"/>
      <c r="DJ212" s="13"/>
      <c r="DK212" s="13"/>
      <c r="DL212" s="20">
        <v>1</v>
      </c>
      <c r="DM212" s="20">
        <v>1</v>
      </c>
      <c r="DN212" s="20">
        <v>0</v>
      </c>
      <c r="DO212" s="20">
        <v>0</v>
      </c>
      <c r="DP212" s="20">
        <v>0</v>
      </c>
      <c r="DQ212" s="20">
        <v>0</v>
      </c>
      <c r="DR212" s="20">
        <v>0</v>
      </c>
      <c r="DS212" s="20">
        <v>0</v>
      </c>
      <c r="DT212" s="20">
        <v>0</v>
      </c>
      <c r="DU212" s="20">
        <v>0</v>
      </c>
      <c r="DV212" s="20">
        <v>0</v>
      </c>
      <c r="DW212" s="20">
        <v>0</v>
      </c>
      <c r="DX212" s="20">
        <v>2</v>
      </c>
      <c r="DY212" s="20">
        <v>2</v>
      </c>
      <c r="DZ212" s="20">
        <v>4</v>
      </c>
      <c r="EA212" s="20">
        <v>4</v>
      </c>
      <c r="EB212" s="20">
        <v>3000</v>
      </c>
      <c r="EC212" s="20">
        <v>6000</v>
      </c>
      <c r="ED212" s="19">
        <f t="shared" si="44"/>
        <v>3000</v>
      </c>
      <c r="EE212" s="19">
        <f t="shared" si="45"/>
        <v>50</v>
      </c>
      <c r="EF212" s="20">
        <v>4000</v>
      </c>
      <c r="EG212" s="20">
        <v>5000</v>
      </c>
      <c r="EH212" s="19">
        <f t="shared" si="46"/>
        <v>1000</v>
      </c>
      <c r="EI212" s="19">
        <f t="shared" si="47"/>
        <v>20</v>
      </c>
      <c r="EJ212" s="19"/>
      <c r="EK212" s="19"/>
      <c r="EL212" s="19"/>
      <c r="EM212" s="19"/>
      <c r="EN212" s="19"/>
      <c r="EO212" s="19"/>
      <c r="EP212" s="19"/>
      <c r="EQ212" s="19"/>
      <c r="ER212" s="20">
        <v>1</v>
      </c>
      <c r="ES212" s="20"/>
      <c r="ET212" s="20">
        <v>1</v>
      </c>
      <c r="EU212" s="20">
        <v>0</v>
      </c>
      <c r="EV212" s="19">
        <v>0</v>
      </c>
      <c r="EW212" s="19"/>
      <c r="EX212" s="20">
        <v>0</v>
      </c>
      <c r="EY212" s="20" t="s">
        <v>136</v>
      </c>
      <c r="EZ212" s="19">
        <v>0</v>
      </c>
      <c r="FA212" s="19"/>
      <c r="FB212" s="19">
        <v>0</v>
      </c>
      <c r="FC212" s="19"/>
      <c r="FD212" s="19">
        <v>0</v>
      </c>
      <c r="FE212" s="19"/>
      <c r="FF212" s="15">
        <v>0</v>
      </c>
      <c r="FG212">
        <v>24</v>
      </c>
      <c r="FH212">
        <v>0</v>
      </c>
      <c r="FI212">
        <v>17</v>
      </c>
      <c r="FJ212">
        <v>37</v>
      </c>
      <c r="FK212">
        <v>41</v>
      </c>
      <c r="FL212">
        <v>37</v>
      </c>
      <c r="FM212">
        <v>78</v>
      </c>
      <c r="FN212">
        <v>12</v>
      </c>
      <c r="FO212">
        <v>0</v>
      </c>
      <c r="FP212">
        <v>0</v>
      </c>
      <c r="FQ212">
        <v>0</v>
      </c>
      <c r="FR212">
        <v>0</v>
      </c>
      <c r="FS212">
        <v>0</v>
      </c>
      <c r="FT212">
        <v>0</v>
      </c>
      <c r="FU212">
        <v>0</v>
      </c>
      <c r="FV212">
        <v>1</v>
      </c>
      <c r="FW212">
        <v>0</v>
      </c>
      <c r="FX212">
        <v>2</v>
      </c>
      <c r="FY212">
        <v>0</v>
      </c>
      <c r="FZ212">
        <v>3</v>
      </c>
      <c r="GA212">
        <v>0</v>
      </c>
      <c r="GB212">
        <v>12</v>
      </c>
      <c r="GC212">
        <v>0</v>
      </c>
      <c r="GD212">
        <v>2</v>
      </c>
      <c r="GE212">
        <v>0</v>
      </c>
      <c r="GF212">
        <v>0</v>
      </c>
      <c r="GG212">
        <v>0</v>
      </c>
      <c r="GH212">
        <v>1</v>
      </c>
      <c r="GI212">
        <v>0</v>
      </c>
      <c r="GJ212">
        <v>2</v>
      </c>
      <c r="GK212">
        <v>10</v>
      </c>
      <c r="GL212">
        <v>4</v>
      </c>
      <c r="GM212">
        <v>0</v>
      </c>
      <c r="GN212">
        <v>0</v>
      </c>
      <c r="GO212">
        <v>0</v>
      </c>
      <c r="GP212">
        <v>0</v>
      </c>
      <c r="GQ212">
        <v>0</v>
      </c>
      <c r="GR212">
        <v>0</v>
      </c>
      <c r="GS212">
        <v>27</v>
      </c>
      <c r="GT212">
        <v>0</v>
      </c>
      <c r="GU212">
        <v>0</v>
      </c>
      <c r="GV212">
        <v>0</v>
      </c>
      <c r="GW212">
        <v>0</v>
      </c>
      <c r="GX212">
        <v>1</v>
      </c>
      <c r="GY212">
        <v>0</v>
      </c>
      <c r="GZ212">
        <v>1</v>
      </c>
      <c r="HA212">
        <v>0</v>
      </c>
    </row>
    <row r="213" spans="1:209" ht="15" customHeight="1" x14ac:dyDescent="0.35">
      <c r="A213" s="18">
        <v>3040916</v>
      </c>
      <c r="B213" s="18">
        <v>3</v>
      </c>
      <c r="C213" s="18">
        <v>4</v>
      </c>
      <c r="D213" s="18">
        <v>9</v>
      </c>
      <c r="E213" s="18" t="s">
        <v>267</v>
      </c>
      <c r="F213" s="18">
        <v>0</v>
      </c>
      <c r="G213">
        <v>0</v>
      </c>
      <c r="H213" s="18">
        <v>3</v>
      </c>
      <c r="I213">
        <v>0</v>
      </c>
      <c r="J213">
        <v>0</v>
      </c>
      <c r="K213" s="13">
        <v>0</v>
      </c>
      <c r="L213" s="14">
        <v>0</v>
      </c>
      <c r="M213" s="14">
        <v>0</v>
      </c>
      <c r="N213" s="14">
        <v>0</v>
      </c>
      <c r="O213" s="14">
        <v>0</v>
      </c>
      <c r="P213" s="13">
        <v>0</v>
      </c>
      <c r="Q213" s="13">
        <v>0</v>
      </c>
      <c r="R213" s="13">
        <v>0</v>
      </c>
      <c r="S213" s="14">
        <v>0</v>
      </c>
      <c r="T213" s="14">
        <f t="shared" si="39"/>
        <v>0</v>
      </c>
      <c r="U213">
        <v>4</v>
      </c>
      <c r="V213" s="14">
        <v>0</v>
      </c>
      <c r="W213">
        <v>4</v>
      </c>
      <c r="X213" s="14">
        <v>0</v>
      </c>
      <c r="Y213" s="14">
        <v>0</v>
      </c>
      <c r="Z213">
        <v>1</v>
      </c>
      <c r="AA213">
        <v>1</v>
      </c>
      <c r="AB213" s="14">
        <f t="shared" si="40"/>
        <v>10</v>
      </c>
      <c r="AC213" s="14">
        <v>0</v>
      </c>
      <c r="AD213" s="14">
        <v>0</v>
      </c>
      <c r="AE213" s="14">
        <v>0</v>
      </c>
      <c r="AF213" s="14">
        <v>0</v>
      </c>
      <c r="AG213" s="14">
        <v>0</v>
      </c>
      <c r="AH213" s="14">
        <v>0</v>
      </c>
      <c r="AI213" s="14">
        <v>0</v>
      </c>
      <c r="AJ213" s="14">
        <f t="shared" si="41"/>
        <v>0</v>
      </c>
      <c r="AK213" s="14">
        <v>0</v>
      </c>
      <c r="AL213" s="14">
        <v>0</v>
      </c>
      <c r="AM213" s="14">
        <v>0</v>
      </c>
      <c r="AN213" s="14">
        <v>0</v>
      </c>
      <c r="AO213" s="14">
        <v>0</v>
      </c>
      <c r="AP213" s="14">
        <v>0</v>
      </c>
      <c r="AQ213" s="14">
        <v>0</v>
      </c>
      <c r="AR213" s="14">
        <f t="shared" si="42"/>
        <v>0</v>
      </c>
      <c r="AS213" s="14">
        <f t="shared" si="43"/>
        <v>10</v>
      </c>
      <c r="AT213" s="13">
        <v>0</v>
      </c>
      <c r="AU213" s="13" t="s">
        <v>136</v>
      </c>
      <c r="AV213" s="20">
        <v>0</v>
      </c>
      <c r="AW213" s="13" t="s">
        <v>136</v>
      </c>
      <c r="AX213" s="13" t="s">
        <v>136</v>
      </c>
      <c r="AY213" s="13" t="s">
        <v>136</v>
      </c>
      <c r="AZ213" s="20">
        <v>0</v>
      </c>
      <c r="BA213" s="13" t="s">
        <v>136</v>
      </c>
      <c r="BB213" s="13" t="s">
        <v>136</v>
      </c>
      <c r="BC213" s="13" t="s">
        <v>136</v>
      </c>
      <c r="BD213" s="20">
        <v>0</v>
      </c>
      <c r="BE213" s="13" t="s">
        <v>136</v>
      </c>
      <c r="BF213" s="13" t="s">
        <v>136</v>
      </c>
      <c r="BG213" s="13" t="s">
        <v>136</v>
      </c>
      <c r="BH213" s="20">
        <v>0</v>
      </c>
      <c r="BI213" s="13" t="s">
        <v>136</v>
      </c>
      <c r="BJ213" s="13" t="s">
        <v>136</v>
      </c>
      <c r="BK213" s="13" t="s">
        <v>136</v>
      </c>
      <c r="BL213" s="20">
        <v>0</v>
      </c>
      <c r="BM213" s="13" t="s">
        <v>136</v>
      </c>
      <c r="BN213" s="13" t="s">
        <v>136</v>
      </c>
      <c r="BO213" s="13" t="s">
        <v>136</v>
      </c>
      <c r="BP213" s="20">
        <v>0</v>
      </c>
      <c r="BQ213" s="21">
        <v>0</v>
      </c>
      <c r="BR213" s="13" t="s">
        <v>136</v>
      </c>
      <c r="BS213" s="13" t="s">
        <v>136</v>
      </c>
      <c r="BT213" s="13" t="s">
        <v>136</v>
      </c>
      <c r="BU213" s="20">
        <v>0</v>
      </c>
      <c r="BV213" s="13" t="s">
        <v>136</v>
      </c>
      <c r="BW213" s="13" t="s">
        <v>136</v>
      </c>
      <c r="BX213" s="13" t="s">
        <v>136</v>
      </c>
      <c r="BY213" s="20">
        <v>0</v>
      </c>
      <c r="BZ213" s="13" t="s">
        <v>136</v>
      </c>
      <c r="CA213" s="13" t="s">
        <v>136</v>
      </c>
      <c r="CB213" s="13" t="s">
        <v>136</v>
      </c>
      <c r="CC213" s="20">
        <v>0</v>
      </c>
      <c r="CD213" s="13" t="s">
        <v>136</v>
      </c>
      <c r="CE213" s="13" t="s">
        <v>136</v>
      </c>
      <c r="CF213" s="13" t="s">
        <v>136</v>
      </c>
      <c r="CG213" s="20">
        <v>0</v>
      </c>
      <c r="CH213" s="13" t="s">
        <v>136</v>
      </c>
      <c r="CI213" s="13" t="s">
        <v>136</v>
      </c>
      <c r="CJ213" s="13" t="s">
        <v>136</v>
      </c>
      <c r="CK213" s="20">
        <v>0</v>
      </c>
      <c r="CL213" s="13" t="s">
        <v>136</v>
      </c>
      <c r="CM213" s="13" t="s">
        <v>136</v>
      </c>
      <c r="CN213" s="13" t="s">
        <v>136</v>
      </c>
      <c r="CO213" s="13" t="s">
        <v>136</v>
      </c>
      <c r="CP213" s="13" t="s">
        <v>136</v>
      </c>
      <c r="CQ213" s="13" t="s">
        <v>136</v>
      </c>
      <c r="CR213" s="13" t="s">
        <v>136</v>
      </c>
      <c r="CS213" s="13" t="s">
        <v>136</v>
      </c>
      <c r="CT213" s="13" t="s">
        <v>136</v>
      </c>
      <c r="CU213" s="13" t="s">
        <v>136</v>
      </c>
      <c r="CV213" s="13" t="s">
        <v>136</v>
      </c>
      <c r="CW213" s="13" t="s">
        <v>136</v>
      </c>
      <c r="CX213" s="13" t="s">
        <v>136</v>
      </c>
      <c r="CY213" s="13" t="s">
        <v>136</v>
      </c>
      <c r="CZ213" s="13" t="s">
        <v>136</v>
      </c>
      <c r="DA213" s="13" t="s">
        <v>136</v>
      </c>
      <c r="DB213" s="13" t="s">
        <v>136</v>
      </c>
      <c r="DC213" s="13" t="s">
        <v>136</v>
      </c>
      <c r="DD213" s="13" t="s">
        <v>136</v>
      </c>
      <c r="DE213" s="13" t="s">
        <v>136</v>
      </c>
      <c r="DF213" s="13" t="s">
        <v>136</v>
      </c>
      <c r="DG213" s="13" t="s">
        <v>136</v>
      </c>
      <c r="DH213" s="13" t="s">
        <v>136</v>
      </c>
      <c r="DI213" s="13"/>
      <c r="DJ213" s="13"/>
      <c r="DK213" s="13"/>
      <c r="DL213" s="20">
        <v>0</v>
      </c>
      <c r="DM213" s="20">
        <v>0</v>
      </c>
      <c r="DN213" s="20">
        <v>0</v>
      </c>
      <c r="DO213" s="20">
        <v>0</v>
      </c>
      <c r="DP213" s="20">
        <v>0</v>
      </c>
      <c r="DQ213" s="20">
        <v>0</v>
      </c>
      <c r="DR213" s="20">
        <v>0</v>
      </c>
      <c r="DS213" s="20">
        <v>0</v>
      </c>
      <c r="DT213" s="20">
        <v>0</v>
      </c>
      <c r="DU213" s="20">
        <v>0</v>
      </c>
      <c r="DV213" s="20">
        <v>0</v>
      </c>
      <c r="DW213" s="20">
        <v>0</v>
      </c>
      <c r="DX213" s="20">
        <v>2</v>
      </c>
      <c r="DY213" s="20">
        <v>2</v>
      </c>
      <c r="DZ213" s="20">
        <v>2</v>
      </c>
      <c r="EA213" s="20">
        <v>2</v>
      </c>
      <c r="EB213" s="20">
        <v>4000</v>
      </c>
      <c r="EC213" s="20">
        <v>6000</v>
      </c>
      <c r="ED213" s="19">
        <f t="shared" si="44"/>
        <v>2000</v>
      </c>
      <c r="EE213" s="19">
        <f t="shared" si="45"/>
        <v>33.333333333333336</v>
      </c>
      <c r="EF213" s="20">
        <v>3000</v>
      </c>
      <c r="EG213" s="20">
        <v>5000</v>
      </c>
      <c r="EH213" s="19">
        <f t="shared" si="46"/>
        <v>2000</v>
      </c>
      <c r="EI213" s="19">
        <f t="shared" si="47"/>
        <v>40</v>
      </c>
      <c r="EJ213" s="20">
        <v>4000</v>
      </c>
      <c r="EK213" s="20">
        <v>7000</v>
      </c>
      <c r="EL213" s="19">
        <f t="shared" si="48"/>
        <v>3000</v>
      </c>
      <c r="EM213" s="19">
        <f t="shared" si="49"/>
        <v>42.857142857142854</v>
      </c>
      <c r="EN213" s="20">
        <v>3000</v>
      </c>
      <c r="EO213" s="20">
        <v>6000</v>
      </c>
      <c r="EP213" s="19">
        <f t="shared" si="50"/>
        <v>3000</v>
      </c>
      <c r="EQ213" s="19">
        <f t="shared" si="51"/>
        <v>50</v>
      </c>
      <c r="ER213" s="19">
        <v>2</v>
      </c>
      <c r="ES213" s="20"/>
      <c r="ET213" s="20">
        <v>1</v>
      </c>
      <c r="EU213" s="20">
        <v>0</v>
      </c>
      <c r="EV213" s="19">
        <v>0</v>
      </c>
      <c r="EW213" s="19"/>
      <c r="EX213" s="20">
        <v>0</v>
      </c>
      <c r="EY213" s="20" t="s">
        <v>136</v>
      </c>
      <c r="EZ213" s="19">
        <v>0</v>
      </c>
      <c r="FA213" s="19"/>
      <c r="FB213">
        <v>8</v>
      </c>
      <c r="FD213" s="19">
        <v>0</v>
      </c>
      <c r="FE213" s="19"/>
      <c r="FF213">
        <v>2</v>
      </c>
      <c r="FG213">
        <v>60</v>
      </c>
      <c r="FH213">
        <v>0</v>
      </c>
      <c r="FI213">
        <v>15</v>
      </c>
      <c r="FJ213">
        <v>0</v>
      </c>
      <c r="FK213">
        <v>75</v>
      </c>
      <c r="FL213">
        <v>0</v>
      </c>
      <c r="FM213">
        <v>75</v>
      </c>
      <c r="FN213">
        <v>0</v>
      </c>
      <c r="FO213">
        <v>0</v>
      </c>
      <c r="FP213">
        <v>8</v>
      </c>
      <c r="FQ213">
        <v>0</v>
      </c>
      <c r="FR213">
        <v>0</v>
      </c>
      <c r="FS213">
        <v>0</v>
      </c>
      <c r="FT213">
        <v>1</v>
      </c>
      <c r="FU213">
        <v>0</v>
      </c>
      <c r="FV213">
        <v>0</v>
      </c>
      <c r="FW213">
        <v>0</v>
      </c>
      <c r="FX213">
        <v>0</v>
      </c>
      <c r="FY213">
        <v>0</v>
      </c>
      <c r="FZ213">
        <v>0</v>
      </c>
      <c r="GA213">
        <v>0</v>
      </c>
      <c r="GB213">
        <v>0</v>
      </c>
      <c r="GC213">
        <v>0</v>
      </c>
      <c r="GD213">
        <v>0</v>
      </c>
      <c r="GE213">
        <v>0</v>
      </c>
      <c r="GF213">
        <v>3</v>
      </c>
      <c r="GG213">
        <v>0</v>
      </c>
      <c r="GH213">
        <v>0</v>
      </c>
      <c r="GI213">
        <v>0</v>
      </c>
      <c r="GJ213">
        <v>0</v>
      </c>
      <c r="GK213">
        <v>0</v>
      </c>
      <c r="GL213">
        <v>60</v>
      </c>
      <c r="GM213">
        <v>0</v>
      </c>
      <c r="GN213">
        <v>0</v>
      </c>
      <c r="GO213">
        <v>0</v>
      </c>
      <c r="GP213">
        <v>0</v>
      </c>
      <c r="GQ213">
        <v>0</v>
      </c>
      <c r="GR213">
        <v>1</v>
      </c>
      <c r="GS213">
        <v>0</v>
      </c>
      <c r="GT213">
        <v>0</v>
      </c>
      <c r="GU213">
        <v>0</v>
      </c>
      <c r="GV213">
        <v>1</v>
      </c>
      <c r="GW213">
        <v>0</v>
      </c>
      <c r="GX213">
        <v>0</v>
      </c>
      <c r="GY213">
        <v>0</v>
      </c>
      <c r="GZ213">
        <v>1</v>
      </c>
      <c r="HA213">
        <v>0</v>
      </c>
    </row>
    <row r="214" spans="1:209" ht="15" customHeight="1" x14ac:dyDescent="0.35">
      <c r="A214" s="18">
        <v>3040917</v>
      </c>
      <c r="B214" s="18">
        <v>3</v>
      </c>
      <c r="C214" s="18">
        <v>4</v>
      </c>
      <c r="D214" s="18">
        <v>9</v>
      </c>
      <c r="E214" s="18" t="s">
        <v>340</v>
      </c>
      <c r="F214" s="18">
        <v>0</v>
      </c>
      <c r="G214">
        <v>0</v>
      </c>
      <c r="H214" s="18">
        <v>2</v>
      </c>
      <c r="I214">
        <v>0</v>
      </c>
      <c r="J214">
        <v>0</v>
      </c>
      <c r="K214" s="13">
        <v>0</v>
      </c>
      <c r="L214" s="14">
        <v>0</v>
      </c>
      <c r="M214">
        <v>7</v>
      </c>
      <c r="N214" s="14">
        <v>0</v>
      </c>
      <c r="O214" s="13">
        <v>3</v>
      </c>
      <c r="P214" s="13">
        <v>2</v>
      </c>
      <c r="Q214" s="14">
        <v>0</v>
      </c>
      <c r="R214" s="13">
        <v>1</v>
      </c>
      <c r="S214" s="14">
        <v>0</v>
      </c>
      <c r="T214" s="14">
        <f t="shared" si="39"/>
        <v>13</v>
      </c>
      <c r="U214" s="14">
        <v>0</v>
      </c>
      <c r="V214" s="14">
        <v>0</v>
      </c>
      <c r="W214" s="14">
        <v>0</v>
      </c>
      <c r="X214" s="14">
        <v>0</v>
      </c>
      <c r="Y214" s="14">
        <v>0</v>
      </c>
      <c r="Z214" s="14">
        <v>0</v>
      </c>
      <c r="AA214" s="14">
        <v>0</v>
      </c>
      <c r="AB214" s="14">
        <f t="shared" si="40"/>
        <v>0</v>
      </c>
      <c r="AC214" s="14">
        <v>0</v>
      </c>
      <c r="AD214" s="14">
        <v>0</v>
      </c>
      <c r="AE214" s="14">
        <v>0</v>
      </c>
      <c r="AF214" s="14">
        <v>0</v>
      </c>
      <c r="AG214" s="14">
        <v>0</v>
      </c>
      <c r="AH214" s="14">
        <v>0</v>
      </c>
      <c r="AI214" s="14">
        <v>0</v>
      </c>
      <c r="AJ214" s="14">
        <f t="shared" si="41"/>
        <v>0</v>
      </c>
      <c r="AK214" s="14">
        <v>0</v>
      </c>
      <c r="AL214" s="14">
        <v>0</v>
      </c>
      <c r="AM214" s="14">
        <v>0</v>
      </c>
      <c r="AN214" s="14">
        <v>0</v>
      </c>
      <c r="AO214" s="14">
        <v>0</v>
      </c>
      <c r="AP214" s="14">
        <v>0</v>
      </c>
      <c r="AQ214" s="14">
        <v>0</v>
      </c>
      <c r="AR214" s="14">
        <f t="shared" si="42"/>
        <v>0</v>
      </c>
      <c r="AS214" s="14">
        <f t="shared" si="43"/>
        <v>13</v>
      </c>
      <c r="AT214" s="13">
        <v>0</v>
      </c>
      <c r="AU214" s="13" t="s">
        <v>136</v>
      </c>
      <c r="AV214" s="20">
        <v>0</v>
      </c>
      <c r="AW214" s="13" t="s">
        <v>136</v>
      </c>
      <c r="AX214" s="13" t="s">
        <v>136</v>
      </c>
      <c r="AY214" s="13" t="s">
        <v>136</v>
      </c>
      <c r="AZ214" s="20">
        <v>0</v>
      </c>
      <c r="BA214" s="13" t="s">
        <v>136</v>
      </c>
      <c r="BB214" s="13" t="s">
        <v>136</v>
      </c>
      <c r="BC214" s="13" t="s">
        <v>136</v>
      </c>
      <c r="BD214" s="20">
        <v>0</v>
      </c>
      <c r="BE214" s="13" t="s">
        <v>136</v>
      </c>
      <c r="BF214" s="13" t="s">
        <v>136</v>
      </c>
      <c r="BG214" s="13" t="s">
        <v>136</v>
      </c>
      <c r="BH214" s="20">
        <v>0</v>
      </c>
      <c r="BI214" s="13" t="s">
        <v>136</v>
      </c>
      <c r="BJ214" s="13" t="s">
        <v>136</v>
      </c>
      <c r="BK214" s="13" t="s">
        <v>136</v>
      </c>
      <c r="BL214" s="20">
        <v>0</v>
      </c>
      <c r="BM214" s="13" t="s">
        <v>136</v>
      </c>
      <c r="BN214" s="13" t="s">
        <v>136</v>
      </c>
      <c r="BO214" s="13" t="s">
        <v>136</v>
      </c>
      <c r="BP214" s="20">
        <v>0</v>
      </c>
      <c r="BQ214" s="21">
        <v>0</v>
      </c>
      <c r="BR214" s="13" t="s">
        <v>136</v>
      </c>
      <c r="BS214" s="13" t="s">
        <v>136</v>
      </c>
      <c r="BT214" s="13" t="s">
        <v>136</v>
      </c>
      <c r="BU214" s="20">
        <v>0</v>
      </c>
      <c r="BV214" s="13" t="s">
        <v>136</v>
      </c>
      <c r="BW214" s="13" t="s">
        <v>136</v>
      </c>
      <c r="BX214" s="13" t="s">
        <v>136</v>
      </c>
      <c r="BY214" s="20">
        <v>0</v>
      </c>
      <c r="BZ214" s="13" t="s">
        <v>136</v>
      </c>
      <c r="CA214" s="13" t="s">
        <v>136</v>
      </c>
      <c r="CB214" s="13" t="s">
        <v>136</v>
      </c>
      <c r="CC214" s="20">
        <v>0</v>
      </c>
      <c r="CD214" s="13" t="s">
        <v>136</v>
      </c>
      <c r="CE214" s="13" t="s">
        <v>136</v>
      </c>
      <c r="CF214" s="13" t="s">
        <v>136</v>
      </c>
      <c r="CG214" s="20">
        <v>0</v>
      </c>
      <c r="CH214" s="13" t="s">
        <v>136</v>
      </c>
      <c r="CI214" s="13" t="s">
        <v>136</v>
      </c>
      <c r="CJ214" s="13" t="s">
        <v>136</v>
      </c>
      <c r="CK214" s="20">
        <v>0</v>
      </c>
      <c r="CL214" s="13" t="s">
        <v>136</v>
      </c>
      <c r="CM214" s="13" t="s">
        <v>136</v>
      </c>
      <c r="CN214" s="13" t="s">
        <v>136</v>
      </c>
      <c r="CO214" s="13" t="s">
        <v>136</v>
      </c>
      <c r="CP214" s="13" t="s">
        <v>136</v>
      </c>
      <c r="CQ214" s="13" t="s">
        <v>136</v>
      </c>
      <c r="CR214" s="13" t="s">
        <v>136</v>
      </c>
      <c r="CS214" s="13" t="s">
        <v>136</v>
      </c>
      <c r="CT214" s="13" t="s">
        <v>136</v>
      </c>
      <c r="CU214" s="13" t="s">
        <v>136</v>
      </c>
      <c r="CV214" s="13" t="s">
        <v>136</v>
      </c>
      <c r="CW214" s="13" t="s">
        <v>136</v>
      </c>
      <c r="CX214" s="13" t="s">
        <v>136</v>
      </c>
      <c r="CY214" s="13" t="s">
        <v>136</v>
      </c>
      <c r="CZ214" s="13" t="s">
        <v>136</v>
      </c>
      <c r="DA214" s="13" t="s">
        <v>136</v>
      </c>
      <c r="DB214" s="13" t="s">
        <v>136</v>
      </c>
      <c r="DC214" s="13" t="s">
        <v>136</v>
      </c>
      <c r="DD214" s="13" t="s">
        <v>136</v>
      </c>
      <c r="DE214" s="13" t="s">
        <v>136</v>
      </c>
      <c r="DF214" s="13" t="s">
        <v>136</v>
      </c>
      <c r="DG214" s="13" t="s">
        <v>136</v>
      </c>
      <c r="DH214" s="13" t="s">
        <v>136</v>
      </c>
      <c r="DI214" s="13"/>
      <c r="DJ214" s="13"/>
      <c r="DK214" s="13"/>
      <c r="DL214" s="20">
        <v>0</v>
      </c>
      <c r="DM214" s="20">
        <v>1</v>
      </c>
      <c r="DN214" s="20">
        <v>1</v>
      </c>
      <c r="DO214" s="20">
        <v>0</v>
      </c>
      <c r="DP214" s="20">
        <v>0</v>
      </c>
      <c r="DQ214" s="20">
        <v>0</v>
      </c>
      <c r="DR214" s="20">
        <v>0</v>
      </c>
      <c r="DS214" s="20">
        <v>0</v>
      </c>
      <c r="DT214" s="20">
        <v>0</v>
      </c>
      <c r="DU214" s="20">
        <v>0</v>
      </c>
      <c r="DV214" s="20">
        <v>1</v>
      </c>
      <c r="DW214" s="20">
        <v>1</v>
      </c>
      <c r="DX214" s="20">
        <v>2</v>
      </c>
      <c r="DY214" s="20">
        <v>2</v>
      </c>
      <c r="DZ214" s="20">
        <v>2</v>
      </c>
      <c r="EA214" s="20">
        <v>2</v>
      </c>
      <c r="EB214" s="20">
        <v>4600</v>
      </c>
      <c r="EC214" s="20">
        <v>6000</v>
      </c>
      <c r="ED214" s="19">
        <f t="shared" si="44"/>
        <v>1400</v>
      </c>
      <c r="EE214" s="19">
        <f t="shared" si="45"/>
        <v>23.333333333333332</v>
      </c>
      <c r="EF214" s="20">
        <v>3000</v>
      </c>
      <c r="EG214" s="20">
        <v>4000</v>
      </c>
      <c r="EH214" s="19">
        <f t="shared" si="46"/>
        <v>1000</v>
      </c>
      <c r="EI214" s="19">
        <f t="shared" si="47"/>
        <v>25</v>
      </c>
      <c r="EJ214" s="20">
        <v>4000</v>
      </c>
      <c r="EK214" s="20">
        <v>6000</v>
      </c>
      <c r="EL214" s="19">
        <f t="shared" si="48"/>
        <v>2000</v>
      </c>
      <c r="EM214" s="19">
        <f t="shared" si="49"/>
        <v>33.333333333333336</v>
      </c>
      <c r="EN214" s="20">
        <v>3000</v>
      </c>
      <c r="EO214" s="20">
        <v>4000</v>
      </c>
      <c r="EP214" s="19">
        <f t="shared" si="50"/>
        <v>1000</v>
      </c>
      <c r="EQ214" s="19">
        <f t="shared" si="51"/>
        <v>25</v>
      </c>
      <c r="ER214" s="20">
        <v>1</v>
      </c>
      <c r="ES214" s="20"/>
      <c r="ET214" s="20">
        <v>1</v>
      </c>
      <c r="EU214" s="20">
        <v>0</v>
      </c>
      <c r="EV214" s="19">
        <v>0</v>
      </c>
      <c r="EW214" s="19"/>
      <c r="EX214" s="20">
        <v>0</v>
      </c>
      <c r="EY214" s="20" t="s">
        <v>136</v>
      </c>
      <c r="EZ214" s="19">
        <v>0</v>
      </c>
      <c r="FA214" s="19"/>
      <c r="FB214" s="19">
        <v>0</v>
      </c>
      <c r="FC214" s="19"/>
      <c r="FD214" s="19">
        <v>0</v>
      </c>
      <c r="FE214" s="19"/>
      <c r="FF214">
        <v>2</v>
      </c>
      <c r="FG214">
        <v>0</v>
      </c>
      <c r="FH214">
        <v>10</v>
      </c>
      <c r="FI214">
        <v>25</v>
      </c>
      <c r="FJ214">
        <v>106</v>
      </c>
      <c r="FK214">
        <v>25</v>
      </c>
      <c r="FL214">
        <v>116</v>
      </c>
      <c r="FM214">
        <v>141</v>
      </c>
      <c r="FN214">
        <v>0</v>
      </c>
      <c r="FO214">
        <v>0</v>
      </c>
      <c r="FP214">
        <v>19</v>
      </c>
      <c r="FQ214">
        <v>0</v>
      </c>
      <c r="FR214">
        <v>0</v>
      </c>
      <c r="FS214">
        <v>2</v>
      </c>
      <c r="FT214">
        <v>2</v>
      </c>
      <c r="FU214">
        <v>1</v>
      </c>
      <c r="FV214">
        <v>0</v>
      </c>
      <c r="FW214">
        <v>0</v>
      </c>
      <c r="FX214">
        <v>0</v>
      </c>
      <c r="FY214">
        <v>0</v>
      </c>
      <c r="FZ214">
        <v>0</v>
      </c>
      <c r="GA214">
        <v>0</v>
      </c>
      <c r="GB214">
        <v>0</v>
      </c>
      <c r="GC214">
        <v>0</v>
      </c>
      <c r="GD214">
        <v>0</v>
      </c>
      <c r="GE214">
        <v>0</v>
      </c>
      <c r="GF214">
        <v>0</v>
      </c>
      <c r="GG214">
        <v>0</v>
      </c>
      <c r="GH214">
        <v>0</v>
      </c>
      <c r="GI214">
        <v>3</v>
      </c>
      <c r="GJ214">
        <v>0</v>
      </c>
      <c r="GK214">
        <v>51</v>
      </c>
      <c r="GL214">
        <v>0</v>
      </c>
      <c r="GM214">
        <v>0</v>
      </c>
      <c r="GN214">
        <v>0</v>
      </c>
      <c r="GO214">
        <v>0</v>
      </c>
      <c r="GP214">
        <v>0</v>
      </c>
      <c r="GQ214">
        <v>4</v>
      </c>
      <c r="GR214">
        <v>1</v>
      </c>
      <c r="GS214">
        <v>36</v>
      </c>
      <c r="GT214">
        <v>0</v>
      </c>
      <c r="GU214">
        <v>0</v>
      </c>
      <c r="GV214">
        <v>1</v>
      </c>
      <c r="GW214">
        <v>18</v>
      </c>
      <c r="GX214">
        <v>0</v>
      </c>
      <c r="GY214">
        <v>1</v>
      </c>
      <c r="GZ214">
        <v>2</v>
      </c>
      <c r="HA214">
        <v>0</v>
      </c>
    </row>
    <row r="215" spans="1:209" s="20" customFormat="1" ht="15" customHeight="1" x14ac:dyDescent="0.35">
      <c r="A215" s="21">
        <v>3040918</v>
      </c>
      <c r="B215" s="21">
        <v>3</v>
      </c>
      <c r="C215" s="21">
        <v>4</v>
      </c>
      <c r="D215" s="21">
        <v>9</v>
      </c>
      <c r="E215" s="21" t="s">
        <v>341</v>
      </c>
      <c r="F215" s="21">
        <v>0</v>
      </c>
      <c r="G215" s="20">
        <v>0</v>
      </c>
      <c r="H215" s="20">
        <v>1</v>
      </c>
      <c r="I215" s="20">
        <v>0</v>
      </c>
      <c r="J215" s="20">
        <v>0</v>
      </c>
      <c r="K215" s="13">
        <v>0</v>
      </c>
      <c r="L215" s="14">
        <v>0</v>
      </c>
      <c r="M215" s="14">
        <v>0</v>
      </c>
      <c r="N215" s="14">
        <v>0</v>
      </c>
      <c r="O215" s="14">
        <v>0</v>
      </c>
      <c r="P215" s="13">
        <v>0</v>
      </c>
      <c r="Q215" s="13">
        <v>0</v>
      </c>
      <c r="R215" s="13">
        <v>0</v>
      </c>
      <c r="S215" s="14">
        <v>0</v>
      </c>
      <c r="T215" s="14">
        <f t="shared" si="39"/>
        <v>0</v>
      </c>
      <c r="U215" s="14">
        <v>0</v>
      </c>
      <c r="V215" s="14">
        <v>0</v>
      </c>
      <c r="W215" s="14">
        <v>0</v>
      </c>
      <c r="X215" s="14">
        <v>0</v>
      </c>
      <c r="Y215" s="14">
        <v>0</v>
      </c>
      <c r="Z215" s="14">
        <v>0</v>
      </c>
      <c r="AA215" s="14">
        <v>0</v>
      </c>
      <c r="AB215" s="14">
        <f t="shared" si="40"/>
        <v>0</v>
      </c>
      <c r="AC215" s="14">
        <v>0</v>
      </c>
      <c r="AD215" s="14">
        <v>0</v>
      </c>
      <c r="AE215" s="14">
        <v>0</v>
      </c>
      <c r="AF215" s="14">
        <v>0</v>
      </c>
      <c r="AG215" s="14">
        <v>0</v>
      </c>
      <c r="AH215" s="14">
        <v>0</v>
      </c>
      <c r="AI215" s="14">
        <v>0</v>
      </c>
      <c r="AJ215" s="14">
        <f t="shared" si="41"/>
        <v>0</v>
      </c>
      <c r="AK215" s="14">
        <v>0</v>
      </c>
      <c r="AL215" s="14">
        <v>0</v>
      </c>
      <c r="AM215" s="14">
        <v>0</v>
      </c>
      <c r="AN215" s="14">
        <v>0</v>
      </c>
      <c r="AO215" s="14">
        <v>0</v>
      </c>
      <c r="AP215" s="14">
        <v>0</v>
      </c>
      <c r="AQ215" s="14">
        <v>0</v>
      </c>
      <c r="AR215" s="14">
        <f t="shared" si="42"/>
        <v>0</v>
      </c>
      <c r="AS215" s="14">
        <f t="shared" si="43"/>
        <v>0</v>
      </c>
      <c r="AT215" s="20">
        <v>0</v>
      </c>
      <c r="AU215" s="13" t="s">
        <v>136</v>
      </c>
      <c r="AV215" s="20">
        <v>0</v>
      </c>
      <c r="AW215" s="13" t="s">
        <v>136</v>
      </c>
      <c r="AX215" s="13" t="s">
        <v>136</v>
      </c>
      <c r="AY215" s="13" t="s">
        <v>136</v>
      </c>
      <c r="AZ215" s="20">
        <v>0</v>
      </c>
      <c r="BA215" s="13" t="s">
        <v>136</v>
      </c>
      <c r="BB215" s="13" t="s">
        <v>136</v>
      </c>
      <c r="BC215" s="13" t="s">
        <v>136</v>
      </c>
      <c r="BD215" s="20">
        <v>0</v>
      </c>
      <c r="BE215" s="13" t="s">
        <v>136</v>
      </c>
      <c r="BF215" s="13" t="s">
        <v>136</v>
      </c>
      <c r="BG215" s="13" t="s">
        <v>136</v>
      </c>
      <c r="BH215" s="20">
        <v>0</v>
      </c>
      <c r="BI215" s="13" t="s">
        <v>136</v>
      </c>
      <c r="BJ215" s="13" t="s">
        <v>136</v>
      </c>
      <c r="BK215" s="13" t="s">
        <v>136</v>
      </c>
      <c r="BL215" s="20">
        <v>0</v>
      </c>
      <c r="BM215" s="13" t="s">
        <v>136</v>
      </c>
      <c r="BN215" s="13" t="s">
        <v>136</v>
      </c>
      <c r="BO215" s="13" t="s">
        <v>136</v>
      </c>
      <c r="BP215" s="20">
        <v>0</v>
      </c>
      <c r="BQ215" s="21">
        <v>0</v>
      </c>
      <c r="BR215" s="13" t="s">
        <v>136</v>
      </c>
      <c r="BS215" s="13" t="s">
        <v>136</v>
      </c>
      <c r="BT215" s="13" t="s">
        <v>136</v>
      </c>
      <c r="BU215" s="20">
        <v>0</v>
      </c>
      <c r="BV215" s="13" t="s">
        <v>136</v>
      </c>
      <c r="BW215" s="13" t="s">
        <v>136</v>
      </c>
      <c r="BX215" s="13" t="s">
        <v>136</v>
      </c>
      <c r="BY215" s="20">
        <v>0</v>
      </c>
      <c r="BZ215" s="13" t="s">
        <v>136</v>
      </c>
      <c r="CA215" s="13" t="s">
        <v>136</v>
      </c>
      <c r="CB215" s="13" t="s">
        <v>136</v>
      </c>
      <c r="CC215" s="20">
        <v>0</v>
      </c>
      <c r="CD215" s="13" t="s">
        <v>136</v>
      </c>
      <c r="CE215" s="13" t="s">
        <v>136</v>
      </c>
      <c r="CF215" s="13" t="s">
        <v>136</v>
      </c>
      <c r="CG215" s="20">
        <v>0</v>
      </c>
      <c r="CH215" s="13" t="s">
        <v>136</v>
      </c>
      <c r="CI215" s="13" t="s">
        <v>136</v>
      </c>
      <c r="CJ215" s="13" t="s">
        <v>136</v>
      </c>
      <c r="CK215" s="20">
        <v>0</v>
      </c>
      <c r="CL215" s="13" t="s">
        <v>136</v>
      </c>
      <c r="CM215" s="13" t="s">
        <v>136</v>
      </c>
      <c r="CN215" s="13" t="s">
        <v>136</v>
      </c>
      <c r="CO215" s="13" t="s">
        <v>136</v>
      </c>
      <c r="CP215" s="13" t="s">
        <v>136</v>
      </c>
      <c r="CQ215" s="13" t="s">
        <v>136</v>
      </c>
      <c r="CR215" s="13" t="s">
        <v>136</v>
      </c>
      <c r="CS215" s="13" t="s">
        <v>136</v>
      </c>
      <c r="CT215" s="13" t="s">
        <v>136</v>
      </c>
      <c r="CU215" s="13" t="s">
        <v>136</v>
      </c>
      <c r="CV215" s="13" t="s">
        <v>136</v>
      </c>
      <c r="CW215" s="13" t="s">
        <v>136</v>
      </c>
      <c r="CX215" s="13" t="s">
        <v>136</v>
      </c>
      <c r="CY215" s="13" t="s">
        <v>136</v>
      </c>
      <c r="CZ215" s="13" t="s">
        <v>136</v>
      </c>
      <c r="DA215" s="13" t="s">
        <v>136</v>
      </c>
      <c r="DB215" s="13" t="s">
        <v>136</v>
      </c>
      <c r="DC215" s="13" t="s">
        <v>136</v>
      </c>
      <c r="DD215" s="13" t="s">
        <v>136</v>
      </c>
      <c r="DE215" s="13" t="s">
        <v>136</v>
      </c>
      <c r="DF215" s="13" t="s">
        <v>136</v>
      </c>
      <c r="DG215" s="13" t="s">
        <v>136</v>
      </c>
      <c r="DH215" s="13" t="s">
        <v>136</v>
      </c>
      <c r="DI215" s="13"/>
      <c r="DJ215" s="13"/>
      <c r="DK215" s="13"/>
      <c r="DL215" s="20">
        <v>1</v>
      </c>
      <c r="DM215" s="20">
        <v>0</v>
      </c>
      <c r="DN215" s="20">
        <v>0</v>
      </c>
      <c r="DO215" s="20">
        <v>0</v>
      </c>
      <c r="DP215" s="20">
        <v>0</v>
      </c>
      <c r="DQ215" s="20">
        <v>0</v>
      </c>
      <c r="DR215" s="20">
        <v>0</v>
      </c>
      <c r="DS215" s="20">
        <v>0</v>
      </c>
      <c r="DT215" s="20">
        <v>0</v>
      </c>
      <c r="DU215" s="20">
        <v>0</v>
      </c>
      <c r="DV215" s="20">
        <v>0</v>
      </c>
      <c r="DW215" s="20">
        <v>0</v>
      </c>
      <c r="DX215" s="20">
        <v>2</v>
      </c>
      <c r="DY215" s="20">
        <v>2</v>
      </c>
      <c r="DZ215" s="20">
        <v>4</v>
      </c>
      <c r="EA215" s="20">
        <v>4</v>
      </c>
      <c r="EB215" s="20">
        <v>3000</v>
      </c>
      <c r="EC215" s="20">
        <v>6000</v>
      </c>
      <c r="ED215" s="19">
        <f t="shared" si="44"/>
        <v>3000</v>
      </c>
      <c r="EE215" s="19">
        <f t="shared" si="45"/>
        <v>50</v>
      </c>
      <c r="EF215" s="20">
        <v>2000</v>
      </c>
      <c r="EG215" s="20">
        <v>4000</v>
      </c>
      <c r="EH215" s="19">
        <f t="shared" si="46"/>
        <v>2000</v>
      </c>
      <c r="EI215" s="19">
        <f t="shared" si="47"/>
        <v>50</v>
      </c>
      <c r="EJ215" s="19"/>
      <c r="EK215" s="19"/>
      <c r="EL215" s="19"/>
      <c r="EM215" s="19"/>
      <c r="EN215" s="19"/>
      <c r="EO215" s="19"/>
      <c r="EP215" s="19"/>
      <c r="EQ215" s="19"/>
      <c r="ER215" s="19">
        <v>2</v>
      </c>
      <c r="ET215" s="20">
        <v>1</v>
      </c>
      <c r="EU215" s="20">
        <v>0</v>
      </c>
      <c r="EV215" s="19">
        <v>0</v>
      </c>
      <c r="EW215" s="19"/>
      <c r="EX215" s="20">
        <v>0</v>
      </c>
      <c r="EY215" s="20" t="s">
        <v>136</v>
      </c>
      <c r="EZ215" s="19">
        <v>0</v>
      </c>
      <c r="FA215" s="19"/>
      <c r="FB215" s="20">
        <v>2</v>
      </c>
      <c r="FD215" s="19">
        <v>0</v>
      </c>
      <c r="FE215" s="19"/>
      <c r="FF215" s="20">
        <v>2</v>
      </c>
      <c r="FG215" s="20">
        <v>45</v>
      </c>
      <c r="FH215" s="20">
        <v>1</v>
      </c>
      <c r="FI215" s="20">
        <v>2</v>
      </c>
      <c r="FJ215" s="20">
        <v>127</v>
      </c>
      <c r="FK215" s="20">
        <v>47</v>
      </c>
      <c r="FL215" s="20">
        <v>128</v>
      </c>
      <c r="FM215" s="20">
        <v>175</v>
      </c>
      <c r="FN215" s="20">
        <v>40</v>
      </c>
      <c r="FO215" s="20">
        <v>0</v>
      </c>
      <c r="FP215" s="20">
        <v>0</v>
      </c>
      <c r="FQ215" s="20">
        <v>0</v>
      </c>
      <c r="FR215" s="20">
        <v>1</v>
      </c>
      <c r="FS215" s="20">
        <v>0</v>
      </c>
      <c r="FT215" s="20">
        <v>0</v>
      </c>
      <c r="FU215" s="20">
        <v>2</v>
      </c>
      <c r="FV215" s="20">
        <v>0</v>
      </c>
      <c r="FW215" s="20">
        <v>0</v>
      </c>
      <c r="FX215" s="20">
        <v>0</v>
      </c>
      <c r="FY215" s="20">
        <v>0</v>
      </c>
      <c r="FZ215" s="20">
        <v>0</v>
      </c>
      <c r="GA215" s="20">
        <v>0</v>
      </c>
      <c r="GB215" s="20">
        <v>0</v>
      </c>
      <c r="GC215" s="20">
        <v>0</v>
      </c>
      <c r="GD215" s="20">
        <v>2</v>
      </c>
      <c r="GE215" s="20">
        <v>0</v>
      </c>
      <c r="GF215" s="20">
        <v>0</v>
      </c>
      <c r="GG215" s="20">
        <v>0</v>
      </c>
      <c r="GH215" s="20">
        <v>2</v>
      </c>
      <c r="GI215" s="20">
        <v>0</v>
      </c>
      <c r="GJ215" s="20">
        <v>0</v>
      </c>
      <c r="GK215" s="20">
        <v>0</v>
      </c>
      <c r="GL215" s="20">
        <v>0</v>
      </c>
      <c r="GM215" s="20">
        <v>0</v>
      </c>
      <c r="GN215" s="20">
        <v>0</v>
      </c>
      <c r="GO215" s="20">
        <v>0</v>
      </c>
      <c r="GP215" s="20">
        <v>0</v>
      </c>
      <c r="GQ215" s="20">
        <v>0</v>
      </c>
      <c r="GR215" s="20">
        <v>1</v>
      </c>
      <c r="GS215" s="20">
        <v>125</v>
      </c>
      <c r="GT215" s="20">
        <v>0</v>
      </c>
      <c r="GU215" s="20">
        <v>0</v>
      </c>
      <c r="GV215" s="20">
        <v>0</v>
      </c>
      <c r="GW215" s="20">
        <v>0</v>
      </c>
      <c r="GX215" s="20">
        <v>0</v>
      </c>
      <c r="GY215" s="20">
        <v>1</v>
      </c>
      <c r="GZ215" s="20">
        <v>1</v>
      </c>
      <c r="HA215" s="20">
        <v>0</v>
      </c>
    </row>
    <row r="216" spans="1:209" ht="15" customHeight="1" x14ac:dyDescent="0.35">
      <c r="A216" s="18">
        <v>3040919</v>
      </c>
      <c r="B216" s="18">
        <v>3</v>
      </c>
      <c r="C216" s="18">
        <v>4</v>
      </c>
      <c r="D216" s="18">
        <v>9</v>
      </c>
      <c r="E216" s="18" t="s">
        <v>342</v>
      </c>
      <c r="F216" s="18">
        <v>0</v>
      </c>
      <c r="G216">
        <v>0</v>
      </c>
      <c r="H216" s="18">
        <v>1</v>
      </c>
      <c r="I216">
        <v>0</v>
      </c>
      <c r="J216">
        <v>3</v>
      </c>
      <c r="K216" s="13">
        <v>0</v>
      </c>
      <c r="L216" s="14">
        <v>0</v>
      </c>
      <c r="M216" s="14">
        <v>0</v>
      </c>
      <c r="N216" s="14">
        <v>0</v>
      </c>
      <c r="O216" s="13">
        <v>2</v>
      </c>
      <c r="P216">
        <v>7</v>
      </c>
      <c r="Q216" s="14">
        <v>0</v>
      </c>
      <c r="R216" s="13">
        <v>1</v>
      </c>
      <c r="S216" s="14">
        <v>0</v>
      </c>
      <c r="T216" s="14">
        <f t="shared" si="39"/>
        <v>10</v>
      </c>
      <c r="U216" s="14">
        <v>0</v>
      </c>
      <c r="V216">
        <v>7</v>
      </c>
      <c r="W216" s="14">
        <v>0</v>
      </c>
      <c r="X216" s="14">
        <v>0</v>
      </c>
      <c r="Y216" s="14">
        <v>0</v>
      </c>
      <c r="Z216">
        <v>3</v>
      </c>
      <c r="AA216" s="14">
        <v>0</v>
      </c>
      <c r="AB216" s="14">
        <f t="shared" si="40"/>
        <v>10</v>
      </c>
      <c r="AC216" s="14">
        <v>0</v>
      </c>
      <c r="AD216" s="14">
        <v>0</v>
      </c>
      <c r="AE216" s="14">
        <v>0</v>
      </c>
      <c r="AF216" s="14">
        <v>0</v>
      </c>
      <c r="AG216" s="14">
        <v>0</v>
      </c>
      <c r="AH216" s="14">
        <v>0</v>
      </c>
      <c r="AI216" s="14">
        <v>0</v>
      </c>
      <c r="AJ216" s="14">
        <f t="shared" si="41"/>
        <v>0</v>
      </c>
      <c r="AK216" s="14">
        <v>0</v>
      </c>
      <c r="AL216" s="14">
        <v>0</v>
      </c>
      <c r="AM216" s="14">
        <v>0</v>
      </c>
      <c r="AN216" s="14">
        <v>0</v>
      </c>
      <c r="AO216" s="14">
        <v>0</v>
      </c>
      <c r="AP216" s="14">
        <v>0</v>
      </c>
      <c r="AQ216" s="14">
        <v>0</v>
      </c>
      <c r="AR216" s="14">
        <f t="shared" si="42"/>
        <v>0</v>
      </c>
      <c r="AS216" s="14">
        <f t="shared" si="43"/>
        <v>20</v>
      </c>
      <c r="AT216">
        <v>0</v>
      </c>
      <c r="AU216" s="13" t="s">
        <v>136</v>
      </c>
      <c r="AV216" s="20">
        <v>0</v>
      </c>
      <c r="AW216" s="13" t="s">
        <v>136</v>
      </c>
      <c r="AX216" s="13" t="s">
        <v>136</v>
      </c>
      <c r="AY216" s="13" t="s">
        <v>136</v>
      </c>
      <c r="AZ216" s="20">
        <v>0</v>
      </c>
      <c r="BA216" s="13" t="s">
        <v>136</v>
      </c>
      <c r="BB216" s="13" t="s">
        <v>136</v>
      </c>
      <c r="BC216" s="13" t="s">
        <v>136</v>
      </c>
      <c r="BD216" s="20">
        <v>0</v>
      </c>
      <c r="BE216" s="13" t="s">
        <v>136</v>
      </c>
      <c r="BF216" s="13" t="s">
        <v>136</v>
      </c>
      <c r="BG216" s="13" t="s">
        <v>136</v>
      </c>
      <c r="BH216" s="20">
        <v>0</v>
      </c>
      <c r="BI216" s="13" t="s">
        <v>136</v>
      </c>
      <c r="BJ216" s="13" t="s">
        <v>136</v>
      </c>
      <c r="BK216" s="13" t="s">
        <v>136</v>
      </c>
      <c r="BL216" s="20">
        <v>1</v>
      </c>
      <c r="BM216" s="13">
        <v>2</v>
      </c>
      <c r="BN216" s="13">
        <v>3</v>
      </c>
      <c r="BO216" s="13">
        <v>2</v>
      </c>
      <c r="BP216" s="20">
        <v>0</v>
      </c>
      <c r="BQ216" s="21">
        <v>0</v>
      </c>
      <c r="BR216" s="13" t="s">
        <v>136</v>
      </c>
      <c r="BS216" s="13" t="s">
        <v>136</v>
      </c>
      <c r="BT216" s="13" t="s">
        <v>136</v>
      </c>
      <c r="BU216" s="20">
        <v>0</v>
      </c>
      <c r="BV216" s="13" t="s">
        <v>136</v>
      </c>
      <c r="BW216" s="13" t="s">
        <v>136</v>
      </c>
      <c r="BX216" s="13" t="s">
        <v>136</v>
      </c>
      <c r="BY216" s="20">
        <v>0</v>
      </c>
      <c r="BZ216" s="13" t="s">
        <v>136</v>
      </c>
      <c r="CA216" s="13" t="s">
        <v>136</v>
      </c>
      <c r="CB216" s="13" t="s">
        <v>136</v>
      </c>
      <c r="CC216" s="20">
        <v>1</v>
      </c>
      <c r="CD216">
        <v>2</v>
      </c>
      <c r="CE216">
        <v>4</v>
      </c>
      <c r="CF216">
        <v>2</v>
      </c>
      <c r="CG216" s="20">
        <v>0</v>
      </c>
      <c r="CH216" s="13" t="s">
        <v>136</v>
      </c>
      <c r="CI216" s="13" t="s">
        <v>136</v>
      </c>
      <c r="CJ216" s="13" t="s">
        <v>136</v>
      </c>
      <c r="CK216" s="20">
        <v>0</v>
      </c>
      <c r="CL216" s="13" t="s">
        <v>136</v>
      </c>
      <c r="CM216" s="13" t="s">
        <v>136</v>
      </c>
      <c r="CN216" s="13" t="s">
        <v>136</v>
      </c>
      <c r="CO216" s="13" t="s">
        <v>136</v>
      </c>
      <c r="CP216" s="13" t="s">
        <v>136</v>
      </c>
      <c r="CQ216" s="13" t="s">
        <v>136</v>
      </c>
      <c r="CR216" s="13" t="s">
        <v>136</v>
      </c>
      <c r="CS216" s="13" t="s">
        <v>136</v>
      </c>
      <c r="CT216" s="13" t="s">
        <v>136</v>
      </c>
      <c r="CU216">
        <v>2</v>
      </c>
      <c r="CV216" s="13" t="s">
        <v>136</v>
      </c>
      <c r="CW216" s="13" t="s">
        <v>136</v>
      </c>
      <c r="CX216" s="13" t="s">
        <v>136</v>
      </c>
      <c r="CY216" s="13" t="s">
        <v>136</v>
      </c>
      <c r="CZ216" s="13" t="s">
        <v>136</v>
      </c>
      <c r="DA216" s="13" t="s">
        <v>136</v>
      </c>
      <c r="DB216" s="13" t="s">
        <v>136</v>
      </c>
      <c r="DC216">
        <v>1</v>
      </c>
      <c r="DD216" s="13" t="s">
        <v>136</v>
      </c>
      <c r="DE216" s="13" t="s">
        <v>136</v>
      </c>
      <c r="DF216" s="13" t="s">
        <v>136</v>
      </c>
      <c r="DG216" s="13" t="s">
        <v>136</v>
      </c>
      <c r="DH216" s="13" t="s">
        <v>136</v>
      </c>
      <c r="DI216" s="13"/>
      <c r="DJ216" s="13"/>
      <c r="DK216" s="13"/>
      <c r="DL216" s="20">
        <v>1</v>
      </c>
      <c r="DM216" s="20">
        <v>0</v>
      </c>
      <c r="DN216" s="20">
        <v>0</v>
      </c>
      <c r="DO216" s="20">
        <v>0</v>
      </c>
      <c r="DP216" s="20">
        <v>0</v>
      </c>
      <c r="DQ216" s="20">
        <v>0</v>
      </c>
      <c r="DR216" s="20">
        <v>0</v>
      </c>
      <c r="DS216" s="20">
        <v>0</v>
      </c>
      <c r="DT216" s="20">
        <v>0</v>
      </c>
      <c r="DU216" s="20">
        <v>0</v>
      </c>
      <c r="DV216" s="20">
        <v>0</v>
      </c>
      <c r="DW216" s="20">
        <v>1</v>
      </c>
      <c r="DX216" s="20">
        <v>2</v>
      </c>
      <c r="DY216" s="20">
        <v>2</v>
      </c>
      <c r="DZ216" s="20">
        <v>4</v>
      </c>
      <c r="EA216" s="20">
        <v>4</v>
      </c>
      <c r="EB216" s="20">
        <v>2000</v>
      </c>
      <c r="EC216" s="20">
        <v>3000</v>
      </c>
      <c r="ED216" s="19">
        <f t="shared" si="44"/>
        <v>1000</v>
      </c>
      <c r="EE216" s="19">
        <f t="shared" si="45"/>
        <v>33.333333333333336</v>
      </c>
      <c r="EF216" s="20">
        <v>1000</v>
      </c>
      <c r="EG216" s="20">
        <v>2000</v>
      </c>
      <c r="EH216" s="19">
        <f t="shared" si="46"/>
        <v>1000</v>
      </c>
      <c r="EI216" s="19">
        <f t="shared" si="47"/>
        <v>50</v>
      </c>
      <c r="EJ216" s="19"/>
      <c r="EK216" s="19"/>
      <c r="EL216" s="19"/>
      <c r="EM216" s="19"/>
      <c r="EN216" s="19"/>
      <c r="EO216" s="19"/>
      <c r="EP216" s="19"/>
      <c r="EQ216" s="19"/>
      <c r="ER216" s="20">
        <v>0</v>
      </c>
      <c r="ES216" s="20"/>
      <c r="ET216" s="20">
        <v>1</v>
      </c>
      <c r="EU216" s="20">
        <v>0</v>
      </c>
      <c r="EV216" s="19">
        <v>0</v>
      </c>
      <c r="EW216" s="19"/>
      <c r="EX216" s="20">
        <v>0</v>
      </c>
      <c r="EY216" s="20" t="s">
        <v>136</v>
      </c>
      <c r="EZ216" s="19">
        <v>0</v>
      </c>
      <c r="FA216" s="19"/>
      <c r="FB216" s="19">
        <v>0</v>
      </c>
      <c r="FC216" s="19"/>
      <c r="FD216" s="19">
        <v>0</v>
      </c>
      <c r="FE216" s="19"/>
      <c r="FF216" s="15">
        <v>0</v>
      </c>
      <c r="FG216">
        <v>1</v>
      </c>
      <c r="FH216">
        <v>0</v>
      </c>
      <c r="FI216">
        <v>5</v>
      </c>
      <c r="FJ216">
        <v>18</v>
      </c>
      <c r="FK216">
        <v>6</v>
      </c>
      <c r="FL216">
        <v>18</v>
      </c>
      <c r="FM216">
        <v>24</v>
      </c>
      <c r="FN216">
        <v>0</v>
      </c>
      <c r="FO216">
        <v>0</v>
      </c>
      <c r="FP216">
        <v>1</v>
      </c>
      <c r="FQ216">
        <v>0</v>
      </c>
      <c r="FR216">
        <v>0</v>
      </c>
      <c r="FS216">
        <v>0</v>
      </c>
      <c r="FT216">
        <v>0</v>
      </c>
      <c r="FU216">
        <v>0</v>
      </c>
      <c r="FV216">
        <v>0</v>
      </c>
      <c r="FW216">
        <v>0</v>
      </c>
      <c r="FX216">
        <v>0</v>
      </c>
      <c r="FY216">
        <v>4</v>
      </c>
      <c r="FZ216">
        <v>0</v>
      </c>
      <c r="GA216">
        <v>0</v>
      </c>
      <c r="GB216">
        <v>0</v>
      </c>
      <c r="GC216">
        <v>14</v>
      </c>
      <c r="GD216">
        <v>0</v>
      </c>
      <c r="GE216">
        <v>0</v>
      </c>
      <c r="GF216">
        <v>1</v>
      </c>
      <c r="GG216">
        <v>0</v>
      </c>
      <c r="GH216">
        <v>0</v>
      </c>
      <c r="GI216">
        <v>0</v>
      </c>
      <c r="GJ216">
        <v>0</v>
      </c>
      <c r="GK216">
        <v>0</v>
      </c>
      <c r="GL216">
        <v>0</v>
      </c>
      <c r="GM216">
        <v>0</v>
      </c>
      <c r="GN216">
        <v>1</v>
      </c>
      <c r="GO216">
        <v>0</v>
      </c>
      <c r="GP216">
        <v>0</v>
      </c>
      <c r="GQ216">
        <v>0</v>
      </c>
      <c r="GR216">
        <v>2</v>
      </c>
      <c r="GS216">
        <v>0</v>
      </c>
      <c r="GT216">
        <v>0</v>
      </c>
      <c r="GU216">
        <v>0</v>
      </c>
      <c r="GV216">
        <v>0</v>
      </c>
      <c r="GW216">
        <v>0</v>
      </c>
      <c r="GX216">
        <v>1</v>
      </c>
      <c r="GY216">
        <v>0</v>
      </c>
      <c r="GZ216">
        <v>0</v>
      </c>
      <c r="HA216">
        <v>0</v>
      </c>
    </row>
    <row r="217" spans="1:209" ht="15" customHeight="1" x14ac:dyDescent="0.35">
      <c r="A217" s="18">
        <v>3040920</v>
      </c>
      <c r="B217" s="18">
        <v>3</v>
      </c>
      <c r="C217" s="18">
        <v>4</v>
      </c>
      <c r="D217" s="18">
        <v>9</v>
      </c>
      <c r="E217" s="18" t="s">
        <v>343</v>
      </c>
      <c r="F217" s="18">
        <v>1</v>
      </c>
      <c r="G217" s="18">
        <v>1</v>
      </c>
      <c r="H217" s="18">
        <v>2</v>
      </c>
      <c r="I217">
        <v>0</v>
      </c>
      <c r="J217" s="18">
        <v>1</v>
      </c>
      <c r="K217" s="13">
        <v>0</v>
      </c>
      <c r="L217" s="14">
        <v>0</v>
      </c>
      <c r="M217" s="13">
        <v>6</v>
      </c>
      <c r="N217" s="13">
        <v>3</v>
      </c>
      <c r="O217" s="13">
        <v>2</v>
      </c>
      <c r="P217" s="13">
        <v>1</v>
      </c>
      <c r="Q217" s="14">
        <v>0</v>
      </c>
      <c r="R217" s="13">
        <v>1.5</v>
      </c>
      <c r="S217" s="13">
        <v>1</v>
      </c>
      <c r="T217" s="14">
        <f t="shared" si="39"/>
        <v>14.5</v>
      </c>
      <c r="U217" s="14">
        <v>0</v>
      </c>
      <c r="V217" s="14">
        <v>0</v>
      </c>
      <c r="W217" s="14">
        <v>0</v>
      </c>
      <c r="X217" s="14">
        <v>0</v>
      </c>
      <c r="Y217" s="14">
        <v>0</v>
      </c>
      <c r="Z217" s="14">
        <v>0</v>
      </c>
      <c r="AA217" s="14">
        <v>0</v>
      </c>
      <c r="AB217" s="14">
        <f t="shared" si="40"/>
        <v>0</v>
      </c>
      <c r="AC217" s="14">
        <v>0</v>
      </c>
      <c r="AD217" s="14">
        <v>0</v>
      </c>
      <c r="AE217" s="14">
        <v>0</v>
      </c>
      <c r="AF217" s="14">
        <v>0</v>
      </c>
      <c r="AG217" s="14">
        <v>0</v>
      </c>
      <c r="AH217" s="14">
        <v>0</v>
      </c>
      <c r="AI217" s="14">
        <v>0</v>
      </c>
      <c r="AJ217" s="14">
        <f t="shared" si="41"/>
        <v>0</v>
      </c>
      <c r="AK217" s="14">
        <v>0</v>
      </c>
      <c r="AL217" s="14">
        <v>0</v>
      </c>
      <c r="AM217" s="14">
        <v>0</v>
      </c>
      <c r="AN217" s="14">
        <v>0</v>
      </c>
      <c r="AO217" s="14">
        <v>0</v>
      </c>
      <c r="AP217" s="14">
        <v>0</v>
      </c>
      <c r="AQ217" s="14">
        <v>0</v>
      </c>
      <c r="AR217" s="14">
        <f t="shared" si="42"/>
        <v>0</v>
      </c>
      <c r="AS217" s="14">
        <f t="shared" si="43"/>
        <v>14.5</v>
      </c>
      <c r="AT217">
        <v>0</v>
      </c>
      <c r="AU217" s="13" t="s">
        <v>136</v>
      </c>
      <c r="AV217" s="20">
        <v>1</v>
      </c>
      <c r="AW217">
        <v>2</v>
      </c>
      <c r="AX217">
        <v>2</v>
      </c>
      <c r="AY217">
        <v>2</v>
      </c>
      <c r="AZ217" s="20">
        <v>0</v>
      </c>
      <c r="BA217" s="13" t="s">
        <v>136</v>
      </c>
      <c r="BB217" s="13" t="s">
        <v>136</v>
      </c>
      <c r="BC217" s="13" t="s">
        <v>136</v>
      </c>
      <c r="BD217" s="20">
        <v>0</v>
      </c>
      <c r="BE217" s="13" t="s">
        <v>136</v>
      </c>
      <c r="BF217" s="13" t="s">
        <v>136</v>
      </c>
      <c r="BG217" s="13" t="s">
        <v>136</v>
      </c>
      <c r="BH217" s="20">
        <v>1</v>
      </c>
      <c r="BI217">
        <v>2</v>
      </c>
      <c r="BJ217" s="13">
        <v>6</v>
      </c>
      <c r="BK217">
        <v>2</v>
      </c>
      <c r="BL217" s="20">
        <v>1</v>
      </c>
      <c r="BM217" s="20">
        <v>2</v>
      </c>
      <c r="BN217" s="13">
        <v>6</v>
      </c>
      <c r="BO217" s="20">
        <v>2</v>
      </c>
      <c r="BP217" s="20">
        <v>0</v>
      </c>
      <c r="BQ217" s="21">
        <v>1</v>
      </c>
      <c r="BR217" s="13" t="s">
        <v>136</v>
      </c>
      <c r="BS217" s="13" t="s">
        <v>136</v>
      </c>
      <c r="BT217" s="13" t="s">
        <v>136</v>
      </c>
      <c r="BU217" s="20">
        <v>0</v>
      </c>
      <c r="BV217" s="13" t="s">
        <v>136</v>
      </c>
      <c r="BW217" s="13" t="s">
        <v>136</v>
      </c>
      <c r="BX217" s="13" t="s">
        <v>136</v>
      </c>
      <c r="BY217" s="20">
        <v>0</v>
      </c>
      <c r="BZ217" s="13" t="s">
        <v>136</v>
      </c>
      <c r="CA217" s="13" t="s">
        <v>136</v>
      </c>
      <c r="CB217" s="13" t="s">
        <v>136</v>
      </c>
      <c r="CC217" s="20">
        <v>1</v>
      </c>
      <c r="CD217">
        <v>2</v>
      </c>
      <c r="CE217" s="15">
        <v>6</v>
      </c>
      <c r="CF217">
        <v>2</v>
      </c>
      <c r="CG217" s="20">
        <v>0</v>
      </c>
      <c r="CH217" s="13" t="s">
        <v>136</v>
      </c>
      <c r="CI217" s="13" t="s">
        <v>136</v>
      </c>
      <c r="CJ217" s="13" t="s">
        <v>136</v>
      </c>
      <c r="CK217" s="20">
        <v>0</v>
      </c>
      <c r="CL217" s="13" t="s">
        <v>136</v>
      </c>
      <c r="CM217" s="13" t="s">
        <v>136</v>
      </c>
      <c r="CN217" s="13" t="s">
        <v>136</v>
      </c>
      <c r="CO217" s="13" t="s">
        <v>136</v>
      </c>
      <c r="CP217" s="13" t="s">
        <v>136</v>
      </c>
      <c r="CQ217" s="13" t="s">
        <v>136</v>
      </c>
      <c r="CR217" s="13" t="s">
        <v>136</v>
      </c>
      <c r="CS217">
        <v>23</v>
      </c>
      <c r="CT217" s="13" t="s">
        <v>136</v>
      </c>
      <c r="CU217">
        <v>23</v>
      </c>
      <c r="CV217" s="13" t="s">
        <v>136</v>
      </c>
      <c r="CW217" s="13" t="s">
        <v>136</v>
      </c>
      <c r="CX217" s="13" t="s">
        <v>136</v>
      </c>
      <c r="CY217" s="13" t="s">
        <v>136</v>
      </c>
      <c r="CZ217" s="13" t="s">
        <v>136</v>
      </c>
      <c r="DA217" s="13" t="s">
        <v>136</v>
      </c>
      <c r="DB217" s="13" t="s">
        <v>136</v>
      </c>
      <c r="DC217">
        <v>1</v>
      </c>
      <c r="DD217" s="13" t="s">
        <v>136</v>
      </c>
      <c r="DE217" s="13" t="s">
        <v>136</v>
      </c>
      <c r="DF217" s="13" t="s">
        <v>136</v>
      </c>
      <c r="DG217" s="13" t="s">
        <v>136</v>
      </c>
      <c r="DH217" s="13" t="s">
        <v>136</v>
      </c>
      <c r="DI217" s="13"/>
      <c r="DJ217" s="13"/>
      <c r="DK217" s="13"/>
      <c r="DL217" s="20">
        <v>0</v>
      </c>
      <c r="DM217" s="20">
        <v>0</v>
      </c>
      <c r="DN217" s="20">
        <v>1</v>
      </c>
      <c r="DO217" s="20">
        <v>0</v>
      </c>
      <c r="DP217" s="20">
        <v>0</v>
      </c>
      <c r="DQ217" s="20">
        <v>0</v>
      </c>
      <c r="DR217" s="20">
        <v>0</v>
      </c>
      <c r="DS217" s="20">
        <v>0</v>
      </c>
      <c r="DT217" s="20">
        <v>0</v>
      </c>
      <c r="DU217" s="20">
        <v>0</v>
      </c>
      <c r="DV217" s="20">
        <v>0</v>
      </c>
      <c r="DW217" s="20">
        <v>0</v>
      </c>
      <c r="DX217" s="20">
        <v>2</v>
      </c>
      <c r="DY217" s="20">
        <v>2</v>
      </c>
      <c r="DZ217" s="20">
        <v>2</v>
      </c>
      <c r="EA217" s="20">
        <v>2</v>
      </c>
      <c r="EB217" s="20">
        <v>2500</v>
      </c>
      <c r="EC217" s="20">
        <v>5000</v>
      </c>
      <c r="ED217" s="19">
        <f t="shared" si="44"/>
        <v>2500</v>
      </c>
      <c r="EE217" s="19">
        <f t="shared" si="45"/>
        <v>50</v>
      </c>
      <c r="EF217" s="20">
        <v>1500</v>
      </c>
      <c r="EG217" s="20">
        <v>3000</v>
      </c>
      <c r="EH217" s="19">
        <f t="shared" si="46"/>
        <v>1500</v>
      </c>
      <c r="EI217" s="19">
        <f t="shared" si="47"/>
        <v>50</v>
      </c>
      <c r="EJ217" s="20">
        <v>2500</v>
      </c>
      <c r="EK217" s="20">
        <v>5000</v>
      </c>
      <c r="EL217" s="19">
        <f t="shared" si="48"/>
        <v>2500</v>
      </c>
      <c r="EM217" s="19">
        <f t="shared" si="49"/>
        <v>50</v>
      </c>
      <c r="EN217" s="20">
        <v>1500</v>
      </c>
      <c r="EO217" s="20">
        <v>3000</v>
      </c>
      <c r="EP217" s="19">
        <f t="shared" si="50"/>
        <v>1500</v>
      </c>
      <c r="EQ217" s="19">
        <f t="shared" si="51"/>
        <v>50</v>
      </c>
      <c r="ER217" s="20">
        <v>1</v>
      </c>
      <c r="ES217" s="20"/>
      <c r="ET217" s="20">
        <v>1</v>
      </c>
      <c r="EU217" s="20">
        <v>1</v>
      </c>
      <c r="EV217" s="20">
        <v>1</v>
      </c>
      <c r="EW217" s="20"/>
      <c r="EX217" s="20">
        <v>0</v>
      </c>
      <c r="EY217" s="20" t="s">
        <v>136</v>
      </c>
      <c r="EZ217" s="19">
        <v>0</v>
      </c>
      <c r="FA217" s="19"/>
      <c r="FB217" s="20">
        <v>8</v>
      </c>
      <c r="FC217" s="20"/>
      <c r="FD217" s="19">
        <v>0</v>
      </c>
      <c r="FE217" s="19"/>
      <c r="FF217" s="15">
        <v>0</v>
      </c>
      <c r="FG217">
        <v>3</v>
      </c>
      <c r="FH217">
        <v>0</v>
      </c>
      <c r="FI217">
        <v>17</v>
      </c>
      <c r="FJ217">
        <v>30</v>
      </c>
      <c r="FK217">
        <v>20</v>
      </c>
      <c r="FL217">
        <v>30</v>
      </c>
      <c r="FM217">
        <v>50</v>
      </c>
      <c r="FN217">
        <v>0</v>
      </c>
      <c r="FO217">
        <v>0</v>
      </c>
      <c r="FP217">
        <v>10</v>
      </c>
      <c r="FQ217">
        <v>0</v>
      </c>
      <c r="FR217">
        <v>1</v>
      </c>
      <c r="FS217">
        <v>0</v>
      </c>
      <c r="FT217">
        <v>0</v>
      </c>
      <c r="FU217">
        <v>0</v>
      </c>
      <c r="FV217">
        <v>0</v>
      </c>
      <c r="FW217">
        <v>0</v>
      </c>
      <c r="FX217">
        <v>5</v>
      </c>
      <c r="FY217">
        <v>0</v>
      </c>
      <c r="FZ217">
        <v>0</v>
      </c>
      <c r="GA217">
        <v>0</v>
      </c>
      <c r="GB217">
        <v>0</v>
      </c>
      <c r="GC217">
        <v>25</v>
      </c>
      <c r="GD217">
        <v>1</v>
      </c>
      <c r="GE217">
        <v>0</v>
      </c>
      <c r="GF217">
        <v>0</v>
      </c>
      <c r="GG217">
        <v>0</v>
      </c>
      <c r="GH217">
        <v>0</v>
      </c>
      <c r="GI217">
        <v>0</v>
      </c>
      <c r="GJ217">
        <v>0</v>
      </c>
      <c r="GK217">
        <v>5</v>
      </c>
      <c r="GL217">
        <v>1</v>
      </c>
      <c r="GM217">
        <v>0</v>
      </c>
      <c r="GN217">
        <v>0</v>
      </c>
      <c r="GO217">
        <v>0</v>
      </c>
      <c r="GP217">
        <v>0</v>
      </c>
      <c r="GQ217">
        <v>0</v>
      </c>
      <c r="GR217">
        <v>1</v>
      </c>
      <c r="GS217">
        <v>0</v>
      </c>
      <c r="GT217">
        <v>0</v>
      </c>
      <c r="GU217">
        <v>0</v>
      </c>
      <c r="GV217">
        <v>0</v>
      </c>
      <c r="GW217">
        <v>0</v>
      </c>
      <c r="GX217">
        <v>0</v>
      </c>
      <c r="GY217">
        <v>0</v>
      </c>
      <c r="GZ217">
        <v>1</v>
      </c>
      <c r="HA217">
        <v>0</v>
      </c>
    </row>
    <row r="218" spans="1:209" ht="15" customHeight="1" x14ac:dyDescent="0.35">
      <c r="A218" s="18">
        <v>3040921</v>
      </c>
      <c r="B218" s="18">
        <v>3</v>
      </c>
      <c r="C218" s="18">
        <v>4</v>
      </c>
      <c r="D218" s="18">
        <v>9</v>
      </c>
      <c r="E218" s="18" t="s">
        <v>314</v>
      </c>
      <c r="F218" s="18">
        <v>1</v>
      </c>
      <c r="G218" s="18">
        <v>1</v>
      </c>
      <c r="H218" s="18">
        <v>1</v>
      </c>
      <c r="I218">
        <v>0</v>
      </c>
      <c r="J218" s="18">
        <v>1</v>
      </c>
      <c r="K218" s="13">
        <v>0</v>
      </c>
      <c r="L218" s="14">
        <v>0</v>
      </c>
      <c r="M218" s="14">
        <v>0</v>
      </c>
      <c r="N218" s="14">
        <v>0</v>
      </c>
      <c r="O218" s="13">
        <v>3</v>
      </c>
      <c r="P218" s="13">
        <v>3</v>
      </c>
      <c r="Q218" s="14">
        <v>0</v>
      </c>
      <c r="R218" s="13">
        <v>4</v>
      </c>
      <c r="S218" s="13">
        <v>1</v>
      </c>
      <c r="T218" s="14">
        <f t="shared" si="39"/>
        <v>11</v>
      </c>
      <c r="U218" s="14">
        <v>0</v>
      </c>
      <c r="V218" s="14">
        <v>0</v>
      </c>
      <c r="W218" s="14">
        <v>0</v>
      </c>
      <c r="X218" s="14">
        <v>0</v>
      </c>
      <c r="Y218" s="14">
        <v>0</v>
      </c>
      <c r="Z218" s="14">
        <v>0</v>
      </c>
      <c r="AA218" s="14">
        <v>0</v>
      </c>
      <c r="AB218" s="14">
        <f t="shared" si="40"/>
        <v>0</v>
      </c>
      <c r="AC218" s="14">
        <v>0</v>
      </c>
      <c r="AD218" s="14">
        <v>0</v>
      </c>
      <c r="AE218" s="14">
        <v>0</v>
      </c>
      <c r="AF218" s="14">
        <v>0</v>
      </c>
      <c r="AG218" s="14">
        <v>0</v>
      </c>
      <c r="AH218" s="14">
        <v>0</v>
      </c>
      <c r="AI218" s="14">
        <v>0</v>
      </c>
      <c r="AJ218" s="14">
        <f t="shared" si="41"/>
        <v>0</v>
      </c>
      <c r="AK218" s="14">
        <v>0</v>
      </c>
      <c r="AL218" s="14">
        <v>0</v>
      </c>
      <c r="AM218" s="14">
        <v>0</v>
      </c>
      <c r="AN218" s="14">
        <v>0</v>
      </c>
      <c r="AO218" s="14">
        <v>0</v>
      </c>
      <c r="AP218" s="14">
        <v>0</v>
      </c>
      <c r="AQ218" s="14">
        <v>0</v>
      </c>
      <c r="AR218" s="14">
        <f t="shared" si="42"/>
        <v>0</v>
      </c>
      <c r="AS218" s="14">
        <f t="shared" si="43"/>
        <v>11</v>
      </c>
      <c r="AT218">
        <v>0</v>
      </c>
      <c r="AU218" s="13" t="s">
        <v>136</v>
      </c>
      <c r="AV218" s="20">
        <v>1</v>
      </c>
      <c r="AW218">
        <v>2</v>
      </c>
      <c r="AX218">
        <v>2</v>
      </c>
      <c r="AY218">
        <v>2</v>
      </c>
      <c r="AZ218" s="20">
        <v>0</v>
      </c>
      <c r="BA218" s="13" t="s">
        <v>136</v>
      </c>
      <c r="BB218" s="13" t="s">
        <v>136</v>
      </c>
      <c r="BC218" s="13" t="s">
        <v>136</v>
      </c>
      <c r="BD218" s="20">
        <v>0</v>
      </c>
      <c r="BE218" s="13" t="s">
        <v>136</v>
      </c>
      <c r="BF218" s="13" t="s">
        <v>136</v>
      </c>
      <c r="BG218" s="13" t="s">
        <v>136</v>
      </c>
      <c r="BH218" s="20">
        <v>0</v>
      </c>
      <c r="BI218" s="13" t="s">
        <v>136</v>
      </c>
      <c r="BJ218" s="13" t="s">
        <v>136</v>
      </c>
      <c r="BK218" s="13" t="s">
        <v>136</v>
      </c>
      <c r="BL218" s="20">
        <v>0</v>
      </c>
      <c r="BM218" s="13" t="s">
        <v>136</v>
      </c>
      <c r="BN218" s="13" t="s">
        <v>136</v>
      </c>
      <c r="BO218" s="13" t="s">
        <v>136</v>
      </c>
      <c r="BP218" s="20">
        <v>0</v>
      </c>
      <c r="BQ218" s="21">
        <v>1</v>
      </c>
      <c r="BR218" s="13" t="s">
        <v>136</v>
      </c>
      <c r="BS218" s="13" t="s">
        <v>136</v>
      </c>
      <c r="BT218" s="13" t="s">
        <v>136</v>
      </c>
      <c r="BU218" s="20">
        <v>0</v>
      </c>
      <c r="BV218" s="13" t="s">
        <v>136</v>
      </c>
      <c r="BW218" s="13" t="s">
        <v>136</v>
      </c>
      <c r="BX218" s="13" t="s">
        <v>136</v>
      </c>
      <c r="BY218" s="20">
        <v>0</v>
      </c>
      <c r="BZ218" s="13" t="s">
        <v>136</v>
      </c>
      <c r="CA218" s="13" t="s">
        <v>136</v>
      </c>
      <c r="CB218" s="13" t="s">
        <v>136</v>
      </c>
      <c r="CC218" s="20">
        <v>1</v>
      </c>
      <c r="CD218">
        <v>2</v>
      </c>
      <c r="CE218" s="15">
        <v>6</v>
      </c>
      <c r="CF218">
        <v>2</v>
      </c>
      <c r="CG218" s="20">
        <v>0</v>
      </c>
      <c r="CH218" s="13" t="s">
        <v>136</v>
      </c>
      <c r="CI218" s="13" t="s">
        <v>136</v>
      </c>
      <c r="CJ218" s="13" t="s">
        <v>136</v>
      </c>
      <c r="CK218" s="20">
        <v>0</v>
      </c>
      <c r="CL218" s="13" t="s">
        <v>136</v>
      </c>
      <c r="CM218" s="13" t="s">
        <v>136</v>
      </c>
      <c r="CN218" s="13" t="s">
        <v>136</v>
      </c>
      <c r="CO218" s="13" t="s">
        <v>136</v>
      </c>
      <c r="CP218" s="13" t="s">
        <v>136</v>
      </c>
      <c r="CQ218" s="13" t="s">
        <v>136</v>
      </c>
      <c r="CR218" s="13" t="s">
        <v>136</v>
      </c>
      <c r="CS218" s="13" t="s">
        <v>136</v>
      </c>
      <c r="CT218" s="13" t="s">
        <v>136</v>
      </c>
      <c r="CU218" s="13" t="s">
        <v>136</v>
      </c>
      <c r="CV218" s="13" t="s">
        <v>136</v>
      </c>
      <c r="CW218" s="13" t="s">
        <v>136</v>
      </c>
      <c r="CX218" s="13" t="s">
        <v>136</v>
      </c>
      <c r="CY218" s="13" t="s">
        <v>136</v>
      </c>
      <c r="CZ218" s="13" t="s">
        <v>136</v>
      </c>
      <c r="DA218" s="13" t="s">
        <v>136</v>
      </c>
      <c r="DB218" s="13" t="s">
        <v>136</v>
      </c>
      <c r="DC218">
        <v>7</v>
      </c>
      <c r="DD218">
        <v>2</v>
      </c>
      <c r="DE218" s="13" t="s">
        <v>136</v>
      </c>
      <c r="DF218" s="13" t="s">
        <v>136</v>
      </c>
      <c r="DG218" s="13" t="s">
        <v>136</v>
      </c>
      <c r="DH218" s="13" t="s">
        <v>136</v>
      </c>
      <c r="DI218" s="13"/>
      <c r="DJ218" s="13"/>
      <c r="DK218" s="13"/>
      <c r="DL218" s="20">
        <v>1</v>
      </c>
      <c r="DM218" s="20">
        <v>1</v>
      </c>
      <c r="DN218" s="20">
        <v>1</v>
      </c>
      <c r="DO218" s="20">
        <v>0</v>
      </c>
      <c r="DP218" s="20">
        <v>0</v>
      </c>
      <c r="DQ218" s="20">
        <v>0</v>
      </c>
      <c r="DR218" s="20">
        <v>0</v>
      </c>
      <c r="DS218" s="20">
        <v>0</v>
      </c>
      <c r="DT218" s="20">
        <v>0</v>
      </c>
      <c r="DU218" s="20">
        <v>0</v>
      </c>
      <c r="DV218" s="20">
        <v>0</v>
      </c>
      <c r="DW218" s="20">
        <v>0</v>
      </c>
      <c r="DX218" s="20">
        <v>2</v>
      </c>
      <c r="DY218" s="20">
        <v>2</v>
      </c>
      <c r="DZ218" s="20">
        <v>2</v>
      </c>
      <c r="EA218" s="20">
        <v>2</v>
      </c>
      <c r="EB218" s="20">
        <v>3000</v>
      </c>
      <c r="EC218" s="20">
        <v>6000</v>
      </c>
      <c r="ED218" s="19">
        <f t="shared" si="44"/>
        <v>3000</v>
      </c>
      <c r="EE218" s="19">
        <f t="shared" si="45"/>
        <v>50</v>
      </c>
      <c r="EF218" s="20">
        <v>3000</v>
      </c>
      <c r="EG218" s="20">
        <v>4000</v>
      </c>
      <c r="EH218" s="19">
        <f t="shared" si="46"/>
        <v>1000</v>
      </c>
      <c r="EI218" s="19">
        <f t="shared" si="47"/>
        <v>25</v>
      </c>
      <c r="EJ218" s="20">
        <v>3000</v>
      </c>
      <c r="EK218" s="20">
        <v>6000</v>
      </c>
      <c r="EL218" s="19">
        <f t="shared" si="48"/>
        <v>3000</v>
      </c>
      <c r="EM218" s="19">
        <f t="shared" si="49"/>
        <v>50</v>
      </c>
      <c r="EN218" s="20">
        <v>3000</v>
      </c>
      <c r="EO218" s="20">
        <v>4000</v>
      </c>
      <c r="EP218" s="19">
        <f t="shared" si="50"/>
        <v>1000</v>
      </c>
      <c r="EQ218" s="19">
        <f t="shared" si="51"/>
        <v>25</v>
      </c>
      <c r="ER218" s="20">
        <v>1</v>
      </c>
      <c r="ES218" s="20"/>
      <c r="ET218" s="20">
        <v>1</v>
      </c>
      <c r="EU218" s="20">
        <v>1</v>
      </c>
      <c r="EV218" s="20">
        <v>7</v>
      </c>
      <c r="EW218" s="20"/>
      <c r="EX218" s="20">
        <v>0</v>
      </c>
      <c r="EY218" s="20" t="s">
        <v>136</v>
      </c>
      <c r="EZ218" s="19">
        <v>0</v>
      </c>
      <c r="FA218" s="19"/>
      <c r="FB218" s="20">
        <v>6</v>
      </c>
      <c r="FC218" s="20"/>
      <c r="FD218" s="19">
        <v>0</v>
      </c>
      <c r="FE218" s="19"/>
      <c r="FF218" s="20">
        <v>2</v>
      </c>
      <c r="FG218">
        <v>8</v>
      </c>
      <c r="FH218">
        <v>0</v>
      </c>
      <c r="FI218">
        <v>16</v>
      </c>
      <c r="FJ218">
        <v>42</v>
      </c>
      <c r="FK218">
        <v>24</v>
      </c>
      <c r="FL218">
        <v>42</v>
      </c>
      <c r="FM218">
        <v>66</v>
      </c>
      <c r="FN218">
        <v>5</v>
      </c>
      <c r="FO218">
        <v>0</v>
      </c>
      <c r="FP218">
        <v>6</v>
      </c>
      <c r="FQ218">
        <v>0</v>
      </c>
      <c r="FR218">
        <v>0</v>
      </c>
      <c r="FS218">
        <v>0</v>
      </c>
      <c r="FT218">
        <v>6</v>
      </c>
      <c r="FU218">
        <v>0</v>
      </c>
      <c r="FV218">
        <v>0</v>
      </c>
      <c r="FW218">
        <v>0</v>
      </c>
      <c r="FX218">
        <v>0</v>
      </c>
      <c r="FY218">
        <v>0</v>
      </c>
      <c r="FZ218">
        <v>0</v>
      </c>
      <c r="GA218">
        <v>0</v>
      </c>
      <c r="GB218">
        <v>0</v>
      </c>
      <c r="GC218">
        <v>4</v>
      </c>
      <c r="GD218">
        <v>1</v>
      </c>
      <c r="GE218">
        <v>0</v>
      </c>
      <c r="GF218">
        <v>1</v>
      </c>
      <c r="GG218">
        <v>1</v>
      </c>
      <c r="GH218">
        <v>0</v>
      </c>
      <c r="GI218">
        <v>0</v>
      </c>
      <c r="GJ218">
        <v>0</v>
      </c>
      <c r="GK218">
        <v>16</v>
      </c>
      <c r="GL218">
        <v>1</v>
      </c>
      <c r="GM218">
        <v>0</v>
      </c>
      <c r="GN218">
        <v>0</v>
      </c>
      <c r="GO218">
        <v>0</v>
      </c>
      <c r="GP218">
        <v>0</v>
      </c>
      <c r="GQ218">
        <v>0</v>
      </c>
      <c r="GR218">
        <v>1</v>
      </c>
      <c r="GS218">
        <v>20</v>
      </c>
      <c r="GT218">
        <v>0</v>
      </c>
      <c r="GU218">
        <v>0</v>
      </c>
      <c r="GV218">
        <v>1</v>
      </c>
      <c r="GW218">
        <v>1</v>
      </c>
      <c r="GX218">
        <v>1</v>
      </c>
      <c r="GY218">
        <v>0</v>
      </c>
      <c r="GZ218">
        <v>1</v>
      </c>
      <c r="HA218">
        <v>0</v>
      </c>
    </row>
    <row r="219" spans="1:209" ht="15" customHeight="1" x14ac:dyDescent="0.35">
      <c r="A219" s="18">
        <v>3040922</v>
      </c>
      <c r="B219" s="18">
        <v>3</v>
      </c>
      <c r="C219" s="18">
        <v>4</v>
      </c>
      <c r="D219" s="18">
        <v>9</v>
      </c>
      <c r="E219" s="18" t="s">
        <v>344</v>
      </c>
      <c r="F219" s="18">
        <v>1</v>
      </c>
      <c r="G219" s="18">
        <v>2</v>
      </c>
      <c r="H219" s="18">
        <v>1</v>
      </c>
      <c r="I219">
        <v>0</v>
      </c>
      <c r="J219" s="18">
        <v>1</v>
      </c>
      <c r="K219" s="13">
        <v>0</v>
      </c>
      <c r="L219" s="14">
        <v>0</v>
      </c>
      <c r="M219" s="13">
        <v>1</v>
      </c>
      <c r="N219" s="13">
        <v>3</v>
      </c>
      <c r="O219" s="13">
        <v>8</v>
      </c>
      <c r="P219" s="13">
        <v>8</v>
      </c>
      <c r="Q219" s="14">
        <v>0</v>
      </c>
      <c r="R219" s="13">
        <v>1</v>
      </c>
      <c r="S219" s="13">
        <v>1</v>
      </c>
      <c r="T219" s="14">
        <f t="shared" si="39"/>
        <v>22</v>
      </c>
      <c r="U219" s="14">
        <v>0</v>
      </c>
      <c r="V219" s="14">
        <v>0</v>
      </c>
      <c r="W219" s="14">
        <v>0</v>
      </c>
      <c r="X219" s="14">
        <v>0</v>
      </c>
      <c r="Y219" s="14">
        <v>0</v>
      </c>
      <c r="Z219" s="14">
        <v>0</v>
      </c>
      <c r="AA219" s="14">
        <v>0</v>
      </c>
      <c r="AB219" s="14">
        <f t="shared" si="40"/>
        <v>0</v>
      </c>
      <c r="AC219" s="14">
        <v>0</v>
      </c>
      <c r="AD219" s="14">
        <v>0</v>
      </c>
      <c r="AE219" s="14">
        <v>0</v>
      </c>
      <c r="AF219" s="14">
        <v>0</v>
      </c>
      <c r="AG219" s="14">
        <v>0</v>
      </c>
      <c r="AH219" s="14">
        <v>0</v>
      </c>
      <c r="AI219" s="14">
        <v>0</v>
      </c>
      <c r="AJ219" s="14">
        <f t="shared" si="41"/>
        <v>0</v>
      </c>
      <c r="AK219" s="14">
        <v>0</v>
      </c>
      <c r="AL219" s="14">
        <v>0</v>
      </c>
      <c r="AM219" s="14">
        <v>0</v>
      </c>
      <c r="AN219" s="14">
        <v>0</v>
      </c>
      <c r="AO219" s="14">
        <v>0</v>
      </c>
      <c r="AP219" s="14">
        <v>0</v>
      </c>
      <c r="AQ219" s="14">
        <v>0</v>
      </c>
      <c r="AR219" s="14">
        <f t="shared" si="42"/>
        <v>0</v>
      </c>
      <c r="AS219" s="14">
        <f t="shared" si="43"/>
        <v>22</v>
      </c>
      <c r="AT219">
        <v>0</v>
      </c>
      <c r="AU219" s="13" t="s">
        <v>136</v>
      </c>
      <c r="AV219" s="20">
        <v>0</v>
      </c>
      <c r="AW219" s="13" t="s">
        <v>136</v>
      </c>
      <c r="AX219" s="13" t="s">
        <v>136</v>
      </c>
      <c r="AY219" s="13" t="s">
        <v>136</v>
      </c>
      <c r="AZ219" s="20">
        <v>1</v>
      </c>
      <c r="BA219">
        <v>2</v>
      </c>
      <c r="BB219">
        <v>2</v>
      </c>
      <c r="BC219">
        <v>3</v>
      </c>
      <c r="BD219" s="20">
        <v>0</v>
      </c>
      <c r="BE219" s="13" t="s">
        <v>136</v>
      </c>
      <c r="BF219" s="13" t="s">
        <v>136</v>
      </c>
      <c r="BG219" s="13" t="s">
        <v>136</v>
      </c>
      <c r="BH219" s="20">
        <v>0</v>
      </c>
      <c r="BI219" s="13" t="s">
        <v>136</v>
      </c>
      <c r="BJ219" s="13" t="s">
        <v>136</v>
      </c>
      <c r="BK219" s="13" t="s">
        <v>136</v>
      </c>
      <c r="BL219" s="20">
        <v>0</v>
      </c>
      <c r="BM219" s="13" t="s">
        <v>136</v>
      </c>
      <c r="BN219" s="13" t="s">
        <v>136</v>
      </c>
      <c r="BO219" s="13" t="s">
        <v>136</v>
      </c>
      <c r="BP219" s="20">
        <v>1</v>
      </c>
      <c r="BQ219" s="21">
        <v>1</v>
      </c>
      <c r="BR219">
        <v>2</v>
      </c>
      <c r="BS219">
        <v>2</v>
      </c>
      <c r="BT219">
        <v>3</v>
      </c>
      <c r="BU219" s="20">
        <v>0</v>
      </c>
      <c r="BV219" s="13" t="s">
        <v>136</v>
      </c>
      <c r="BW219" s="13" t="s">
        <v>136</v>
      </c>
      <c r="BX219" s="13" t="s">
        <v>136</v>
      </c>
      <c r="BY219" s="20">
        <v>0</v>
      </c>
      <c r="BZ219" s="13" t="s">
        <v>136</v>
      </c>
      <c r="CA219" s="13" t="s">
        <v>136</v>
      </c>
      <c r="CB219" s="13" t="s">
        <v>136</v>
      </c>
      <c r="CC219" s="20">
        <v>0</v>
      </c>
      <c r="CD219" s="13" t="s">
        <v>136</v>
      </c>
      <c r="CE219" s="13" t="s">
        <v>136</v>
      </c>
      <c r="CF219" s="13" t="s">
        <v>136</v>
      </c>
      <c r="CG219" s="20">
        <v>0</v>
      </c>
      <c r="CH219" s="13" t="s">
        <v>136</v>
      </c>
      <c r="CI219" s="13" t="s">
        <v>136</v>
      </c>
      <c r="CJ219" s="13" t="s">
        <v>136</v>
      </c>
      <c r="CK219" s="20">
        <v>0</v>
      </c>
      <c r="CL219" s="13" t="s">
        <v>136</v>
      </c>
      <c r="CM219" s="13" t="s">
        <v>136</v>
      </c>
      <c r="CN219" s="13" t="s">
        <v>136</v>
      </c>
      <c r="CO219">
        <v>10</v>
      </c>
      <c r="CP219">
        <v>3</v>
      </c>
      <c r="CQ219" s="13" t="s">
        <v>136</v>
      </c>
      <c r="CR219" s="13" t="s">
        <v>136</v>
      </c>
      <c r="CS219" s="13" t="s">
        <v>136</v>
      </c>
      <c r="CT219" s="13" t="s">
        <v>136</v>
      </c>
      <c r="CU219" s="13" t="s">
        <v>136</v>
      </c>
      <c r="CV219" s="13" t="s">
        <v>136</v>
      </c>
      <c r="CW219">
        <v>2</v>
      </c>
      <c r="CX219" s="13" t="s">
        <v>136</v>
      </c>
      <c r="CY219" s="13" t="s">
        <v>136</v>
      </c>
      <c r="CZ219" s="13" t="s">
        <v>136</v>
      </c>
      <c r="DA219" s="13" t="s">
        <v>136</v>
      </c>
      <c r="DB219" s="13" t="s">
        <v>136</v>
      </c>
      <c r="DC219" s="13" t="s">
        <v>136</v>
      </c>
      <c r="DD219" s="13" t="s">
        <v>136</v>
      </c>
      <c r="DE219" s="13" t="s">
        <v>136</v>
      </c>
      <c r="DF219" s="13" t="s">
        <v>136</v>
      </c>
      <c r="DG219" s="13" t="s">
        <v>136</v>
      </c>
      <c r="DH219" s="13" t="s">
        <v>136</v>
      </c>
      <c r="DI219" s="13"/>
      <c r="DJ219" s="13"/>
      <c r="DK219" s="13"/>
      <c r="DL219" s="20">
        <v>1</v>
      </c>
      <c r="DM219" s="20">
        <v>0</v>
      </c>
      <c r="DN219" s="20">
        <v>0</v>
      </c>
      <c r="DO219" s="20">
        <v>0</v>
      </c>
      <c r="DP219" s="20">
        <v>0</v>
      </c>
      <c r="DQ219" s="20">
        <v>0</v>
      </c>
      <c r="DR219" s="20">
        <v>0</v>
      </c>
      <c r="DS219" s="20">
        <v>0</v>
      </c>
      <c r="DT219" s="20">
        <v>0</v>
      </c>
      <c r="DU219" s="20">
        <v>0</v>
      </c>
      <c r="DV219" s="20">
        <v>0</v>
      </c>
      <c r="DW219" s="20">
        <v>1</v>
      </c>
      <c r="DX219" s="20">
        <v>2</v>
      </c>
      <c r="DY219" s="20">
        <v>2</v>
      </c>
      <c r="DZ219" s="20">
        <v>4</v>
      </c>
      <c r="EA219" s="20">
        <v>4</v>
      </c>
      <c r="EB219" s="20">
        <v>2000</v>
      </c>
      <c r="EC219" s="20">
        <v>3000</v>
      </c>
      <c r="ED219" s="19">
        <f t="shared" si="44"/>
        <v>1000</v>
      </c>
      <c r="EE219" s="19">
        <f t="shared" si="45"/>
        <v>33.333333333333336</v>
      </c>
      <c r="EF219" s="20">
        <v>1500</v>
      </c>
      <c r="EG219" s="20">
        <v>2000</v>
      </c>
      <c r="EH219" s="19">
        <f t="shared" si="46"/>
        <v>500</v>
      </c>
      <c r="EI219" s="19">
        <f t="shared" si="47"/>
        <v>25</v>
      </c>
      <c r="EJ219" s="19"/>
      <c r="EK219" s="19"/>
      <c r="EL219" s="19"/>
      <c r="EM219" s="19"/>
      <c r="EN219" s="19"/>
      <c r="EO219" s="19"/>
      <c r="EP219" s="19"/>
      <c r="EQ219" s="19"/>
      <c r="ER219" s="20">
        <v>1</v>
      </c>
      <c r="ES219" s="20"/>
      <c r="ET219" s="20">
        <v>1</v>
      </c>
      <c r="EU219" s="20">
        <v>1</v>
      </c>
      <c r="EV219" s="20">
        <v>9</v>
      </c>
      <c r="EW219" s="20"/>
      <c r="EX219">
        <v>0</v>
      </c>
      <c r="EY219" s="20" t="s">
        <v>136</v>
      </c>
      <c r="EZ219" s="19">
        <v>0</v>
      </c>
      <c r="FA219" s="19"/>
      <c r="FB219">
        <v>8</v>
      </c>
      <c r="FD219" s="19">
        <v>0</v>
      </c>
      <c r="FE219" s="19"/>
      <c r="FF219" s="20">
        <v>3</v>
      </c>
      <c r="FG219">
        <v>9</v>
      </c>
      <c r="FH219">
        <v>4</v>
      </c>
      <c r="FI219">
        <v>43</v>
      </c>
      <c r="FJ219">
        <v>63</v>
      </c>
      <c r="FK219">
        <v>52</v>
      </c>
      <c r="FL219">
        <v>67</v>
      </c>
      <c r="FM219">
        <v>119</v>
      </c>
      <c r="FN219">
        <v>5</v>
      </c>
      <c r="FO219">
        <v>0</v>
      </c>
      <c r="FP219">
        <v>5</v>
      </c>
      <c r="FQ219">
        <v>0</v>
      </c>
      <c r="FR219">
        <v>1</v>
      </c>
      <c r="FS219">
        <v>1</v>
      </c>
      <c r="FT219">
        <v>0</v>
      </c>
      <c r="FU219">
        <v>4</v>
      </c>
      <c r="FV219">
        <v>0</v>
      </c>
      <c r="FW219">
        <v>0</v>
      </c>
      <c r="FX219">
        <v>0</v>
      </c>
      <c r="FY219">
        <v>0</v>
      </c>
      <c r="FZ219">
        <v>0</v>
      </c>
      <c r="GA219">
        <v>0</v>
      </c>
      <c r="GB219">
        <v>0</v>
      </c>
      <c r="GC219">
        <v>0</v>
      </c>
      <c r="GD219">
        <v>0</v>
      </c>
      <c r="GE219">
        <v>0</v>
      </c>
      <c r="GF219">
        <v>2</v>
      </c>
      <c r="GG219">
        <v>2</v>
      </c>
      <c r="GH219">
        <v>0</v>
      </c>
      <c r="GI219">
        <v>0</v>
      </c>
      <c r="GJ219">
        <v>0</v>
      </c>
      <c r="GK219">
        <v>21</v>
      </c>
      <c r="GL219">
        <v>0</v>
      </c>
      <c r="GM219">
        <v>0</v>
      </c>
      <c r="GN219">
        <v>0</v>
      </c>
      <c r="GO219">
        <v>0</v>
      </c>
      <c r="GP219">
        <v>1</v>
      </c>
      <c r="GQ219">
        <v>1</v>
      </c>
      <c r="GR219">
        <v>15</v>
      </c>
      <c r="GS219">
        <v>15</v>
      </c>
      <c r="GT219">
        <v>1</v>
      </c>
      <c r="GU219">
        <v>1</v>
      </c>
      <c r="GV219">
        <v>15</v>
      </c>
      <c r="GW219">
        <v>15</v>
      </c>
      <c r="GX219">
        <v>1</v>
      </c>
      <c r="GY219">
        <v>1</v>
      </c>
      <c r="GZ219">
        <v>6</v>
      </c>
      <c r="HA219">
        <v>6</v>
      </c>
    </row>
    <row r="220" spans="1:209" ht="15" customHeight="1" x14ac:dyDescent="0.35">
      <c r="A220" s="18">
        <v>3040923</v>
      </c>
      <c r="B220" s="18">
        <v>3</v>
      </c>
      <c r="C220" s="18">
        <v>4</v>
      </c>
      <c r="D220" s="18">
        <v>9</v>
      </c>
      <c r="E220" s="18" t="s">
        <v>345</v>
      </c>
      <c r="F220" s="18">
        <v>1</v>
      </c>
      <c r="G220">
        <v>1</v>
      </c>
      <c r="H220" s="18">
        <v>1</v>
      </c>
      <c r="I220">
        <v>0</v>
      </c>
      <c r="J220">
        <v>0</v>
      </c>
      <c r="K220" s="13">
        <v>0</v>
      </c>
      <c r="L220" s="14">
        <v>0</v>
      </c>
      <c r="M220" s="14">
        <v>0</v>
      </c>
      <c r="N220" s="14">
        <v>0</v>
      </c>
      <c r="O220" s="13">
        <v>6</v>
      </c>
      <c r="P220" s="14">
        <v>0</v>
      </c>
      <c r="Q220" s="14">
        <v>0</v>
      </c>
      <c r="R220" s="13">
        <v>12</v>
      </c>
      <c r="S220" s="14">
        <v>0</v>
      </c>
      <c r="T220" s="14">
        <f t="shared" si="39"/>
        <v>18</v>
      </c>
      <c r="U220" s="14">
        <v>0</v>
      </c>
      <c r="V220" s="14">
        <v>0</v>
      </c>
      <c r="W220" s="14">
        <v>0</v>
      </c>
      <c r="X220" s="14">
        <v>0</v>
      </c>
      <c r="Y220" s="14">
        <v>0</v>
      </c>
      <c r="Z220" s="14">
        <v>0</v>
      </c>
      <c r="AA220" s="14">
        <v>0</v>
      </c>
      <c r="AB220" s="14">
        <f t="shared" si="40"/>
        <v>0</v>
      </c>
      <c r="AC220" s="14">
        <v>0</v>
      </c>
      <c r="AD220" s="14">
        <v>0</v>
      </c>
      <c r="AE220" s="14">
        <v>0</v>
      </c>
      <c r="AF220" s="14">
        <v>0</v>
      </c>
      <c r="AG220" s="14">
        <v>0</v>
      </c>
      <c r="AH220" s="14">
        <v>0</v>
      </c>
      <c r="AI220" s="14">
        <v>0</v>
      </c>
      <c r="AJ220" s="14">
        <f t="shared" si="41"/>
        <v>0</v>
      </c>
      <c r="AK220" s="14">
        <v>0</v>
      </c>
      <c r="AL220" s="14">
        <v>0</v>
      </c>
      <c r="AM220" s="14">
        <v>0</v>
      </c>
      <c r="AN220" s="14">
        <v>0</v>
      </c>
      <c r="AO220" s="14">
        <v>0</v>
      </c>
      <c r="AP220" s="14">
        <v>0</v>
      </c>
      <c r="AQ220" s="14">
        <v>0</v>
      </c>
      <c r="AR220" s="14">
        <f t="shared" si="42"/>
        <v>0</v>
      </c>
      <c r="AS220" s="14">
        <f t="shared" si="43"/>
        <v>18</v>
      </c>
      <c r="AT220">
        <v>0</v>
      </c>
      <c r="AU220" s="13" t="s">
        <v>136</v>
      </c>
      <c r="AV220" s="20">
        <v>0</v>
      </c>
      <c r="AW220" s="13" t="s">
        <v>136</v>
      </c>
      <c r="AX220" s="13" t="s">
        <v>136</v>
      </c>
      <c r="AY220" s="13" t="s">
        <v>136</v>
      </c>
      <c r="AZ220" s="20">
        <v>0</v>
      </c>
      <c r="BA220" s="13" t="s">
        <v>136</v>
      </c>
      <c r="BB220" s="13" t="s">
        <v>136</v>
      </c>
      <c r="BC220" s="13" t="s">
        <v>136</v>
      </c>
      <c r="BD220" s="20">
        <v>0</v>
      </c>
      <c r="BE220" s="13" t="s">
        <v>136</v>
      </c>
      <c r="BF220" s="13" t="s">
        <v>136</v>
      </c>
      <c r="BG220" s="13" t="s">
        <v>136</v>
      </c>
      <c r="BH220" s="20">
        <v>0</v>
      </c>
      <c r="BI220" s="13" t="s">
        <v>136</v>
      </c>
      <c r="BJ220" s="13" t="s">
        <v>136</v>
      </c>
      <c r="BK220" s="13" t="s">
        <v>136</v>
      </c>
      <c r="BL220" s="20">
        <v>0</v>
      </c>
      <c r="BM220" s="13" t="s">
        <v>136</v>
      </c>
      <c r="BN220" s="13" t="s">
        <v>136</v>
      </c>
      <c r="BO220" s="13" t="s">
        <v>136</v>
      </c>
      <c r="BP220" s="20">
        <v>0</v>
      </c>
      <c r="BQ220" s="21">
        <v>1</v>
      </c>
      <c r="BR220" s="13" t="s">
        <v>136</v>
      </c>
      <c r="BS220" s="13" t="s">
        <v>136</v>
      </c>
      <c r="BT220" s="13" t="s">
        <v>136</v>
      </c>
      <c r="BU220" s="20">
        <v>1</v>
      </c>
      <c r="BV220">
        <v>2</v>
      </c>
      <c r="BW220" s="19">
        <v>4</v>
      </c>
      <c r="BX220">
        <v>2</v>
      </c>
      <c r="BY220" s="20">
        <v>0</v>
      </c>
      <c r="BZ220" s="13" t="s">
        <v>136</v>
      </c>
      <c r="CA220" s="13" t="s">
        <v>136</v>
      </c>
      <c r="CB220" s="13" t="s">
        <v>136</v>
      </c>
      <c r="CC220" s="20">
        <v>0</v>
      </c>
      <c r="CD220" s="13" t="s">
        <v>136</v>
      </c>
      <c r="CE220" s="13" t="s">
        <v>136</v>
      </c>
      <c r="CF220" s="13" t="s">
        <v>136</v>
      </c>
      <c r="CG220" s="20">
        <v>0</v>
      </c>
      <c r="CH220" s="13" t="s">
        <v>136</v>
      </c>
      <c r="CI220" s="13" t="s">
        <v>136</v>
      </c>
      <c r="CJ220" s="13" t="s">
        <v>136</v>
      </c>
      <c r="CK220" s="20">
        <v>0</v>
      </c>
      <c r="CL220" s="13" t="s">
        <v>136</v>
      </c>
      <c r="CM220" s="13" t="s">
        <v>136</v>
      </c>
      <c r="CN220" s="13" t="s">
        <v>136</v>
      </c>
      <c r="CO220" s="13" t="s">
        <v>136</v>
      </c>
      <c r="CP220" s="13" t="s">
        <v>136</v>
      </c>
      <c r="CQ220" s="13" t="s">
        <v>136</v>
      </c>
      <c r="CR220" s="13" t="s">
        <v>136</v>
      </c>
      <c r="CS220" s="13" t="s">
        <v>136</v>
      </c>
      <c r="CT220" s="13" t="s">
        <v>136</v>
      </c>
      <c r="CU220" s="13" t="s">
        <v>136</v>
      </c>
      <c r="CV220" s="13" t="s">
        <v>136</v>
      </c>
      <c r="CW220" s="13" t="s">
        <v>136</v>
      </c>
      <c r="CX220" s="13" t="s">
        <v>136</v>
      </c>
      <c r="CY220" s="13" t="s">
        <v>136</v>
      </c>
      <c r="CZ220" s="13" t="s">
        <v>136</v>
      </c>
      <c r="DA220" s="13" t="s">
        <v>136</v>
      </c>
      <c r="DB220" s="13" t="s">
        <v>136</v>
      </c>
      <c r="DC220">
        <v>3</v>
      </c>
      <c r="DD220" s="13" t="s">
        <v>136</v>
      </c>
      <c r="DE220" s="13" t="s">
        <v>136</v>
      </c>
      <c r="DF220" s="13" t="s">
        <v>136</v>
      </c>
      <c r="DG220" s="13" t="s">
        <v>136</v>
      </c>
      <c r="DH220" s="13" t="s">
        <v>136</v>
      </c>
      <c r="DI220" s="13"/>
      <c r="DJ220" s="13"/>
      <c r="DK220" s="13"/>
      <c r="DL220" s="20">
        <v>0</v>
      </c>
      <c r="DM220" s="20">
        <v>0</v>
      </c>
      <c r="DN220" s="20">
        <v>1</v>
      </c>
      <c r="DO220" s="20">
        <v>0</v>
      </c>
      <c r="DP220" s="20">
        <v>0</v>
      </c>
      <c r="DQ220" s="20">
        <v>0</v>
      </c>
      <c r="DR220" s="20">
        <v>0</v>
      </c>
      <c r="DS220" s="20">
        <v>0</v>
      </c>
      <c r="DT220" s="20">
        <v>0</v>
      </c>
      <c r="DU220" s="20">
        <v>0</v>
      </c>
      <c r="DV220" s="20">
        <v>0</v>
      </c>
      <c r="DW220" s="20">
        <v>0</v>
      </c>
      <c r="DX220" s="20">
        <v>2</v>
      </c>
      <c r="DY220" s="20">
        <v>2</v>
      </c>
      <c r="DZ220" s="20">
        <v>4</v>
      </c>
      <c r="EA220" s="20">
        <v>4</v>
      </c>
      <c r="EB220" s="20">
        <v>1500</v>
      </c>
      <c r="EC220" s="20">
        <v>3000</v>
      </c>
      <c r="ED220" s="19">
        <f t="shared" si="44"/>
        <v>1500</v>
      </c>
      <c r="EE220" s="19">
        <f t="shared" si="45"/>
        <v>50</v>
      </c>
      <c r="EF220" s="20">
        <v>1500</v>
      </c>
      <c r="EG220" s="20">
        <v>2000</v>
      </c>
      <c r="EH220" s="19">
        <f t="shared" si="46"/>
        <v>500</v>
      </c>
      <c r="EI220" s="19">
        <f t="shared" si="47"/>
        <v>25</v>
      </c>
      <c r="EJ220" s="19"/>
      <c r="EK220" s="19"/>
      <c r="EL220" s="19"/>
      <c r="EM220" s="19"/>
      <c r="EN220" s="19"/>
      <c r="EO220" s="19"/>
      <c r="EP220" s="19"/>
      <c r="EQ220" s="19"/>
      <c r="ER220" s="20">
        <v>1</v>
      </c>
      <c r="ES220" s="20"/>
      <c r="ET220" s="20">
        <v>0</v>
      </c>
      <c r="EU220" s="20">
        <v>0</v>
      </c>
      <c r="EV220" s="19">
        <v>0</v>
      </c>
      <c r="EW220" s="19"/>
      <c r="EX220">
        <v>0</v>
      </c>
      <c r="EY220" s="20" t="s">
        <v>136</v>
      </c>
      <c r="EZ220" s="19">
        <v>0</v>
      </c>
      <c r="FA220" s="19"/>
      <c r="FB220" s="19">
        <v>0</v>
      </c>
      <c r="FC220" s="19"/>
      <c r="FD220" s="19">
        <v>0</v>
      </c>
      <c r="FE220" s="19"/>
      <c r="FF220" s="15">
        <v>0</v>
      </c>
      <c r="FG220">
        <v>0</v>
      </c>
      <c r="FH220">
        <v>0</v>
      </c>
      <c r="FI220">
        <v>118</v>
      </c>
      <c r="FJ220">
        <v>279</v>
      </c>
      <c r="FK220">
        <v>118</v>
      </c>
      <c r="FL220">
        <v>279</v>
      </c>
      <c r="FM220">
        <v>397</v>
      </c>
      <c r="FN220">
        <v>0</v>
      </c>
      <c r="FO220">
        <v>0</v>
      </c>
      <c r="FP220">
        <v>90</v>
      </c>
      <c r="FQ220">
        <v>0</v>
      </c>
      <c r="FR220">
        <v>0</v>
      </c>
      <c r="FS220">
        <v>0</v>
      </c>
      <c r="FT220">
        <v>9</v>
      </c>
      <c r="FU220">
        <v>4</v>
      </c>
      <c r="FV220">
        <v>0</v>
      </c>
      <c r="FW220">
        <v>0</v>
      </c>
      <c r="FX220">
        <v>0</v>
      </c>
      <c r="FY220">
        <v>0</v>
      </c>
      <c r="FZ220">
        <v>0</v>
      </c>
      <c r="GA220">
        <v>0</v>
      </c>
      <c r="GB220">
        <v>0</v>
      </c>
      <c r="GC220">
        <v>0</v>
      </c>
      <c r="GD220">
        <v>0</v>
      </c>
      <c r="GE220">
        <v>0</v>
      </c>
      <c r="GF220">
        <v>6</v>
      </c>
      <c r="GG220">
        <v>0</v>
      </c>
      <c r="GH220">
        <v>0</v>
      </c>
      <c r="GI220">
        <v>0</v>
      </c>
      <c r="GJ220">
        <v>5</v>
      </c>
      <c r="GK220">
        <v>75</v>
      </c>
      <c r="GL220">
        <v>0</v>
      </c>
      <c r="GM220">
        <v>0</v>
      </c>
      <c r="GN220">
        <v>1</v>
      </c>
      <c r="GO220">
        <v>0</v>
      </c>
      <c r="GP220">
        <v>0</v>
      </c>
      <c r="GQ220">
        <v>0</v>
      </c>
      <c r="GR220">
        <v>2</v>
      </c>
      <c r="GS220">
        <v>200</v>
      </c>
      <c r="GT220">
        <v>0</v>
      </c>
      <c r="GU220">
        <v>0</v>
      </c>
      <c r="GV220">
        <v>2</v>
      </c>
      <c r="GW220">
        <v>0</v>
      </c>
      <c r="GX220">
        <v>0</v>
      </c>
      <c r="GY220">
        <v>0</v>
      </c>
      <c r="GZ220">
        <v>3</v>
      </c>
      <c r="HA220">
        <v>0</v>
      </c>
    </row>
    <row r="221" spans="1:209" ht="15" customHeight="1" x14ac:dyDescent="0.35">
      <c r="A221" s="18">
        <v>3040924</v>
      </c>
      <c r="B221" s="18">
        <v>3</v>
      </c>
      <c r="C221" s="18">
        <v>4</v>
      </c>
      <c r="D221" s="18">
        <v>9</v>
      </c>
      <c r="E221" s="18" t="s">
        <v>346</v>
      </c>
      <c r="F221" s="18">
        <v>1</v>
      </c>
      <c r="G221" s="18">
        <v>3</v>
      </c>
      <c r="H221" s="18">
        <v>2</v>
      </c>
      <c r="I221" s="18">
        <v>2</v>
      </c>
      <c r="J221" s="18">
        <v>3</v>
      </c>
      <c r="K221" s="13">
        <v>1</v>
      </c>
      <c r="L221" s="13">
        <v>1</v>
      </c>
      <c r="M221" s="13">
        <v>9</v>
      </c>
      <c r="N221" s="14">
        <v>0</v>
      </c>
      <c r="O221" s="13">
        <v>1</v>
      </c>
      <c r="P221" s="14">
        <v>0</v>
      </c>
      <c r="Q221" s="14">
        <v>0</v>
      </c>
      <c r="R221" s="13">
        <v>2</v>
      </c>
      <c r="S221" s="14">
        <v>0</v>
      </c>
      <c r="T221" s="14">
        <f t="shared" si="39"/>
        <v>12</v>
      </c>
      <c r="U221" s="14">
        <v>0</v>
      </c>
      <c r="V221">
        <v>9</v>
      </c>
      <c r="W221" s="14">
        <v>0</v>
      </c>
      <c r="X221" s="14">
        <v>0</v>
      </c>
      <c r="Y221" s="14">
        <v>0</v>
      </c>
      <c r="Z221">
        <v>2</v>
      </c>
      <c r="AA221" s="14">
        <v>0</v>
      </c>
      <c r="AB221" s="14">
        <f t="shared" si="40"/>
        <v>11</v>
      </c>
      <c r="AC221" s="14">
        <v>0</v>
      </c>
      <c r="AD221" s="14">
        <v>0</v>
      </c>
      <c r="AE221" s="14">
        <v>0</v>
      </c>
      <c r="AF221" s="14">
        <v>0</v>
      </c>
      <c r="AG221" s="14">
        <v>0</v>
      </c>
      <c r="AH221" s="14">
        <v>0</v>
      </c>
      <c r="AI221" s="14">
        <v>0</v>
      </c>
      <c r="AJ221" s="14">
        <f t="shared" si="41"/>
        <v>0</v>
      </c>
      <c r="AK221" s="14">
        <v>0</v>
      </c>
      <c r="AL221" s="14">
        <v>0</v>
      </c>
      <c r="AM221" s="14">
        <v>0</v>
      </c>
      <c r="AN221" s="14">
        <v>0</v>
      </c>
      <c r="AO221" s="14">
        <v>0</v>
      </c>
      <c r="AP221" s="14">
        <v>0</v>
      </c>
      <c r="AQ221" s="14">
        <v>0</v>
      </c>
      <c r="AR221" s="14">
        <f t="shared" si="42"/>
        <v>0</v>
      </c>
      <c r="AS221" s="14">
        <f t="shared" si="43"/>
        <v>23</v>
      </c>
      <c r="AT221">
        <v>1</v>
      </c>
      <c r="AU221">
        <v>1</v>
      </c>
      <c r="AV221" s="20">
        <v>0</v>
      </c>
      <c r="AW221" s="13" t="s">
        <v>136</v>
      </c>
      <c r="AX221" s="13" t="s">
        <v>136</v>
      </c>
      <c r="AY221" s="13" t="s">
        <v>136</v>
      </c>
      <c r="AZ221" s="20">
        <v>1</v>
      </c>
      <c r="BA221">
        <v>2</v>
      </c>
      <c r="BB221">
        <v>2</v>
      </c>
      <c r="BC221">
        <v>3</v>
      </c>
      <c r="BD221" s="20">
        <v>0</v>
      </c>
      <c r="BE221" s="13" t="s">
        <v>136</v>
      </c>
      <c r="BF221" s="13" t="s">
        <v>136</v>
      </c>
      <c r="BG221" s="13" t="s">
        <v>136</v>
      </c>
      <c r="BH221" s="20">
        <v>0</v>
      </c>
      <c r="BI221" s="13" t="s">
        <v>136</v>
      </c>
      <c r="BJ221" s="13" t="s">
        <v>136</v>
      </c>
      <c r="BK221" s="13" t="s">
        <v>136</v>
      </c>
      <c r="BL221" s="20">
        <v>0</v>
      </c>
      <c r="BM221" s="13" t="s">
        <v>136</v>
      </c>
      <c r="BN221" s="13" t="s">
        <v>136</v>
      </c>
      <c r="BO221" s="13" t="s">
        <v>136</v>
      </c>
      <c r="BP221" s="20">
        <v>0</v>
      </c>
      <c r="BQ221" s="21">
        <v>1</v>
      </c>
      <c r="BR221" s="13" t="s">
        <v>136</v>
      </c>
      <c r="BS221" s="13" t="s">
        <v>136</v>
      </c>
      <c r="BT221" s="13" t="s">
        <v>136</v>
      </c>
      <c r="BU221" s="20">
        <v>0</v>
      </c>
      <c r="BV221" s="13" t="s">
        <v>136</v>
      </c>
      <c r="BW221" s="13" t="s">
        <v>136</v>
      </c>
      <c r="BX221" s="13" t="s">
        <v>136</v>
      </c>
      <c r="BY221" s="20">
        <v>1</v>
      </c>
      <c r="BZ221">
        <v>2</v>
      </c>
      <c r="CA221">
        <v>4</v>
      </c>
      <c r="CB221">
        <v>2</v>
      </c>
      <c r="CC221" s="20">
        <v>0</v>
      </c>
      <c r="CD221" s="13" t="s">
        <v>136</v>
      </c>
      <c r="CE221" s="13" t="s">
        <v>136</v>
      </c>
      <c r="CF221" s="13" t="s">
        <v>136</v>
      </c>
      <c r="CG221" s="20">
        <v>0</v>
      </c>
      <c r="CH221" s="13" t="s">
        <v>136</v>
      </c>
      <c r="CI221" s="13" t="s">
        <v>136</v>
      </c>
      <c r="CJ221" s="13" t="s">
        <v>136</v>
      </c>
      <c r="CK221" s="20">
        <v>0</v>
      </c>
      <c r="CL221" s="13" t="s">
        <v>136</v>
      </c>
      <c r="CM221" s="13" t="s">
        <v>136</v>
      </c>
      <c r="CN221" s="13" t="s">
        <v>136</v>
      </c>
      <c r="CO221">
        <v>3</v>
      </c>
      <c r="CP221" s="13" t="s">
        <v>136</v>
      </c>
      <c r="CQ221" s="13" t="s">
        <v>136</v>
      </c>
      <c r="CR221" s="13" t="s">
        <v>136</v>
      </c>
      <c r="CS221" s="13" t="s">
        <v>136</v>
      </c>
      <c r="CT221" s="13" t="s">
        <v>136</v>
      </c>
      <c r="CU221">
        <v>7</v>
      </c>
      <c r="CV221">
        <v>18</v>
      </c>
      <c r="CW221" s="13" t="s">
        <v>136</v>
      </c>
      <c r="CX221" s="13" t="s">
        <v>136</v>
      </c>
      <c r="CY221" s="13" t="s">
        <v>136</v>
      </c>
      <c r="CZ221" s="13" t="s">
        <v>136</v>
      </c>
      <c r="DA221" s="13" t="s">
        <v>136</v>
      </c>
      <c r="DB221" s="13" t="s">
        <v>136</v>
      </c>
      <c r="DC221" s="13" t="s">
        <v>136</v>
      </c>
      <c r="DD221" s="13" t="s">
        <v>136</v>
      </c>
      <c r="DE221" s="13" t="s">
        <v>136</v>
      </c>
      <c r="DF221" s="13" t="s">
        <v>136</v>
      </c>
      <c r="DG221" s="13" t="s">
        <v>136</v>
      </c>
      <c r="DH221" s="13" t="s">
        <v>136</v>
      </c>
      <c r="DI221" s="13"/>
      <c r="DJ221" s="13"/>
      <c r="DK221" s="13"/>
      <c r="DL221" s="20">
        <v>1</v>
      </c>
      <c r="DM221" s="20">
        <v>0</v>
      </c>
      <c r="DN221" s="20">
        <v>0</v>
      </c>
      <c r="DO221" s="20">
        <v>0</v>
      </c>
      <c r="DP221" s="20">
        <v>0</v>
      </c>
      <c r="DQ221" s="20">
        <v>0</v>
      </c>
      <c r="DR221" s="20">
        <v>0</v>
      </c>
      <c r="DS221" s="20">
        <v>0</v>
      </c>
      <c r="DT221" s="20">
        <v>0</v>
      </c>
      <c r="DU221" s="20">
        <v>0</v>
      </c>
      <c r="DV221" s="20">
        <v>1</v>
      </c>
      <c r="DW221" s="20">
        <v>0</v>
      </c>
      <c r="DX221" s="20">
        <v>2</v>
      </c>
      <c r="DY221" s="20">
        <v>2</v>
      </c>
      <c r="DZ221" s="20">
        <v>4</v>
      </c>
      <c r="EA221" s="20">
        <v>4</v>
      </c>
      <c r="EB221" s="20">
        <v>2000</v>
      </c>
      <c r="EC221" s="20">
        <v>3000</v>
      </c>
      <c r="ED221" s="19">
        <f t="shared" si="44"/>
        <v>1000</v>
      </c>
      <c r="EE221" s="19">
        <f t="shared" si="45"/>
        <v>33.333333333333336</v>
      </c>
      <c r="EF221" s="20">
        <v>3000</v>
      </c>
      <c r="EG221" s="20">
        <v>5000</v>
      </c>
      <c r="EH221" s="19">
        <f t="shared" si="46"/>
        <v>2000</v>
      </c>
      <c r="EI221" s="19">
        <f t="shared" si="47"/>
        <v>40</v>
      </c>
      <c r="EJ221" s="19"/>
      <c r="EK221" s="19"/>
      <c r="EL221" s="19"/>
      <c r="EM221" s="19"/>
      <c r="EN221" s="19"/>
      <c r="EO221" s="19"/>
      <c r="EP221" s="19"/>
      <c r="EQ221" s="19"/>
      <c r="ER221" s="20">
        <v>1</v>
      </c>
      <c r="ES221" s="20"/>
      <c r="ET221" s="20">
        <v>0</v>
      </c>
      <c r="EU221" s="20">
        <v>0</v>
      </c>
      <c r="EV221" s="19">
        <v>0</v>
      </c>
      <c r="EW221" s="19"/>
      <c r="EX221">
        <v>0</v>
      </c>
      <c r="EY221" s="20" t="s">
        <v>136</v>
      </c>
      <c r="EZ221" s="19">
        <v>0</v>
      </c>
      <c r="FA221" s="19"/>
      <c r="FB221" s="20">
        <v>5</v>
      </c>
      <c r="FC221" s="20"/>
      <c r="FD221" s="19">
        <v>0</v>
      </c>
      <c r="FE221" s="19"/>
      <c r="FF221">
        <v>2</v>
      </c>
      <c r="FG221">
        <v>20</v>
      </c>
      <c r="FH221">
        <v>32</v>
      </c>
      <c r="FI221">
        <v>14</v>
      </c>
      <c r="FJ221">
        <v>41</v>
      </c>
      <c r="FK221">
        <v>34</v>
      </c>
      <c r="FL221">
        <v>73</v>
      </c>
      <c r="FM221">
        <v>107</v>
      </c>
      <c r="FN221">
        <v>12</v>
      </c>
      <c r="FO221">
        <v>24</v>
      </c>
      <c r="FP221">
        <v>6</v>
      </c>
      <c r="FQ221">
        <v>0</v>
      </c>
      <c r="FR221">
        <v>0</v>
      </c>
      <c r="FS221">
        <v>2</v>
      </c>
      <c r="FT221">
        <v>0</v>
      </c>
      <c r="FU221">
        <v>1</v>
      </c>
      <c r="FV221">
        <v>0</v>
      </c>
      <c r="FW221">
        <v>0</v>
      </c>
      <c r="FX221">
        <v>0</v>
      </c>
      <c r="FY221">
        <v>0</v>
      </c>
      <c r="FZ221">
        <v>1</v>
      </c>
      <c r="GA221">
        <v>2</v>
      </c>
      <c r="GB221">
        <v>3</v>
      </c>
      <c r="GC221">
        <v>0</v>
      </c>
      <c r="GD221">
        <v>4</v>
      </c>
      <c r="GE221">
        <v>0</v>
      </c>
      <c r="GF221">
        <v>0</v>
      </c>
      <c r="GG221">
        <v>0</v>
      </c>
      <c r="GH221">
        <v>0</v>
      </c>
      <c r="GI221">
        <v>2</v>
      </c>
      <c r="GJ221">
        <v>0</v>
      </c>
      <c r="GK221">
        <v>20</v>
      </c>
      <c r="GL221">
        <v>3</v>
      </c>
      <c r="GM221">
        <v>0</v>
      </c>
      <c r="GN221">
        <v>0</v>
      </c>
      <c r="GO221">
        <v>0</v>
      </c>
      <c r="GP221">
        <v>0</v>
      </c>
      <c r="GQ221">
        <v>2</v>
      </c>
      <c r="GR221">
        <v>1</v>
      </c>
      <c r="GS221">
        <v>20</v>
      </c>
      <c r="GT221">
        <v>0</v>
      </c>
      <c r="GU221">
        <v>0</v>
      </c>
      <c r="GV221">
        <v>0</v>
      </c>
      <c r="GW221">
        <v>0</v>
      </c>
      <c r="GX221">
        <v>0</v>
      </c>
      <c r="GY221">
        <v>0</v>
      </c>
      <c r="GZ221">
        <v>4</v>
      </c>
      <c r="HA221">
        <v>0</v>
      </c>
    </row>
    <row r="222" spans="1:209" ht="15" customHeight="1" x14ac:dyDescent="0.35">
      <c r="A222" s="18">
        <v>3040925</v>
      </c>
      <c r="B222" s="18">
        <v>3</v>
      </c>
      <c r="C222" s="18">
        <v>4</v>
      </c>
      <c r="D222" s="18">
        <v>9</v>
      </c>
      <c r="E222" s="18" t="s">
        <v>347</v>
      </c>
      <c r="F222" s="18">
        <v>1</v>
      </c>
      <c r="G222" s="18">
        <v>1</v>
      </c>
      <c r="H222" s="18">
        <v>2</v>
      </c>
      <c r="I222">
        <v>0</v>
      </c>
      <c r="J222" s="18">
        <v>1</v>
      </c>
      <c r="K222" s="13">
        <v>0</v>
      </c>
      <c r="L222" s="14">
        <v>0</v>
      </c>
      <c r="M222" s="14">
        <v>0</v>
      </c>
      <c r="N222" s="14">
        <v>0</v>
      </c>
      <c r="O222" s="13">
        <v>2</v>
      </c>
      <c r="P222" s="14">
        <v>0</v>
      </c>
      <c r="Q222" s="14">
        <v>0</v>
      </c>
      <c r="R222" s="13">
        <v>4</v>
      </c>
      <c r="S222" s="14">
        <v>0</v>
      </c>
      <c r="T222" s="14">
        <f t="shared" si="39"/>
        <v>6</v>
      </c>
      <c r="U222" s="14">
        <v>0</v>
      </c>
      <c r="V222" s="14">
        <v>0</v>
      </c>
      <c r="W222" s="14">
        <v>0</v>
      </c>
      <c r="X222" s="14">
        <v>0</v>
      </c>
      <c r="Y222" s="14">
        <v>0</v>
      </c>
      <c r="Z222" s="14">
        <v>0</v>
      </c>
      <c r="AA222" s="14">
        <v>0</v>
      </c>
      <c r="AB222" s="14">
        <f t="shared" si="40"/>
        <v>0</v>
      </c>
      <c r="AC222" s="14">
        <v>0</v>
      </c>
      <c r="AD222" s="14">
        <v>0</v>
      </c>
      <c r="AE222" s="14">
        <v>0</v>
      </c>
      <c r="AF222" s="14">
        <v>0</v>
      </c>
      <c r="AG222" s="14">
        <v>0</v>
      </c>
      <c r="AH222" s="14">
        <v>0</v>
      </c>
      <c r="AI222" s="14">
        <v>0</v>
      </c>
      <c r="AJ222" s="14">
        <f t="shared" si="41"/>
        <v>0</v>
      </c>
      <c r="AK222" s="14">
        <v>0</v>
      </c>
      <c r="AL222" s="14">
        <v>0</v>
      </c>
      <c r="AM222" s="14">
        <v>0</v>
      </c>
      <c r="AN222" s="14">
        <v>0</v>
      </c>
      <c r="AO222" s="14">
        <v>0</v>
      </c>
      <c r="AP222" s="14">
        <v>0</v>
      </c>
      <c r="AQ222" s="14">
        <v>0</v>
      </c>
      <c r="AR222" s="14">
        <f t="shared" si="42"/>
        <v>0</v>
      </c>
      <c r="AS222" s="14">
        <f t="shared" si="43"/>
        <v>6</v>
      </c>
      <c r="AT222">
        <v>0</v>
      </c>
      <c r="AU222" s="13" t="s">
        <v>136</v>
      </c>
      <c r="AV222" s="20">
        <v>0</v>
      </c>
      <c r="AW222" s="13" t="s">
        <v>136</v>
      </c>
      <c r="AX222" s="13" t="s">
        <v>136</v>
      </c>
      <c r="AY222" s="13" t="s">
        <v>136</v>
      </c>
      <c r="AZ222" s="20">
        <v>0</v>
      </c>
      <c r="BA222" s="13" t="s">
        <v>136</v>
      </c>
      <c r="BB222" s="13" t="s">
        <v>136</v>
      </c>
      <c r="BC222" s="13" t="s">
        <v>136</v>
      </c>
      <c r="BD222" s="20">
        <v>0</v>
      </c>
      <c r="BE222" s="13" t="s">
        <v>136</v>
      </c>
      <c r="BF222" s="13" t="s">
        <v>136</v>
      </c>
      <c r="BG222" s="13" t="s">
        <v>136</v>
      </c>
      <c r="BH222" s="20">
        <v>0</v>
      </c>
      <c r="BI222" s="13" t="s">
        <v>136</v>
      </c>
      <c r="BJ222" s="13" t="s">
        <v>136</v>
      </c>
      <c r="BK222" s="13" t="s">
        <v>136</v>
      </c>
      <c r="BL222" s="20">
        <v>1</v>
      </c>
      <c r="BM222">
        <v>2</v>
      </c>
      <c r="BN222">
        <v>3</v>
      </c>
      <c r="BO222">
        <v>2</v>
      </c>
      <c r="BP222" s="20">
        <v>0</v>
      </c>
      <c r="BQ222" s="21">
        <v>1</v>
      </c>
      <c r="BR222" s="13" t="s">
        <v>136</v>
      </c>
      <c r="BS222" s="13" t="s">
        <v>136</v>
      </c>
      <c r="BT222" s="13" t="s">
        <v>136</v>
      </c>
      <c r="BU222" s="20">
        <v>0</v>
      </c>
      <c r="BV222" s="13" t="s">
        <v>136</v>
      </c>
      <c r="BW222" s="13" t="s">
        <v>136</v>
      </c>
      <c r="BX222" s="13" t="s">
        <v>136</v>
      </c>
      <c r="BY222" s="20">
        <v>0</v>
      </c>
      <c r="BZ222" s="13" t="s">
        <v>136</v>
      </c>
      <c r="CA222" s="13" t="s">
        <v>136</v>
      </c>
      <c r="CB222" s="13" t="s">
        <v>136</v>
      </c>
      <c r="CC222" s="20">
        <v>0</v>
      </c>
      <c r="CD222" s="13" t="s">
        <v>136</v>
      </c>
      <c r="CE222" s="13" t="s">
        <v>136</v>
      </c>
      <c r="CF222" s="13" t="s">
        <v>136</v>
      </c>
      <c r="CG222" s="20">
        <v>0</v>
      </c>
      <c r="CH222" s="13" t="s">
        <v>136</v>
      </c>
      <c r="CI222" s="13" t="s">
        <v>136</v>
      </c>
      <c r="CJ222" s="13" t="s">
        <v>136</v>
      </c>
      <c r="CK222" s="20">
        <v>0</v>
      </c>
      <c r="CL222" s="13" t="s">
        <v>136</v>
      </c>
      <c r="CM222" s="13" t="s">
        <v>136</v>
      </c>
      <c r="CN222" s="13" t="s">
        <v>136</v>
      </c>
      <c r="CO222" s="13" t="s">
        <v>136</v>
      </c>
      <c r="CP222" s="13" t="s">
        <v>136</v>
      </c>
      <c r="CQ222" s="13" t="s">
        <v>136</v>
      </c>
      <c r="CR222" s="13" t="s">
        <v>136</v>
      </c>
      <c r="CS222" s="13" t="s">
        <v>136</v>
      </c>
      <c r="CT222" s="13" t="s">
        <v>136</v>
      </c>
      <c r="CU222">
        <v>23</v>
      </c>
      <c r="CV222" s="13" t="s">
        <v>136</v>
      </c>
      <c r="CW222" s="13" t="s">
        <v>136</v>
      </c>
      <c r="CX222" s="13" t="s">
        <v>136</v>
      </c>
      <c r="CY222" s="13" t="s">
        <v>136</v>
      </c>
      <c r="CZ222" s="13" t="s">
        <v>136</v>
      </c>
      <c r="DA222" s="13" t="s">
        <v>136</v>
      </c>
      <c r="DB222" s="13" t="s">
        <v>136</v>
      </c>
      <c r="DC222" s="13" t="s">
        <v>136</v>
      </c>
      <c r="DD222" s="13" t="s">
        <v>136</v>
      </c>
      <c r="DE222" s="13" t="s">
        <v>136</v>
      </c>
      <c r="DF222" s="13" t="s">
        <v>136</v>
      </c>
      <c r="DG222" s="13" t="s">
        <v>136</v>
      </c>
      <c r="DH222" s="13" t="s">
        <v>136</v>
      </c>
      <c r="DI222" s="13"/>
      <c r="DJ222" s="13"/>
      <c r="DK222" s="13"/>
      <c r="DL222" s="20">
        <v>1</v>
      </c>
      <c r="DM222" s="20">
        <v>0</v>
      </c>
      <c r="DN222" s="20">
        <v>0</v>
      </c>
      <c r="DO222" s="20">
        <v>0</v>
      </c>
      <c r="DP222" s="20">
        <v>0</v>
      </c>
      <c r="DQ222" s="20">
        <v>0</v>
      </c>
      <c r="DR222" s="20">
        <v>0</v>
      </c>
      <c r="DS222" s="20">
        <v>0</v>
      </c>
      <c r="DT222" s="20">
        <v>0</v>
      </c>
      <c r="DU222" s="20">
        <v>0</v>
      </c>
      <c r="DV222" s="20">
        <v>0</v>
      </c>
      <c r="DW222" s="20">
        <v>1</v>
      </c>
      <c r="DX222" s="20">
        <v>2</v>
      </c>
      <c r="DY222" s="20">
        <v>2</v>
      </c>
      <c r="DZ222" s="20">
        <v>4</v>
      </c>
      <c r="EA222" s="20">
        <v>4</v>
      </c>
      <c r="EB222" s="20">
        <v>3000</v>
      </c>
      <c r="EC222" s="20">
        <v>4000</v>
      </c>
      <c r="ED222" s="19">
        <f t="shared" si="44"/>
        <v>1000</v>
      </c>
      <c r="EE222" s="19">
        <f t="shared" si="45"/>
        <v>25</v>
      </c>
      <c r="EF222" s="20">
        <v>2000</v>
      </c>
      <c r="EG222" s="20">
        <v>3000</v>
      </c>
      <c r="EH222" s="19">
        <f t="shared" si="46"/>
        <v>1000</v>
      </c>
      <c r="EI222" s="19">
        <f t="shared" si="47"/>
        <v>33.333333333333336</v>
      </c>
      <c r="EJ222" s="19"/>
      <c r="EK222" s="19"/>
      <c r="EL222" s="19"/>
      <c r="EM222" s="19"/>
      <c r="EN222" s="19"/>
      <c r="EO222" s="19"/>
      <c r="EP222" s="19"/>
      <c r="EQ222" s="19"/>
      <c r="ER222" s="20">
        <v>1</v>
      </c>
      <c r="ES222" s="20"/>
      <c r="ET222" s="20">
        <v>0</v>
      </c>
      <c r="EU222" s="20">
        <v>0</v>
      </c>
      <c r="EV222" s="19">
        <v>0</v>
      </c>
      <c r="EW222" s="19"/>
      <c r="EX222">
        <v>0</v>
      </c>
      <c r="EY222" s="20" t="s">
        <v>136</v>
      </c>
      <c r="EZ222" s="19">
        <v>0</v>
      </c>
      <c r="FA222" s="19"/>
      <c r="FB222" s="20">
        <v>2</v>
      </c>
      <c r="FC222" s="20"/>
      <c r="FD222" s="19">
        <v>0</v>
      </c>
      <c r="FE222" s="19"/>
      <c r="FF222">
        <v>4</v>
      </c>
      <c r="FG222">
        <v>9</v>
      </c>
      <c r="FH222">
        <v>0</v>
      </c>
      <c r="FI222">
        <v>24</v>
      </c>
      <c r="FJ222">
        <v>74</v>
      </c>
      <c r="FK222">
        <v>33</v>
      </c>
      <c r="FL222">
        <v>74</v>
      </c>
      <c r="FM222">
        <v>107</v>
      </c>
      <c r="FN222">
        <v>2</v>
      </c>
      <c r="FO222">
        <v>0</v>
      </c>
      <c r="FP222">
        <v>4</v>
      </c>
      <c r="FQ222">
        <v>0</v>
      </c>
      <c r="FR222">
        <v>1</v>
      </c>
      <c r="FS222">
        <v>0</v>
      </c>
      <c r="FT222">
        <v>0</v>
      </c>
      <c r="FU222">
        <v>0</v>
      </c>
      <c r="FV222">
        <v>0</v>
      </c>
      <c r="FW222">
        <v>0</v>
      </c>
      <c r="FX222">
        <v>0</v>
      </c>
      <c r="FY222">
        <v>0</v>
      </c>
      <c r="FZ222">
        <v>0</v>
      </c>
      <c r="GA222">
        <v>0</v>
      </c>
      <c r="GB222">
        <v>7</v>
      </c>
      <c r="GC222">
        <v>7</v>
      </c>
      <c r="GD222">
        <v>1</v>
      </c>
      <c r="GE222">
        <v>0</v>
      </c>
      <c r="GF222">
        <v>3</v>
      </c>
      <c r="GG222">
        <v>0</v>
      </c>
      <c r="GH222">
        <v>0</v>
      </c>
      <c r="GI222">
        <v>0</v>
      </c>
      <c r="GJ222">
        <v>3</v>
      </c>
      <c r="GK222">
        <v>55</v>
      </c>
      <c r="GL222">
        <v>3</v>
      </c>
      <c r="GM222">
        <v>0</v>
      </c>
      <c r="GN222">
        <v>0</v>
      </c>
      <c r="GO222">
        <v>0</v>
      </c>
      <c r="GP222">
        <v>0</v>
      </c>
      <c r="GQ222">
        <v>0</v>
      </c>
      <c r="GR222">
        <v>1</v>
      </c>
      <c r="GS222">
        <v>12</v>
      </c>
      <c r="GT222">
        <v>0</v>
      </c>
      <c r="GU222">
        <v>0</v>
      </c>
      <c r="GV222">
        <v>4</v>
      </c>
      <c r="GW222">
        <v>0</v>
      </c>
      <c r="GX222">
        <v>2</v>
      </c>
      <c r="GY222">
        <v>0</v>
      </c>
      <c r="GZ222">
        <v>2</v>
      </c>
      <c r="HA222">
        <v>0</v>
      </c>
    </row>
    <row r="223" spans="1:209" ht="15" customHeight="1" x14ac:dyDescent="0.35">
      <c r="A223" s="18">
        <v>3040926</v>
      </c>
      <c r="B223" s="18">
        <v>3</v>
      </c>
      <c r="C223" s="18">
        <v>4</v>
      </c>
      <c r="D223" s="18">
        <v>9</v>
      </c>
      <c r="E223" s="18" t="s">
        <v>348</v>
      </c>
      <c r="F223" s="18">
        <v>1</v>
      </c>
      <c r="G223" s="18">
        <v>2</v>
      </c>
      <c r="H223" s="18">
        <v>1</v>
      </c>
      <c r="I223">
        <v>0</v>
      </c>
      <c r="J223" s="18">
        <v>2</v>
      </c>
      <c r="K223" s="13">
        <v>0</v>
      </c>
      <c r="L223" s="14">
        <v>0</v>
      </c>
      <c r="M223" s="14">
        <v>0</v>
      </c>
      <c r="N223">
        <v>6</v>
      </c>
      <c r="O223" s="13">
        <v>3</v>
      </c>
      <c r="P223" s="14">
        <v>0</v>
      </c>
      <c r="Q223" s="14">
        <v>0</v>
      </c>
      <c r="R223" s="13">
        <v>1</v>
      </c>
      <c r="S223" s="14">
        <v>0</v>
      </c>
      <c r="T223" s="14">
        <f t="shared" si="39"/>
        <v>10</v>
      </c>
      <c r="U223" s="14">
        <v>0</v>
      </c>
      <c r="V223" s="14">
        <v>0</v>
      </c>
      <c r="W223" s="14">
        <v>0</v>
      </c>
      <c r="X223" s="14">
        <v>0</v>
      </c>
      <c r="Y223" s="14">
        <v>0</v>
      </c>
      <c r="Z223" s="14">
        <v>0</v>
      </c>
      <c r="AA223" s="14">
        <v>0</v>
      </c>
      <c r="AB223" s="14">
        <f t="shared" si="40"/>
        <v>0</v>
      </c>
      <c r="AC223" s="14">
        <v>0</v>
      </c>
      <c r="AD223" s="14">
        <v>0</v>
      </c>
      <c r="AE223" s="14">
        <v>0</v>
      </c>
      <c r="AF223" s="14">
        <v>0</v>
      </c>
      <c r="AG223" s="14">
        <v>0</v>
      </c>
      <c r="AH223" s="14">
        <v>0</v>
      </c>
      <c r="AI223" s="14">
        <v>0</v>
      </c>
      <c r="AJ223" s="14">
        <f t="shared" si="41"/>
        <v>0</v>
      </c>
      <c r="AK223" s="14">
        <v>0</v>
      </c>
      <c r="AL223" s="14">
        <v>0</v>
      </c>
      <c r="AM223" s="14">
        <v>0</v>
      </c>
      <c r="AN223" s="14">
        <v>0</v>
      </c>
      <c r="AO223" s="14">
        <v>0</v>
      </c>
      <c r="AP223" s="14">
        <v>0</v>
      </c>
      <c r="AQ223" s="14">
        <v>0</v>
      </c>
      <c r="AR223" s="14">
        <f t="shared" si="42"/>
        <v>0</v>
      </c>
      <c r="AS223" s="14">
        <f t="shared" si="43"/>
        <v>10</v>
      </c>
      <c r="AT223" s="13">
        <v>0</v>
      </c>
      <c r="AU223" s="13" t="s">
        <v>136</v>
      </c>
      <c r="AV223" s="20">
        <v>0</v>
      </c>
      <c r="AW223" s="13" t="s">
        <v>136</v>
      </c>
      <c r="AX223" s="13" t="s">
        <v>136</v>
      </c>
      <c r="AY223" s="13" t="s">
        <v>136</v>
      </c>
      <c r="AZ223" s="20">
        <v>1</v>
      </c>
      <c r="BA223">
        <v>2</v>
      </c>
      <c r="BB223">
        <v>2</v>
      </c>
      <c r="BC223">
        <v>3</v>
      </c>
      <c r="BD223" s="20">
        <v>0</v>
      </c>
      <c r="BE223" s="13" t="s">
        <v>136</v>
      </c>
      <c r="BF223" s="13" t="s">
        <v>136</v>
      </c>
      <c r="BG223" s="13" t="s">
        <v>136</v>
      </c>
      <c r="BH223" s="20">
        <v>0</v>
      </c>
      <c r="BI223" s="13" t="s">
        <v>136</v>
      </c>
      <c r="BJ223" s="13" t="s">
        <v>136</v>
      </c>
      <c r="BK223" s="13" t="s">
        <v>136</v>
      </c>
      <c r="BL223" s="20">
        <v>0</v>
      </c>
      <c r="BM223" s="13" t="s">
        <v>136</v>
      </c>
      <c r="BN223" s="13" t="s">
        <v>136</v>
      </c>
      <c r="BO223" s="13" t="s">
        <v>136</v>
      </c>
      <c r="BP223" s="20">
        <v>0</v>
      </c>
      <c r="BQ223" s="21">
        <v>1</v>
      </c>
      <c r="BR223" s="13" t="s">
        <v>136</v>
      </c>
      <c r="BS223" s="13" t="s">
        <v>136</v>
      </c>
      <c r="BT223" s="13" t="s">
        <v>136</v>
      </c>
      <c r="BU223" s="20">
        <v>0</v>
      </c>
      <c r="BV223" s="13" t="s">
        <v>136</v>
      </c>
      <c r="BW223" s="13" t="s">
        <v>136</v>
      </c>
      <c r="BX223" s="13" t="s">
        <v>136</v>
      </c>
      <c r="BY223" s="20">
        <v>0</v>
      </c>
      <c r="BZ223" s="13" t="s">
        <v>136</v>
      </c>
      <c r="CA223" s="13" t="s">
        <v>136</v>
      </c>
      <c r="CB223" s="13" t="s">
        <v>136</v>
      </c>
      <c r="CC223" s="20">
        <v>1</v>
      </c>
      <c r="CD223">
        <v>2</v>
      </c>
      <c r="CE223" s="15">
        <v>6</v>
      </c>
      <c r="CF223">
        <v>2</v>
      </c>
      <c r="CG223" s="20">
        <v>0</v>
      </c>
      <c r="CH223" s="13" t="s">
        <v>136</v>
      </c>
      <c r="CI223" s="13" t="s">
        <v>136</v>
      </c>
      <c r="CJ223" s="13" t="s">
        <v>136</v>
      </c>
      <c r="CK223" s="20">
        <v>0</v>
      </c>
      <c r="CL223" s="13" t="s">
        <v>136</v>
      </c>
      <c r="CM223" s="13" t="s">
        <v>136</v>
      </c>
      <c r="CN223" s="13" t="s">
        <v>136</v>
      </c>
      <c r="CO223">
        <v>10</v>
      </c>
      <c r="CP223">
        <v>4</v>
      </c>
      <c r="CQ223" s="13" t="s">
        <v>136</v>
      </c>
      <c r="CR223" s="13" t="s">
        <v>136</v>
      </c>
      <c r="CS223" s="13" t="s">
        <v>136</v>
      </c>
      <c r="CT223" s="13" t="s">
        <v>136</v>
      </c>
      <c r="CU223" s="13" t="s">
        <v>136</v>
      </c>
      <c r="CV223" s="13" t="s">
        <v>136</v>
      </c>
      <c r="CW223" s="13" t="s">
        <v>136</v>
      </c>
      <c r="CX223" s="13" t="s">
        <v>136</v>
      </c>
      <c r="CY223" s="13" t="s">
        <v>136</v>
      </c>
      <c r="CZ223" s="13" t="s">
        <v>136</v>
      </c>
      <c r="DA223" s="13" t="s">
        <v>136</v>
      </c>
      <c r="DB223" s="13" t="s">
        <v>136</v>
      </c>
      <c r="DC223">
        <v>4</v>
      </c>
      <c r="DD223" s="13" t="s">
        <v>136</v>
      </c>
      <c r="DE223" s="13" t="s">
        <v>136</v>
      </c>
      <c r="DF223" s="13" t="s">
        <v>136</v>
      </c>
      <c r="DG223" s="13" t="s">
        <v>136</v>
      </c>
      <c r="DH223" s="13" t="s">
        <v>136</v>
      </c>
      <c r="DI223" s="13"/>
      <c r="DJ223" s="13"/>
      <c r="DK223" s="13"/>
      <c r="DL223" s="13">
        <v>1</v>
      </c>
      <c r="DM223" s="13">
        <v>0</v>
      </c>
      <c r="DN223" s="13">
        <v>0</v>
      </c>
      <c r="DO223" s="13">
        <v>0</v>
      </c>
      <c r="DP223" s="13">
        <v>0</v>
      </c>
      <c r="DQ223" s="13">
        <v>0</v>
      </c>
      <c r="DR223" s="13">
        <v>0</v>
      </c>
      <c r="DS223" s="13">
        <v>0</v>
      </c>
      <c r="DT223" s="13">
        <v>0</v>
      </c>
      <c r="DU223" s="13">
        <v>0</v>
      </c>
      <c r="DV223" s="13">
        <v>0</v>
      </c>
      <c r="DW223" s="13">
        <v>0</v>
      </c>
      <c r="DX223" s="13">
        <v>2</v>
      </c>
      <c r="DY223" s="13">
        <v>2</v>
      </c>
      <c r="DZ223" s="13">
        <v>2</v>
      </c>
      <c r="EA223" s="13">
        <v>2</v>
      </c>
      <c r="EB223" s="13">
        <v>4000</v>
      </c>
      <c r="EC223" s="13">
        <v>6000</v>
      </c>
      <c r="ED223" s="19">
        <f t="shared" si="44"/>
        <v>2000</v>
      </c>
      <c r="EE223" s="19">
        <f t="shared" si="45"/>
        <v>33.333333333333336</v>
      </c>
      <c r="EF223" s="13">
        <v>4000</v>
      </c>
      <c r="EG223" s="13">
        <v>5000</v>
      </c>
      <c r="EH223" s="19">
        <f t="shared" si="46"/>
        <v>1000</v>
      </c>
      <c r="EI223" s="19">
        <f t="shared" si="47"/>
        <v>20</v>
      </c>
      <c r="EJ223" s="19"/>
      <c r="EK223" s="19"/>
      <c r="EL223" s="19"/>
      <c r="EM223" s="19"/>
      <c r="EN223" s="19"/>
      <c r="EO223" s="19"/>
      <c r="EP223" s="19"/>
      <c r="EQ223" s="19"/>
      <c r="ER223" s="20">
        <v>10</v>
      </c>
      <c r="ES223" s="20"/>
      <c r="ET223" s="20">
        <v>0</v>
      </c>
      <c r="EU223" s="20">
        <v>0</v>
      </c>
      <c r="EV223" s="19">
        <v>0</v>
      </c>
      <c r="EW223" s="19"/>
      <c r="EX223">
        <v>0</v>
      </c>
      <c r="EY223" s="20" t="s">
        <v>136</v>
      </c>
      <c r="EZ223" s="19">
        <v>0</v>
      </c>
      <c r="FA223" s="19"/>
      <c r="FB223" s="20">
        <v>5</v>
      </c>
      <c r="FC223" s="20"/>
      <c r="FD223" s="19">
        <v>0</v>
      </c>
      <c r="FE223" s="19"/>
      <c r="FF223">
        <v>2</v>
      </c>
      <c r="FG223">
        <v>13</v>
      </c>
      <c r="FH223">
        <v>0</v>
      </c>
      <c r="FI223">
        <v>5</v>
      </c>
      <c r="FJ223">
        <v>32</v>
      </c>
      <c r="FK223">
        <v>18</v>
      </c>
      <c r="FL223">
        <v>32</v>
      </c>
      <c r="FM223">
        <v>50</v>
      </c>
      <c r="FN223">
        <v>4</v>
      </c>
      <c r="FO223">
        <v>0</v>
      </c>
      <c r="FP223">
        <v>1</v>
      </c>
      <c r="FQ223">
        <v>0</v>
      </c>
      <c r="FR223">
        <v>1</v>
      </c>
      <c r="FS223">
        <v>0</v>
      </c>
      <c r="FT223">
        <v>0</v>
      </c>
      <c r="FU223">
        <v>0</v>
      </c>
      <c r="FV223">
        <v>0</v>
      </c>
      <c r="FW223">
        <v>0</v>
      </c>
      <c r="FX223">
        <v>0</v>
      </c>
      <c r="FY223">
        <v>0</v>
      </c>
      <c r="FZ223">
        <v>0</v>
      </c>
      <c r="GA223">
        <v>0</v>
      </c>
      <c r="GB223">
        <v>1</v>
      </c>
      <c r="GC223">
        <v>1</v>
      </c>
      <c r="GD223">
        <v>6</v>
      </c>
      <c r="GE223">
        <v>0</v>
      </c>
      <c r="GF223">
        <v>0</v>
      </c>
      <c r="GG223">
        <v>0</v>
      </c>
      <c r="GH223">
        <v>0</v>
      </c>
      <c r="GI223">
        <v>0</v>
      </c>
      <c r="GJ223">
        <v>0</v>
      </c>
      <c r="GK223">
        <v>6</v>
      </c>
      <c r="GL223">
        <v>1</v>
      </c>
      <c r="GM223">
        <v>0</v>
      </c>
      <c r="GN223">
        <v>0</v>
      </c>
      <c r="GO223">
        <v>0</v>
      </c>
      <c r="GP223">
        <v>0</v>
      </c>
      <c r="GQ223">
        <v>0</v>
      </c>
      <c r="GR223">
        <v>1</v>
      </c>
      <c r="GS223">
        <v>25</v>
      </c>
      <c r="GT223">
        <v>0</v>
      </c>
      <c r="GU223">
        <v>0</v>
      </c>
      <c r="GV223">
        <v>1</v>
      </c>
      <c r="GW223">
        <v>0</v>
      </c>
      <c r="GX223">
        <v>1</v>
      </c>
      <c r="GY223">
        <v>0</v>
      </c>
      <c r="GZ223">
        <v>1</v>
      </c>
      <c r="HA223">
        <v>0</v>
      </c>
    </row>
    <row r="224" spans="1:209" ht="15" customHeight="1" x14ac:dyDescent="0.35">
      <c r="A224" s="18">
        <v>3040927</v>
      </c>
      <c r="B224" s="18">
        <v>3</v>
      </c>
      <c r="C224" s="18">
        <v>4</v>
      </c>
      <c r="D224" s="18">
        <v>9</v>
      </c>
      <c r="E224" s="18" t="s">
        <v>349</v>
      </c>
      <c r="F224" s="18">
        <v>1</v>
      </c>
      <c r="G224" s="18">
        <v>2</v>
      </c>
      <c r="H224" s="18">
        <v>1</v>
      </c>
      <c r="I224">
        <v>0</v>
      </c>
      <c r="J224" s="18">
        <v>1</v>
      </c>
      <c r="K224" s="13">
        <v>0</v>
      </c>
      <c r="L224" s="14">
        <v>0</v>
      </c>
      <c r="M224" s="14">
        <v>0</v>
      </c>
      <c r="N224" s="14">
        <v>0</v>
      </c>
      <c r="O224" s="14">
        <v>0</v>
      </c>
      <c r="P224" s="13">
        <v>0</v>
      </c>
      <c r="Q224" s="13">
        <v>0</v>
      </c>
      <c r="R224" s="13">
        <v>0</v>
      </c>
      <c r="S224" s="14">
        <v>0</v>
      </c>
      <c r="T224" s="14">
        <f t="shared" si="39"/>
        <v>0</v>
      </c>
      <c r="U224" s="14">
        <v>0</v>
      </c>
      <c r="V224" s="13">
        <v>3</v>
      </c>
      <c r="W224">
        <v>4</v>
      </c>
      <c r="X224" s="14">
        <v>0</v>
      </c>
      <c r="Y224">
        <v>2</v>
      </c>
      <c r="Z224" s="13">
        <v>1</v>
      </c>
      <c r="AA224">
        <v>1</v>
      </c>
      <c r="AB224" s="14">
        <f t="shared" si="40"/>
        <v>11</v>
      </c>
      <c r="AC224" s="14">
        <v>0</v>
      </c>
      <c r="AD224" s="14">
        <v>0</v>
      </c>
      <c r="AE224" s="14">
        <v>0</v>
      </c>
      <c r="AF224" s="14">
        <v>0</v>
      </c>
      <c r="AG224" s="14">
        <v>0</v>
      </c>
      <c r="AH224" s="14">
        <v>0</v>
      </c>
      <c r="AI224" s="14">
        <v>0</v>
      </c>
      <c r="AJ224" s="14">
        <f t="shared" si="41"/>
        <v>0</v>
      </c>
      <c r="AK224" s="14">
        <v>0</v>
      </c>
      <c r="AL224" s="14">
        <v>0</v>
      </c>
      <c r="AM224" s="14">
        <v>0</v>
      </c>
      <c r="AN224" s="14">
        <v>0</v>
      </c>
      <c r="AO224" s="14">
        <v>0</v>
      </c>
      <c r="AP224" s="14">
        <v>0</v>
      </c>
      <c r="AQ224" s="14">
        <v>0</v>
      </c>
      <c r="AR224" s="14">
        <f t="shared" si="42"/>
        <v>0</v>
      </c>
      <c r="AS224" s="14">
        <f t="shared" si="43"/>
        <v>11</v>
      </c>
      <c r="AT224" s="13">
        <v>0</v>
      </c>
      <c r="AU224" s="13" t="s">
        <v>136</v>
      </c>
      <c r="AV224" s="20">
        <v>0</v>
      </c>
      <c r="AW224" s="13" t="s">
        <v>136</v>
      </c>
      <c r="AX224" s="13" t="s">
        <v>136</v>
      </c>
      <c r="AY224" s="13" t="s">
        <v>136</v>
      </c>
      <c r="AZ224" s="20">
        <v>0</v>
      </c>
      <c r="BA224" s="13" t="s">
        <v>136</v>
      </c>
      <c r="BB224" s="13" t="s">
        <v>136</v>
      </c>
      <c r="BC224" s="13" t="s">
        <v>136</v>
      </c>
      <c r="BD224" s="20">
        <v>0</v>
      </c>
      <c r="BE224" s="13" t="s">
        <v>136</v>
      </c>
      <c r="BF224" s="13" t="s">
        <v>136</v>
      </c>
      <c r="BG224" s="13" t="s">
        <v>136</v>
      </c>
      <c r="BH224" s="20">
        <v>0</v>
      </c>
      <c r="BI224" s="13" t="s">
        <v>136</v>
      </c>
      <c r="BJ224" s="13" t="s">
        <v>136</v>
      </c>
      <c r="BK224" s="13" t="s">
        <v>136</v>
      </c>
      <c r="BL224" s="20">
        <v>0</v>
      </c>
      <c r="BM224" s="13" t="s">
        <v>136</v>
      </c>
      <c r="BN224" s="13" t="s">
        <v>136</v>
      </c>
      <c r="BO224" s="13" t="s">
        <v>136</v>
      </c>
      <c r="BP224" s="20">
        <v>0</v>
      </c>
      <c r="BQ224" s="21">
        <v>1</v>
      </c>
      <c r="BR224" s="13" t="s">
        <v>136</v>
      </c>
      <c r="BS224" s="13" t="s">
        <v>136</v>
      </c>
      <c r="BT224" s="13" t="s">
        <v>136</v>
      </c>
      <c r="BU224" s="20">
        <v>0</v>
      </c>
      <c r="BV224" s="13" t="s">
        <v>136</v>
      </c>
      <c r="BW224" s="13" t="s">
        <v>136</v>
      </c>
      <c r="BX224" s="13" t="s">
        <v>136</v>
      </c>
      <c r="BY224" s="20">
        <v>0</v>
      </c>
      <c r="BZ224" s="13" t="s">
        <v>136</v>
      </c>
      <c r="CA224" s="13" t="s">
        <v>136</v>
      </c>
      <c r="CB224" s="13" t="s">
        <v>136</v>
      </c>
      <c r="CC224" s="20">
        <v>1</v>
      </c>
      <c r="CD224">
        <v>2</v>
      </c>
      <c r="CE224" s="15">
        <v>6</v>
      </c>
      <c r="CF224">
        <v>2</v>
      </c>
      <c r="CG224" s="20">
        <v>0</v>
      </c>
      <c r="CH224" s="13" t="s">
        <v>136</v>
      </c>
      <c r="CI224" s="13" t="s">
        <v>136</v>
      </c>
      <c r="CJ224" s="13" t="s">
        <v>136</v>
      </c>
      <c r="CK224" s="20">
        <v>0</v>
      </c>
      <c r="CL224" s="13" t="s">
        <v>136</v>
      </c>
      <c r="CM224" s="13" t="s">
        <v>136</v>
      </c>
      <c r="CN224" s="13" t="s">
        <v>136</v>
      </c>
      <c r="CO224" s="13" t="s">
        <v>136</v>
      </c>
      <c r="CP224" s="13" t="s">
        <v>136</v>
      </c>
      <c r="CQ224" s="13" t="s">
        <v>136</v>
      </c>
      <c r="CR224" s="13" t="s">
        <v>136</v>
      </c>
      <c r="CS224" s="13" t="s">
        <v>136</v>
      </c>
      <c r="CT224" s="13" t="s">
        <v>136</v>
      </c>
      <c r="CU224" s="13" t="s">
        <v>136</v>
      </c>
      <c r="CV224" s="13" t="s">
        <v>136</v>
      </c>
      <c r="CW224" s="13" t="s">
        <v>136</v>
      </c>
      <c r="CX224" s="13" t="s">
        <v>136</v>
      </c>
      <c r="CY224" s="13" t="s">
        <v>136</v>
      </c>
      <c r="CZ224" s="13" t="s">
        <v>136</v>
      </c>
      <c r="DA224" s="13" t="s">
        <v>136</v>
      </c>
      <c r="DB224" s="13" t="s">
        <v>136</v>
      </c>
      <c r="DC224">
        <v>4</v>
      </c>
      <c r="DD224" s="13" t="s">
        <v>136</v>
      </c>
      <c r="DE224" s="13" t="s">
        <v>136</v>
      </c>
      <c r="DF224" s="13" t="s">
        <v>136</v>
      </c>
      <c r="DG224" s="13" t="s">
        <v>136</v>
      </c>
      <c r="DH224" s="13" t="s">
        <v>136</v>
      </c>
      <c r="DI224" s="13"/>
      <c r="DJ224" s="13"/>
      <c r="DK224" s="13"/>
      <c r="DL224" s="20">
        <v>0</v>
      </c>
      <c r="DM224" s="20">
        <v>0</v>
      </c>
      <c r="DN224" s="20">
        <v>1</v>
      </c>
      <c r="DO224" s="20">
        <v>1</v>
      </c>
      <c r="DP224" s="20">
        <v>0</v>
      </c>
      <c r="DQ224" s="20">
        <v>0</v>
      </c>
      <c r="DR224" s="20">
        <v>0</v>
      </c>
      <c r="DS224" s="20">
        <v>0</v>
      </c>
      <c r="DT224" s="20">
        <v>0</v>
      </c>
      <c r="DU224" s="20">
        <v>0</v>
      </c>
      <c r="DV224" s="20">
        <v>0</v>
      </c>
      <c r="DW224" s="20">
        <v>0</v>
      </c>
      <c r="DX224" s="20">
        <v>2</v>
      </c>
      <c r="DY224" s="20">
        <v>2</v>
      </c>
      <c r="DZ224" s="20">
        <v>2</v>
      </c>
      <c r="EA224" s="20">
        <v>2</v>
      </c>
      <c r="EB224" s="20">
        <v>3000</v>
      </c>
      <c r="EC224" s="20">
        <v>6000</v>
      </c>
      <c r="ED224" s="19">
        <f t="shared" si="44"/>
        <v>3000</v>
      </c>
      <c r="EE224" s="19">
        <f t="shared" si="45"/>
        <v>50</v>
      </c>
      <c r="EF224" s="20">
        <v>3000</v>
      </c>
      <c r="EG224" s="20">
        <v>4000</v>
      </c>
      <c r="EH224" s="19">
        <f t="shared" si="46"/>
        <v>1000</v>
      </c>
      <c r="EI224" s="19">
        <f t="shared" si="47"/>
        <v>25</v>
      </c>
      <c r="EJ224" s="20">
        <v>4000</v>
      </c>
      <c r="EK224" s="20">
        <v>7000</v>
      </c>
      <c r="EL224" s="19">
        <f t="shared" si="48"/>
        <v>3000</v>
      </c>
      <c r="EM224" s="19">
        <f t="shared" si="49"/>
        <v>42.857142857142854</v>
      </c>
      <c r="EN224" s="20">
        <v>3000</v>
      </c>
      <c r="EO224" s="20">
        <v>6000</v>
      </c>
      <c r="EP224" s="19">
        <f t="shared" si="50"/>
        <v>3000</v>
      </c>
      <c r="EQ224" s="19">
        <f t="shared" si="51"/>
        <v>50</v>
      </c>
      <c r="ER224" s="19">
        <v>2</v>
      </c>
      <c r="ES224" s="20"/>
      <c r="ET224" s="20">
        <v>1</v>
      </c>
      <c r="EU224" s="20">
        <v>0</v>
      </c>
      <c r="EV224" s="19">
        <v>0</v>
      </c>
      <c r="EW224" s="19"/>
      <c r="EX224">
        <v>0</v>
      </c>
      <c r="EY224" s="20" t="s">
        <v>136</v>
      </c>
      <c r="EZ224" s="19">
        <v>0</v>
      </c>
      <c r="FA224" s="19"/>
      <c r="FB224" s="20">
        <v>8</v>
      </c>
      <c r="FC224" s="20"/>
      <c r="FD224" s="19">
        <v>0</v>
      </c>
      <c r="FE224" s="19"/>
      <c r="FF224">
        <v>2</v>
      </c>
      <c r="FG224">
        <v>1</v>
      </c>
      <c r="FH224">
        <v>0</v>
      </c>
      <c r="FI224">
        <v>135</v>
      </c>
      <c r="FJ224">
        <v>45</v>
      </c>
      <c r="FK224">
        <v>136</v>
      </c>
      <c r="FL224">
        <v>45</v>
      </c>
      <c r="FM224">
        <v>181</v>
      </c>
      <c r="FN224">
        <v>0</v>
      </c>
      <c r="FO224">
        <v>0</v>
      </c>
      <c r="FP224">
        <v>118</v>
      </c>
      <c r="FQ224">
        <v>0</v>
      </c>
      <c r="FR224">
        <v>0</v>
      </c>
      <c r="FS224">
        <v>0</v>
      </c>
      <c r="FT224">
        <v>3</v>
      </c>
      <c r="FU224">
        <v>2</v>
      </c>
      <c r="FV224">
        <v>0</v>
      </c>
      <c r="FW224">
        <v>0</v>
      </c>
      <c r="FX224">
        <v>0</v>
      </c>
      <c r="FY224">
        <v>0</v>
      </c>
      <c r="FZ224">
        <v>0</v>
      </c>
      <c r="GA224">
        <v>0</v>
      </c>
      <c r="GB224">
        <v>0</v>
      </c>
      <c r="GC224">
        <v>0</v>
      </c>
      <c r="GD224">
        <v>0</v>
      </c>
      <c r="GE224">
        <v>0</v>
      </c>
      <c r="GF224">
        <v>2</v>
      </c>
      <c r="GG224">
        <v>0</v>
      </c>
      <c r="GH224">
        <v>0</v>
      </c>
      <c r="GI224">
        <v>0</v>
      </c>
      <c r="GJ224">
        <v>0</v>
      </c>
      <c r="GK224">
        <v>3</v>
      </c>
      <c r="GL224">
        <v>0</v>
      </c>
      <c r="GM224">
        <v>0</v>
      </c>
      <c r="GN224">
        <v>0</v>
      </c>
      <c r="GO224">
        <v>0</v>
      </c>
      <c r="GP224">
        <v>0</v>
      </c>
      <c r="GQ224">
        <v>0</v>
      </c>
      <c r="GR224">
        <v>11</v>
      </c>
      <c r="GS224">
        <v>40</v>
      </c>
      <c r="GT224">
        <v>0</v>
      </c>
      <c r="GU224">
        <v>0</v>
      </c>
      <c r="GV224">
        <v>0</v>
      </c>
      <c r="GW224">
        <v>0</v>
      </c>
      <c r="GX224">
        <v>1</v>
      </c>
      <c r="GY224">
        <v>0</v>
      </c>
      <c r="GZ224">
        <v>1</v>
      </c>
      <c r="HA224">
        <v>0</v>
      </c>
    </row>
    <row r="225" spans="1:209" ht="15" customHeight="1" x14ac:dyDescent="0.35">
      <c r="A225" s="18">
        <v>3040928</v>
      </c>
      <c r="B225" s="18">
        <v>3</v>
      </c>
      <c r="C225" s="18">
        <v>4</v>
      </c>
      <c r="D225" s="18">
        <v>9</v>
      </c>
      <c r="E225" s="18" t="s">
        <v>350</v>
      </c>
      <c r="F225" s="18">
        <v>1</v>
      </c>
      <c r="G225" s="18">
        <v>2</v>
      </c>
      <c r="H225" s="18">
        <v>2</v>
      </c>
      <c r="I225">
        <v>0</v>
      </c>
      <c r="J225" s="18">
        <v>2</v>
      </c>
      <c r="K225" s="13">
        <v>0</v>
      </c>
      <c r="L225" s="14">
        <v>0</v>
      </c>
      <c r="M225" s="13">
        <v>4</v>
      </c>
      <c r="N225" s="14">
        <v>0</v>
      </c>
      <c r="O225" s="13">
        <v>2</v>
      </c>
      <c r="P225" s="14">
        <v>0</v>
      </c>
      <c r="Q225" s="14">
        <v>0</v>
      </c>
      <c r="R225" s="13">
        <v>1</v>
      </c>
      <c r="S225">
        <v>1</v>
      </c>
      <c r="T225" s="14">
        <f t="shared" si="39"/>
        <v>8</v>
      </c>
      <c r="U225" s="14">
        <v>0</v>
      </c>
      <c r="V225">
        <v>8</v>
      </c>
      <c r="W225" s="14">
        <v>0</v>
      </c>
      <c r="X225" s="14">
        <v>0</v>
      </c>
      <c r="Y225">
        <v>2</v>
      </c>
      <c r="Z225">
        <v>1</v>
      </c>
      <c r="AA225">
        <v>1</v>
      </c>
      <c r="AB225" s="14">
        <f t="shared" si="40"/>
        <v>12</v>
      </c>
      <c r="AC225" s="14">
        <v>0</v>
      </c>
      <c r="AD225" s="14">
        <v>0</v>
      </c>
      <c r="AE225" s="14">
        <v>0</v>
      </c>
      <c r="AF225" s="14">
        <v>0</v>
      </c>
      <c r="AG225" s="14">
        <v>0</v>
      </c>
      <c r="AH225" s="13">
        <v>15</v>
      </c>
      <c r="AI225" s="13">
        <v>1</v>
      </c>
      <c r="AJ225" s="14">
        <f t="shared" si="41"/>
        <v>16</v>
      </c>
      <c r="AK225" s="14">
        <v>0</v>
      </c>
      <c r="AL225" s="14">
        <v>0</v>
      </c>
      <c r="AM225" s="14">
        <v>0</v>
      </c>
      <c r="AN225" s="14">
        <v>0</v>
      </c>
      <c r="AO225" s="14">
        <v>0</v>
      </c>
      <c r="AP225" s="14">
        <v>0</v>
      </c>
      <c r="AQ225" s="14">
        <v>0</v>
      </c>
      <c r="AR225" s="14">
        <f t="shared" si="42"/>
        <v>0</v>
      </c>
      <c r="AS225" s="14">
        <f t="shared" si="43"/>
        <v>36</v>
      </c>
      <c r="AT225">
        <v>0</v>
      </c>
      <c r="AU225" s="13" t="s">
        <v>136</v>
      </c>
      <c r="AV225" s="20">
        <v>0</v>
      </c>
      <c r="AW225" s="13" t="s">
        <v>136</v>
      </c>
      <c r="AX225" s="13" t="s">
        <v>136</v>
      </c>
      <c r="AY225" s="13" t="s">
        <v>136</v>
      </c>
      <c r="AZ225" s="20">
        <v>0</v>
      </c>
      <c r="BA225" s="13" t="s">
        <v>136</v>
      </c>
      <c r="BB225" s="13" t="s">
        <v>136</v>
      </c>
      <c r="BC225" s="13" t="s">
        <v>136</v>
      </c>
      <c r="BD225" s="20">
        <v>0</v>
      </c>
      <c r="BE225" s="13" t="s">
        <v>136</v>
      </c>
      <c r="BF225" s="13" t="s">
        <v>136</v>
      </c>
      <c r="BG225" s="13" t="s">
        <v>136</v>
      </c>
      <c r="BH225" s="20">
        <v>0</v>
      </c>
      <c r="BI225" s="13" t="s">
        <v>136</v>
      </c>
      <c r="BJ225" s="13" t="s">
        <v>136</v>
      </c>
      <c r="BK225" s="13" t="s">
        <v>136</v>
      </c>
      <c r="BL225" s="20">
        <v>0</v>
      </c>
      <c r="BM225" s="13" t="s">
        <v>136</v>
      </c>
      <c r="BN225" s="13" t="s">
        <v>136</v>
      </c>
      <c r="BO225" s="13" t="s">
        <v>136</v>
      </c>
      <c r="BP225" s="20">
        <v>0</v>
      </c>
      <c r="BQ225" s="21">
        <v>1</v>
      </c>
      <c r="BR225" s="13" t="s">
        <v>136</v>
      </c>
      <c r="BS225" s="13" t="s">
        <v>136</v>
      </c>
      <c r="BT225" s="13" t="s">
        <v>136</v>
      </c>
      <c r="BU225" s="20">
        <v>0</v>
      </c>
      <c r="BV225" s="13" t="s">
        <v>136</v>
      </c>
      <c r="BW225" s="13" t="s">
        <v>136</v>
      </c>
      <c r="BX225" s="13" t="s">
        <v>136</v>
      </c>
      <c r="BY225" s="20">
        <v>0</v>
      </c>
      <c r="BZ225" s="13" t="s">
        <v>136</v>
      </c>
      <c r="CA225" s="13" t="s">
        <v>136</v>
      </c>
      <c r="CB225" s="13" t="s">
        <v>136</v>
      </c>
      <c r="CC225" s="20">
        <v>1</v>
      </c>
      <c r="CD225">
        <v>2</v>
      </c>
      <c r="CE225">
        <v>4</v>
      </c>
      <c r="CF225">
        <v>2</v>
      </c>
      <c r="CG225" s="20">
        <v>0</v>
      </c>
      <c r="CH225" s="13" t="s">
        <v>136</v>
      </c>
      <c r="CI225" s="13" t="s">
        <v>136</v>
      </c>
      <c r="CJ225" s="13" t="s">
        <v>136</v>
      </c>
      <c r="CK225" s="20">
        <v>0</v>
      </c>
      <c r="CL225" s="13" t="s">
        <v>136</v>
      </c>
      <c r="CM225" s="13" t="s">
        <v>136</v>
      </c>
      <c r="CN225" s="13" t="s">
        <v>136</v>
      </c>
      <c r="CO225" s="13" t="s">
        <v>136</v>
      </c>
      <c r="CP225" s="13" t="s">
        <v>136</v>
      </c>
      <c r="CQ225" s="13" t="s">
        <v>136</v>
      </c>
      <c r="CR225" s="13" t="s">
        <v>136</v>
      </c>
      <c r="CS225" s="13" t="s">
        <v>136</v>
      </c>
      <c r="CT225" s="13" t="s">
        <v>136</v>
      </c>
      <c r="CU225" s="13" t="s">
        <v>136</v>
      </c>
      <c r="CV225" s="13" t="s">
        <v>136</v>
      </c>
      <c r="CW225" s="13" t="s">
        <v>136</v>
      </c>
      <c r="CX225" s="13" t="s">
        <v>136</v>
      </c>
      <c r="CY225" s="13" t="s">
        <v>136</v>
      </c>
      <c r="CZ225" s="13" t="s">
        <v>136</v>
      </c>
      <c r="DA225" s="13" t="s">
        <v>136</v>
      </c>
      <c r="DB225" s="13" t="s">
        <v>136</v>
      </c>
      <c r="DC225">
        <v>4</v>
      </c>
      <c r="DD225" s="13" t="s">
        <v>136</v>
      </c>
      <c r="DE225" s="13" t="s">
        <v>136</v>
      </c>
      <c r="DF225" s="13" t="s">
        <v>136</v>
      </c>
      <c r="DG225" s="13" t="s">
        <v>136</v>
      </c>
      <c r="DH225" s="13" t="s">
        <v>136</v>
      </c>
      <c r="DI225" s="13"/>
      <c r="DJ225" s="13"/>
      <c r="DK225" s="13"/>
      <c r="DL225" s="13">
        <v>0</v>
      </c>
      <c r="DM225" s="13">
        <v>1</v>
      </c>
      <c r="DN225" s="20">
        <v>1</v>
      </c>
      <c r="DO225" s="20">
        <v>0</v>
      </c>
      <c r="DP225" s="20">
        <v>0</v>
      </c>
      <c r="DQ225" s="20">
        <v>0</v>
      </c>
      <c r="DR225" s="20">
        <v>0</v>
      </c>
      <c r="DS225" s="20">
        <v>0</v>
      </c>
      <c r="DT225" s="20">
        <v>0</v>
      </c>
      <c r="DU225" s="20">
        <v>0</v>
      </c>
      <c r="DV225" s="20">
        <v>0</v>
      </c>
      <c r="DW225" s="20">
        <v>0</v>
      </c>
      <c r="DX225" s="20">
        <v>2</v>
      </c>
      <c r="DY225" s="20">
        <v>2</v>
      </c>
      <c r="DZ225" s="20">
        <v>2</v>
      </c>
      <c r="EA225" s="20">
        <v>2</v>
      </c>
      <c r="EB225" s="20">
        <v>4000</v>
      </c>
      <c r="EC225" s="20">
        <v>6000</v>
      </c>
      <c r="ED225" s="19">
        <f t="shared" si="44"/>
        <v>2000</v>
      </c>
      <c r="EE225" s="19">
        <f t="shared" si="45"/>
        <v>33.333333333333336</v>
      </c>
      <c r="EF225" s="20">
        <v>3000</v>
      </c>
      <c r="EG225" s="20">
        <v>5000</v>
      </c>
      <c r="EH225" s="19">
        <f t="shared" si="46"/>
        <v>2000</v>
      </c>
      <c r="EI225" s="19">
        <f t="shared" si="47"/>
        <v>40</v>
      </c>
      <c r="EJ225" s="20">
        <v>4000</v>
      </c>
      <c r="EK225" s="20">
        <v>7000</v>
      </c>
      <c r="EL225" s="19">
        <f t="shared" si="48"/>
        <v>3000</v>
      </c>
      <c r="EM225" s="19">
        <f t="shared" si="49"/>
        <v>42.857142857142854</v>
      </c>
      <c r="EN225" s="20">
        <v>3000</v>
      </c>
      <c r="EO225" s="20">
        <v>6000</v>
      </c>
      <c r="EP225" s="19">
        <f t="shared" si="50"/>
        <v>3000</v>
      </c>
      <c r="EQ225" s="19">
        <f t="shared" si="51"/>
        <v>50</v>
      </c>
      <c r="ER225" s="19">
        <v>2</v>
      </c>
      <c r="ES225" s="20"/>
      <c r="ET225" s="20">
        <v>1</v>
      </c>
      <c r="EU225" s="20">
        <v>0</v>
      </c>
      <c r="EV225" s="19">
        <v>0</v>
      </c>
      <c r="EW225" s="19"/>
      <c r="EX225">
        <v>0</v>
      </c>
      <c r="EY225" s="20" t="s">
        <v>136</v>
      </c>
      <c r="EZ225" s="19">
        <v>0</v>
      </c>
      <c r="FA225" s="19"/>
      <c r="FB225" s="20">
        <v>8</v>
      </c>
      <c r="FC225" s="20"/>
      <c r="FD225" s="19">
        <v>0</v>
      </c>
      <c r="FE225" s="19"/>
      <c r="FF225">
        <v>2</v>
      </c>
      <c r="FG225">
        <v>1</v>
      </c>
      <c r="FH225">
        <v>0</v>
      </c>
      <c r="FI225">
        <v>91</v>
      </c>
      <c r="FJ225">
        <v>227</v>
      </c>
      <c r="FK225">
        <v>92</v>
      </c>
      <c r="FL225">
        <v>227</v>
      </c>
      <c r="FM225">
        <v>319</v>
      </c>
      <c r="FN225">
        <v>0</v>
      </c>
      <c r="FO225">
        <v>0</v>
      </c>
      <c r="FP225">
        <v>37</v>
      </c>
      <c r="FQ225">
        <v>3</v>
      </c>
      <c r="FR225">
        <v>0</v>
      </c>
      <c r="FS225">
        <v>0</v>
      </c>
      <c r="FT225">
        <v>2</v>
      </c>
      <c r="FU225">
        <v>2</v>
      </c>
      <c r="FV225">
        <v>0</v>
      </c>
      <c r="FW225">
        <v>0</v>
      </c>
      <c r="FX225">
        <v>7</v>
      </c>
      <c r="FY225">
        <v>0</v>
      </c>
      <c r="FZ225">
        <v>0</v>
      </c>
      <c r="GA225">
        <v>0</v>
      </c>
      <c r="GB225">
        <v>0</v>
      </c>
      <c r="GC225">
        <v>12</v>
      </c>
      <c r="GD225">
        <v>0</v>
      </c>
      <c r="GE225">
        <v>0</v>
      </c>
      <c r="GF225">
        <v>2</v>
      </c>
      <c r="GG225">
        <v>0</v>
      </c>
      <c r="GH225">
        <v>0</v>
      </c>
      <c r="GI225">
        <v>0</v>
      </c>
      <c r="GJ225">
        <v>0</v>
      </c>
      <c r="GK225">
        <v>50</v>
      </c>
      <c r="GL225">
        <v>1</v>
      </c>
      <c r="GM225">
        <v>0</v>
      </c>
      <c r="GN225">
        <v>0</v>
      </c>
      <c r="GO225">
        <v>0</v>
      </c>
      <c r="GP225">
        <v>0</v>
      </c>
      <c r="GQ225">
        <v>0</v>
      </c>
      <c r="GR225">
        <v>41</v>
      </c>
      <c r="GS225">
        <v>160</v>
      </c>
      <c r="GT225">
        <v>0</v>
      </c>
      <c r="GU225">
        <v>0</v>
      </c>
      <c r="GV225">
        <v>0</v>
      </c>
      <c r="GW225">
        <v>0</v>
      </c>
      <c r="GX225">
        <v>0</v>
      </c>
      <c r="GY225">
        <v>0</v>
      </c>
      <c r="GZ225">
        <v>2</v>
      </c>
      <c r="HA225">
        <v>0</v>
      </c>
    </row>
    <row r="226" spans="1:209" ht="15" customHeight="1" x14ac:dyDescent="0.35">
      <c r="A226" s="18">
        <v>3040929</v>
      </c>
      <c r="B226" s="18">
        <v>3</v>
      </c>
      <c r="C226" s="18">
        <v>4</v>
      </c>
      <c r="D226" s="18">
        <v>9</v>
      </c>
      <c r="E226" s="18" t="s">
        <v>351</v>
      </c>
      <c r="F226" s="18">
        <v>1</v>
      </c>
      <c r="G226" s="18">
        <v>2</v>
      </c>
      <c r="H226" s="18">
        <v>2</v>
      </c>
      <c r="I226">
        <v>0</v>
      </c>
      <c r="J226" s="18">
        <v>2</v>
      </c>
      <c r="K226" s="13">
        <v>0</v>
      </c>
      <c r="L226" s="14">
        <v>0</v>
      </c>
      <c r="M226" s="13">
        <v>4</v>
      </c>
      <c r="N226" s="14">
        <v>0</v>
      </c>
      <c r="O226" s="13">
        <v>1</v>
      </c>
      <c r="P226" s="14">
        <v>0</v>
      </c>
      <c r="Q226" s="14">
        <v>0</v>
      </c>
      <c r="R226" s="13">
        <v>3</v>
      </c>
      <c r="S226">
        <v>2</v>
      </c>
      <c r="T226" s="14">
        <f t="shared" si="39"/>
        <v>10</v>
      </c>
      <c r="U226" s="14">
        <v>0</v>
      </c>
      <c r="V226" s="14">
        <v>0</v>
      </c>
      <c r="W226" s="14">
        <v>0</v>
      </c>
      <c r="X226" s="14">
        <v>0</v>
      </c>
      <c r="Y226" s="14">
        <v>0</v>
      </c>
      <c r="Z226" s="14">
        <v>0</v>
      </c>
      <c r="AA226" s="14">
        <v>0</v>
      </c>
      <c r="AB226" s="14">
        <f t="shared" si="40"/>
        <v>0</v>
      </c>
      <c r="AC226" s="14">
        <v>0</v>
      </c>
      <c r="AD226" s="14">
        <v>0</v>
      </c>
      <c r="AE226" s="14">
        <v>0</v>
      </c>
      <c r="AF226" s="14">
        <v>0</v>
      </c>
      <c r="AG226" s="14">
        <v>0</v>
      </c>
      <c r="AH226" s="14">
        <v>0</v>
      </c>
      <c r="AI226" s="14">
        <v>0</v>
      </c>
      <c r="AJ226" s="14">
        <f t="shared" si="41"/>
        <v>0</v>
      </c>
      <c r="AK226" s="14">
        <v>0</v>
      </c>
      <c r="AL226" s="14">
        <v>0</v>
      </c>
      <c r="AM226" s="14">
        <v>0</v>
      </c>
      <c r="AN226" s="14">
        <v>0</v>
      </c>
      <c r="AO226" s="14">
        <v>0</v>
      </c>
      <c r="AP226" s="14">
        <v>0</v>
      </c>
      <c r="AQ226" s="14">
        <v>0</v>
      </c>
      <c r="AR226" s="14">
        <f t="shared" si="42"/>
        <v>0</v>
      </c>
      <c r="AS226" s="14">
        <f t="shared" si="43"/>
        <v>10</v>
      </c>
      <c r="AT226">
        <v>1</v>
      </c>
      <c r="AU226">
        <v>5</v>
      </c>
      <c r="AV226" s="20">
        <v>0</v>
      </c>
      <c r="AW226" s="13" t="s">
        <v>136</v>
      </c>
      <c r="AX226" s="13" t="s">
        <v>136</v>
      </c>
      <c r="AY226" s="13" t="s">
        <v>136</v>
      </c>
      <c r="AZ226" s="20">
        <v>0</v>
      </c>
      <c r="BA226" s="13" t="s">
        <v>136</v>
      </c>
      <c r="BB226" s="13" t="s">
        <v>136</v>
      </c>
      <c r="BC226" s="13" t="s">
        <v>136</v>
      </c>
      <c r="BD226" s="20">
        <v>0</v>
      </c>
      <c r="BE226" s="13" t="s">
        <v>136</v>
      </c>
      <c r="BF226" s="13" t="s">
        <v>136</v>
      </c>
      <c r="BG226" s="13" t="s">
        <v>136</v>
      </c>
      <c r="BH226" s="20">
        <v>0</v>
      </c>
      <c r="BI226" s="13" t="s">
        <v>136</v>
      </c>
      <c r="BJ226" s="13" t="s">
        <v>136</v>
      </c>
      <c r="BK226" s="13" t="s">
        <v>136</v>
      </c>
      <c r="BL226" s="20">
        <v>0</v>
      </c>
      <c r="BM226" s="13" t="s">
        <v>136</v>
      </c>
      <c r="BN226" s="13" t="s">
        <v>136</v>
      </c>
      <c r="BO226" s="13" t="s">
        <v>136</v>
      </c>
      <c r="BP226" s="20">
        <v>0</v>
      </c>
      <c r="BQ226" s="21">
        <v>1</v>
      </c>
      <c r="BR226" s="13" t="s">
        <v>136</v>
      </c>
      <c r="BS226" s="13" t="s">
        <v>136</v>
      </c>
      <c r="BT226" s="13" t="s">
        <v>136</v>
      </c>
      <c r="BU226" s="20">
        <v>1</v>
      </c>
      <c r="BV226">
        <v>2</v>
      </c>
      <c r="BW226">
        <v>6</v>
      </c>
      <c r="BX226">
        <v>2</v>
      </c>
      <c r="BY226" s="20">
        <v>0</v>
      </c>
      <c r="BZ226" s="13" t="s">
        <v>136</v>
      </c>
      <c r="CA226" s="13" t="s">
        <v>136</v>
      </c>
      <c r="CB226" s="13" t="s">
        <v>136</v>
      </c>
      <c r="CC226" s="20">
        <v>1</v>
      </c>
      <c r="CD226">
        <v>2</v>
      </c>
      <c r="CE226" s="15">
        <v>6</v>
      </c>
      <c r="CF226">
        <v>2</v>
      </c>
      <c r="CG226" s="20">
        <v>0</v>
      </c>
      <c r="CH226" s="13" t="s">
        <v>136</v>
      </c>
      <c r="CI226" s="13" t="s">
        <v>136</v>
      </c>
      <c r="CJ226" s="13" t="s">
        <v>136</v>
      </c>
      <c r="CK226" s="20">
        <v>0</v>
      </c>
      <c r="CL226" s="13" t="s">
        <v>136</v>
      </c>
      <c r="CM226" s="13" t="s">
        <v>136</v>
      </c>
      <c r="CN226" s="13" t="s">
        <v>136</v>
      </c>
      <c r="CO226" s="13" t="s">
        <v>136</v>
      </c>
      <c r="CP226" s="13" t="s">
        <v>136</v>
      </c>
      <c r="CQ226" s="13" t="s">
        <v>136</v>
      </c>
      <c r="CR226" s="13" t="s">
        <v>136</v>
      </c>
      <c r="CS226" s="13" t="s">
        <v>136</v>
      </c>
      <c r="CT226" s="13" t="s">
        <v>136</v>
      </c>
      <c r="CU226" s="13" t="s">
        <v>136</v>
      </c>
      <c r="CV226" s="13" t="s">
        <v>136</v>
      </c>
      <c r="CW226" s="13" t="s">
        <v>136</v>
      </c>
      <c r="CX226" s="13" t="s">
        <v>136</v>
      </c>
      <c r="CY226">
        <v>18</v>
      </c>
      <c r="CZ226" s="13" t="s">
        <v>136</v>
      </c>
      <c r="DA226" s="13" t="s">
        <v>136</v>
      </c>
      <c r="DB226" s="13" t="s">
        <v>136</v>
      </c>
      <c r="DC226">
        <v>1</v>
      </c>
      <c r="DD226" s="13" t="s">
        <v>136</v>
      </c>
      <c r="DE226" s="13" t="s">
        <v>136</v>
      </c>
      <c r="DF226" s="13" t="s">
        <v>136</v>
      </c>
      <c r="DG226" s="13" t="s">
        <v>136</v>
      </c>
      <c r="DH226" s="13" t="s">
        <v>136</v>
      </c>
      <c r="DI226" s="13"/>
      <c r="DJ226" s="13"/>
      <c r="DK226" s="13"/>
      <c r="DL226" s="13">
        <v>1</v>
      </c>
      <c r="DM226" s="13">
        <v>0</v>
      </c>
      <c r="DN226" s="13">
        <v>0</v>
      </c>
      <c r="DO226" s="13">
        <v>1</v>
      </c>
      <c r="DP226" s="13">
        <v>1</v>
      </c>
      <c r="DQ226" s="13">
        <v>0</v>
      </c>
      <c r="DR226" s="13">
        <v>0</v>
      </c>
      <c r="DS226" s="13">
        <v>0</v>
      </c>
      <c r="DT226" s="13">
        <v>0</v>
      </c>
      <c r="DU226" s="13">
        <v>0</v>
      </c>
      <c r="DV226" s="13">
        <v>0</v>
      </c>
      <c r="DW226" s="13">
        <v>0</v>
      </c>
      <c r="DX226" s="13">
        <v>2</v>
      </c>
      <c r="DY226" s="13">
        <v>2</v>
      </c>
      <c r="DZ226" s="13">
        <v>4</v>
      </c>
      <c r="EA226" s="13">
        <v>4</v>
      </c>
      <c r="EB226" s="13">
        <v>2000</v>
      </c>
      <c r="EC226" s="13">
        <v>3000</v>
      </c>
      <c r="ED226" s="19">
        <f t="shared" si="44"/>
        <v>1000</v>
      </c>
      <c r="EE226" s="19">
        <f t="shared" si="45"/>
        <v>33.333333333333336</v>
      </c>
      <c r="EF226" s="13">
        <v>1500</v>
      </c>
      <c r="EG226" s="13">
        <v>2000</v>
      </c>
      <c r="EH226" s="19">
        <f t="shared" si="46"/>
        <v>500</v>
      </c>
      <c r="EI226" s="19">
        <f t="shared" si="47"/>
        <v>25</v>
      </c>
      <c r="EJ226" s="19"/>
      <c r="EK226" s="19"/>
      <c r="EL226" s="19"/>
      <c r="EM226" s="19"/>
      <c r="EN226" s="19"/>
      <c r="EO226" s="19"/>
      <c r="EP226" s="19"/>
      <c r="EQ226" s="19"/>
      <c r="ER226" s="20">
        <v>1</v>
      </c>
      <c r="ES226" s="20"/>
      <c r="ET226" s="20">
        <v>1</v>
      </c>
      <c r="EU226" s="20">
        <v>0</v>
      </c>
      <c r="EV226" s="19">
        <v>0</v>
      </c>
      <c r="EW226" s="19"/>
      <c r="EX226">
        <v>0</v>
      </c>
      <c r="EY226" s="20" t="s">
        <v>136</v>
      </c>
      <c r="EZ226" s="19">
        <v>0</v>
      </c>
      <c r="FA226" s="19"/>
      <c r="FB226" s="19">
        <v>0</v>
      </c>
      <c r="FC226" s="19"/>
      <c r="FD226" s="19">
        <v>0</v>
      </c>
      <c r="FE226" s="19"/>
      <c r="FF226" s="15">
        <v>0</v>
      </c>
      <c r="FG226">
        <v>11</v>
      </c>
      <c r="FH226">
        <v>2</v>
      </c>
      <c r="FI226">
        <v>0</v>
      </c>
      <c r="FJ226">
        <v>15</v>
      </c>
      <c r="FK226">
        <v>11</v>
      </c>
      <c r="FL226">
        <v>17</v>
      </c>
      <c r="FM226">
        <v>28</v>
      </c>
      <c r="FN226">
        <v>8</v>
      </c>
      <c r="FO226">
        <v>0</v>
      </c>
      <c r="FP226">
        <v>0</v>
      </c>
      <c r="FQ226">
        <v>0</v>
      </c>
      <c r="FR226">
        <v>1</v>
      </c>
      <c r="FS226">
        <v>0</v>
      </c>
      <c r="FT226">
        <v>0</v>
      </c>
      <c r="FU226">
        <v>1</v>
      </c>
      <c r="FV226">
        <v>0</v>
      </c>
      <c r="FW226">
        <v>0</v>
      </c>
      <c r="FX226">
        <v>0</v>
      </c>
      <c r="FY226">
        <v>0</v>
      </c>
      <c r="FZ226">
        <v>0</v>
      </c>
      <c r="GA226">
        <v>0</v>
      </c>
      <c r="GB226">
        <v>0</v>
      </c>
      <c r="GC226">
        <v>0</v>
      </c>
      <c r="GD226">
        <v>1</v>
      </c>
      <c r="GE226">
        <v>0</v>
      </c>
      <c r="GF226">
        <v>0</v>
      </c>
      <c r="GG226">
        <v>0</v>
      </c>
      <c r="GH226">
        <v>0</v>
      </c>
      <c r="GI226">
        <v>1</v>
      </c>
      <c r="GJ226">
        <v>0</v>
      </c>
      <c r="GK226">
        <v>8</v>
      </c>
      <c r="GL226">
        <v>0</v>
      </c>
      <c r="GM226">
        <v>0</v>
      </c>
      <c r="GN226">
        <v>0</v>
      </c>
      <c r="GO226">
        <v>0</v>
      </c>
      <c r="GP226">
        <v>0</v>
      </c>
      <c r="GQ226">
        <v>1</v>
      </c>
      <c r="GR226">
        <v>0</v>
      </c>
      <c r="GS226">
        <v>6</v>
      </c>
      <c r="GT226">
        <v>0</v>
      </c>
      <c r="GU226">
        <v>0</v>
      </c>
      <c r="GV226">
        <v>0</v>
      </c>
      <c r="GW226">
        <v>0</v>
      </c>
      <c r="GX226">
        <v>1</v>
      </c>
      <c r="GY226">
        <v>0</v>
      </c>
      <c r="GZ226">
        <v>0</v>
      </c>
      <c r="HA226">
        <v>0</v>
      </c>
    </row>
    <row r="227" spans="1:209" ht="15" customHeight="1" x14ac:dyDescent="0.35">
      <c r="A227" s="18">
        <v>3040930</v>
      </c>
      <c r="B227" s="18">
        <v>3</v>
      </c>
      <c r="C227" s="18">
        <v>4</v>
      </c>
      <c r="D227" s="18">
        <v>9</v>
      </c>
      <c r="E227" s="18" t="s">
        <v>352</v>
      </c>
      <c r="F227" s="18">
        <v>1</v>
      </c>
      <c r="G227" s="18">
        <v>3</v>
      </c>
      <c r="H227" s="18">
        <v>2</v>
      </c>
      <c r="I227">
        <v>0</v>
      </c>
      <c r="J227" s="18">
        <v>1</v>
      </c>
      <c r="K227" s="13">
        <v>1</v>
      </c>
      <c r="L227" s="13">
        <v>2</v>
      </c>
      <c r="M227" s="13">
        <v>4</v>
      </c>
      <c r="N227" s="14">
        <v>0</v>
      </c>
      <c r="O227" s="13">
        <v>3</v>
      </c>
      <c r="P227" s="14">
        <v>0</v>
      </c>
      <c r="Q227" s="14">
        <v>0</v>
      </c>
      <c r="R227" s="13">
        <v>6</v>
      </c>
      <c r="S227" s="14">
        <v>0</v>
      </c>
      <c r="T227" s="14">
        <f t="shared" si="39"/>
        <v>13</v>
      </c>
      <c r="U227" s="14">
        <v>0</v>
      </c>
      <c r="V227" s="14">
        <v>0</v>
      </c>
      <c r="W227" s="14">
        <v>0</v>
      </c>
      <c r="X227" s="14">
        <v>0</v>
      </c>
      <c r="Y227" s="14">
        <v>0</v>
      </c>
      <c r="Z227" s="14">
        <v>0</v>
      </c>
      <c r="AA227" s="14">
        <v>0</v>
      </c>
      <c r="AB227" s="14">
        <f t="shared" si="40"/>
        <v>0</v>
      </c>
      <c r="AC227" s="14">
        <v>0</v>
      </c>
      <c r="AD227" s="14">
        <v>0</v>
      </c>
      <c r="AE227" s="14">
        <v>0</v>
      </c>
      <c r="AF227" s="14">
        <v>0</v>
      </c>
      <c r="AG227" s="14">
        <v>0</v>
      </c>
      <c r="AH227" s="14">
        <v>0</v>
      </c>
      <c r="AI227" s="14">
        <v>0</v>
      </c>
      <c r="AJ227" s="14">
        <f t="shared" si="41"/>
        <v>0</v>
      </c>
      <c r="AK227" s="14">
        <v>0</v>
      </c>
      <c r="AL227" s="14">
        <v>0</v>
      </c>
      <c r="AM227" s="14">
        <v>0</v>
      </c>
      <c r="AN227" s="14">
        <v>0</v>
      </c>
      <c r="AO227" s="14">
        <v>0</v>
      </c>
      <c r="AP227" s="14">
        <v>0</v>
      </c>
      <c r="AQ227" s="14">
        <v>0</v>
      </c>
      <c r="AR227" s="14">
        <f t="shared" si="42"/>
        <v>0</v>
      </c>
      <c r="AS227" s="14">
        <f t="shared" si="43"/>
        <v>13</v>
      </c>
      <c r="AT227">
        <v>1</v>
      </c>
      <c r="AU227">
        <v>6</v>
      </c>
      <c r="AV227" s="20">
        <v>0</v>
      </c>
      <c r="AW227" s="13" t="s">
        <v>136</v>
      </c>
      <c r="AX227" s="13" t="s">
        <v>136</v>
      </c>
      <c r="AY227" s="13" t="s">
        <v>136</v>
      </c>
      <c r="AZ227" s="20">
        <v>0</v>
      </c>
      <c r="BA227" s="13" t="s">
        <v>136</v>
      </c>
      <c r="BB227" s="13" t="s">
        <v>136</v>
      </c>
      <c r="BC227" s="13" t="s">
        <v>136</v>
      </c>
      <c r="BD227" s="20">
        <v>0</v>
      </c>
      <c r="BE227" s="13" t="s">
        <v>136</v>
      </c>
      <c r="BF227" s="13" t="s">
        <v>136</v>
      </c>
      <c r="BG227" s="13" t="s">
        <v>136</v>
      </c>
      <c r="BH227" s="20">
        <v>0</v>
      </c>
      <c r="BI227" s="13" t="s">
        <v>136</v>
      </c>
      <c r="BJ227" s="13" t="s">
        <v>136</v>
      </c>
      <c r="BK227" s="13" t="s">
        <v>136</v>
      </c>
      <c r="BL227" s="20">
        <v>1</v>
      </c>
      <c r="BM227">
        <v>2</v>
      </c>
      <c r="BN227" s="13">
        <v>6</v>
      </c>
      <c r="BO227">
        <v>2</v>
      </c>
      <c r="BP227" s="20">
        <v>0</v>
      </c>
      <c r="BQ227" s="21">
        <v>1</v>
      </c>
      <c r="BR227" s="13" t="s">
        <v>136</v>
      </c>
      <c r="BS227" s="13" t="s">
        <v>136</v>
      </c>
      <c r="BT227" s="13" t="s">
        <v>136</v>
      </c>
      <c r="BU227" s="20">
        <v>1</v>
      </c>
      <c r="BV227">
        <v>2</v>
      </c>
      <c r="BW227">
        <v>6</v>
      </c>
      <c r="BX227">
        <v>2</v>
      </c>
      <c r="BY227" s="20">
        <v>0</v>
      </c>
      <c r="BZ227" s="13" t="s">
        <v>136</v>
      </c>
      <c r="CA227" s="13" t="s">
        <v>136</v>
      </c>
      <c r="CB227" s="13" t="s">
        <v>136</v>
      </c>
      <c r="CC227" s="20">
        <v>1</v>
      </c>
      <c r="CD227">
        <v>2</v>
      </c>
      <c r="CE227" s="15">
        <v>6</v>
      </c>
      <c r="CF227">
        <v>2</v>
      </c>
      <c r="CG227" s="20">
        <v>0</v>
      </c>
      <c r="CH227" s="13" t="s">
        <v>136</v>
      </c>
      <c r="CI227" s="13" t="s">
        <v>136</v>
      </c>
      <c r="CJ227" s="13" t="s">
        <v>136</v>
      </c>
      <c r="CK227" s="20">
        <v>0</v>
      </c>
      <c r="CL227" s="13" t="s">
        <v>136</v>
      </c>
      <c r="CM227" s="13" t="s">
        <v>136</v>
      </c>
      <c r="CN227" s="13" t="s">
        <v>136</v>
      </c>
      <c r="CO227" s="13" t="s">
        <v>136</v>
      </c>
      <c r="CP227" s="13" t="s">
        <v>136</v>
      </c>
      <c r="CQ227" s="13" t="s">
        <v>136</v>
      </c>
      <c r="CR227" s="13" t="s">
        <v>136</v>
      </c>
      <c r="CS227" s="13" t="s">
        <v>136</v>
      </c>
      <c r="CT227" s="13" t="s">
        <v>136</v>
      </c>
      <c r="CU227">
        <v>23</v>
      </c>
      <c r="CV227" s="13" t="s">
        <v>136</v>
      </c>
      <c r="CW227" s="13" t="s">
        <v>136</v>
      </c>
      <c r="CX227" s="13" t="s">
        <v>136</v>
      </c>
      <c r="CY227">
        <v>5</v>
      </c>
      <c r="CZ227" s="13" t="s">
        <v>136</v>
      </c>
      <c r="DA227" s="13" t="s">
        <v>136</v>
      </c>
      <c r="DB227" s="13" t="s">
        <v>136</v>
      </c>
      <c r="DC227">
        <v>1</v>
      </c>
      <c r="DD227" s="13" t="s">
        <v>136</v>
      </c>
      <c r="DE227" s="13" t="s">
        <v>136</v>
      </c>
      <c r="DF227" s="13" t="s">
        <v>136</v>
      </c>
      <c r="DG227" s="13" t="s">
        <v>136</v>
      </c>
      <c r="DH227" s="13" t="s">
        <v>136</v>
      </c>
      <c r="DI227" s="13"/>
      <c r="DJ227" s="13"/>
      <c r="DK227" s="13"/>
      <c r="DL227" s="13">
        <v>0</v>
      </c>
      <c r="DM227" s="13">
        <v>0</v>
      </c>
      <c r="DN227" s="13">
        <v>0</v>
      </c>
      <c r="DO227" s="13">
        <v>0</v>
      </c>
      <c r="DP227" s="13">
        <v>0</v>
      </c>
      <c r="DQ227" s="13">
        <v>0</v>
      </c>
      <c r="DR227" s="13">
        <v>0</v>
      </c>
      <c r="DS227" s="13">
        <v>0</v>
      </c>
      <c r="DT227" s="13">
        <v>0</v>
      </c>
      <c r="DU227" s="13">
        <v>1</v>
      </c>
      <c r="DV227" s="13">
        <v>1</v>
      </c>
      <c r="DW227" s="13">
        <v>0</v>
      </c>
      <c r="DX227" s="13">
        <v>2</v>
      </c>
      <c r="DY227" s="13">
        <v>2</v>
      </c>
      <c r="DZ227" s="13">
        <v>4</v>
      </c>
      <c r="EA227" s="13">
        <v>4</v>
      </c>
      <c r="EB227" s="13">
        <v>2000</v>
      </c>
      <c r="EC227" s="13">
        <v>3000</v>
      </c>
      <c r="ED227" s="19">
        <f t="shared" si="44"/>
        <v>1000</v>
      </c>
      <c r="EE227" s="19">
        <f t="shared" si="45"/>
        <v>33.333333333333336</v>
      </c>
      <c r="EF227" s="13">
        <v>1500</v>
      </c>
      <c r="EG227" s="13">
        <v>2000</v>
      </c>
      <c r="EH227" s="19">
        <f t="shared" si="46"/>
        <v>500</v>
      </c>
      <c r="EI227" s="19">
        <f t="shared" si="47"/>
        <v>25</v>
      </c>
      <c r="EJ227" s="19"/>
      <c r="EK227" s="19"/>
      <c r="EL227" s="19"/>
      <c r="EM227" s="19"/>
      <c r="EN227" s="19"/>
      <c r="EO227" s="19"/>
      <c r="EP227" s="19"/>
      <c r="EQ227" s="19"/>
      <c r="ER227" s="19">
        <v>2</v>
      </c>
      <c r="ES227" s="20"/>
      <c r="ET227" s="20">
        <v>0</v>
      </c>
      <c r="EU227" s="20">
        <v>0</v>
      </c>
      <c r="EV227" s="19">
        <v>0</v>
      </c>
      <c r="EW227" s="19"/>
      <c r="EX227">
        <v>0</v>
      </c>
      <c r="EY227" s="20" t="s">
        <v>136</v>
      </c>
      <c r="EZ227" s="20">
        <v>1</v>
      </c>
      <c r="FA227" s="20"/>
      <c r="FB227" s="20">
        <v>2</v>
      </c>
      <c r="FC227" s="20"/>
      <c r="FD227" s="19">
        <v>0</v>
      </c>
      <c r="FE227" s="19"/>
      <c r="FF227" s="20">
        <v>8</v>
      </c>
      <c r="FG227">
        <v>31</v>
      </c>
      <c r="FH227">
        <v>25</v>
      </c>
      <c r="FI227">
        <v>5</v>
      </c>
      <c r="FJ227">
        <v>50</v>
      </c>
      <c r="FK227">
        <v>36</v>
      </c>
      <c r="FL227">
        <v>75</v>
      </c>
      <c r="FM227">
        <v>111</v>
      </c>
      <c r="FN227">
        <v>20</v>
      </c>
      <c r="FO227">
        <v>20</v>
      </c>
      <c r="FP227">
        <v>1</v>
      </c>
      <c r="FQ227">
        <v>0</v>
      </c>
      <c r="FR227">
        <v>1</v>
      </c>
      <c r="FS227">
        <v>1</v>
      </c>
      <c r="FT227">
        <v>0</v>
      </c>
      <c r="FU227">
        <v>0</v>
      </c>
      <c r="FV227">
        <v>0</v>
      </c>
      <c r="FW227">
        <v>0</v>
      </c>
      <c r="FX227">
        <v>0</v>
      </c>
      <c r="FY227">
        <v>0</v>
      </c>
      <c r="FZ227">
        <v>1</v>
      </c>
      <c r="GA227">
        <v>1</v>
      </c>
      <c r="GB227">
        <v>0</v>
      </c>
      <c r="GC227">
        <v>0</v>
      </c>
      <c r="GD227">
        <v>3</v>
      </c>
      <c r="GE227">
        <v>0</v>
      </c>
      <c r="GF227">
        <v>0</v>
      </c>
      <c r="GG227">
        <v>0</v>
      </c>
      <c r="GH227">
        <v>0</v>
      </c>
      <c r="GI227">
        <v>1</v>
      </c>
      <c r="GJ227">
        <v>0</v>
      </c>
      <c r="GK227">
        <v>20</v>
      </c>
      <c r="GL227">
        <v>2</v>
      </c>
      <c r="GM227">
        <v>0</v>
      </c>
      <c r="GN227">
        <v>0</v>
      </c>
      <c r="GO227">
        <v>0</v>
      </c>
      <c r="GP227">
        <v>2</v>
      </c>
      <c r="GQ227">
        <v>1</v>
      </c>
      <c r="GR227">
        <v>2</v>
      </c>
      <c r="GS227">
        <v>30</v>
      </c>
      <c r="GT227">
        <v>0</v>
      </c>
      <c r="GU227">
        <v>0</v>
      </c>
      <c r="GV227">
        <v>0</v>
      </c>
      <c r="GW227">
        <v>0</v>
      </c>
      <c r="GX227">
        <v>2</v>
      </c>
      <c r="GY227">
        <v>1</v>
      </c>
      <c r="GZ227">
        <v>2</v>
      </c>
      <c r="HA227">
        <v>0</v>
      </c>
    </row>
    <row r="228" spans="1:209" ht="15" customHeight="1" x14ac:dyDescent="0.35">
      <c r="A228" s="18">
        <v>3040931</v>
      </c>
      <c r="B228" s="18">
        <v>3</v>
      </c>
      <c r="C228" s="18">
        <v>4</v>
      </c>
      <c r="D228" s="18">
        <v>9</v>
      </c>
      <c r="E228" s="18" t="s">
        <v>353</v>
      </c>
      <c r="F228" s="18">
        <v>1</v>
      </c>
      <c r="G228" s="18">
        <v>4</v>
      </c>
      <c r="H228" s="18">
        <v>3</v>
      </c>
      <c r="I228">
        <v>0</v>
      </c>
      <c r="J228" s="18">
        <v>2</v>
      </c>
      <c r="K228" s="13">
        <v>0</v>
      </c>
      <c r="L228" s="14">
        <v>0</v>
      </c>
      <c r="M228" s="13">
        <v>5</v>
      </c>
      <c r="N228" s="14">
        <v>0</v>
      </c>
      <c r="O228" s="13">
        <v>4</v>
      </c>
      <c r="P228" s="14">
        <v>0</v>
      </c>
      <c r="Q228" s="14">
        <v>0</v>
      </c>
      <c r="R228" s="13">
        <v>7</v>
      </c>
      <c r="S228">
        <v>1</v>
      </c>
      <c r="T228" s="14">
        <f t="shared" si="39"/>
        <v>17</v>
      </c>
      <c r="U228" s="13">
        <v>5</v>
      </c>
      <c r="V228" s="14">
        <v>0</v>
      </c>
      <c r="W228" s="13">
        <v>1</v>
      </c>
      <c r="X228" s="14">
        <v>0</v>
      </c>
      <c r="Y228" s="14">
        <v>0</v>
      </c>
      <c r="Z228" s="14">
        <v>0</v>
      </c>
      <c r="AA228" s="14">
        <v>0</v>
      </c>
      <c r="AB228" s="14">
        <f t="shared" si="40"/>
        <v>6</v>
      </c>
      <c r="AC228" s="14">
        <v>0</v>
      </c>
      <c r="AD228" s="14">
        <v>0</v>
      </c>
      <c r="AE228" s="14">
        <v>0</v>
      </c>
      <c r="AF228" s="14">
        <v>0</v>
      </c>
      <c r="AG228" s="14">
        <v>0</v>
      </c>
      <c r="AH228" s="14">
        <v>0</v>
      </c>
      <c r="AI228" s="14">
        <v>0</v>
      </c>
      <c r="AJ228" s="14">
        <f t="shared" si="41"/>
        <v>0</v>
      </c>
      <c r="AK228" s="14">
        <v>0</v>
      </c>
      <c r="AL228" s="14">
        <v>0</v>
      </c>
      <c r="AM228" s="14">
        <v>0</v>
      </c>
      <c r="AN228" s="14">
        <v>0</v>
      </c>
      <c r="AO228" s="14">
        <v>0</v>
      </c>
      <c r="AP228" s="14">
        <v>0</v>
      </c>
      <c r="AQ228" s="14">
        <v>0</v>
      </c>
      <c r="AR228" s="14">
        <f t="shared" si="42"/>
        <v>0</v>
      </c>
      <c r="AS228" s="14">
        <f t="shared" si="43"/>
        <v>23</v>
      </c>
      <c r="AT228">
        <v>0</v>
      </c>
      <c r="AU228" s="13" t="s">
        <v>136</v>
      </c>
      <c r="AV228" s="20">
        <v>0</v>
      </c>
      <c r="AW228" s="13" t="s">
        <v>136</v>
      </c>
      <c r="AX228" s="13" t="s">
        <v>136</v>
      </c>
      <c r="AY228" s="13" t="s">
        <v>136</v>
      </c>
      <c r="AZ228" s="20">
        <v>0</v>
      </c>
      <c r="BA228" s="13" t="s">
        <v>136</v>
      </c>
      <c r="BB228" s="13" t="s">
        <v>136</v>
      </c>
      <c r="BC228" s="13" t="s">
        <v>136</v>
      </c>
      <c r="BD228" s="20">
        <v>0</v>
      </c>
      <c r="BE228" s="13" t="s">
        <v>136</v>
      </c>
      <c r="BF228" s="13" t="s">
        <v>136</v>
      </c>
      <c r="BG228" s="13" t="s">
        <v>136</v>
      </c>
      <c r="BH228" s="20">
        <v>0</v>
      </c>
      <c r="BI228" s="13" t="s">
        <v>136</v>
      </c>
      <c r="BJ228" s="13" t="s">
        <v>136</v>
      </c>
      <c r="BK228" s="13" t="s">
        <v>136</v>
      </c>
      <c r="BL228" s="20">
        <v>0</v>
      </c>
      <c r="BM228" s="13" t="s">
        <v>136</v>
      </c>
      <c r="BN228" s="13" t="s">
        <v>136</v>
      </c>
      <c r="BO228" s="13" t="s">
        <v>136</v>
      </c>
      <c r="BP228" s="20">
        <v>0</v>
      </c>
      <c r="BQ228" s="21">
        <v>1</v>
      </c>
      <c r="BR228" s="13" t="s">
        <v>136</v>
      </c>
      <c r="BS228" s="13" t="s">
        <v>136</v>
      </c>
      <c r="BT228" s="13" t="s">
        <v>136</v>
      </c>
      <c r="BU228" s="20">
        <v>0</v>
      </c>
      <c r="BV228" s="13" t="s">
        <v>136</v>
      </c>
      <c r="BW228" s="13" t="s">
        <v>136</v>
      </c>
      <c r="BX228" s="13" t="s">
        <v>136</v>
      </c>
      <c r="BY228" s="20">
        <v>0</v>
      </c>
      <c r="BZ228" s="13" t="s">
        <v>136</v>
      </c>
      <c r="CA228" s="13" t="s">
        <v>136</v>
      </c>
      <c r="CB228" s="13" t="s">
        <v>136</v>
      </c>
      <c r="CC228" s="20">
        <v>1</v>
      </c>
      <c r="CD228">
        <v>2</v>
      </c>
      <c r="CE228" s="15">
        <v>6</v>
      </c>
      <c r="CF228">
        <v>2</v>
      </c>
      <c r="CG228" s="20">
        <v>0</v>
      </c>
      <c r="CH228" s="13" t="s">
        <v>136</v>
      </c>
      <c r="CI228" s="13" t="s">
        <v>136</v>
      </c>
      <c r="CJ228" s="13" t="s">
        <v>136</v>
      </c>
      <c r="CK228" s="20">
        <v>0</v>
      </c>
      <c r="CL228" s="13" t="s">
        <v>136</v>
      </c>
      <c r="CM228" s="13" t="s">
        <v>136</v>
      </c>
      <c r="CN228" s="13" t="s">
        <v>136</v>
      </c>
      <c r="CO228" s="13" t="s">
        <v>136</v>
      </c>
      <c r="CP228" s="13" t="s">
        <v>136</v>
      </c>
      <c r="CQ228" s="13" t="s">
        <v>136</v>
      </c>
      <c r="CR228" s="13" t="s">
        <v>136</v>
      </c>
      <c r="CS228" s="13" t="s">
        <v>136</v>
      </c>
      <c r="CT228" s="13" t="s">
        <v>136</v>
      </c>
      <c r="CU228" s="13" t="s">
        <v>136</v>
      </c>
      <c r="CV228" s="13" t="s">
        <v>136</v>
      </c>
      <c r="CW228" s="13" t="s">
        <v>136</v>
      </c>
      <c r="CX228" s="13" t="s">
        <v>136</v>
      </c>
      <c r="CY228" s="13" t="s">
        <v>136</v>
      </c>
      <c r="CZ228" s="13" t="s">
        <v>136</v>
      </c>
      <c r="DA228" s="13" t="s">
        <v>136</v>
      </c>
      <c r="DB228" s="13" t="s">
        <v>136</v>
      </c>
      <c r="DC228">
        <v>5</v>
      </c>
      <c r="DD228" s="13" t="s">
        <v>136</v>
      </c>
      <c r="DE228" s="13" t="s">
        <v>136</v>
      </c>
      <c r="DF228" s="13" t="s">
        <v>136</v>
      </c>
      <c r="DG228" s="13" t="s">
        <v>136</v>
      </c>
      <c r="DH228" s="13" t="s">
        <v>136</v>
      </c>
      <c r="DI228" s="13"/>
      <c r="DJ228" s="13"/>
      <c r="DK228" s="13"/>
      <c r="DL228" s="13">
        <v>0</v>
      </c>
      <c r="DM228" s="13">
        <v>0</v>
      </c>
      <c r="DN228" s="13">
        <v>0</v>
      </c>
      <c r="DO228" s="13">
        <v>1</v>
      </c>
      <c r="DP228" s="13">
        <v>1</v>
      </c>
      <c r="DQ228" s="13">
        <v>0</v>
      </c>
      <c r="DR228" s="13">
        <v>0</v>
      </c>
      <c r="DS228" s="13">
        <v>0</v>
      </c>
      <c r="DT228" s="13">
        <v>0</v>
      </c>
      <c r="DU228" s="13">
        <v>0</v>
      </c>
      <c r="DV228" s="13">
        <v>0</v>
      </c>
      <c r="DW228" s="13">
        <v>0</v>
      </c>
      <c r="DX228" s="13">
        <v>2</v>
      </c>
      <c r="DY228" s="13">
        <v>2</v>
      </c>
      <c r="DZ228" s="13">
        <v>2</v>
      </c>
      <c r="EA228" s="13">
        <v>2</v>
      </c>
      <c r="EB228" s="13">
        <v>1500</v>
      </c>
      <c r="EC228" s="13">
        <v>3000</v>
      </c>
      <c r="ED228" s="19">
        <f t="shared" si="44"/>
        <v>1500</v>
      </c>
      <c r="EE228" s="19">
        <f t="shared" si="45"/>
        <v>50</v>
      </c>
      <c r="EF228" s="13">
        <v>1000</v>
      </c>
      <c r="EG228" s="13">
        <v>2000</v>
      </c>
      <c r="EH228" s="19">
        <f t="shared" si="46"/>
        <v>1000</v>
      </c>
      <c r="EI228" s="19">
        <f t="shared" si="47"/>
        <v>50</v>
      </c>
      <c r="EJ228" s="13">
        <v>1500</v>
      </c>
      <c r="EK228" s="13">
        <v>3000</v>
      </c>
      <c r="EL228" s="19">
        <f t="shared" si="48"/>
        <v>1500</v>
      </c>
      <c r="EM228" s="19">
        <f t="shared" si="49"/>
        <v>50</v>
      </c>
      <c r="EN228" s="13">
        <v>1000</v>
      </c>
      <c r="EO228" s="13">
        <v>2000</v>
      </c>
      <c r="EP228" s="19">
        <f t="shared" si="50"/>
        <v>1000</v>
      </c>
      <c r="EQ228" s="19">
        <f t="shared" si="51"/>
        <v>50</v>
      </c>
      <c r="ER228" s="13">
        <v>1</v>
      </c>
      <c r="ES228" s="13"/>
      <c r="ET228" s="13">
        <v>1</v>
      </c>
      <c r="EU228" s="13">
        <v>1</v>
      </c>
      <c r="EV228" s="13">
        <v>14</v>
      </c>
      <c r="EW228" s="13"/>
      <c r="EX228" s="13">
        <v>0</v>
      </c>
      <c r="EY228" s="20" t="s">
        <v>136</v>
      </c>
      <c r="EZ228" s="19">
        <v>0</v>
      </c>
      <c r="FA228" s="19"/>
      <c r="FB228" s="13">
        <v>8</v>
      </c>
      <c r="FC228" s="13"/>
      <c r="FD228" s="13">
        <v>2</v>
      </c>
      <c r="FE228" s="13"/>
      <c r="FF228" s="15">
        <v>0</v>
      </c>
      <c r="FG228">
        <v>1</v>
      </c>
      <c r="FH228">
        <v>0</v>
      </c>
      <c r="FI228">
        <v>9</v>
      </c>
      <c r="FJ228">
        <v>0</v>
      </c>
      <c r="FK228">
        <v>10</v>
      </c>
      <c r="FL228">
        <v>0</v>
      </c>
      <c r="FM228">
        <v>10</v>
      </c>
      <c r="FN228">
        <v>0</v>
      </c>
      <c r="FO228">
        <v>0</v>
      </c>
      <c r="FP228">
        <v>1</v>
      </c>
      <c r="FQ228">
        <v>0</v>
      </c>
      <c r="FR228">
        <v>0</v>
      </c>
      <c r="FS228">
        <v>0</v>
      </c>
      <c r="FT228">
        <v>3</v>
      </c>
      <c r="FU228">
        <v>0</v>
      </c>
      <c r="FV228">
        <v>0</v>
      </c>
      <c r="FW228">
        <v>0</v>
      </c>
      <c r="FX228">
        <v>0</v>
      </c>
      <c r="FY228">
        <v>0</v>
      </c>
      <c r="FZ228">
        <v>0</v>
      </c>
      <c r="GA228">
        <v>0</v>
      </c>
      <c r="GB228">
        <v>0</v>
      </c>
      <c r="GC228">
        <v>0</v>
      </c>
      <c r="GD228">
        <v>0</v>
      </c>
      <c r="GE228">
        <v>0</v>
      </c>
      <c r="GF228">
        <v>1</v>
      </c>
      <c r="GG228">
        <v>0</v>
      </c>
      <c r="GH228">
        <v>0</v>
      </c>
      <c r="GI228">
        <v>0</v>
      </c>
      <c r="GJ228">
        <v>0</v>
      </c>
      <c r="GK228">
        <v>0</v>
      </c>
      <c r="GL228">
        <v>1</v>
      </c>
      <c r="GM228">
        <v>0</v>
      </c>
      <c r="GN228">
        <v>0</v>
      </c>
      <c r="GO228">
        <v>0</v>
      </c>
      <c r="GP228">
        <v>0</v>
      </c>
      <c r="GQ228">
        <v>0</v>
      </c>
      <c r="GR228">
        <v>2</v>
      </c>
      <c r="GS228">
        <v>0</v>
      </c>
      <c r="GT228">
        <v>0</v>
      </c>
      <c r="GU228">
        <v>0</v>
      </c>
      <c r="GV228">
        <v>0</v>
      </c>
      <c r="GW228">
        <v>0</v>
      </c>
      <c r="GX228">
        <v>0</v>
      </c>
      <c r="GY228">
        <v>0</v>
      </c>
      <c r="GZ228">
        <v>2</v>
      </c>
      <c r="HA228">
        <v>0</v>
      </c>
    </row>
    <row r="229" spans="1:209" ht="15" customHeight="1" x14ac:dyDescent="0.35">
      <c r="A229" s="18">
        <v>3040932</v>
      </c>
      <c r="B229" s="18">
        <v>3</v>
      </c>
      <c r="C229" s="18">
        <v>4</v>
      </c>
      <c r="D229" s="18">
        <v>9</v>
      </c>
      <c r="E229" s="18" t="s">
        <v>354</v>
      </c>
      <c r="F229" s="18">
        <v>1</v>
      </c>
      <c r="G229" s="18">
        <v>4</v>
      </c>
      <c r="H229" s="18">
        <v>3</v>
      </c>
      <c r="I229">
        <v>0</v>
      </c>
      <c r="J229" s="18">
        <v>1</v>
      </c>
      <c r="K229" s="13">
        <v>1</v>
      </c>
      <c r="L229" s="13">
        <v>1</v>
      </c>
      <c r="M229" s="13">
        <v>11</v>
      </c>
      <c r="N229" s="14">
        <v>0</v>
      </c>
      <c r="O229" s="13">
        <v>1</v>
      </c>
      <c r="P229" s="14">
        <v>0</v>
      </c>
      <c r="Q229" s="14">
        <v>0</v>
      </c>
      <c r="R229" s="13">
        <v>1</v>
      </c>
      <c r="S229" s="14">
        <v>0</v>
      </c>
      <c r="T229" s="14">
        <f t="shared" si="39"/>
        <v>13</v>
      </c>
      <c r="U229">
        <v>11</v>
      </c>
      <c r="V229" s="14">
        <v>0</v>
      </c>
      <c r="W229" s="14">
        <v>0</v>
      </c>
      <c r="X229" s="14">
        <v>0</v>
      </c>
      <c r="Y229" s="14">
        <v>0</v>
      </c>
      <c r="Z229">
        <v>2</v>
      </c>
      <c r="AA229" s="14">
        <v>0</v>
      </c>
      <c r="AB229" s="14">
        <f t="shared" si="40"/>
        <v>13</v>
      </c>
      <c r="AC229" s="14">
        <v>0</v>
      </c>
      <c r="AD229" s="14">
        <v>0</v>
      </c>
      <c r="AE229" s="14">
        <v>0</v>
      </c>
      <c r="AF229" s="14">
        <v>0</v>
      </c>
      <c r="AG229" s="14">
        <v>0</v>
      </c>
      <c r="AH229" s="14">
        <v>0</v>
      </c>
      <c r="AI229" s="14">
        <v>0</v>
      </c>
      <c r="AJ229" s="14">
        <f t="shared" si="41"/>
        <v>0</v>
      </c>
      <c r="AK229" s="14">
        <v>0</v>
      </c>
      <c r="AL229" s="14">
        <v>0</v>
      </c>
      <c r="AM229" s="14">
        <v>0</v>
      </c>
      <c r="AN229" s="14">
        <v>0</v>
      </c>
      <c r="AO229" s="14">
        <v>0</v>
      </c>
      <c r="AP229" s="14">
        <v>0</v>
      </c>
      <c r="AQ229" s="14">
        <v>0</v>
      </c>
      <c r="AR229" s="14">
        <f t="shared" si="42"/>
        <v>0</v>
      </c>
      <c r="AS229" s="14">
        <f t="shared" si="43"/>
        <v>26</v>
      </c>
      <c r="AT229" s="13">
        <v>1</v>
      </c>
      <c r="AU229" s="13">
        <v>7</v>
      </c>
      <c r="AV229" s="20">
        <v>0</v>
      </c>
      <c r="AW229" s="13" t="s">
        <v>136</v>
      </c>
      <c r="AX229" s="13" t="s">
        <v>136</v>
      </c>
      <c r="AY229" s="13" t="s">
        <v>136</v>
      </c>
      <c r="AZ229" s="20">
        <v>0</v>
      </c>
      <c r="BA229" s="13" t="s">
        <v>136</v>
      </c>
      <c r="BB229" s="13" t="s">
        <v>136</v>
      </c>
      <c r="BC229" s="13" t="s">
        <v>136</v>
      </c>
      <c r="BD229" s="20">
        <v>0</v>
      </c>
      <c r="BE229" s="13" t="s">
        <v>136</v>
      </c>
      <c r="BF229" s="13" t="s">
        <v>136</v>
      </c>
      <c r="BG229" s="13" t="s">
        <v>136</v>
      </c>
      <c r="BH229" s="20">
        <v>0</v>
      </c>
      <c r="BI229" s="13" t="s">
        <v>136</v>
      </c>
      <c r="BJ229" s="13" t="s">
        <v>136</v>
      </c>
      <c r="BK229" s="13" t="s">
        <v>136</v>
      </c>
      <c r="BL229" s="20">
        <v>0</v>
      </c>
      <c r="BM229" s="13" t="s">
        <v>136</v>
      </c>
      <c r="BN229" s="13" t="s">
        <v>136</v>
      </c>
      <c r="BO229" s="13" t="s">
        <v>136</v>
      </c>
      <c r="BP229" s="20">
        <v>1</v>
      </c>
      <c r="BQ229" s="21">
        <v>1</v>
      </c>
      <c r="BR229">
        <v>2</v>
      </c>
      <c r="BS229">
        <v>2</v>
      </c>
      <c r="BT229">
        <v>3</v>
      </c>
      <c r="BU229" s="20">
        <v>1</v>
      </c>
      <c r="BV229" s="20">
        <v>2</v>
      </c>
      <c r="BW229" s="19">
        <v>4</v>
      </c>
      <c r="BX229" s="20">
        <v>2</v>
      </c>
      <c r="BY229" s="20">
        <v>0</v>
      </c>
      <c r="BZ229" s="13" t="s">
        <v>136</v>
      </c>
      <c r="CA229" s="13" t="s">
        <v>136</v>
      </c>
      <c r="CB229" s="13" t="s">
        <v>136</v>
      </c>
      <c r="CC229" s="20">
        <v>0</v>
      </c>
      <c r="CD229" s="13" t="s">
        <v>136</v>
      </c>
      <c r="CE229" s="13" t="s">
        <v>136</v>
      </c>
      <c r="CF229" s="13" t="s">
        <v>136</v>
      </c>
      <c r="CG229" s="20">
        <v>0</v>
      </c>
      <c r="CH229" s="13" t="s">
        <v>136</v>
      </c>
      <c r="CI229" s="13" t="s">
        <v>136</v>
      </c>
      <c r="CJ229" s="13" t="s">
        <v>136</v>
      </c>
      <c r="CK229" s="20">
        <v>0</v>
      </c>
      <c r="CL229" s="13" t="s">
        <v>136</v>
      </c>
      <c r="CM229" s="13" t="s">
        <v>136</v>
      </c>
      <c r="CN229" s="13" t="s">
        <v>136</v>
      </c>
      <c r="CO229" s="13" t="s">
        <v>136</v>
      </c>
      <c r="CP229" s="13" t="s">
        <v>136</v>
      </c>
      <c r="CQ229" s="13" t="s">
        <v>136</v>
      </c>
      <c r="CR229" s="13" t="s">
        <v>136</v>
      </c>
      <c r="CS229" s="13" t="s">
        <v>136</v>
      </c>
      <c r="CT229" s="13" t="s">
        <v>136</v>
      </c>
      <c r="CU229" s="13" t="s">
        <v>136</v>
      </c>
      <c r="CV229" s="13" t="s">
        <v>136</v>
      </c>
      <c r="CW229" s="13">
        <v>2</v>
      </c>
      <c r="CX229" s="13" t="s">
        <v>136</v>
      </c>
      <c r="CY229">
        <v>2</v>
      </c>
      <c r="CZ229" s="13" t="s">
        <v>136</v>
      </c>
      <c r="DA229" s="13" t="s">
        <v>136</v>
      </c>
      <c r="DB229" s="13" t="s">
        <v>136</v>
      </c>
      <c r="DC229" s="13" t="s">
        <v>136</v>
      </c>
      <c r="DD229" s="13" t="s">
        <v>136</v>
      </c>
      <c r="DE229" s="13" t="s">
        <v>136</v>
      </c>
      <c r="DF229" s="13" t="s">
        <v>136</v>
      </c>
      <c r="DG229" s="13" t="s">
        <v>136</v>
      </c>
      <c r="DH229" s="13" t="s">
        <v>136</v>
      </c>
      <c r="DI229" s="13"/>
      <c r="DJ229" s="13"/>
      <c r="DK229" s="13"/>
      <c r="DL229" s="13">
        <v>1</v>
      </c>
      <c r="DM229" s="13">
        <v>1</v>
      </c>
      <c r="DN229" s="13">
        <v>1</v>
      </c>
      <c r="DO229" s="13">
        <v>1</v>
      </c>
      <c r="DP229" s="13">
        <v>1</v>
      </c>
      <c r="DQ229" s="13">
        <v>1</v>
      </c>
      <c r="DR229" s="13">
        <v>1</v>
      </c>
      <c r="DS229" s="13">
        <v>1</v>
      </c>
      <c r="DT229" s="13">
        <v>1</v>
      </c>
      <c r="DU229" s="13">
        <v>1</v>
      </c>
      <c r="DV229" s="13">
        <v>1</v>
      </c>
      <c r="DW229" s="13">
        <v>1</v>
      </c>
      <c r="DX229" s="13">
        <v>2</v>
      </c>
      <c r="DY229" s="13">
        <v>2</v>
      </c>
      <c r="DZ229" s="13">
        <v>2</v>
      </c>
      <c r="EA229" s="13">
        <v>2</v>
      </c>
      <c r="EB229" s="13">
        <v>3000</v>
      </c>
      <c r="EC229" s="13">
        <v>6000</v>
      </c>
      <c r="ED229" s="19">
        <f t="shared" si="44"/>
        <v>3000</v>
      </c>
      <c r="EE229" s="19">
        <f t="shared" si="45"/>
        <v>50</v>
      </c>
      <c r="EF229" s="13">
        <v>3000</v>
      </c>
      <c r="EG229" s="13">
        <v>4000</v>
      </c>
      <c r="EH229" s="19">
        <f t="shared" si="46"/>
        <v>1000</v>
      </c>
      <c r="EI229" s="19">
        <f t="shared" si="47"/>
        <v>25</v>
      </c>
      <c r="EJ229" s="13">
        <v>3000</v>
      </c>
      <c r="EK229" s="13">
        <v>6000</v>
      </c>
      <c r="EL229" s="19">
        <f t="shared" si="48"/>
        <v>3000</v>
      </c>
      <c r="EM229" s="19">
        <f t="shared" si="49"/>
        <v>50</v>
      </c>
      <c r="EN229" s="13">
        <v>3000</v>
      </c>
      <c r="EO229" s="13">
        <v>4000</v>
      </c>
      <c r="EP229" s="19">
        <f t="shared" si="50"/>
        <v>1000</v>
      </c>
      <c r="EQ229" s="19">
        <f t="shared" si="51"/>
        <v>25</v>
      </c>
      <c r="ER229" s="13">
        <v>1</v>
      </c>
      <c r="ES229" s="13"/>
      <c r="ET229" s="13">
        <v>0</v>
      </c>
      <c r="EU229" s="13">
        <v>0</v>
      </c>
      <c r="EV229" s="19">
        <v>0</v>
      </c>
      <c r="EW229" s="19"/>
      <c r="EX229" s="13">
        <v>0</v>
      </c>
      <c r="EY229" s="20" t="s">
        <v>136</v>
      </c>
      <c r="EZ229" s="19">
        <v>0</v>
      </c>
      <c r="FA229" s="19"/>
      <c r="FB229" s="19">
        <v>0</v>
      </c>
      <c r="FC229" s="19"/>
      <c r="FD229" s="19">
        <v>0</v>
      </c>
      <c r="FE229" s="19"/>
      <c r="FF229" s="15">
        <v>0</v>
      </c>
      <c r="FG229">
        <v>11</v>
      </c>
      <c r="FH229">
        <v>22</v>
      </c>
      <c r="FI229">
        <v>14</v>
      </c>
      <c r="FJ229">
        <v>50</v>
      </c>
      <c r="FK229">
        <v>25</v>
      </c>
      <c r="FL229">
        <v>72</v>
      </c>
      <c r="FM229">
        <v>97</v>
      </c>
      <c r="FN229">
        <v>10</v>
      </c>
      <c r="FO229">
        <v>20</v>
      </c>
      <c r="FP229">
        <v>1</v>
      </c>
      <c r="FQ229">
        <v>0</v>
      </c>
      <c r="FR229">
        <v>0</v>
      </c>
      <c r="FS229">
        <v>0</v>
      </c>
      <c r="FT229">
        <v>1</v>
      </c>
      <c r="FU229">
        <v>0</v>
      </c>
      <c r="FV229">
        <v>0</v>
      </c>
      <c r="FW229">
        <v>0</v>
      </c>
      <c r="FX229">
        <v>3</v>
      </c>
      <c r="FY229">
        <v>0</v>
      </c>
      <c r="FZ229">
        <v>0</v>
      </c>
      <c r="GA229">
        <v>0</v>
      </c>
      <c r="GB229">
        <v>3</v>
      </c>
      <c r="GC229">
        <v>0</v>
      </c>
      <c r="GD229">
        <v>0</v>
      </c>
      <c r="GE229">
        <v>0</v>
      </c>
      <c r="GF229">
        <v>4</v>
      </c>
      <c r="GG229">
        <v>0</v>
      </c>
      <c r="GH229">
        <v>0</v>
      </c>
      <c r="GI229">
        <v>2</v>
      </c>
      <c r="GJ229">
        <v>0</v>
      </c>
      <c r="GK229">
        <v>20</v>
      </c>
      <c r="GL229">
        <v>1</v>
      </c>
      <c r="GM229">
        <v>0</v>
      </c>
      <c r="GN229">
        <v>0</v>
      </c>
      <c r="GO229">
        <v>0</v>
      </c>
      <c r="GP229">
        <v>0</v>
      </c>
      <c r="GQ229">
        <v>0</v>
      </c>
      <c r="GR229">
        <v>1</v>
      </c>
      <c r="GS229">
        <v>30</v>
      </c>
      <c r="GT229">
        <v>0</v>
      </c>
      <c r="GU229">
        <v>0</v>
      </c>
      <c r="GV229">
        <v>1</v>
      </c>
      <c r="GW229">
        <v>0</v>
      </c>
      <c r="GX229">
        <v>0</v>
      </c>
      <c r="GY229">
        <v>0</v>
      </c>
      <c r="GZ229">
        <v>0</v>
      </c>
      <c r="HA229">
        <v>0</v>
      </c>
    </row>
    <row r="230" spans="1:209" ht="15" customHeight="1" x14ac:dyDescent="0.35">
      <c r="A230" s="18">
        <v>4031201</v>
      </c>
      <c r="B230" s="18">
        <v>3</v>
      </c>
      <c r="C230" s="18">
        <v>4</v>
      </c>
      <c r="D230" s="18">
        <v>9</v>
      </c>
      <c r="E230" s="18" t="s">
        <v>355</v>
      </c>
      <c r="F230" s="18">
        <v>0</v>
      </c>
      <c r="G230">
        <v>0</v>
      </c>
      <c r="H230" s="18">
        <v>2</v>
      </c>
      <c r="I230">
        <v>0</v>
      </c>
      <c r="J230" s="18">
        <v>0</v>
      </c>
      <c r="K230" s="13">
        <v>0</v>
      </c>
      <c r="L230" s="14">
        <v>0</v>
      </c>
      <c r="M230" s="13">
        <v>4</v>
      </c>
      <c r="N230" s="14">
        <v>0</v>
      </c>
      <c r="O230" s="13">
        <v>4</v>
      </c>
      <c r="P230" s="14">
        <v>0</v>
      </c>
      <c r="Q230" s="14">
        <v>0</v>
      </c>
      <c r="R230" s="13">
        <v>2</v>
      </c>
      <c r="S230" s="14">
        <v>0</v>
      </c>
      <c r="T230" s="14">
        <f t="shared" si="39"/>
        <v>10</v>
      </c>
      <c r="U230" s="14">
        <v>0</v>
      </c>
      <c r="V230" s="14">
        <v>0</v>
      </c>
      <c r="W230" s="14">
        <v>0</v>
      </c>
      <c r="X230" s="14">
        <v>0</v>
      </c>
      <c r="Y230" s="14">
        <v>0</v>
      </c>
      <c r="Z230" s="14">
        <v>0</v>
      </c>
      <c r="AA230" s="14">
        <v>0</v>
      </c>
      <c r="AB230" s="14">
        <f t="shared" si="40"/>
        <v>0</v>
      </c>
      <c r="AC230" s="14">
        <v>0</v>
      </c>
      <c r="AD230" s="14">
        <v>0</v>
      </c>
      <c r="AE230" s="14">
        <v>0</v>
      </c>
      <c r="AF230" s="14">
        <v>0</v>
      </c>
      <c r="AG230" s="14">
        <v>0</v>
      </c>
      <c r="AH230" s="14">
        <v>0</v>
      </c>
      <c r="AI230" s="14">
        <v>0</v>
      </c>
      <c r="AJ230" s="14">
        <f t="shared" si="41"/>
        <v>0</v>
      </c>
      <c r="AK230" s="14">
        <v>0</v>
      </c>
      <c r="AL230" s="14">
        <v>0</v>
      </c>
      <c r="AM230" s="14">
        <v>0</v>
      </c>
      <c r="AN230" s="14">
        <v>0</v>
      </c>
      <c r="AO230" s="14">
        <v>0</v>
      </c>
      <c r="AP230" s="14">
        <v>0</v>
      </c>
      <c r="AQ230" s="14">
        <v>0</v>
      </c>
      <c r="AR230" s="14">
        <f t="shared" si="42"/>
        <v>0</v>
      </c>
      <c r="AS230" s="14">
        <f t="shared" si="43"/>
        <v>10</v>
      </c>
      <c r="AT230">
        <v>1</v>
      </c>
      <c r="AU230" s="13">
        <v>7</v>
      </c>
      <c r="AV230" s="20">
        <v>0</v>
      </c>
      <c r="AW230" s="13" t="s">
        <v>136</v>
      </c>
      <c r="AX230" s="13" t="s">
        <v>136</v>
      </c>
      <c r="AY230" s="13" t="s">
        <v>136</v>
      </c>
      <c r="AZ230" s="20">
        <v>0</v>
      </c>
      <c r="BA230" s="13" t="s">
        <v>136</v>
      </c>
      <c r="BB230" s="13" t="s">
        <v>136</v>
      </c>
      <c r="BC230" s="13" t="s">
        <v>136</v>
      </c>
      <c r="BD230" s="20">
        <v>0</v>
      </c>
      <c r="BE230" s="13" t="s">
        <v>136</v>
      </c>
      <c r="BF230" s="13" t="s">
        <v>136</v>
      </c>
      <c r="BG230" s="13" t="s">
        <v>136</v>
      </c>
      <c r="BH230" s="20">
        <v>0</v>
      </c>
      <c r="BI230" s="13" t="s">
        <v>136</v>
      </c>
      <c r="BJ230" s="13" t="s">
        <v>136</v>
      </c>
      <c r="BK230" s="13" t="s">
        <v>136</v>
      </c>
      <c r="BL230" s="20">
        <v>1</v>
      </c>
      <c r="BM230">
        <v>2</v>
      </c>
      <c r="BN230" s="13">
        <v>6</v>
      </c>
      <c r="BO230">
        <v>2</v>
      </c>
      <c r="BP230" s="20">
        <v>0</v>
      </c>
      <c r="BQ230" s="21">
        <v>0</v>
      </c>
      <c r="BR230" s="13" t="s">
        <v>136</v>
      </c>
      <c r="BS230" s="13" t="s">
        <v>136</v>
      </c>
      <c r="BT230" s="13" t="s">
        <v>136</v>
      </c>
      <c r="BU230" s="20">
        <v>0</v>
      </c>
      <c r="BV230" s="13" t="s">
        <v>136</v>
      </c>
      <c r="BW230" s="13" t="s">
        <v>136</v>
      </c>
      <c r="BX230" s="13" t="s">
        <v>136</v>
      </c>
      <c r="BY230" s="20">
        <v>0</v>
      </c>
      <c r="BZ230" s="13" t="s">
        <v>136</v>
      </c>
      <c r="CA230" s="13" t="s">
        <v>136</v>
      </c>
      <c r="CB230" s="13" t="s">
        <v>136</v>
      </c>
      <c r="CC230" s="20">
        <v>1</v>
      </c>
      <c r="CD230">
        <v>2</v>
      </c>
      <c r="CE230" s="15">
        <v>6</v>
      </c>
      <c r="CF230">
        <v>2</v>
      </c>
      <c r="CG230" s="20">
        <v>0</v>
      </c>
      <c r="CH230" s="13" t="s">
        <v>136</v>
      </c>
      <c r="CI230" s="13" t="s">
        <v>136</v>
      </c>
      <c r="CJ230" s="13" t="s">
        <v>136</v>
      </c>
      <c r="CK230" s="20">
        <v>0</v>
      </c>
      <c r="CL230" s="13" t="s">
        <v>136</v>
      </c>
      <c r="CM230" s="13" t="s">
        <v>136</v>
      </c>
      <c r="CN230" s="13" t="s">
        <v>136</v>
      </c>
      <c r="CO230" s="13" t="s">
        <v>136</v>
      </c>
      <c r="CP230" s="13" t="s">
        <v>136</v>
      </c>
      <c r="CQ230" s="13" t="s">
        <v>136</v>
      </c>
      <c r="CR230" s="13" t="s">
        <v>136</v>
      </c>
      <c r="CS230" s="13" t="s">
        <v>136</v>
      </c>
      <c r="CT230" s="13" t="s">
        <v>136</v>
      </c>
      <c r="CU230">
        <v>2</v>
      </c>
      <c r="CV230" s="13" t="s">
        <v>136</v>
      </c>
      <c r="CW230" s="13" t="s">
        <v>136</v>
      </c>
      <c r="CX230" s="13" t="s">
        <v>136</v>
      </c>
      <c r="CY230" s="13" t="s">
        <v>136</v>
      </c>
      <c r="CZ230" s="13" t="s">
        <v>136</v>
      </c>
      <c r="DA230" s="13" t="s">
        <v>136</v>
      </c>
      <c r="DB230" s="13" t="s">
        <v>136</v>
      </c>
      <c r="DC230">
        <v>9</v>
      </c>
      <c r="DD230" s="13" t="s">
        <v>136</v>
      </c>
      <c r="DE230" s="13" t="s">
        <v>136</v>
      </c>
      <c r="DF230" s="13" t="s">
        <v>136</v>
      </c>
      <c r="DG230" s="13" t="s">
        <v>136</v>
      </c>
      <c r="DH230" s="13" t="s">
        <v>136</v>
      </c>
      <c r="DI230" s="13"/>
      <c r="DJ230" s="13"/>
      <c r="DK230" s="13"/>
      <c r="DL230" s="13">
        <v>0</v>
      </c>
      <c r="DM230" s="13">
        <v>0</v>
      </c>
      <c r="DN230" s="13">
        <v>0</v>
      </c>
      <c r="DO230" s="13">
        <v>0</v>
      </c>
      <c r="DP230" s="13">
        <v>0</v>
      </c>
      <c r="DQ230" s="13">
        <v>0</v>
      </c>
      <c r="DR230" s="13">
        <v>1</v>
      </c>
      <c r="DS230" s="13">
        <v>1</v>
      </c>
      <c r="DT230" s="13">
        <v>0</v>
      </c>
      <c r="DU230" s="13">
        <v>0</v>
      </c>
      <c r="DV230" s="13">
        <v>0</v>
      </c>
      <c r="DW230" s="13">
        <v>0</v>
      </c>
      <c r="DX230" s="13">
        <v>2</v>
      </c>
      <c r="DY230" s="13">
        <v>2</v>
      </c>
      <c r="DZ230">
        <v>4</v>
      </c>
      <c r="EA230">
        <v>4</v>
      </c>
      <c r="EB230" s="13">
        <v>3000</v>
      </c>
      <c r="EC230" s="13">
        <v>4000</v>
      </c>
      <c r="ED230" s="19">
        <f t="shared" si="44"/>
        <v>1000</v>
      </c>
      <c r="EE230" s="19">
        <f t="shared" si="45"/>
        <v>25</v>
      </c>
      <c r="EF230" s="13">
        <v>2000</v>
      </c>
      <c r="EG230" s="13">
        <v>3000</v>
      </c>
      <c r="EH230" s="19">
        <f t="shared" si="46"/>
        <v>1000</v>
      </c>
      <c r="EI230" s="19">
        <f t="shared" si="47"/>
        <v>33.333333333333336</v>
      </c>
      <c r="EJ230" s="19"/>
      <c r="EK230" s="19"/>
      <c r="EL230" s="19"/>
      <c r="EM230" s="19"/>
      <c r="EN230" s="19"/>
      <c r="EO230" s="19"/>
      <c r="EP230" s="19"/>
      <c r="EQ230" s="19"/>
      <c r="ER230" s="13">
        <v>1</v>
      </c>
      <c r="ES230" s="13"/>
      <c r="ET230" s="13">
        <v>1</v>
      </c>
      <c r="EU230" s="13">
        <v>1</v>
      </c>
      <c r="EV230" s="13">
        <v>7</v>
      </c>
      <c r="EW230" s="13"/>
      <c r="EX230" s="13">
        <v>0</v>
      </c>
      <c r="EY230" s="20" t="s">
        <v>136</v>
      </c>
      <c r="EZ230" s="19">
        <v>0</v>
      </c>
      <c r="FA230" s="19"/>
      <c r="FB230" s="19">
        <v>0</v>
      </c>
      <c r="FC230" s="19"/>
      <c r="FD230" s="19">
        <v>0</v>
      </c>
      <c r="FE230" s="19"/>
      <c r="FF230" s="15">
        <v>0</v>
      </c>
      <c r="FG230">
        <v>47</v>
      </c>
      <c r="FH230">
        <v>39</v>
      </c>
      <c r="FI230">
        <v>0</v>
      </c>
      <c r="FJ230">
        <v>44</v>
      </c>
      <c r="FK230">
        <v>47</v>
      </c>
      <c r="FL230">
        <v>83</v>
      </c>
      <c r="FM230">
        <v>130</v>
      </c>
      <c r="FN230">
        <v>15</v>
      </c>
      <c r="FO230">
        <v>15</v>
      </c>
      <c r="FP230">
        <v>0</v>
      </c>
      <c r="FQ230">
        <v>0</v>
      </c>
      <c r="FR230">
        <v>0</v>
      </c>
      <c r="FS230">
        <v>0</v>
      </c>
      <c r="FT230">
        <v>0</v>
      </c>
      <c r="FU230">
        <v>0</v>
      </c>
      <c r="FV230">
        <v>0</v>
      </c>
      <c r="FW230">
        <v>0</v>
      </c>
      <c r="FX230">
        <v>0</v>
      </c>
      <c r="FY230">
        <v>0</v>
      </c>
      <c r="FZ230">
        <v>3</v>
      </c>
      <c r="GA230">
        <v>2</v>
      </c>
      <c r="GB230">
        <v>0</v>
      </c>
      <c r="GC230">
        <v>20</v>
      </c>
      <c r="GD230">
        <v>4</v>
      </c>
      <c r="GE230">
        <v>0</v>
      </c>
      <c r="GF230">
        <v>0</v>
      </c>
      <c r="GG230">
        <v>0</v>
      </c>
      <c r="GH230">
        <v>12</v>
      </c>
      <c r="GI230">
        <v>12</v>
      </c>
      <c r="GJ230">
        <v>0</v>
      </c>
      <c r="GK230">
        <v>0</v>
      </c>
      <c r="GL230">
        <v>0</v>
      </c>
      <c r="GM230">
        <v>0</v>
      </c>
      <c r="GN230">
        <v>0</v>
      </c>
      <c r="GO230">
        <v>0</v>
      </c>
      <c r="GP230">
        <v>10</v>
      </c>
      <c r="GQ230">
        <v>10</v>
      </c>
      <c r="GR230">
        <v>0</v>
      </c>
      <c r="GS230">
        <v>24</v>
      </c>
      <c r="GT230">
        <v>0</v>
      </c>
      <c r="GU230">
        <v>0</v>
      </c>
      <c r="GV230">
        <v>0</v>
      </c>
      <c r="GW230">
        <v>0</v>
      </c>
      <c r="GX230">
        <v>3</v>
      </c>
      <c r="GY230">
        <v>0</v>
      </c>
      <c r="GZ230">
        <v>0</v>
      </c>
      <c r="HA230">
        <v>0</v>
      </c>
    </row>
    <row r="231" spans="1:209" ht="15" customHeight="1" x14ac:dyDescent="0.35">
      <c r="A231" s="18">
        <v>4031202</v>
      </c>
      <c r="B231" s="18">
        <v>4</v>
      </c>
      <c r="C231" s="18">
        <v>3</v>
      </c>
      <c r="D231" s="18">
        <v>12</v>
      </c>
      <c r="E231" s="18" t="s">
        <v>356</v>
      </c>
      <c r="F231" s="18">
        <v>0</v>
      </c>
      <c r="G231">
        <v>0</v>
      </c>
      <c r="H231" s="18">
        <v>2</v>
      </c>
      <c r="I231">
        <v>0</v>
      </c>
      <c r="J231" s="18">
        <v>0</v>
      </c>
      <c r="K231" s="13">
        <v>0</v>
      </c>
      <c r="L231" s="14">
        <v>0</v>
      </c>
      <c r="M231" s="13">
        <v>7</v>
      </c>
      <c r="N231" s="14">
        <v>0</v>
      </c>
      <c r="O231" s="13">
        <v>3</v>
      </c>
      <c r="P231" s="13">
        <v>2</v>
      </c>
      <c r="Q231" s="14">
        <v>0</v>
      </c>
      <c r="R231" s="13">
        <v>1</v>
      </c>
      <c r="S231" s="14">
        <v>0</v>
      </c>
      <c r="T231" s="14">
        <f t="shared" si="39"/>
        <v>13</v>
      </c>
      <c r="U231" s="14">
        <v>0</v>
      </c>
      <c r="V231" s="14">
        <v>0</v>
      </c>
      <c r="W231" s="14">
        <v>0</v>
      </c>
      <c r="X231" s="14">
        <v>0</v>
      </c>
      <c r="Y231" s="14">
        <v>0</v>
      </c>
      <c r="Z231" s="14">
        <v>0</v>
      </c>
      <c r="AA231" s="14">
        <v>0</v>
      </c>
      <c r="AB231" s="14">
        <f t="shared" si="40"/>
        <v>0</v>
      </c>
      <c r="AC231" s="14">
        <v>0</v>
      </c>
      <c r="AD231" s="14">
        <v>0</v>
      </c>
      <c r="AE231" s="14">
        <v>0</v>
      </c>
      <c r="AF231" s="14">
        <v>0</v>
      </c>
      <c r="AG231" s="14">
        <v>0</v>
      </c>
      <c r="AH231" s="14">
        <v>0</v>
      </c>
      <c r="AI231" s="14">
        <v>0</v>
      </c>
      <c r="AJ231" s="14">
        <f t="shared" si="41"/>
        <v>0</v>
      </c>
      <c r="AK231" s="14">
        <v>0</v>
      </c>
      <c r="AL231" s="14">
        <v>0</v>
      </c>
      <c r="AM231" s="14">
        <v>0</v>
      </c>
      <c r="AN231" s="14">
        <v>0</v>
      </c>
      <c r="AO231" s="14">
        <v>0</v>
      </c>
      <c r="AP231" s="14">
        <v>0</v>
      </c>
      <c r="AQ231" s="14">
        <v>0</v>
      </c>
      <c r="AR231" s="14">
        <f t="shared" si="42"/>
        <v>0</v>
      </c>
      <c r="AS231" s="14">
        <f t="shared" si="43"/>
        <v>13</v>
      </c>
      <c r="AT231">
        <v>0</v>
      </c>
      <c r="AU231" s="13" t="s">
        <v>136</v>
      </c>
      <c r="AV231" s="20">
        <v>1</v>
      </c>
      <c r="AW231">
        <v>2</v>
      </c>
      <c r="AX231">
        <v>2</v>
      </c>
      <c r="AY231">
        <v>2</v>
      </c>
      <c r="AZ231" s="20">
        <v>0</v>
      </c>
      <c r="BA231" s="13" t="s">
        <v>136</v>
      </c>
      <c r="BB231" s="13" t="s">
        <v>136</v>
      </c>
      <c r="BC231" s="13" t="s">
        <v>136</v>
      </c>
      <c r="BD231" s="20">
        <v>0</v>
      </c>
      <c r="BE231" s="13" t="s">
        <v>136</v>
      </c>
      <c r="BF231" s="13" t="s">
        <v>136</v>
      </c>
      <c r="BG231" s="13" t="s">
        <v>136</v>
      </c>
      <c r="BH231" s="20">
        <v>0</v>
      </c>
      <c r="BI231" s="13" t="s">
        <v>136</v>
      </c>
      <c r="BJ231" s="13" t="s">
        <v>136</v>
      </c>
      <c r="BK231" s="13" t="s">
        <v>136</v>
      </c>
      <c r="BL231" s="20">
        <v>0</v>
      </c>
      <c r="BM231" s="13" t="s">
        <v>136</v>
      </c>
      <c r="BN231" s="13" t="s">
        <v>136</v>
      </c>
      <c r="BO231" s="13" t="s">
        <v>136</v>
      </c>
      <c r="BP231" s="20">
        <v>0</v>
      </c>
      <c r="BQ231" s="21">
        <v>0</v>
      </c>
      <c r="BR231" s="13" t="s">
        <v>136</v>
      </c>
      <c r="BS231" s="13" t="s">
        <v>136</v>
      </c>
      <c r="BT231" s="13" t="s">
        <v>136</v>
      </c>
      <c r="BU231" s="20">
        <v>0</v>
      </c>
      <c r="BV231" s="13" t="s">
        <v>136</v>
      </c>
      <c r="BW231" s="13" t="s">
        <v>136</v>
      </c>
      <c r="BX231" s="13" t="s">
        <v>136</v>
      </c>
      <c r="BY231" s="20">
        <v>0</v>
      </c>
      <c r="BZ231" s="13" t="s">
        <v>136</v>
      </c>
      <c r="CA231" s="13" t="s">
        <v>136</v>
      </c>
      <c r="CB231" s="13" t="s">
        <v>136</v>
      </c>
      <c r="CC231" s="20">
        <v>1</v>
      </c>
      <c r="CD231">
        <v>2</v>
      </c>
      <c r="CE231" s="15">
        <v>6</v>
      </c>
      <c r="CF231">
        <v>2</v>
      </c>
      <c r="CG231" s="20">
        <v>0</v>
      </c>
      <c r="CH231" s="13" t="s">
        <v>136</v>
      </c>
      <c r="CI231" s="13" t="s">
        <v>136</v>
      </c>
      <c r="CJ231" s="13" t="s">
        <v>136</v>
      </c>
      <c r="CK231" s="20">
        <v>0</v>
      </c>
      <c r="CL231" s="13" t="s">
        <v>136</v>
      </c>
      <c r="CM231" s="13" t="s">
        <v>136</v>
      </c>
      <c r="CN231" s="13" t="s">
        <v>136</v>
      </c>
      <c r="CO231" s="13" t="s">
        <v>136</v>
      </c>
      <c r="CP231" s="13" t="s">
        <v>136</v>
      </c>
      <c r="CQ231" s="13" t="s">
        <v>136</v>
      </c>
      <c r="CR231" s="13" t="s">
        <v>136</v>
      </c>
      <c r="CS231" s="13" t="s">
        <v>136</v>
      </c>
      <c r="CT231" s="13" t="s">
        <v>136</v>
      </c>
      <c r="CU231" s="13" t="s">
        <v>136</v>
      </c>
      <c r="CV231" s="13" t="s">
        <v>136</v>
      </c>
      <c r="CW231" s="13" t="s">
        <v>136</v>
      </c>
      <c r="CX231" s="13" t="s">
        <v>136</v>
      </c>
      <c r="CY231" s="13" t="s">
        <v>136</v>
      </c>
      <c r="CZ231" s="13" t="s">
        <v>136</v>
      </c>
      <c r="DA231" s="13" t="s">
        <v>136</v>
      </c>
      <c r="DB231" s="13" t="s">
        <v>136</v>
      </c>
      <c r="DC231">
        <v>9</v>
      </c>
      <c r="DD231" s="13" t="s">
        <v>136</v>
      </c>
      <c r="DE231" s="13" t="s">
        <v>136</v>
      </c>
      <c r="DF231" s="13" t="s">
        <v>136</v>
      </c>
      <c r="DG231" s="13" t="s">
        <v>136</v>
      </c>
      <c r="DH231" s="13" t="s">
        <v>136</v>
      </c>
      <c r="DI231" s="13"/>
      <c r="DJ231" s="13"/>
      <c r="DK231" s="13"/>
      <c r="DL231" s="13">
        <v>1</v>
      </c>
      <c r="DM231" s="13">
        <v>1</v>
      </c>
      <c r="DN231" s="13">
        <v>0</v>
      </c>
      <c r="DO231" s="13">
        <v>0</v>
      </c>
      <c r="DP231" s="13">
        <v>0</v>
      </c>
      <c r="DQ231" s="13">
        <v>0</v>
      </c>
      <c r="DR231" s="13">
        <v>1</v>
      </c>
      <c r="DS231" s="13">
        <v>1</v>
      </c>
      <c r="DT231" s="13">
        <v>0</v>
      </c>
      <c r="DU231" s="13">
        <v>0</v>
      </c>
      <c r="DV231" s="13">
        <v>0</v>
      </c>
      <c r="DW231" s="13">
        <v>0</v>
      </c>
      <c r="DX231" s="13">
        <v>2</v>
      </c>
      <c r="DY231" s="13">
        <v>2</v>
      </c>
      <c r="DZ231" s="13">
        <v>2</v>
      </c>
      <c r="EA231" s="13">
        <v>2</v>
      </c>
      <c r="EB231" s="13">
        <v>2500</v>
      </c>
      <c r="EC231" s="13">
        <v>4000</v>
      </c>
      <c r="ED231" s="19">
        <f t="shared" si="44"/>
        <v>1500</v>
      </c>
      <c r="EE231" s="19">
        <f t="shared" si="45"/>
        <v>37.5</v>
      </c>
      <c r="EF231" s="13">
        <v>2500</v>
      </c>
      <c r="EG231" s="13">
        <v>3000</v>
      </c>
      <c r="EH231" s="19">
        <f t="shared" si="46"/>
        <v>500</v>
      </c>
      <c r="EI231" s="19">
        <f t="shared" si="47"/>
        <v>16.666666666666668</v>
      </c>
      <c r="EJ231" s="13">
        <v>3000</v>
      </c>
      <c r="EK231" s="13">
        <v>5000</v>
      </c>
      <c r="EL231" s="19">
        <f t="shared" si="48"/>
        <v>2000</v>
      </c>
      <c r="EM231" s="19">
        <f t="shared" si="49"/>
        <v>40</v>
      </c>
      <c r="EN231" s="13">
        <v>3000</v>
      </c>
      <c r="EO231" s="13">
        <v>5000</v>
      </c>
      <c r="EP231" s="19">
        <f t="shared" si="50"/>
        <v>2000</v>
      </c>
      <c r="EQ231" s="19">
        <f t="shared" si="51"/>
        <v>40</v>
      </c>
      <c r="ER231" s="19">
        <v>2</v>
      </c>
      <c r="ES231" s="13"/>
      <c r="ET231" s="13">
        <v>1</v>
      </c>
      <c r="EU231" s="13">
        <v>0</v>
      </c>
      <c r="EV231" s="19">
        <v>0</v>
      </c>
      <c r="EW231" s="19"/>
      <c r="EX231" s="13">
        <v>0</v>
      </c>
      <c r="EY231" s="20" t="s">
        <v>136</v>
      </c>
      <c r="EZ231" s="19">
        <v>0</v>
      </c>
      <c r="FA231" s="19"/>
      <c r="FB231">
        <v>8</v>
      </c>
      <c r="FD231" s="19">
        <v>0</v>
      </c>
      <c r="FE231" s="19"/>
      <c r="FF231">
        <v>2</v>
      </c>
      <c r="FG231">
        <v>11</v>
      </c>
      <c r="FH231">
        <v>0</v>
      </c>
      <c r="FI231">
        <v>16</v>
      </c>
      <c r="FJ231">
        <v>1</v>
      </c>
      <c r="FK231">
        <v>27</v>
      </c>
      <c r="FL231">
        <v>1</v>
      </c>
      <c r="FM231">
        <v>28</v>
      </c>
      <c r="FN231">
        <v>4</v>
      </c>
      <c r="FO231">
        <v>0</v>
      </c>
      <c r="FP231">
        <v>8</v>
      </c>
      <c r="FQ231">
        <v>0</v>
      </c>
      <c r="FR231">
        <v>0</v>
      </c>
      <c r="FS231">
        <v>0</v>
      </c>
      <c r="FT231">
        <v>0</v>
      </c>
      <c r="FU231">
        <v>0</v>
      </c>
      <c r="FV231">
        <v>0</v>
      </c>
      <c r="FW231">
        <v>0</v>
      </c>
      <c r="FX231">
        <v>0</v>
      </c>
      <c r="FY231">
        <v>0</v>
      </c>
      <c r="FZ231">
        <v>2</v>
      </c>
      <c r="GA231">
        <v>0</v>
      </c>
      <c r="GB231">
        <v>4</v>
      </c>
      <c r="GC231">
        <v>1</v>
      </c>
      <c r="GD231">
        <v>2</v>
      </c>
      <c r="GE231">
        <v>0</v>
      </c>
      <c r="GF231">
        <v>0</v>
      </c>
      <c r="GG231">
        <v>0</v>
      </c>
      <c r="GH231">
        <v>2</v>
      </c>
      <c r="GI231">
        <v>0</v>
      </c>
      <c r="GJ231">
        <v>2</v>
      </c>
      <c r="GK231">
        <v>0</v>
      </c>
      <c r="GL231">
        <v>1</v>
      </c>
      <c r="GM231">
        <v>0</v>
      </c>
      <c r="GN231">
        <v>2</v>
      </c>
      <c r="GO231">
        <v>0</v>
      </c>
      <c r="GP231">
        <v>0</v>
      </c>
      <c r="GQ231">
        <v>0</v>
      </c>
      <c r="GR231">
        <v>0</v>
      </c>
      <c r="GS231">
        <v>0</v>
      </c>
      <c r="GT231">
        <v>0</v>
      </c>
      <c r="GU231">
        <v>0</v>
      </c>
      <c r="GV231">
        <v>0</v>
      </c>
      <c r="GW231">
        <v>0</v>
      </c>
      <c r="GX231">
        <v>0</v>
      </c>
      <c r="GY231">
        <v>0</v>
      </c>
      <c r="GZ231">
        <v>0</v>
      </c>
      <c r="HA231">
        <v>0</v>
      </c>
    </row>
    <row r="232" spans="1:209" ht="15" customHeight="1" x14ac:dyDescent="0.35">
      <c r="A232" s="18">
        <v>4031203</v>
      </c>
      <c r="B232" s="18">
        <v>4</v>
      </c>
      <c r="C232" s="18">
        <v>3</v>
      </c>
      <c r="D232" s="18">
        <v>12</v>
      </c>
      <c r="E232" s="18" t="s">
        <v>357</v>
      </c>
      <c r="F232" s="18">
        <v>0</v>
      </c>
      <c r="G232">
        <v>0</v>
      </c>
      <c r="H232" s="18">
        <v>3</v>
      </c>
      <c r="I232">
        <v>0</v>
      </c>
      <c r="J232" s="18">
        <v>0</v>
      </c>
      <c r="K232" s="13">
        <v>0</v>
      </c>
      <c r="L232" s="14">
        <v>0</v>
      </c>
      <c r="M232" s="13">
        <v>3</v>
      </c>
      <c r="N232" s="14">
        <v>0</v>
      </c>
      <c r="O232" s="13">
        <v>2</v>
      </c>
      <c r="P232" s="14">
        <v>0</v>
      </c>
      <c r="Q232" s="14">
        <v>0</v>
      </c>
      <c r="R232" s="13">
        <v>1</v>
      </c>
      <c r="S232" s="14">
        <v>0</v>
      </c>
      <c r="T232" s="14">
        <f t="shared" si="39"/>
        <v>6</v>
      </c>
      <c r="U232" s="14">
        <v>0</v>
      </c>
      <c r="V232" s="14">
        <v>0</v>
      </c>
      <c r="W232" s="14">
        <v>0</v>
      </c>
      <c r="X232" s="14">
        <v>0</v>
      </c>
      <c r="Y232" s="14">
        <v>0</v>
      </c>
      <c r="Z232" s="14">
        <v>0</v>
      </c>
      <c r="AA232" s="14">
        <v>0</v>
      </c>
      <c r="AB232" s="14">
        <f t="shared" si="40"/>
        <v>0</v>
      </c>
      <c r="AC232" s="14">
        <v>0</v>
      </c>
      <c r="AD232" s="14">
        <v>0</v>
      </c>
      <c r="AE232" s="14">
        <v>0</v>
      </c>
      <c r="AF232" s="14">
        <v>0</v>
      </c>
      <c r="AG232" s="14">
        <v>0</v>
      </c>
      <c r="AH232" s="14">
        <v>0</v>
      </c>
      <c r="AI232" s="14">
        <v>0</v>
      </c>
      <c r="AJ232" s="14">
        <f t="shared" si="41"/>
        <v>0</v>
      </c>
      <c r="AK232" s="14">
        <v>0</v>
      </c>
      <c r="AL232" s="14">
        <v>0</v>
      </c>
      <c r="AM232" s="14">
        <v>0</v>
      </c>
      <c r="AN232" s="14">
        <v>0</v>
      </c>
      <c r="AO232" s="14">
        <v>0</v>
      </c>
      <c r="AP232" s="14">
        <v>0</v>
      </c>
      <c r="AQ232" s="14">
        <v>0</v>
      </c>
      <c r="AR232" s="14">
        <f t="shared" si="42"/>
        <v>0</v>
      </c>
      <c r="AS232" s="14">
        <f t="shared" si="43"/>
        <v>6</v>
      </c>
      <c r="AT232" s="13">
        <v>0</v>
      </c>
      <c r="AU232" s="13" t="s">
        <v>136</v>
      </c>
      <c r="AV232" s="13">
        <v>1</v>
      </c>
      <c r="AW232" s="13">
        <v>2</v>
      </c>
      <c r="AX232" s="13">
        <v>2</v>
      </c>
      <c r="AY232" s="13">
        <v>2</v>
      </c>
      <c r="AZ232" s="13">
        <v>1</v>
      </c>
      <c r="BA232" s="13">
        <v>2</v>
      </c>
      <c r="BB232" s="13">
        <v>2</v>
      </c>
      <c r="BC232" s="13">
        <v>3</v>
      </c>
      <c r="BD232" s="20">
        <v>0</v>
      </c>
      <c r="BE232" s="13" t="s">
        <v>136</v>
      </c>
      <c r="BF232" s="13" t="s">
        <v>136</v>
      </c>
      <c r="BG232" s="13" t="s">
        <v>136</v>
      </c>
      <c r="BH232" s="20">
        <v>0</v>
      </c>
      <c r="BI232" s="13" t="s">
        <v>136</v>
      </c>
      <c r="BJ232" s="13" t="s">
        <v>136</v>
      </c>
      <c r="BK232" s="13" t="s">
        <v>136</v>
      </c>
      <c r="BL232" s="20">
        <v>1</v>
      </c>
      <c r="BM232">
        <v>2</v>
      </c>
      <c r="BN232">
        <v>3</v>
      </c>
      <c r="BO232">
        <v>2</v>
      </c>
      <c r="BP232" s="20">
        <v>0</v>
      </c>
      <c r="BQ232" s="21">
        <v>0</v>
      </c>
      <c r="BR232" s="13" t="s">
        <v>136</v>
      </c>
      <c r="BS232" s="13" t="s">
        <v>136</v>
      </c>
      <c r="BT232" s="13" t="s">
        <v>136</v>
      </c>
      <c r="BU232" s="20">
        <v>0</v>
      </c>
      <c r="BV232" s="13" t="s">
        <v>136</v>
      </c>
      <c r="BW232" s="13" t="s">
        <v>136</v>
      </c>
      <c r="BX232" s="13" t="s">
        <v>136</v>
      </c>
      <c r="BY232" s="20">
        <v>0</v>
      </c>
      <c r="BZ232" s="13" t="s">
        <v>136</v>
      </c>
      <c r="CA232" s="13" t="s">
        <v>136</v>
      </c>
      <c r="CB232" s="13" t="s">
        <v>136</v>
      </c>
      <c r="CC232" s="20">
        <v>0</v>
      </c>
      <c r="CD232" s="13" t="s">
        <v>136</v>
      </c>
      <c r="CE232" s="13" t="s">
        <v>136</v>
      </c>
      <c r="CF232" s="13" t="s">
        <v>136</v>
      </c>
      <c r="CG232" s="20">
        <v>0</v>
      </c>
      <c r="CH232" s="13" t="s">
        <v>136</v>
      </c>
      <c r="CI232" s="13" t="s">
        <v>136</v>
      </c>
      <c r="CJ232" s="13" t="s">
        <v>136</v>
      </c>
      <c r="CK232" s="20">
        <v>0</v>
      </c>
      <c r="CL232" s="13" t="s">
        <v>136</v>
      </c>
      <c r="CM232" s="13" t="s">
        <v>136</v>
      </c>
      <c r="CN232" s="13" t="s">
        <v>136</v>
      </c>
      <c r="CO232" s="13" t="s">
        <v>136</v>
      </c>
      <c r="CP232" s="13" t="s">
        <v>136</v>
      </c>
      <c r="CQ232" s="13" t="s">
        <v>136</v>
      </c>
      <c r="CR232" s="13" t="s">
        <v>136</v>
      </c>
      <c r="CS232" s="13" t="s">
        <v>136</v>
      </c>
      <c r="CT232" s="13" t="s">
        <v>136</v>
      </c>
      <c r="CU232" s="13">
        <v>10</v>
      </c>
      <c r="CV232" s="13" t="s">
        <v>136</v>
      </c>
      <c r="CW232" s="13" t="s">
        <v>136</v>
      </c>
      <c r="CX232" s="13" t="s">
        <v>136</v>
      </c>
      <c r="CY232" s="13" t="s">
        <v>136</v>
      </c>
      <c r="CZ232" s="13" t="s">
        <v>136</v>
      </c>
      <c r="DA232" s="13" t="s">
        <v>136</v>
      </c>
      <c r="DB232" s="13" t="s">
        <v>136</v>
      </c>
      <c r="DC232" s="13" t="s">
        <v>136</v>
      </c>
      <c r="DD232" s="13" t="s">
        <v>136</v>
      </c>
      <c r="DE232" s="13" t="s">
        <v>136</v>
      </c>
      <c r="DF232" s="13" t="s">
        <v>136</v>
      </c>
      <c r="DG232" s="13" t="s">
        <v>136</v>
      </c>
      <c r="DH232" s="13" t="s">
        <v>136</v>
      </c>
      <c r="DI232" s="13"/>
      <c r="DJ232" s="13"/>
      <c r="DK232" s="13"/>
      <c r="DL232" s="13">
        <v>0</v>
      </c>
      <c r="DM232" s="13">
        <v>0</v>
      </c>
      <c r="DN232" s="13">
        <v>0</v>
      </c>
      <c r="DO232" s="13">
        <v>0</v>
      </c>
      <c r="DP232" s="13">
        <v>0</v>
      </c>
      <c r="DQ232" s="13">
        <v>0</v>
      </c>
      <c r="DR232" s="13">
        <v>0</v>
      </c>
      <c r="DS232" s="13">
        <v>1</v>
      </c>
      <c r="DT232" s="13">
        <v>1</v>
      </c>
      <c r="DU232" s="13">
        <v>0</v>
      </c>
      <c r="DV232" s="13">
        <v>0</v>
      </c>
      <c r="DW232" s="13">
        <v>0</v>
      </c>
      <c r="DX232" s="13">
        <v>2</v>
      </c>
      <c r="DY232" s="13">
        <v>2</v>
      </c>
      <c r="DZ232">
        <v>4</v>
      </c>
      <c r="EA232">
        <v>4</v>
      </c>
      <c r="EB232" s="13">
        <v>3000</v>
      </c>
      <c r="EC232" s="13">
        <v>5000</v>
      </c>
      <c r="ED232" s="19">
        <f t="shared" si="44"/>
        <v>2000</v>
      </c>
      <c r="EE232" s="19">
        <f t="shared" si="45"/>
        <v>40</v>
      </c>
      <c r="EF232" s="13">
        <v>2500</v>
      </c>
      <c r="EG232" s="13">
        <v>4000</v>
      </c>
      <c r="EH232" s="19">
        <f t="shared" si="46"/>
        <v>1500</v>
      </c>
      <c r="EI232" s="19">
        <f t="shared" si="47"/>
        <v>37.5</v>
      </c>
      <c r="EJ232" s="19"/>
      <c r="EK232" s="19"/>
      <c r="EL232" s="19"/>
      <c r="EM232" s="19"/>
      <c r="EN232" s="19"/>
      <c r="EO232" s="19"/>
      <c r="EP232" s="19"/>
      <c r="EQ232" s="19"/>
      <c r="ER232" s="19">
        <v>2</v>
      </c>
      <c r="ES232" s="13"/>
      <c r="ET232" s="13">
        <v>0</v>
      </c>
      <c r="EU232">
        <v>0</v>
      </c>
      <c r="EV232" s="19">
        <v>0</v>
      </c>
      <c r="EW232" s="19"/>
      <c r="EX232">
        <v>0</v>
      </c>
      <c r="EY232" s="20" t="s">
        <v>136</v>
      </c>
      <c r="EZ232" s="19">
        <v>0</v>
      </c>
      <c r="FA232" s="19"/>
      <c r="FB232" s="19">
        <v>0</v>
      </c>
      <c r="FC232" s="19"/>
      <c r="FD232" s="19">
        <v>0</v>
      </c>
      <c r="FE232" s="19"/>
      <c r="FF232" s="15">
        <v>0</v>
      </c>
      <c r="FG232">
        <v>13</v>
      </c>
      <c r="FH232">
        <v>1</v>
      </c>
      <c r="FI232">
        <v>1</v>
      </c>
      <c r="FJ232">
        <v>12</v>
      </c>
      <c r="FK232">
        <v>14</v>
      </c>
      <c r="FL232">
        <v>13</v>
      </c>
      <c r="FM232">
        <v>27</v>
      </c>
      <c r="FN232">
        <v>2</v>
      </c>
      <c r="FO232">
        <v>0</v>
      </c>
      <c r="FP232">
        <v>0</v>
      </c>
      <c r="FQ232">
        <v>0</v>
      </c>
      <c r="FR232">
        <v>0</v>
      </c>
      <c r="FS232">
        <v>0</v>
      </c>
      <c r="FT232">
        <v>0</v>
      </c>
      <c r="FU232">
        <v>0</v>
      </c>
      <c r="FV232">
        <v>0</v>
      </c>
      <c r="FW232">
        <v>0</v>
      </c>
      <c r="FX232">
        <v>0</v>
      </c>
      <c r="FY232">
        <v>0</v>
      </c>
      <c r="FZ232">
        <v>0</v>
      </c>
      <c r="GA232">
        <v>0</v>
      </c>
      <c r="GB232">
        <v>0</v>
      </c>
      <c r="GC232">
        <v>4</v>
      </c>
      <c r="GD232">
        <v>3</v>
      </c>
      <c r="GE232">
        <v>0</v>
      </c>
      <c r="GF232">
        <v>0</v>
      </c>
      <c r="GG232">
        <v>0</v>
      </c>
      <c r="GH232">
        <v>8</v>
      </c>
      <c r="GI232">
        <v>0</v>
      </c>
      <c r="GJ232">
        <v>0</v>
      </c>
      <c r="GK232">
        <v>0</v>
      </c>
      <c r="GL232">
        <v>0</v>
      </c>
      <c r="GM232">
        <v>0</v>
      </c>
      <c r="GN232">
        <v>0</v>
      </c>
      <c r="GO232">
        <v>0</v>
      </c>
      <c r="GP232">
        <v>0</v>
      </c>
      <c r="GQ232">
        <v>0</v>
      </c>
      <c r="GR232">
        <v>0</v>
      </c>
      <c r="GS232">
        <v>8</v>
      </c>
      <c r="GT232">
        <v>0</v>
      </c>
      <c r="GU232">
        <v>0</v>
      </c>
      <c r="GV232">
        <v>0</v>
      </c>
      <c r="GW232">
        <v>0</v>
      </c>
      <c r="GX232">
        <v>0</v>
      </c>
      <c r="GY232">
        <v>1</v>
      </c>
      <c r="GZ232">
        <v>1</v>
      </c>
      <c r="HA232">
        <v>0</v>
      </c>
    </row>
    <row r="233" spans="1:209" ht="15" customHeight="1" x14ac:dyDescent="0.35">
      <c r="A233" s="18">
        <v>4031204</v>
      </c>
      <c r="B233" s="18">
        <v>4</v>
      </c>
      <c r="C233" s="18">
        <v>3</v>
      </c>
      <c r="D233" s="18">
        <v>12</v>
      </c>
      <c r="E233" s="18" t="s">
        <v>358</v>
      </c>
      <c r="F233" s="18">
        <v>0</v>
      </c>
      <c r="G233">
        <v>0</v>
      </c>
      <c r="H233" s="18">
        <v>2</v>
      </c>
      <c r="I233">
        <v>0</v>
      </c>
      <c r="J233" s="18">
        <v>0</v>
      </c>
      <c r="K233" s="13">
        <v>0</v>
      </c>
      <c r="L233" s="14">
        <v>0</v>
      </c>
      <c r="M233" s="13">
        <v>8</v>
      </c>
      <c r="N233" s="14">
        <v>0</v>
      </c>
      <c r="O233" s="13">
        <v>3</v>
      </c>
      <c r="P233" s="14">
        <v>0</v>
      </c>
      <c r="Q233" s="14">
        <v>0</v>
      </c>
      <c r="R233" s="13">
        <v>0</v>
      </c>
      <c r="S233" s="14">
        <v>0</v>
      </c>
      <c r="T233" s="14">
        <f t="shared" si="39"/>
        <v>11</v>
      </c>
      <c r="U233" s="14">
        <v>0</v>
      </c>
      <c r="V233" s="14">
        <v>0</v>
      </c>
      <c r="W233" s="14">
        <v>0</v>
      </c>
      <c r="X233" s="14">
        <v>0</v>
      </c>
      <c r="Y233" s="14">
        <v>0</v>
      </c>
      <c r="Z233" s="14">
        <v>0</v>
      </c>
      <c r="AA233" s="14">
        <v>0</v>
      </c>
      <c r="AB233" s="14">
        <f t="shared" si="40"/>
        <v>0</v>
      </c>
      <c r="AC233" s="14">
        <v>0</v>
      </c>
      <c r="AD233" s="14">
        <v>0</v>
      </c>
      <c r="AE233" s="14">
        <v>0</v>
      </c>
      <c r="AF233" s="14">
        <v>0</v>
      </c>
      <c r="AG233" s="14">
        <v>0</v>
      </c>
      <c r="AH233" s="14">
        <v>0</v>
      </c>
      <c r="AI233" s="14">
        <v>0</v>
      </c>
      <c r="AJ233" s="14">
        <f t="shared" si="41"/>
        <v>0</v>
      </c>
      <c r="AK233" s="14">
        <v>0</v>
      </c>
      <c r="AL233" s="14">
        <v>0</v>
      </c>
      <c r="AM233" s="14">
        <v>0</v>
      </c>
      <c r="AN233" s="14">
        <v>0</v>
      </c>
      <c r="AO233" s="14">
        <v>0</v>
      </c>
      <c r="AP233" s="14">
        <v>0</v>
      </c>
      <c r="AQ233" s="14">
        <v>0</v>
      </c>
      <c r="AR233" s="14">
        <f t="shared" si="42"/>
        <v>0</v>
      </c>
      <c r="AS233" s="14">
        <f t="shared" si="43"/>
        <v>11</v>
      </c>
      <c r="AT233" s="13">
        <v>1</v>
      </c>
      <c r="AU233" s="13">
        <v>5</v>
      </c>
      <c r="AV233" s="13">
        <v>1</v>
      </c>
      <c r="AW233" s="13">
        <v>2</v>
      </c>
      <c r="AX233" s="13">
        <v>2</v>
      </c>
      <c r="AY233" s="13">
        <v>2</v>
      </c>
      <c r="AZ233" s="20">
        <v>0</v>
      </c>
      <c r="BA233" s="13" t="s">
        <v>136</v>
      </c>
      <c r="BB233" s="13" t="s">
        <v>136</v>
      </c>
      <c r="BC233" s="13" t="s">
        <v>136</v>
      </c>
      <c r="BD233" s="20">
        <v>0</v>
      </c>
      <c r="BE233" s="13" t="s">
        <v>136</v>
      </c>
      <c r="BF233" s="13" t="s">
        <v>136</v>
      </c>
      <c r="BG233" s="13" t="s">
        <v>136</v>
      </c>
      <c r="BH233" s="20">
        <v>0</v>
      </c>
      <c r="BI233" s="13" t="s">
        <v>136</v>
      </c>
      <c r="BJ233" s="13" t="s">
        <v>136</v>
      </c>
      <c r="BK233" s="13" t="s">
        <v>136</v>
      </c>
      <c r="BL233" s="20">
        <v>1</v>
      </c>
      <c r="BM233">
        <v>2</v>
      </c>
      <c r="BN233" s="13">
        <v>6</v>
      </c>
      <c r="BO233">
        <v>2</v>
      </c>
      <c r="BP233" s="20">
        <v>0</v>
      </c>
      <c r="BQ233" s="21">
        <v>0</v>
      </c>
      <c r="BR233" s="13" t="s">
        <v>136</v>
      </c>
      <c r="BS233" s="13" t="s">
        <v>136</v>
      </c>
      <c r="BT233" s="13" t="s">
        <v>136</v>
      </c>
      <c r="BU233" s="20">
        <v>0</v>
      </c>
      <c r="BV233" s="13" t="s">
        <v>136</v>
      </c>
      <c r="BW233" s="13" t="s">
        <v>136</v>
      </c>
      <c r="BX233" s="13" t="s">
        <v>136</v>
      </c>
      <c r="BY233" s="20">
        <v>0</v>
      </c>
      <c r="BZ233" s="13" t="s">
        <v>136</v>
      </c>
      <c r="CA233" s="13" t="s">
        <v>136</v>
      </c>
      <c r="CB233" s="13" t="s">
        <v>136</v>
      </c>
      <c r="CC233" s="20">
        <v>0</v>
      </c>
      <c r="CD233" s="13" t="s">
        <v>136</v>
      </c>
      <c r="CE233" s="13" t="s">
        <v>136</v>
      </c>
      <c r="CF233" s="13" t="s">
        <v>136</v>
      </c>
      <c r="CG233" s="20">
        <v>0</v>
      </c>
      <c r="CH233" s="13" t="s">
        <v>136</v>
      </c>
      <c r="CI233" s="13" t="s">
        <v>136</v>
      </c>
      <c r="CJ233" s="13" t="s">
        <v>136</v>
      </c>
      <c r="CK233" s="20">
        <v>0</v>
      </c>
      <c r="CL233" s="13" t="s">
        <v>136</v>
      </c>
      <c r="CM233" s="13" t="s">
        <v>136</v>
      </c>
      <c r="CN233" s="13" t="s">
        <v>136</v>
      </c>
      <c r="CO233" s="13" t="s">
        <v>136</v>
      </c>
      <c r="CP233" s="13" t="s">
        <v>136</v>
      </c>
      <c r="CQ233" s="13" t="s">
        <v>136</v>
      </c>
      <c r="CR233" s="13" t="s">
        <v>136</v>
      </c>
      <c r="CS233" s="13" t="s">
        <v>136</v>
      </c>
      <c r="CT233" s="13" t="s">
        <v>136</v>
      </c>
      <c r="CU233">
        <v>8</v>
      </c>
      <c r="CV233" s="13" t="s">
        <v>136</v>
      </c>
      <c r="CW233" s="13" t="s">
        <v>136</v>
      </c>
      <c r="CX233" s="13" t="s">
        <v>136</v>
      </c>
      <c r="CY233" s="13" t="s">
        <v>136</v>
      </c>
      <c r="CZ233" s="13" t="s">
        <v>136</v>
      </c>
      <c r="DA233" s="13" t="s">
        <v>136</v>
      </c>
      <c r="DB233" s="13" t="s">
        <v>136</v>
      </c>
      <c r="DC233" s="13" t="s">
        <v>136</v>
      </c>
      <c r="DD233" s="13" t="s">
        <v>136</v>
      </c>
      <c r="DE233" s="13" t="s">
        <v>136</v>
      </c>
      <c r="DF233" s="13" t="s">
        <v>136</v>
      </c>
      <c r="DG233" s="13" t="s">
        <v>136</v>
      </c>
      <c r="DH233" s="13" t="s">
        <v>136</v>
      </c>
      <c r="DI233" s="13"/>
      <c r="DJ233" s="13"/>
      <c r="DK233" s="13"/>
      <c r="DL233" s="13">
        <v>1</v>
      </c>
      <c r="DM233" s="13">
        <v>0</v>
      </c>
      <c r="DN233" s="13">
        <v>0</v>
      </c>
      <c r="DO233" s="13">
        <v>0</v>
      </c>
      <c r="DP233" s="13">
        <v>0</v>
      </c>
      <c r="DQ233" s="13">
        <v>0</v>
      </c>
      <c r="DR233" s="13">
        <v>1</v>
      </c>
      <c r="DS233" s="13">
        <v>1</v>
      </c>
      <c r="DT233" s="13">
        <v>0</v>
      </c>
      <c r="DU233" s="13">
        <v>0</v>
      </c>
      <c r="DV233" s="13">
        <v>0</v>
      </c>
      <c r="DW233" s="13">
        <v>0</v>
      </c>
      <c r="DX233" s="13">
        <v>4</v>
      </c>
      <c r="DY233" s="13">
        <v>4</v>
      </c>
      <c r="DZ233" s="13">
        <v>4</v>
      </c>
      <c r="EA233" s="13">
        <v>4</v>
      </c>
      <c r="EB233" s="15"/>
      <c r="EC233" s="15"/>
      <c r="ED233" s="19"/>
      <c r="EE233" s="19"/>
      <c r="EF233" s="20"/>
      <c r="EH233" s="19"/>
      <c r="EI233" s="19"/>
      <c r="EJ233" s="19"/>
      <c r="EK233" s="19"/>
      <c r="EL233" s="19"/>
      <c r="EM233" s="19"/>
      <c r="EN233" s="19"/>
      <c r="EO233" s="19"/>
      <c r="EP233" s="19"/>
      <c r="EQ233" s="19"/>
      <c r="ER233" s="20">
        <v>0</v>
      </c>
      <c r="ET233" s="13">
        <v>1</v>
      </c>
      <c r="EU233" s="13">
        <v>1</v>
      </c>
      <c r="EV233">
        <v>9</v>
      </c>
      <c r="EX233" s="13">
        <v>0</v>
      </c>
      <c r="EY233" s="20" t="s">
        <v>136</v>
      </c>
      <c r="EZ233" s="19">
        <v>0</v>
      </c>
      <c r="FA233" s="19"/>
      <c r="FB233" s="19">
        <v>0</v>
      </c>
      <c r="FC233" s="19"/>
      <c r="FD233" s="19">
        <v>0</v>
      </c>
      <c r="FE233" s="19"/>
      <c r="FF233" s="15">
        <v>0</v>
      </c>
      <c r="FG233">
        <v>16</v>
      </c>
      <c r="FH233">
        <v>6</v>
      </c>
      <c r="FI233">
        <v>41</v>
      </c>
      <c r="FJ233">
        <v>19</v>
      </c>
      <c r="FK233">
        <v>57</v>
      </c>
      <c r="FL233">
        <v>25</v>
      </c>
      <c r="FM233">
        <v>82</v>
      </c>
      <c r="FN233">
        <v>2</v>
      </c>
      <c r="FO233">
        <v>0</v>
      </c>
      <c r="FP233">
        <v>7</v>
      </c>
      <c r="FQ233">
        <v>0</v>
      </c>
      <c r="FR233">
        <v>0</v>
      </c>
      <c r="FS233">
        <v>0</v>
      </c>
      <c r="FT233">
        <v>0</v>
      </c>
      <c r="FU233">
        <v>0</v>
      </c>
      <c r="FV233">
        <v>0</v>
      </c>
      <c r="FW233">
        <v>0</v>
      </c>
      <c r="FX233">
        <v>0</v>
      </c>
      <c r="FY233">
        <v>0</v>
      </c>
      <c r="FZ233">
        <v>3</v>
      </c>
      <c r="GA233">
        <v>0</v>
      </c>
      <c r="GB233">
        <v>7</v>
      </c>
      <c r="GC233">
        <v>5</v>
      </c>
      <c r="GD233">
        <v>0</v>
      </c>
      <c r="GE233">
        <v>0</v>
      </c>
      <c r="GF233">
        <v>0</v>
      </c>
      <c r="GG233">
        <v>0</v>
      </c>
      <c r="GH233">
        <v>4</v>
      </c>
      <c r="GI233">
        <v>4</v>
      </c>
      <c r="GJ233">
        <v>3</v>
      </c>
      <c r="GK233">
        <v>3</v>
      </c>
      <c r="GL233">
        <v>0</v>
      </c>
      <c r="GM233">
        <v>0</v>
      </c>
      <c r="GN233">
        <v>0</v>
      </c>
      <c r="GO233">
        <v>0</v>
      </c>
      <c r="GP233">
        <v>1</v>
      </c>
      <c r="GQ233">
        <v>0</v>
      </c>
      <c r="GR233">
        <v>14</v>
      </c>
      <c r="GS233">
        <v>7</v>
      </c>
      <c r="GT233">
        <v>2</v>
      </c>
      <c r="GU233">
        <v>2</v>
      </c>
      <c r="GV233">
        <v>2</v>
      </c>
      <c r="GW233">
        <v>4</v>
      </c>
      <c r="GX233">
        <v>4</v>
      </c>
      <c r="GY233">
        <v>0</v>
      </c>
      <c r="GZ233">
        <v>8</v>
      </c>
      <c r="HA233">
        <v>0</v>
      </c>
    </row>
    <row r="234" spans="1:209" ht="15" customHeight="1" x14ac:dyDescent="0.35">
      <c r="A234" s="18">
        <v>4031205</v>
      </c>
      <c r="B234" s="18">
        <v>4</v>
      </c>
      <c r="C234" s="18">
        <v>3</v>
      </c>
      <c r="D234" s="18">
        <v>12</v>
      </c>
      <c r="E234" s="18" t="s">
        <v>359</v>
      </c>
      <c r="F234" s="18">
        <v>0</v>
      </c>
      <c r="G234">
        <v>0</v>
      </c>
      <c r="H234" s="18">
        <v>2</v>
      </c>
      <c r="I234">
        <v>0</v>
      </c>
      <c r="J234" s="18">
        <v>0</v>
      </c>
      <c r="K234" s="13">
        <v>0</v>
      </c>
      <c r="L234" s="14">
        <v>0</v>
      </c>
      <c r="M234" s="13">
        <v>4</v>
      </c>
      <c r="N234" s="14">
        <v>0</v>
      </c>
      <c r="O234" s="13">
        <v>2</v>
      </c>
      <c r="P234" s="14">
        <v>0</v>
      </c>
      <c r="Q234" s="14">
        <v>0</v>
      </c>
      <c r="R234" s="13">
        <v>0</v>
      </c>
      <c r="S234">
        <v>1</v>
      </c>
      <c r="T234" s="14">
        <f t="shared" si="39"/>
        <v>7</v>
      </c>
      <c r="U234" s="14">
        <v>0</v>
      </c>
      <c r="V234" s="14">
        <v>0</v>
      </c>
      <c r="W234" s="14">
        <v>0</v>
      </c>
      <c r="X234" s="14">
        <v>0</v>
      </c>
      <c r="Y234" s="14">
        <v>0</v>
      </c>
      <c r="Z234" s="14">
        <v>0</v>
      </c>
      <c r="AA234" s="14">
        <v>0</v>
      </c>
      <c r="AB234" s="14">
        <f t="shared" si="40"/>
        <v>0</v>
      </c>
      <c r="AC234" s="14">
        <v>0</v>
      </c>
      <c r="AD234" s="14">
        <v>0</v>
      </c>
      <c r="AE234" s="14">
        <v>0</v>
      </c>
      <c r="AF234" s="14">
        <v>0</v>
      </c>
      <c r="AG234" s="14">
        <v>0</v>
      </c>
      <c r="AH234" s="14">
        <v>0</v>
      </c>
      <c r="AI234" s="14">
        <v>0</v>
      </c>
      <c r="AJ234" s="14">
        <f t="shared" si="41"/>
        <v>0</v>
      </c>
      <c r="AK234" s="14">
        <v>0</v>
      </c>
      <c r="AL234" s="14">
        <v>0</v>
      </c>
      <c r="AM234" s="14">
        <v>0</v>
      </c>
      <c r="AN234" s="14">
        <v>0</v>
      </c>
      <c r="AO234" s="14">
        <v>0</v>
      </c>
      <c r="AP234" s="14">
        <v>0</v>
      </c>
      <c r="AQ234" s="14">
        <v>0</v>
      </c>
      <c r="AR234" s="14">
        <f t="shared" si="42"/>
        <v>0</v>
      </c>
      <c r="AS234" s="14">
        <f t="shared" si="43"/>
        <v>7</v>
      </c>
      <c r="AT234" s="13">
        <v>1</v>
      </c>
      <c r="AU234" s="13">
        <v>5</v>
      </c>
      <c r="AV234" s="20">
        <v>0</v>
      </c>
      <c r="AW234" s="13" t="s">
        <v>136</v>
      </c>
      <c r="AX234" s="13" t="s">
        <v>136</v>
      </c>
      <c r="AY234" s="13" t="s">
        <v>136</v>
      </c>
      <c r="AZ234" s="20">
        <v>0</v>
      </c>
      <c r="BA234" s="13" t="s">
        <v>136</v>
      </c>
      <c r="BB234" s="13" t="s">
        <v>136</v>
      </c>
      <c r="BC234" s="13" t="s">
        <v>136</v>
      </c>
      <c r="BD234" s="20">
        <v>0</v>
      </c>
      <c r="BE234" s="13" t="s">
        <v>136</v>
      </c>
      <c r="BF234" s="13" t="s">
        <v>136</v>
      </c>
      <c r="BG234" s="13" t="s">
        <v>136</v>
      </c>
      <c r="BH234" s="20">
        <v>0</v>
      </c>
      <c r="BI234" s="13" t="s">
        <v>136</v>
      </c>
      <c r="BJ234" s="13" t="s">
        <v>136</v>
      </c>
      <c r="BK234" s="13" t="s">
        <v>136</v>
      </c>
      <c r="BL234" s="20">
        <v>0</v>
      </c>
      <c r="BM234" s="13" t="s">
        <v>136</v>
      </c>
      <c r="BN234" s="13" t="s">
        <v>136</v>
      </c>
      <c r="BO234" s="13" t="s">
        <v>136</v>
      </c>
      <c r="BP234" s="20">
        <v>0</v>
      </c>
      <c r="BQ234" s="21">
        <v>0</v>
      </c>
      <c r="BR234" s="13" t="s">
        <v>136</v>
      </c>
      <c r="BS234" s="13" t="s">
        <v>136</v>
      </c>
      <c r="BT234" s="13" t="s">
        <v>136</v>
      </c>
      <c r="BU234" s="20">
        <v>0</v>
      </c>
      <c r="BV234" s="13" t="s">
        <v>136</v>
      </c>
      <c r="BW234" s="13" t="s">
        <v>136</v>
      </c>
      <c r="BX234" s="13" t="s">
        <v>136</v>
      </c>
      <c r="BY234" s="20">
        <v>0</v>
      </c>
      <c r="BZ234" s="13" t="s">
        <v>136</v>
      </c>
      <c r="CA234" s="13" t="s">
        <v>136</v>
      </c>
      <c r="CB234" s="13" t="s">
        <v>136</v>
      </c>
      <c r="CC234" s="20">
        <v>1</v>
      </c>
      <c r="CD234">
        <v>2</v>
      </c>
      <c r="CE234" s="15">
        <v>6</v>
      </c>
      <c r="CF234">
        <v>2</v>
      </c>
      <c r="CG234" s="20">
        <v>0</v>
      </c>
      <c r="CH234" s="13" t="s">
        <v>136</v>
      </c>
      <c r="CI234" s="13" t="s">
        <v>136</v>
      </c>
      <c r="CJ234" s="13" t="s">
        <v>136</v>
      </c>
      <c r="CK234" s="20">
        <v>0</v>
      </c>
      <c r="CL234" s="13" t="s">
        <v>136</v>
      </c>
      <c r="CM234" s="13" t="s">
        <v>136</v>
      </c>
      <c r="CN234" s="13" t="s">
        <v>136</v>
      </c>
      <c r="CO234" s="13" t="s">
        <v>136</v>
      </c>
      <c r="CP234" s="13" t="s">
        <v>136</v>
      </c>
      <c r="CQ234" s="13" t="s">
        <v>136</v>
      </c>
      <c r="CR234" s="13" t="s">
        <v>136</v>
      </c>
      <c r="CS234" s="13" t="s">
        <v>136</v>
      </c>
      <c r="CT234" s="13" t="s">
        <v>136</v>
      </c>
      <c r="CU234" s="13" t="s">
        <v>136</v>
      </c>
      <c r="CV234" s="13" t="s">
        <v>136</v>
      </c>
      <c r="CW234" s="13" t="s">
        <v>136</v>
      </c>
      <c r="CX234" s="13" t="s">
        <v>136</v>
      </c>
      <c r="CY234" s="13" t="s">
        <v>136</v>
      </c>
      <c r="CZ234" s="13" t="s">
        <v>136</v>
      </c>
      <c r="DA234" s="13" t="s">
        <v>136</v>
      </c>
      <c r="DB234" s="13" t="s">
        <v>136</v>
      </c>
      <c r="DC234">
        <v>9</v>
      </c>
      <c r="DD234" s="13" t="s">
        <v>136</v>
      </c>
      <c r="DE234" s="13" t="s">
        <v>136</v>
      </c>
      <c r="DF234" s="13" t="s">
        <v>136</v>
      </c>
      <c r="DG234" s="13" t="s">
        <v>136</v>
      </c>
      <c r="DH234" s="13" t="s">
        <v>136</v>
      </c>
      <c r="DI234" s="13"/>
      <c r="DJ234" s="13"/>
      <c r="DK234" s="13"/>
      <c r="DL234" s="13">
        <v>0</v>
      </c>
      <c r="DM234" s="13">
        <v>0</v>
      </c>
      <c r="DN234" s="13">
        <v>0</v>
      </c>
      <c r="DO234" s="13">
        <v>0</v>
      </c>
      <c r="DP234" s="13">
        <v>0</v>
      </c>
      <c r="DQ234" s="13">
        <v>0</v>
      </c>
      <c r="DR234" s="13">
        <v>1</v>
      </c>
      <c r="DS234" s="13">
        <v>0</v>
      </c>
      <c r="DT234" s="13">
        <v>0</v>
      </c>
      <c r="DU234" s="13">
        <v>0</v>
      </c>
      <c r="DV234" s="13">
        <v>0</v>
      </c>
      <c r="DW234" s="13">
        <v>0</v>
      </c>
      <c r="DX234" s="13">
        <v>2</v>
      </c>
      <c r="DY234" s="13">
        <v>2</v>
      </c>
      <c r="DZ234" s="13">
        <v>2</v>
      </c>
      <c r="EA234" s="13">
        <v>2</v>
      </c>
      <c r="EB234" s="13">
        <v>2500</v>
      </c>
      <c r="EC234" s="13">
        <v>3000</v>
      </c>
      <c r="ED234" s="19">
        <f t="shared" si="44"/>
        <v>500</v>
      </c>
      <c r="EE234" s="19">
        <f t="shared" si="45"/>
        <v>16.666666666666668</v>
      </c>
      <c r="EF234" s="13">
        <v>2000</v>
      </c>
      <c r="EG234" s="13">
        <v>3000</v>
      </c>
      <c r="EH234" s="19">
        <f t="shared" si="46"/>
        <v>1000</v>
      </c>
      <c r="EI234" s="19">
        <f t="shared" si="47"/>
        <v>33.333333333333336</v>
      </c>
      <c r="EJ234" s="13">
        <v>4000</v>
      </c>
      <c r="EK234" s="13">
        <v>6000</v>
      </c>
      <c r="EL234" s="19">
        <f t="shared" si="48"/>
        <v>2000</v>
      </c>
      <c r="EM234" s="19">
        <f t="shared" si="49"/>
        <v>33.333333333333336</v>
      </c>
      <c r="EN234" s="13">
        <v>2500</v>
      </c>
      <c r="EO234" s="13">
        <v>3000</v>
      </c>
      <c r="EP234" s="19">
        <f t="shared" si="50"/>
        <v>500</v>
      </c>
      <c r="EQ234" s="19">
        <f t="shared" si="51"/>
        <v>16.666666666666668</v>
      </c>
      <c r="ER234" s="19">
        <v>2</v>
      </c>
      <c r="ES234" s="13"/>
      <c r="ET234" s="13">
        <v>1</v>
      </c>
      <c r="EU234" s="13">
        <v>0</v>
      </c>
      <c r="EV234" s="19">
        <v>0</v>
      </c>
      <c r="EW234" s="19"/>
      <c r="EX234" s="13">
        <v>0</v>
      </c>
      <c r="EY234" s="20" t="s">
        <v>136</v>
      </c>
      <c r="EZ234" s="19">
        <v>0</v>
      </c>
      <c r="FA234" s="19"/>
      <c r="FB234" s="20">
        <v>5</v>
      </c>
      <c r="FD234" s="19">
        <v>0</v>
      </c>
      <c r="FE234" s="19"/>
      <c r="FF234" s="15">
        <v>0</v>
      </c>
      <c r="FG234">
        <v>33</v>
      </c>
      <c r="FH234">
        <v>17</v>
      </c>
      <c r="FI234">
        <v>0</v>
      </c>
      <c r="FJ234">
        <v>36</v>
      </c>
      <c r="FK234">
        <v>33</v>
      </c>
      <c r="FL234">
        <v>53</v>
      </c>
      <c r="FM234">
        <v>86</v>
      </c>
      <c r="FN234">
        <v>8</v>
      </c>
      <c r="FO234">
        <v>0</v>
      </c>
      <c r="FP234">
        <v>0</v>
      </c>
      <c r="FQ234">
        <v>0</v>
      </c>
      <c r="FR234">
        <v>0</v>
      </c>
      <c r="FS234">
        <v>0</v>
      </c>
      <c r="FT234">
        <v>0</v>
      </c>
      <c r="FU234">
        <v>0</v>
      </c>
      <c r="FV234">
        <v>0</v>
      </c>
      <c r="FW234">
        <v>0</v>
      </c>
      <c r="FX234">
        <v>0</v>
      </c>
      <c r="FY234">
        <v>0</v>
      </c>
      <c r="FZ234">
        <v>4</v>
      </c>
      <c r="GA234">
        <v>4</v>
      </c>
      <c r="GB234">
        <v>0</v>
      </c>
      <c r="GC234">
        <v>22</v>
      </c>
      <c r="GD234">
        <v>3</v>
      </c>
      <c r="GE234">
        <v>0</v>
      </c>
      <c r="GF234">
        <v>0</v>
      </c>
      <c r="GG234">
        <v>0</v>
      </c>
      <c r="GH234">
        <v>5</v>
      </c>
      <c r="GI234">
        <v>3</v>
      </c>
      <c r="GJ234">
        <v>0</v>
      </c>
      <c r="GK234">
        <v>3</v>
      </c>
      <c r="GL234">
        <v>0</v>
      </c>
      <c r="GM234">
        <v>0</v>
      </c>
      <c r="GN234">
        <v>0</v>
      </c>
      <c r="GO234">
        <v>0</v>
      </c>
      <c r="GP234">
        <v>5</v>
      </c>
      <c r="GQ234">
        <v>5</v>
      </c>
      <c r="GR234">
        <v>0</v>
      </c>
      <c r="GS234">
        <v>11</v>
      </c>
      <c r="GT234">
        <v>5</v>
      </c>
      <c r="GU234">
        <v>5</v>
      </c>
      <c r="GV234">
        <v>0</v>
      </c>
      <c r="GW234">
        <v>0</v>
      </c>
      <c r="GX234">
        <v>3</v>
      </c>
      <c r="GY234">
        <v>0</v>
      </c>
      <c r="GZ234">
        <v>0</v>
      </c>
      <c r="HA234">
        <v>0</v>
      </c>
    </row>
    <row r="235" spans="1:209" ht="15" customHeight="1" x14ac:dyDescent="0.35">
      <c r="A235" s="18">
        <v>4031206</v>
      </c>
      <c r="B235" s="18">
        <v>4</v>
      </c>
      <c r="C235" s="18">
        <v>3</v>
      </c>
      <c r="D235" s="18">
        <v>12</v>
      </c>
      <c r="E235" s="18" t="s">
        <v>360</v>
      </c>
      <c r="F235" s="18">
        <v>0</v>
      </c>
      <c r="G235">
        <v>0</v>
      </c>
      <c r="H235" s="18">
        <v>2</v>
      </c>
      <c r="I235">
        <v>0</v>
      </c>
      <c r="J235" s="18">
        <v>0</v>
      </c>
      <c r="K235" s="13">
        <v>0</v>
      </c>
      <c r="L235" s="14">
        <v>0</v>
      </c>
      <c r="M235" s="13">
        <v>4</v>
      </c>
      <c r="N235" s="14">
        <v>0</v>
      </c>
      <c r="O235" s="13">
        <v>2</v>
      </c>
      <c r="P235" s="14">
        <v>0</v>
      </c>
      <c r="Q235" s="14">
        <v>0</v>
      </c>
      <c r="R235" s="13">
        <v>0</v>
      </c>
      <c r="S235">
        <v>1</v>
      </c>
      <c r="T235" s="14">
        <f t="shared" si="39"/>
        <v>7</v>
      </c>
      <c r="U235" s="14">
        <v>0</v>
      </c>
      <c r="V235" s="14">
        <v>0</v>
      </c>
      <c r="W235" s="14">
        <v>0</v>
      </c>
      <c r="X235" s="14">
        <v>0</v>
      </c>
      <c r="Y235" s="14">
        <v>0</v>
      </c>
      <c r="Z235" s="14">
        <v>0</v>
      </c>
      <c r="AA235" s="14">
        <v>0</v>
      </c>
      <c r="AB235" s="14">
        <f t="shared" si="40"/>
        <v>0</v>
      </c>
      <c r="AC235" s="14">
        <v>0</v>
      </c>
      <c r="AD235" s="14">
        <v>0</v>
      </c>
      <c r="AE235" s="14">
        <v>0</v>
      </c>
      <c r="AF235" s="14">
        <v>0</v>
      </c>
      <c r="AG235" s="14">
        <v>0</v>
      </c>
      <c r="AH235" s="14">
        <v>0</v>
      </c>
      <c r="AI235" s="14">
        <v>0</v>
      </c>
      <c r="AJ235" s="14">
        <f t="shared" si="41"/>
        <v>0</v>
      </c>
      <c r="AK235" s="14">
        <v>0</v>
      </c>
      <c r="AL235" s="14">
        <v>0</v>
      </c>
      <c r="AM235" s="14">
        <v>0</v>
      </c>
      <c r="AN235" s="14">
        <v>0</v>
      </c>
      <c r="AO235" s="14">
        <v>0</v>
      </c>
      <c r="AP235" s="14">
        <v>0</v>
      </c>
      <c r="AQ235" s="14">
        <v>0</v>
      </c>
      <c r="AR235" s="14">
        <f t="shared" si="42"/>
        <v>0</v>
      </c>
      <c r="AS235" s="14">
        <f t="shared" si="43"/>
        <v>7</v>
      </c>
      <c r="AT235" s="13">
        <v>0</v>
      </c>
      <c r="AU235" s="13" t="s">
        <v>136</v>
      </c>
      <c r="AV235" s="20">
        <v>0</v>
      </c>
      <c r="AW235" s="13" t="s">
        <v>136</v>
      </c>
      <c r="AX235" s="13" t="s">
        <v>136</v>
      </c>
      <c r="AY235" s="13" t="s">
        <v>136</v>
      </c>
      <c r="AZ235" s="20">
        <v>0</v>
      </c>
      <c r="BA235" s="13" t="s">
        <v>136</v>
      </c>
      <c r="BB235" s="13" t="s">
        <v>136</v>
      </c>
      <c r="BC235" s="13" t="s">
        <v>136</v>
      </c>
      <c r="BD235" s="20">
        <v>0</v>
      </c>
      <c r="BE235" s="13" t="s">
        <v>136</v>
      </c>
      <c r="BF235" s="13" t="s">
        <v>136</v>
      </c>
      <c r="BG235" s="13" t="s">
        <v>136</v>
      </c>
      <c r="BH235" s="20">
        <v>0</v>
      </c>
      <c r="BI235" s="13" t="s">
        <v>136</v>
      </c>
      <c r="BJ235" s="13" t="s">
        <v>136</v>
      </c>
      <c r="BK235" s="13" t="s">
        <v>136</v>
      </c>
      <c r="BL235" s="20">
        <v>0</v>
      </c>
      <c r="BM235" s="13" t="s">
        <v>136</v>
      </c>
      <c r="BN235" s="13" t="s">
        <v>136</v>
      </c>
      <c r="BO235" s="13" t="s">
        <v>136</v>
      </c>
      <c r="BP235" s="20">
        <v>0</v>
      </c>
      <c r="BQ235" s="21">
        <v>0</v>
      </c>
      <c r="BR235" s="13" t="s">
        <v>136</v>
      </c>
      <c r="BS235" s="13" t="s">
        <v>136</v>
      </c>
      <c r="BT235" s="13" t="s">
        <v>136</v>
      </c>
      <c r="BU235" s="20">
        <v>0</v>
      </c>
      <c r="BV235" s="13" t="s">
        <v>136</v>
      </c>
      <c r="BW235" s="13" t="s">
        <v>136</v>
      </c>
      <c r="BX235" s="13" t="s">
        <v>136</v>
      </c>
      <c r="BY235" s="20">
        <v>0</v>
      </c>
      <c r="BZ235" s="13" t="s">
        <v>136</v>
      </c>
      <c r="CA235" s="13" t="s">
        <v>136</v>
      </c>
      <c r="CB235" s="13" t="s">
        <v>136</v>
      </c>
      <c r="CC235" s="20">
        <v>1</v>
      </c>
      <c r="CD235">
        <v>2</v>
      </c>
      <c r="CE235" s="15">
        <v>6</v>
      </c>
      <c r="CF235">
        <v>2</v>
      </c>
      <c r="CG235" s="20">
        <v>0</v>
      </c>
      <c r="CH235" s="13" t="s">
        <v>136</v>
      </c>
      <c r="CI235" s="13" t="s">
        <v>136</v>
      </c>
      <c r="CJ235" s="13" t="s">
        <v>136</v>
      </c>
      <c r="CK235" s="20">
        <v>0</v>
      </c>
      <c r="CL235" s="13" t="s">
        <v>136</v>
      </c>
      <c r="CM235" s="13" t="s">
        <v>136</v>
      </c>
      <c r="CN235" s="13" t="s">
        <v>136</v>
      </c>
      <c r="CO235" s="13" t="s">
        <v>136</v>
      </c>
      <c r="CP235" s="13" t="s">
        <v>136</v>
      </c>
      <c r="CQ235" s="13" t="s">
        <v>136</v>
      </c>
      <c r="CR235" s="13" t="s">
        <v>136</v>
      </c>
      <c r="CS235" s="13" t="s">
        <v>136</v>
      </c>
      <c r="CT235" s="13" t="s">
        <v>136</v>
      </c>
      <c r="CU235" s="13" t="s">
        <v>136</v>
      </c>
      <c r="CV235" s="13" t="s">
        <v>136</v>
      </c>
      <c r="CW235" s="13" t="s">
        <v>136</v>
      </c>
      <c r="CX235" s="13" t="s">
        <v>136</v>
      </c>
      <c r="CY235" s="13" t="s">
        <v>136</v>
      </c>
      <c r="CZ235" s="13" t="s">
        <v>136</v>
      </c>
      <c r="DA235" s="13" t="s">
        <v>136</v>
      </c>
      <c r="DB235" s="13" t="s">
        <v>136</v>
      </c>
      <c r="DC235">
        <v>9</v>
      </c>
      <c r="DD235" s="13" t="s">
        <v>136</v>
      </c>
      <c r="DE235" s="13" t="s">
        <v>136</v>
      </c>
      <c r="DF235" s="13" t="s">
        <v>136</v>
      </c>
      <c r="DG235" s="13" t="s">
        <v>136</v>
      </c>
      <c r="DH235" s="13" t="s">
        <v>136</v>
      </c>
      <c r="DI235" s="13"/>
      <c r="DJ235" s="13"/>
      <c r="DK235" s="13"/>
      <c r="DL235" s="13">
        <v>0</v>
      </c>
      <c r="DM235" s="13">
        <v>0</v>
      </c>
      <c r="DN235" s="13">
        <v>0</v>
      </c>
      <c r="DO235" s="13">
        <v>0</v>
      </c>
      <c r="DP235" s="13">
        <v>0</v>
      </c>
      <c r="DQ235" s="13">
        <v>0</v>
      </c>
      <c r="DR235" s="13">
        <v>0</v>
      </c>
      <c r="DS235" s="13">
        <v>1</v>
      </c>
      <c r="DT235" s="13">
        <v>0</v>
      </c>
      <c r="DU235" s="13">
        <v>0</v>
      </c>
      <c r="DV235" s="13">
        <v>0</v>
      </c>
      <c r="DW235" s="13">
        <v>0</v>
      </c>
      <c r="DX235" s="13">
        <v>2</v>
      </c>
      <c r="DY235" s="13">
        <v>2</v>
      </c>
      <c r="DZ235" s="13">
        <v>2</v>
      </c>
      <c r="EA235" s="13">
        <v>2</v>
      </c>
      <c r="EB235" s="13">
        <v>3000</v>
      </c>
      <c r="EC235" s="13">
        <v>4000</v>
      </c>
      <c r="ED235" s="19">
        <f t="shared" si="44"/>
        <v>1000</v>
      </c>
      <c r="EE235" s="19">
        <f t="shared" si="45"/>
        <v>25</v>
      </c>
      <c r="EF235" s="13">
        <v>2000</v>
      </c>
      <c r="EG235" s="13">
        <v>3000</v>
      </c>
      <c r="EH235" s="19">
        <f t="shared" si="46"/>
        <v>1000</v>
      </c>
      <c r="EI235" s="19">
        <f t="shared" si="47"/>
        <v>33.333333333333336</v>
      </c>
      <c r="EJ235" s="13">
        <v>3000</v>
      </c>
      <c r="EK235" s="13">
        <v>5000</v>
      </c>
      <c r="EL235" s="19">
        <f t="shared" si="48"/>
        <v>2000</v>
      </c>
      <c r="EM235" s="19">
        <f t="shared" si="49"/>
        <v>40</v>
      </c>
      <c r="EN235" s="13">
        <v>3000</v>
      </c>
      <c r="EO235" s="13">
        <v>4000</v>
      </c>
      <c r="EP235" s="19">
        <f t="shared" si="50"/>
        <v>1000</v>
      </c>
      <c r="EQ235" s="19">
        <f t="shared" si="51"/>
        <v>25</v>
      </c>
      <c r="ER235" s="13">
        <v>1</v>
      </c>
      <c r="ES235" s="13"/>
      <c r="ET235" s="13">
        <v>1</v>
      </c>
      <c r="EU235" s="13">
        <v>0</v>
      </c>
      <c r="EV235" s="19">
        <v>0</v>
      </c>
      <c r="EW235" s="19"/>
      <c r="EX235" s="13">
        <v>0</v>
      </c>
      <c r="EY235" s="20" t="s">
        <v>136</v>
      </c>
      <c r="EZ235" s="19">
        <v>0</v>
      </c>
      <c r="FA235" s="19"/>
      <c r="FB235">
        <v>8</v>
      </c>
      <c r="FD235" s="19">
        <v>0</v>
      </c>
      <c r="FE235" s="19"/>
      <c r="FF235">
        <v>3</v>
      </c>
      <c r="FG235">
        <v>31</v>
      </c>
      <c r="FH235">
        <v>18</v>
      </c>
      <c r="FI235">
        <v>11</v>
      </c>
      <c r="FJ235">
        <v>12</v>
      </c>
      <c r="FK235">
        <v>42</v>
      </c>
      <c r="FL235">
        <v>30</v>
      </c>
      <c r="FM235">
        <v>72</v>
      </c>
      <c r="FN235">
        <v>6</v>
      </c>
      <c r="FO235">
        <v>0</v>
      </c>
      <c r="FP235">
        <v>0</v>
      </c>
      <c r="FQ235">
        <v>0</v>
      </c>
      <c r="FR235">
        <v>0</v>
      </c>
      <c r="FS235">
        <v>0</v>
      </c>
      <c r="FT235">
        <v>0</v>
      </c>
      <c r="FU235">
        <v>0</v>
      </c>
      <c r="FV235">
        <v>0</v>
      </c>
      <c r="FW235">
        <v>0</v>
      </c>
      <c r="FX235">
        <v>0</v>
      </c>
      <c r="FY235">
        <v>0</v>
      </c>
      <c r="FZ235">
        <v>3</v>
      </c>
      <c r="GA235">
        <v>3</v>
      </c>
      <c r="GB235">
        <v>0</v>
      </c>
      <c r="GC235">
        <v>2</v>
      </c>
      <c r="GD235">
        <v>3</v>
      </c>
      <c r="GE235">
        <v>0</v>
      </c>
      <c r="GF235">
        <v>0</v>
      </c>
      <c r="GG235">
        <v>0</v>
      </c>
      <c r="GH235">
        <v>3</v>
      </c>
      <c r="GI235">
        <v>3</v>
      </c>
      <c r="GJ235">
        <v>0</v>
      </c>
      <c r="GK235">
        <v>8</v>
      </c>
      <c r="GL235">
        <v>0</v>
      </c>
      <c r="GM235">
        <v>0</v>
      </c>
      <c r="GN235">
        <v>0</v>
      </c>
      <c r="GO235">
        <v>0</v>
      </c>
      <c r="GP235">
        <v>3</v>
      </c>
      <c r="GQ235">
        <v>2</v>
      </c>
      <c r="GR235">
        <v>1</v>
      </c>
      <c r="GS235">
        <v>2</v>
      </c>
      <c r="GT235">
        <v>10</v>
      </c>
      <c r="GU235">
        <v>10</v>
      </c>
      <c r="GV235">
        <v>10</v>
      </c>
      <c r="GW235">
        <v>0</v>
      </c>
      <c r="GX235">
        <v>3</v>
      </c>
      <c r="GY235">
        <v>0</v>
      </c>
      <c r="GZ235">
        <v>0</v>
      </c>
      <c r="HA235">
        <v>0</v>
      </c>
    </row>
    <row r="236" spans="1:209" ht="15" customHeight="1" x14ac:dyDescent="0.35">
      <c r="A236" s="18">
        <v>4031207</v>
      </c>
      <c r="B236" s="18">
        <v>4</v>
      </c>
      <c r="C236" s="18">
        <v>3</v>
      </c>
      <c r="D236" s="18">
        <v>12</v>
      </c>
      <c r="E236" s="18" t="s">
        <v>361</v>
      </c>
      <c r="F236" s="18">
        <v>0</v>
      </c>
      <c r="G236">
        <v>0</v>
      </c>
      <c r="H236" s="18">
        <v>1</v>
      </c>
      <c r="I236">
        <v>0</v>
      </c>
      <c r="J236" s="18">
        <v>0</v>
      </c>
      <c r="K236" s="13">
        <v>0</v>
      </c>
      <c r="L236" s="14">
        <v>0</v>
      </c>
      <c r="M236" s="13">
        <v>2</v>
      </c>
      <c r="N236" s="14">
        <v>0</v>
      </c>
      <c r="O236" s="13">
        <v>4</v>
      </c>
      <c r="P236" s="14">
        <v>0</v>
      </c>
      <c r="Q236" s="14">
        <v>0</v>
      </c>
      <c r="R236">
        <v>1</v>
      </c>
      <c r="S236" s="14">
        <v>0</v>
      </c>
      <c r="T236" s="14">
        <f t="shared" si="39"/>
        <v>7</v>
      </c>
      <c r="U236" s="14">
        <v>0</v>
      </c>
      <c r="V236" s="14">
        <v>0</v>
      </c>
      <c r="W236" s="14">
        <v>0</v>
      </c>
      <c r="X236" s="14">
        <v>0</v>
      </c>
      <c r="Y236" s="14">
        <v>0</v>
      </c>
      <c r="Z236" s="14">
        <v>0</v>
      </c>
      <c r="AA236" s="14">
        <v>0</v>
      </c>
      <c r="AB236" s="14">
        <f t="shared" si="40"/>
        <v>0</v>
      </c>
      <c r="AC236" s="14">
        <v>0</v>
      </c>
      <c r="AD236" s="14">
        <v>0</v>
      </c>
      <c r="AE236" s="14">
        <v>0</v>
      </c>
      <c r="AF236" s="14">
        <v>0</v>
      </c>
      <c r="AG236" s="14">
        <v>0</v>
      </c>
      <c r="AH236" s="14">
        <v>0</v>
      </c>
      <c r="AI236" s="14">
        <v>0</v>
      </c>
      <c r="AJ236" s="14">
        <f t="shared" si="41"/>
        <v>0</v>
      </c>
      <c r="AK236" s="14">
        <v>0</v>
      </c>
      <c r="AL236" s="14">
        <v>0</v>
      </c>
      <c r="AM236" s="14">
        <v>0</v>
      </c>
      <c r="AN236" s="14">
        <v>0</v>
      </c>
      <c r="AO236" s="14">
        <v>0</v>
      </c>
      <c r="AP236" s="14">
        <v>0</v>
      </c>
      <c r="AQ236" s="14">
        <v>0</v>
      </c>
      <c r="AR236" s="14">
        <f t="shared" si="42"/>
        <v>0</v>
      </c>
      <c r="AS236" s="14">
        <f t="shared" si="43"/>
        <v>7</v>
      </c>
      <c r="AT236" s="13">
        <v>0</v>
      </c>
      <c r="AU236" s="13" t="s">
        <v>136</v>
      </c>
      <c r="AV236" s="20">
        <v>1</v>
      </c>
      <c r="AW236" s="13">
        <v>2</v>
      </c>
      <c r="AX236" s="13">
        <v>2</v>
      </c>
      <c r="AY236" s="13">
        <v>2</v>
      </c>
      <c r="AZ236">
        <v>0</v>
      </c>
      <c r="BA236" t="s">
        <v>136</v>
      </c>
      <c r="BB236" t="s">
        <v>136</v>
      </c>
      <c r="BC236" t="s">
        <v>136</v>
      </c>
      <c r="BD236">
        <v>0</v>
      </c>
      <c r="BE236" t="s">
        <v>136</v>
      </c>
      <c r="BF236" t="s">
        <v>136</v>
      </c>
      <c r="BG236" t="s">
        <v>136</v>
      </c>
      <c r="BH236">
        <v>0</v>
      </c>
      <c r="BI236" t="s">
        <v>136</v>
      </c>
      <c r="BJ236" t="s">
        <v>136</v>
      </c>
      <c r="BK236" t="s">
        <v>136</v>
      </c>
      <c r="BL236" s="20">
        <v>1</v>
      </c>
      <c r="BM236">
        <v>2</v>
      </c>
      <c r="BN236">
        <v>3</v>
      </c>
      <c r="BO236">
        <v>2</v>
      </c>
      <c r="BP236">
        <v>0</v>
      </c>
      <c r="BQ236" s="21">
        <v>0</v>
      </c>
      <c r="BR236" t="s">
        <v>136</v>
      </c>
      <c r="BS236" t="s">
        <v>136</v>
      </c>
      <c r="BT236" t="s">
        <v>136</v>
      </c>
      <c r="BU236">
        <v>0</v>
      </c>
      <c r="BV236" t="s">
        <v>136</v>
      </c>
      <c r="BW236" t="s">
        <v>136</v>
      </c>
      <c r="BX236" t="s">
        <v>136</v>
      </c>
      <c r="BY236">
        <v>0</v>
      </c>
      <c r="BZ236" t="s">
        <v>136</v>
      </c>
      <c r="CA236" t="s">
        <v>136</v>
      </c>
      <c r="CB236" t="s">
        <v>136</v>
      </c>
      <c r="CC236" s="20">
        <v>1</v>
      </c>
      <c r="CD236">
        <v>2</v>
      </c>
      <c r="CE236">
        <v>1</v>
      </c>
      <c r="CF236">
        <v>3</v>
      </c>
      <c r="CG236">
        <v>0</v>
      </c>
      <c r="CH236" t="s">
        <v>136</v>
      </c>
      <c r="CI236" t="s">
        <v>136</v>
      </c>
      <c r="CJ236" t="s">
        <v>136</v>
      </c>
      <c r="CK236">
        <v>0</v>
      </c>
      <c r="CL236" t="s">
        <v>136</v>
      </c>
      <c r="CM236" t="s">
        <v>136</v>
      </c>
      <c r="CN236" t="s">
        <v>136</v>
      </c>
      <c r="CO236" s="13" t="s">
        <v>136</v>
      </c>
      <c r="CP236" s="13" t="s">
        <v>136</v>
      </c>
      <c r="CQ236" s="13" t="s">
        <v>136</v>
      </c>
      <c r="CR236" s="13" t="s">
        <v>136</v>
      </c>
      <c r="CS236" s="13" t="s">
        <v>136</v>
      </c>
      <c r="CT236" s="13" t="s">
        <v>136</v>
      </c>
      <c r="CU236" s="13" t="s">
        <v>136</v>
      </c>
      <c r="CV236" s="13" t="s">
        <v>136</v>
      </c>
      <c r="CW236" s="13" t="s">
        <v>136</v>
      </c>
      <c r="CX236" s="13" t="s">
        <v>136</v>
      </c>
      <c r="CY236" s="13" t="s">
        <v>136</v>
      </c>
      <c r="CZ236" s="13" t="s">
        <v>136</v>
      </c>
      <c r="DA236" s="13" t="s">
        <v>136</v>
      </c>
      <c r="DB236" s="13" t="s">
        <v>136</v>
      </c>
      <c r="DC236">
        <v>2</v>
      </c>
      <c r="DD236" s="13" t="s">
        <v>136</v>
      </c>
      <c r="DE236" s="13" t="s">
        <v>136</v>
      </c>
      <c r="DF236" s="13" t="s">
        <v>136</v>
      </c>
      <c r="DG236" s="13" t="s">
        <v>136</v>
      </c>
      <c r="DH236" s="13" t="s">
        <v>136</v>
      </c>
      <c r="DI236" s="13"/>
      <c r="DJ236" s="13"/>
      <c r="DK236" s="13"/>
      <c r="DL236" s="13">
        <v>0</v>
      </c>
      <c r="DM236" s="13">
        <v>0</v>
      </c>
      <c r="DN236" s="13">
        <v>0</v>
      </c>
      <c r="DO236" s="13">
        <v>0</v>
      </c>
      <c r="DP236" s="13">
        <v>0</v>
      </c>
      <c r="DQ236" s="13">
        <v>1</v>
      </c>
      <c r="DR236" s="13">
        <v>1</v>
      </c>
      <c r="DS236" s="13">
        <v>0</v>
      </c>
      <c r="DT236" s="13">
        <v>0</v>
      </c>
      <c r="DU236" s="13">
        <v>0</v>
      </c>
      <c r="DV236" s="13">
        <v>0</v>
      </c>
      <c r="DW236" s="13">
        <v>0</v>
      </c>
      <c r="DX236" s="13">
        <v>2</v>
      </c>
      <c r="DY236" s="13">
        <v>2</v>
      </c>
      <c r="DZ236">
        <v>4</v>
      </c>
      <c r="EA236">
        <v>4</v>
      </c>
      <c r="EB236">
        <v>2500</v>
      </c>
      <c r="EC236">
        <v>4000</v>
      </c>
      <c r="ED236" s="19">
        <f t="shared" si="44"/>
        <v>1500</v>
      </c>
      <c r="EE236" s="19">
        <f t="shared" si="45"/>
        <v>37.5</v>
      </c>
      <c r="EF236" s="13">
        <v>2000</v>
      </c>
      <c r="EG236" s="13">
        <v>3000</v>
      </c>
      <c r="EH236" s="19">
        <f t="shared" si="46"/>
        <v>1000</v>
      </c>
      <c r="EI236" s="19">
        <f t="shared" si="47"/>
        <v>33.333333333333336</v>
      </c>
      <c r="EJ236" s="19"/>
      <c r="EK236" s="19"/>
      <c r="EL236" s="19"/>
      <c r="EM236" s="19"/>
      <c r="EN236" s="19"/>
      <c r="EO236" s="19"/>
      <c r="EP236" s="19"/>
      <c r="EQ236" s="19"/>
      <c r="ER236" s="13">
        <v>7</v>
      </c>
      <c r="ES236" s="13"/>
      <c r="ET236" s="13">
        <v>1</v>
      </c>
      <c r="EU236" s="13">
        <v>1</v>
      </c>
      <c r="EV236" s="13">
        <v>3</v>
      </c>
      <c r="EW236" s="13"/>
      <c r="EX236">
        <v>0</v>
      </c>
      <c r="EY236" s="20" t="s">
        <v>136</v>
      </c>
      <c r="EZ236" s="19">
        <v>0</v>
      </c>
      <c r="FA236" s="19"/>
      <c r="FB236" s="20">
        <v>7</v>
      </c>
      <c r="FC236" s="20"/>
      <c r="FD236" s="19">
        <v>0</v>
      </c>
      <c r="FE236" s="19"/>
      <c r="FF236" s="15">
        <v>0</v>
      </c>
      <c r="FG236">
        <v>17</v>
      </c>
      <c r="FH236">
        <v>0</v>
      </c>
      <c r="FI236">
        <v>2</v>
      </c>
      <c r="FJ236">
        <v>5</v>
      </c>
      <c r="FK236">
        <v>19</v>
      </c>
      <c r="FL236">
        <v>5</v>
      </c>
      <c r="FM236">
        <v>24</v>
      </c>
      <c r="FN236">
        <v>15</v>
      </c>
      <c r="FO236">
        <v>0</v>
      </c>
      <c r="FP236">
        <v>0</v>
      </c>
      <c r="FQ236">
        <v>0</v>
      </c>
      <c r="FR236">
        <v>0</v>
      </c>
      <c r="FS236">
        <v>0</v>
      </c>
      <c r="FT236">
        <v>0</v>
      </c>
      <c r="FU236">
        <v>0</v>
      </c>
      <c r="FV236">
        <v>0</v>
      </c>
      <c r="FW236">
        <v>0</v>
      </c>
      <c r="FX236">
        <v>0</v>
      </c>
      <c r="FY236">
        <v>0</v>
      </c>
      <c r="FZ236">
        <v>0</v>
      </c>
      <c r="GA236">
        <v>0</v>
      </c>
      <c r="GB236">
        <v>1</v>
      </c>
      <c r="GC236">
        <v>2</v>
      </c>
      <c r="GD236">
        <v>1</v>
      </c>
      <c r="GE236">
        <v>0</v>
      </c>
      <c r="GF236">
        <v>0</v>
      </c>
      <c r="GG236">
        <v>0</v>
      </c>
      <c r="GH236">
        <v>1</v>
      </c>
      <c r="GI236">
        <v>0</v>
      </c>
      <c r="GJ236">
        <v>0</v>
      </c>
      <c r="GK236">
        <v>0</v>
      </c>
      <c r="GL236">
        <v>0</v>
      </c>
      <c r="GM236">
        <v>0</v>
      </c>
      <c r="GN236">
        <v>0</v>
      </c>
      <c r="GO236">
        <v>0</v>
      </c>
      <c r="GP236">
        <v>0</v>
      </c>
      <c r="GQ236">
        <v>0</v>
      </c>
      <c r="GR236">
        <v>0</v>
      </c>
      <c r="GS236">
        <v>3</v>
      </c>
      <c r="GT236">
        <v>0</v>
      </c>
      <c r="GU236">
        <v>0</v>
      </c>
      <c r="GV236">
        <v>0</v>
      </c>
      <c r="GW236">
        <v>0</v>
      </c>
      <c r="GX236">
        <v>0</v>
      </c>
      <c r="GY236">
        <v>0</v>
      </c>
      <c r="GZ236">
        <v>1</v>
      </c>
      <c r="HA236">
        <v>0</v>
      </c>
    </row>
    <row r="237" spans="1:209" ht="15" customHeight="1" x14ac:dyDescent="0.35">
      <c r="A237" s="18">
        <v>4031208</v>
      </c>
      <c r="B237" s="18">
        <v>4</v>
      </c>
      <c r="C237" s="18">
        <v>3</v>
      </c>
      <c r="D237" s="18">
        <v>12</v>
      </c>
      <c r="E237" s="18" t="s">
        <v>362</v>
      </c>
      <c r="F237" s="18">
        <v>0</v>
      </c>
      <c r="G237">
        <v>0</v>
      </c>
      <c r="H237" s="18">
        <v>3</v>
      </c>
      <c r="I237">
        <v>0</v>
      </c>
      <c r="J237" s="18">
        <v>0</v>
      </c>
      <c r="K237" s="13">
        <v>0</v>
      </c>
      <c r="L237" s="14">
        <v>0</v>
      </c>
      <c r="M237" s="13">
        <v>8</v>
      </c>
      <c r="N237" s="14">
        <v>0</v>
      </c>
      <c r="O237" s="13">
        <v>3</v>
      </c>
      <c r="P237" s="14">
        <v>0</v>
      </c>
      <c r="Q237" s="14">
        <v>0</v>
      </c>
      <c r="R237">
        <v>1</v>
      </c>
      <c r="S237">
        <v>1</v>
      </c>
      <c r="T237" s="14">
        <f t="shared" si="39"/>
        <v>13</v>
      </c>
      <c r="U237" s="14">
        <v>0</v>
      </c>
      <c r="V237" s="14">
        <v>0</v>
      </c>
      <c r="W237" s="14">
        <v>0</v>
      </c>
      <c r="X237" s="14">
        <v>0</v>
      </c>
      <c r="Y237" s="14">
        <v>0</v>
      </c>
      <c r="Z237" s="14">
        <v>0</v>
      </c>
      <c r="AA237" s="14">
        <v>0</v>
      </c>
      <c r="AB237" s="14">
        <f t="shared" si="40"/>
        <v>0</v>
      </c>
      <c r="AC237" s="14">
        <v>0</v>
      </c>
      <c r="AD237" s="14">
        <v>0</v>
      </c>
      <c r="AE237" s="14">
        <v>0</v>
      </c>
      <c r="AF237" s="14">
        <v>0</v>
      </c>
      <c r="AG237" s="14">
        <v>0</v>
      </c>
      <c r="AH237" s="14">
        <v>0</v>
      </c>
      <c r="AI237" s="14">
        <v>0</v>
      </c>
      <c r="AJ237" s="14">
        <f t="shared" si="41"/>
        <v>0</v>
      </c>
      <c r="AK237" s="14">
        <v>0</v>
      </c>
      <c r="AL237" s="14">
        <v>0</v>
      </c>
      <c r="AM237" s="14">
        <v>0</v>
      </c>
      <c r="AN237" s="14">
        <v>0</v>
      </c>
      <c r="AO237" s="14">
        <v>0</v>
      </c>
      <c r="AP237" s="14">
        <v>0</v>
      </c>
      <c r="AQ237" s="14">
        <v>0</v>
      </c>
      <c r="AR237" s="14">
        <f t="shared" si="42"/>
        <v>0</v>
      </c>
      <c r="AS237" s="14">
        <f t="shared" si="43"/>
        <v>13</v>
      </c>
      <c r="AT237" s="13">
        <v>1</v>
      </c>
      <c r="AU237">
        <v>8</v>
      </c>
      <c r="AV237" s="20">
        <v>1</v>
      </c>
      <c r="AW237" s="13">
        <v>2</v>
      </c>
      <c r="AX237" s="13">
        <v>2</v>
      </c>
      <c r="AY237" s="13">
        <v>2</v>
      </c>
      <c r="AZ237">
        <v>0</v>
      </c>
      <c r="BA237" t="s">
        <v>136</v>
      </c>
      <c r="BB237" t="s">
        <v>136</v>
      </c>
      <c r="BC237" t="s">
        <v>136</v>
      </c>
      <c r="BD237">
        <v>0</v>
      </c>
      <c r="BE237" t="s">
        <v>136</v>
      </c>
      <c r="BF237" t="s">
        <v>136</v>
      </c>
      <c r="BG237" t="s">
        <v>136</v>
      </c>
      <c r="BH237">
        <v>0</v>
      </c>
      <c r="BI237" t="s">
        <v>136</v>
      </c>
      <c r="BJ237" t="s">
        <v>136</v>
      </c>
      <c r="BK237" t="s">
        <v>136</v>
      </c>
      <c r="BL237">
        <v>0</v>
      </c>
      <c r="BM237" t="s">
        <v>136</v>
      </c>
      <c r="BN237" t="s">
        <v>136</v>
      </c>
      <c r="BO237" t="s">
        <v>136</v>
      </c>
      <c r="BP237">
        <v>0</v>
      </c>
      <c r="BQ237" s="21">
        <v>0</v>
      </c>
      <c r="BR237" t="s">
        <v>136</v>
      </c>
      <c r="BS237" t="s">
        <v>136</v>
      </c>
      <c r="BT237" t="s">
        <v>136</v>
      </c>
      <c r="BU237">
        <v>1</v>
      </c>
      <c r="BV237">
        <v>2</v>
      </c>
      <c r="BW237">
        <v>6</v>
      </c>
      <c r="BX237">
        <v>2</v>
      </c>
      <c r="BY237">
        <v>0</v>
      </c>
      <c r="BZ237" t="s">
        <v>136</v>
      </c>
      <c r="CA237" t="s">
        <v>136</v>
      </c>
      <c r="CB237" t="s">
        <v>136</v>
      </c>
      <c r="CC237">
        <v>1</v>
      </c>
      <c r="CD237">
        <v>2</v>
      </c>
      <c r="CE237" s="15">
        <v>6</v>
      </c>
      <c r="CF237">
        <v>2</v>
      </c>
      <c r="CG237">
        <v>0</v>
      </c>
      <c r="CH237" t="s">
        <v>136</v>
      </c>
      <c r="CI237" t="s">
        <v>136</v>
      </c>
      <c r="CJ237" t="s">
        <v>136</v>
      </c>
      <c r="CK237">
        <v>0</v>
      </c>
      <c r="CL237" t="s">
        <v>136</v>
      </c>
      <c r="CM237" t="s">
        <v>136</v>
      </c>
      <c r="CN237" t="s">
        <v>136</v>
      </c>
      <c r="CO237" t="s">
        <v>136</v>
      </c>
      <c r="CP237" t="s">
        <v>136</v>
      </c>
      <c r="CQ237" t="s">
        <v>136</v>
      </c>
      <c r="CR237" t="s">
        <v>136</v>
      </c>
      <c r="CS237" t="s">
        <v>136</v>
      </c>
      <c r="CT237" t="s">
        <v>136</v>
      </c>
      <c r="CU237" t="s">
        <v>136</v>
      </c>
      <c r="CV237" t="s">
        <v>136</v>
      </c>
      <c r="CW237" t="s">
        <v>136</v>
      </c>
      <c r="CX237" t="s">
        <v>136</v>
      </c>
      <c r="CY237">
        <v>3</v>
      </c>
      <c r="CZ237" s="13" t="s">
        <v>136</v>
      </c>
      <c r="DA237" s="13" t="s">
        <v>136</v>
      </c>
      <c r="DB237" s="13" t="s">
        <v>136</v>
      </c>
      <c r="DC237">
        <v>5</v>
      </c>
      <c r="DD237" s="13" t="s">
        <v>136</v>
      </c>
      <c r="DE237" s="13" t="s">
        <v>136</v>
      </c>
      <c r="DF237" s="13" t="s">
        <v>136</v>
      </c>
      <c r="DG237" s="13" t="s">
        <v>136</v>
      </c>
      <c r="DH237" s="13" t="s">
        <v>136</v>
      </c>
      <c r="DI237" s="13"/>
      <c r="DJ237" s="13"/>
      <c r="DK237" s="13"/>
      <c r="DL237" s="13">
        <v>0</v>
      </c>
      <c r="DM237" s="13">
        <v>0</v>
      </c>
      <c r="DN237" s="13">
        <v>0</v>
      </c>
      <c r="DO237" s="13">
        <v>0</v>
      </c>
      <c r="DP237" s="13">
        <v>0</v>
      </c>
      <c r="DQ237" s="13">
        <v>0</v>
      </c>
      <c r="DR237" s="13">
        <v>1</v>
      </c>
      <c r="DS237" s="13">
        <v>0</v>
      </c>
      <c r="DT237" s="13">
        <v>1</v>
      </c>
      <c r="DU237" s="13">
        <v>0</v>
      </c>
      <c r="DV237" s="13">
        <v>0</v>
      </c>
      <c r="DW237" s="13">
        <v>0</v>
      </c>
      <c r="DX237" s="13">
        <v>2</v>
      </c>
      <c r="DY237" s="13">
        <v>2</v>
      </c>
      <c r="DZ237" s="13">
        <v>2</v>
      </c>
      <c r="EA237" s="13">
        <v>2</v>
      </c>
      <c r="EB237" s="13">
        <v>2000</v>
      </c>
      <c r="EC237" s="13">
        <v>4000</v>
      </c>
      <c r="ED237" s="19">
        <f t="shared" si="44"/>
        <v>2000</v>
      </c>
      <c r="EE237" s="19">
        <f t="shared" si="45"/>
        <v>50</v>
      </c>
      <c r="EF237" s="13">
        <v>1500</v>
      </c>
      <c r="EG237" s="13">
        <v>3000</v>
      </c>
      <c r="EH237" s="19">
        <f t="shared" si="46"/>
        <v>1500</v>
      </c>
      <c r="EI237" s="19">
        <f t="shared" si="47"/>
        <v>50</v>
      </c>
      <c r="EJ237" s="13">
        <v>3000</v>
      </c>
      <c r="EK237" s="13">
        <v>5000</v>
      </c>
      <c r="EL237" s="19">
        <f t="shared" si="48"/>
        <v>2000</v>
      </c>
      <c r="EM237" s="19">
        <f t="shared" si="49"/>
        <v>40</v>
      </c>
      <c r="EN237" s="13">
        <v>3000</v>
      </c>
      <c r="EO237" s="13">
        <v>5000</v>
      </c>
      <c r="EP237" s="19">
        <f t="shared" si="50"/>
        <v>2000</v>
      </c>
      <c r="EQ237" s="19">
        <f t="shared" si="51"/>
        <v>40</v>
      </c>
      <c r="ER237" s="19">
        <v>2</v>
      </c>
      <c r="ES237" s="13"/>
      <c r="ET237" s="13">
        <v>1</v>
      </c>
      <c r="EU237" s="13">
        <v>0</v>
      </c>
      <c r="EV237" s="19">
        <v>0</v>
      </c>
      <c r="EW237" s="19"/>
      <c r="EX237" s="13">
        <v>0</v>
      </c>
      <c r="EY237" s="20" t="s">
        <v>136</v>
      </c>
      <c r="EZ237" s="19">
        <v>0</v>
      </c>
      <c r="FA237" s="19"/>
      <c r="FB237" s="19">
        <v>0</v>
      </c>
      <c r="FC237" s="19"/>
      <c r="FD237" s="19">
        <v>0</v>
      </c>
      <c r="FE237" s="19"/>
      <c r="FF237">
        <v>2</v>
      </c>
      <c r="FG237">
        <v>11</v>
      </c>
      <c r="FH237">
        <v>12</v>
      </c>
      <c r="FI237">
        <v>16</v>
      </c>
      <c r="FJ237">
        <v>28</v>
      </c>
      <c r="FK237">
        <v>27</v>
      </c>
      <c r="FL237">
        <v>40</v>
      </c>
      <c r="FM237">
        <v>67</v>
      </c>
      <c r="FN237">
        <v>3</v>
      </c>
      <c r="FO237">
        <v>3</v>
      </c>
      <c r="FP237">
        <v>3</v>
      </c>
      <c r="FQ237">
        <v>3</v>
      </c>
      <c r="FR237">
        <v>0</v>
      </c>
      <c r="FS237">
        <v>0</v>
      </c>
      <c r="FT237">
        <v>0</v>
      </c>
      <c r="FU237">
        <v>0</v>
      </c>
      <c r="FV237">
        <v>0</v>
      </c>
      <c r="FW237">
        <v>0</v>
      </c>
      <c r="FX237">
        <v>0</v>
      </c>
      <c r="FY237">
        <v>0</v>
      </c>
      <c r="FZ237">
        <v>1</v>
      </c>
      <c r="GA237">
        <v>7</v>
      </c>
      <c r="GB237">
        <v>7</v>
      </c>
      <c r="GC237">
        <v>7</v>
      </c>
      <c r="GD237">
        <v>0</v>
      </c>
      <c r="GE237">
        <v>1</v>
      </c>
      <c r="GF237">
        <v>0</v>
      </c>
      <c r="GG237">
        <v>0</v>
      </c>
      <c r="GH237">
        <v>3</v>
      </c>
      <c r="GI237">
        <v>1</v>
      </c>
      <c r="GJ237">
        <v>4</v>
      </c>
      <c r="GK237">
        <v>0</v>
      </c>
      <c r="GL237">
        <v>0</v>
      </c>
      <c r="GM237">
        <v>0</v>
      </c>
      <c r="GN237">
        <v>0</v>
      </c>
      <c r="GO237">
        <v>0</v>
      </c>
      <c r="GP237">
        <v>2</v>
      </c>
      <c r="GQ237">
        <v>0</v>
      </c>
      <c r="GR237">
        <v>1</v>
      </c>
      <c r="GS237">
        <v>9</v>
      </c>
      <c r="GT237">
        <v>0</v>
      </c>
      <c r="GU237">
        <v>0</v>
      </c>
      <c r="GV237">
        <v>0</v>
      </c>
      <c r="GW237">
        <v>0</v>
      </c>
      <c r="GX237">
        <v>2</v>
      </c>
      <c r="GY237">
        <v>0</v>
      </c>
      <c r="GZ237">
        <v>1</v>
      </c>
      <c r="HA237">
        <v>9</v>
      </c>
    </row>
    <row r="238" spans="1:209" ht="15" customHeight="1" x14ac:dyDescent="0.35">
      <c r="A238" s="18">
        <v>4031209</v>
      </c>
      <c r="B238" s="18">
        <v>4</v>
      </c>
      <c r="C238" s="18">
        <v>3</v>
      </c>
      <c r="D238" s="18">
        <v>12</v>
      </c>
      <c r="E238" s="18" t="s">
        <v>363</v>
      </c>
      <c r="F238" s="18">
        <v>0</v>
      </c>
      <c r="G238">
        <v>0</v>
      </c>
      <c r="H238" s="18">
        <v>2</v>
      </c>
      <c r="I238">
        <v>0</v>
      </c>
      <c r="J238" s="18">
        <v>0</v>
      </c>
      <c r="K238" s="13">
        <v>0</v>
      </c>
      <c r="L238" s="14">
        <v>0</v>
      </c>
      <c r="M238" s="14">
        <v>0</v>
      </c>
      <c r="N238" s="14">
        <v>0</v>
      </c>
      <c r="O238" s="13">
        <v>3</v>
      </c>
      <c r="P238" s="14">
        <v>0</v>
      </c>
      <c r="Q238" s="14">
        <v>0</v>
      </c>
      <c r="R238">
        <v>1</v>
      </c>
      <c r="S238">
        <v>1</v>
      </c>
      <c r="T238" s="14">
        <f t="shared" si="39"/>
        <v>5</v>
      </c>
      <c r="U238" s="14">
        <v>0</v>
      </c>
      <c r="V238" s="14">
        <v>0</v>
      </c>
      <c r="W238" s="14">
        <v>0</v>
      </c>
      <c r="X238" s="14">
        <v>0</v>
      </c>
      <c r="Y238" s="14">
        <v>0</v>
      </c>
      <c r="Z238" s="14">
        <v>0</v>
      </c>
      <c r="AA238" s="14">
        <v>0</v>
      </c>
      <c r="AB238" s="14">
        <f t="shared" si="40"/>
        <v>0</v>
      </c>
      <c r="AC238" s="14">
        <v>0</v>
      </c>
      <c r="AD238" s="14">
        <v>0</v>
      </c>
      <c r="AE238" s="14">
        <v>0</v>
      </c>
      <c r="AF238" s="14">
        <v>0</v>
      </c>
      <c r="AG238" s="14">
        <v>0</v>
      </c>
      <c r="AH238" s="14">
        <v>0</v>
      </c>
      <c r="AI238" s="14">
        <v>0</v>
      </c>
      <c r="AJ238" s="14">
        <f t="shared" si="41"/>
        <v>0</v>
      </c>
      <c r="AK238" s="14">
        <v>0</v>
      </c>
      <c r="AL238" s="14">
        <v>0</v>
      </c>
      <c r="AM238" s="14">
        <v>0</v>
      </c>
      <c r="AN238" s="14">
        <v>0</v>
      </c>
      <c r="AO238" s="14">
        <v>0</v>
      </c>
      <c r="AP238" s="14">
        <v>0</v>
      </c>
      <c r="AQ238" s="14">
        <v>0</v>
      </c>
      <c r="AR238" s="14">
        <f t="shared" si="42"/>
        <v>0</v>
      </c>
      <c r="AS238" s="14">
        <f t="shared" si="43"/>
        <v>5</v>
      </c>
      <c r="AT238" s="13">
        <v>0</v>
      </c>
      <c r="AU238" s="13" t="s">
        <v>136</v>
      </c>
      <c r="AV238" s="20">
        <v>1</v>
      </c>
      <c r="AW238" s="13">
        <v>2</v>
      </c>
      <c r="AX238" s="13">
        <v>2</v>
      </c>
      <c r="AY238" s="13">
        <v>2</v>
      </c>
      <c r="AZ238">
        <v>0</v>
      </c>
      <c r="BA238" t="s">
        <v>136</v>
      </c>
      <c r="BB238" t="s">
        <v>136</v>
      </c>
      <c r="BC238" t="s">
        <v>136</v>
      </c>
      <c r="BD238">
        <v>0</v>
      </c>
      <c r="BE238" t="s">
        <v>136</v>
      </c>
      <c r="BF238" t="s">
        <v>136</v>
      </c>
      <c r="BG238" t="s">
        <v>136</v>
      </c>
      <c r="BH238">
        <v>0</v>
      </c>
      <c r="BI238" t="s">
        <v>136</v>
      </c>
      <c r="BJ238" t="s">
        <v>136</v>
      </c>
      <c r="BK238" t="s">
        <v>136</v>
      </c>
      <c r="BL238">
        <v>0</v>
      </c>
      <c r="BM238" t="s">
        <v>136</v>
      </c>
      <c r="BN238" t="s">
        <v>136</v>
      </c>
      <c r="BO238" t="s">
        <v>136</v>
      </c>
      <c r="BP238">
        <v>0</v>
      </c>
      <c r="BQ238" s="21">
        <v>0</v>
      </c>
      <c r="BR238" t="s">
        <v>136</v>
      </c>
      <c r="BS238" t="s">
        <v>136</v>
      </c>
      <c r="BT238" t="s">
        <v>136</v>
      </c>
      <c r="BU238">
        <v>1</v>
      </c>
      <c r="BV238">
        <v>2</v>
      </c>
      <c r="BW238">
        <v>6</v>
      </c>
      <c r="BX238">
        <v>2</v>
      </c>
      <c r="BY238">
        <v>0</v>
      </c>
      <c r="BZ238" t="s">
        <v>136</v>
      </c>
      <c r="CA238" t="s">
        <v>136</v>
      </c>
      <c r="CB238" t="s">
        <v>136</v>
      </c>
      <c r="CC238">
        <v>1</v>
      </c>
      <c r="CD238">
        <v>2</v>
      </c>
      <c r="CE238" s="15">
        <v>6</v>
      </c>
      <c r="CF238">
        <v>2</v>
      </c>
      <c r="CG238">
        <v>0</v>
      </c>
      <c r="CH238" t="s">
        <v>136</v>
      </c>
      <c r="CI238" t="s">
        <v>136</v>
      </c>
      <c r="CJ238" t="s">
        <v>136</v>
      </c>
      <c r="CK238">
        <v>0</v>
      </c>
      <c r="CL238" t="s">
        <v>136</v>
      </c>
      <c r="CM238" t="s">
        <v>136</v>
      </c>
      <c r="CN238" t="s">
        <v>136</v>
      </c>
      <c r="CO238" t="s">
        <v>136</v>
      </c>
      <c r="CP238" t="s">
        <v>136</v>
      </c>
      <c r="CQ238" t="s">
        <v>136</v>
      </c>
      <c r="CR238" t="s">
        <v>136</v>
      </c>
      <c r="CS238" t="s">
        <v>136</v>
      </c>
      <c r="CT238" t="s">
        <v>136</v>
      </c>
      <c r="CU238" t="s">
        <v>136</v>
      </c>
      <c r="CV238" t="s">
        <v>136</v>
      </c>
      <c r="CW238" t="s">
        <v>136</v>
      </c>
      <c r="CX238" t="s">
        <v>136</v>
      </c>
      <c r="CY238">
        <v>5</v>
      </c>
      <c r="CZ238" s="13" t="s">
        <v>136</v>
      </c>
      <c r="DA238" s="13" t="s">
        <v>136</v>
      </c>
      <c r="DB238" s="13" t="s">
        <v>136</v>
      </c>
      <c r="DC238">
        <v>5</v>
      </c>
      <c r="DD238" s="13" t="s">
        <v>136</v>
      </c>
      <c r="DE238" s="13" t="s">
        <v>136</v>
      </c>
      <c r="DF238" s="13" t="s">
        <v>136</v>
      </c>
      <c r="DG238" s="13" t="s">
        <v>136</v>
      </c>
      <c r="DH238" s="13" t="s">
        <v>136</v>
      </c>
      <c r="DI238" s="13"/>
      <c r="DJ238" s="13"/>
      <c r="DK238" s="13"/>
      <c r="DL238" s="13">
        <v>0</v>
      </c>
      <c r="DM238" s="13">
        <v>0</v>
      </c>
      <c r="DN238" s="13">
        <v>0</v>
      </c>
      <c r="DO238" s="13">
        <v>0</v>
      </c>
      <c r="DP238" s="13">
        <v>0</v>
      </c>
      <c r="DQ238" s="13">
        <v>1</v>
      </c>
      <c r="DR238" s="13">
        <v>1</v>
      </c>
      <c r="DS238" s="13">
        <v>1</v>
      </c>
      <c r="DT238" s="13">
        <v>0</v>
      </c>
      <c r="DU238" s="13">
        <v>0</v>
      </c>
      <c r="DV238" s="13">
        <v>0</v>
      </c>
      <c r="DW238" s="13">
        <v>0</v>
      </c>
      <c r="DX238" s="13">
        <v>2</v>
      </c>
      <c r="DY238" s="13">
        <v>2</v>
      </c>
      <c r="DZ238" s="13">
        <v>2</v>
      </c>
      <c r="EA238" s="13">
        <v>2</v>
      </c>
      <c r="EB238" s="13">
        <v>2000</v>
      </c>
      <c r="EC238" s="13">
        <v>4000</v>
      </c>
      <c r="ED238" s="19">
        <f t="shared" si="44"/>
        <v>2000</v>
      </c>
      <c r="EE238" s="19">
        <f t="shared" si="45"/>
        <v>50</v>
      </c>
      <c r="EF238" s="13">
        <v>1500</v>
      </c>
      <c r="EG238" s="13">
        <v>3000</v>
      </c>
      <c r="EH238" s="19">
        <f t="shared" si="46"/>
        <v>1500</v>
      </c>
      <c r="EI238" s="19">
        <f t="shared" si="47"/>
        <v>50</v>
      </c>
      <c r="EJ238" s="13">
        <v>4000</v>
      </c>
      <c r="EK238" s="13">
        <v>6000</v>
      </c>
      <c r="EL238" s="19">
        <f t="shared" si="48"/>
        <v>2000</v>
      </c>
      <c r="EM238" s="19">
        <f t="shared" si="49"/>
        <v>33.333333333333336</v>
      </c>
      <c r="EN238" s="13">
        <v>3000</v>
      </c>
      <c r="EO238" s="13">
        <v>5000</v>
      </c>
      <c r="EP238" s="19">
        <f t="shared" si="50"/>
        <v>2000</v>
      </c>
      <c r="EQ238" s="19">
        <f t="shared" si="51"/>
        <v>40</v>
      </c>
      <c r="ER238" s="13">
        <v>1</v>
      </c>
      <c r="ES238" s="13"/>
      <c r="ET238" s="13">
        <v>1</v>
      </c>
      <c r="EU238" s="14">
        <v>0</v>
      </c>
      <c r="EV238" s="19">
        <v>0</v>
      </c>
      <c r="EW238" s="19"/>
      <c r="EX238" s="13">
        <v>0</v>
      </c>
      <c r="EY238" s="20" t="s">
        <v>136</v>
      </c>
      <c r="EZ238" s="19">
        <v>0</v>
      </c>
      <c r="FA238" s="19"/>
      <c r="FB238" s="19">
        <v>0</v>
      </c>
      <c r="FC238" s="19"/>
      <c r="FD238" s="19">
        <v>0</v>
      </c>
      <c r="FE238" s="19"/>
      <c r="FF238">
        <v>2</v>
      </c>
      <c r="FG238">
        <v>6</v>
      </c>
      <c r="FH238">
        <v>17</v>
      </c>
      <c r="FI238">
        <v>17</v>
      </c>
      <c r="FJ238">
        <v>24</v>
      </c>
      <c r="FK238">
        <v>23</v>
      </c>
      <c r="FL238">
        <v>41</v>
      </c>
      <c r="FM238">
        <v>64</v>
      </c>
      <c r="FN238">
        <v>3</v>
      </c>
      <c r="FO238">
        <v>0</v>
      </c>
      <c r="FP238">
        <v>9</v>
      </c>
      <c r="FQ238">
        <v>0</v>
      </c>
      <c r="FR238">
        <v>0</v>
      </c>
      <c r="FS238">
        <v>0</v>
      </c>
      <c r="FT238">
        <v>0</v>
      </c>
      <c r="FU238">
        <v>0</v>
      </c>
      <c r="FV238">
        <v>0</v>
      </c>
      <c r="FW238">
        <v>0</v>
      </c>
      <c r="FX238">
        <v>0</v>
      </c>
      <c r="FY238">
        <v>0</v>
      </c>
      <c r="FZ238">
        <v>2</v>
      </c>
      <c r="GA238">
        <v>1</v>
      </c>
      <c r="GB238">
        <v>5</v>
      </c>
      <c r="GC238">
        <v>4</v>
      </c>
      <c r="GD238">
        <v>0</v>
      </c>
      <c r="GE238">
        <v>1</v>
      </c>
      <c r="GF238">
        <v>0</v>
      </c>
      <c r="GG238">
        <v>0</v>
      </c>
      <c r="GH238">
        <v>1</v>
      </c>
      <c r="GI238">
        <v>1</v>
      </c>
      <c r="GJ238">
        <v>3</v>
      </c>
      <c r="GK238">
        <v>2</v>
      </c>
      <c r="GL238">
        <v>0</v>
      </c>
      <c r="GM238">
        <v>0</v>
      </c>
      <c r="GN238">
        <v>0</v>
      </c>
      <c r="GO238">
        <v>0</v>
      </c>
      <c r="GP238">
        <v>0</v>
      </c>
      <c r="GQ238">
        <v>6</v>
      </c>
      <c r="GR238">
        <v>0</v>
      </c>
      <c r="GS238">
        <v>9</v>
      </c>
      <c r="GT238">
        <v>0</v>
      </c>
      <c r="GU238">
        <v>2</v>
      </c>
      <c r="GV238">
        <v>0</v>
      </c>
      <c r="GW238">
        <v>0</v>
      </c>
      <c r="GX238">
        <v>0</v>
      </c>
      <c r="GY238">
        <v>6</v>
      </c>
      <c r="GZ238">
        <v>0</v>
      </c>
      <c r="HA238">
        <v>9</v>
      </c>
    </row>
    <row r="239" spans="1:209" ht="15" customHeight="1" x14ac:dyDescent="0.35">
      <c r="A239" s="18">
        <v>4031210</v>
      </c>
      <c r="B239" s="18">
        <v>4</v>
      </c>
      <c r="C239" s="18">
        <v>3</v>
      </c>
      <c r="D239" s="18">
        <v>12</v>
      </c>
      <c r="E239" s="18" t="s">
        <v>364</v>
      </c>
      <c r="F239" s="18">
        <v>0</v>
      </c>
      <c r="G239">
        <v>0</v>
      </c>
      <c r="H239" s="18">
        <v>2</v>
      </c>
      <c r="I239">
        <v>0</v>
      </c>
      <c r="J239" s="18">
        <v>0</v>
      </c>
      <c r="K239" s="13">
        <v>0</v>
      </c>
      <c r="L239" s="14">
        <v>0</v>
      </c>
      <c r="M239" s="13">
        <v>8</v>
      </c>
      <c r="N239" s="14">
        <v>0</v>
      </c>
      <c r="O239" s="13">
        <v>3</v>
      </c>
      <c r="P239" s="14">
        <v>0</v>
      </c>
      <c r="Q239" s="14">
        <v>0</v>
      </c>
      <c r="R239">
        <v>1</v>
      </c>
      <c r="S239" s="14">
        <v>0</v>
      </c>
      <c r="T239" s="14">
        <f t="shared" si="39"/>
        <v>12</v>
      </c>
      <c r="U239" s="14">
        <v>0</v>
      </c>
      <c r="V239" s="14">
        <v>0</v>
      </c>
      <c r="W239" s="14">
        <v>0</v>
      </c>
      <c r="X239" s="14">
        <v>0</v>
      </c>
      <c r="Y239" s="14">
        <v>0</v>
      </c>
      <c r="Z239" s="14">
        <v>0</v>
      </c>
      <c r="AA239" s="14">
        <v>0</v>
      </c>
      <c r="AB239" s="14">
        <f t="shared" si="40"/>
        <v>0</v>
      </c>
      <c r="AC239" s="14">
        <v>0</v>
      </c>
      <c r="AD239" s="14">
        <v>0</v>
      </c>
      <c r="AE239" s="14">
        <v>0</v>
      </c>
      <c r="AF239" s="14">
        <v>0</v>
      </c>
      <c r="AG239" s="14">
        <v>0</v>
      </c>
      <c r="AH239" s="14">
        <v>0</v>
      </c>
      <c r="AI239" s="14">
        <v>0</v>
      </c>
      <c r="AJ239" s="14">
        <f t="shared" si="41"/>
        <v>0</v>
      </c>
      <c r="AK239" s="14">
        <v>0</v>
      </c>
      <c r="AL239" s="14">
        <v>0</v>
      </c>
      <c r="AM239" s="14">
        <v>0</v>
      </c>
      <c r="AN239" s="14">
        <v>0</v>
      </c>
      <c r="AO239" s="14">
        <v>0</v>
      </c>
      <c r="AP239" s="14">
        <v>0</v>
      </c>
      <c r="AQ239" s="14">
        <v>0</v>
      </c>
      <c r="AR239" s="14">
        <f t="shared" si="42"/>
        <v>0</v>
      </c>
      <c r="AS239" s="14">
        <f t="shared" si="43"/>
        <v>12</v>
      </c>
      <c r="AT239" s="13">
        <v>0</v>
      </c>
      <c r="AU239" s="13" t="s">
        <v>136</v>
      </c>
      <c r="AV239" s="20">
        <v>1</v>
      </c>
      <c r="AW239" s="13">
        <v>2</v>
      </c>
      <c r="AX239" s="13">
        <v>2</v>
      </c>
      <c r="AY239" s="13">
        <v>2</v>
      </c>
      <c r="AZ239">
        <v>0</v>
      </c>
      <c r="BA239" t="s">
        <v>136</v>
      </c>
      <c r="BB239" t="s">
        <v>136</v>
      </c>
      <c r="BC239" t="s">
        <v>136</v>
      </c>
      <c r="BD239">
        <v>0</v>
      </c>
      <c r="BE239" t="s">
        <v>136</v>
      </c>
      <c r="BF239" t="s">
        <v>136</v>
      </c>
      <c r="BG239" t="s">
        <v>136</v>
      </c>
      <c r="BH239">
        <v>0</v>
      </c>
      <c r="BI239" t="s">
        <v>136</v>
      </c>
      <c r="BJ239" t="s">
        <v>136</v>
      </c>
      <c r="BK239" t="s">
        <v>136</v>
      </c>
      <c r="BL239">
        <v>0</v>
      </c>
      <c r="BM239" t="s">
        <v>136</v>
      </c>
      <c r="BN239" t="s">
        <v>136</v>
      </c>
      <c r="BO239" t="s">
        <v>136</v>
      </c>
      <c r="BP239">
        <v>0</v>
      </c>
      <c r="BQ239" s="21">
        <v>0</v>
      </c>
      <c r="BR239" t="s">
        <v>136</v>
      </c>
      <c r="BS239" t="s">
        <v>136</v>
      </c>
      <c r="BT239" t="s">
        <v>136</v>
      </c>
      <c r="BU239">
        <v>0</v>
      </c>
      <c r="BV239" t="s">
        <v>136</v>
      </c>
      <c r="BW239" t="s">
        <v>136</v>
      </c>
      <c r="BX239" t="s">
        <v>136</v>
      </c>
      <c r="BY239">
        <v>0</v>
      </c>
      <c r="BZ239" t="s">
        <v>136</v>
      </c>
      <c r="CA239" t="s">
        <v>136</v>
      </c>
      <c r="CB239" t="s">
        <v>136</v>
      </c>
      <c r="CC239">
        <v>1</v>
      </c>
      <c r="CD239">
        <v>2</v>
      </c>
      <c r="CE239" s="15">
        <v>6</v>
      </c>
      <c r="CF239">
        <v>2</v>
      </c>
      <c r="CG239">
        <v>0</v>
      </c>
      <c r="CH239" t="s">
        <v>136</v>
      </c>
      <c r="CI239" t="s">
        <v>136</v>
      </c>
      <c r="CJ239" t="s">
        <v>136</v>
      </c>
      <c r="CK239">
        <v>0</v>
      </c>
      <c r="CL239" t="s">
        <v>136</v>
      </c>
      <c r="CM239" t="s">
        <v>136</v>
      </c>
      <c r="CN239" t="s">
        <v>136</v>
      </c>
      <c r="CO239" t="s">
        <v>136</v>
      </c>
      <c r="CP239" t="s">
        <v>136</v>
      </c>
      <c r="CQ239" t="s">
        <v>136</v>
      </c>
      <c r="CR239" t="s">
        <v>136</v>
      </c>
      <c r="CS239" t="s">
        <v>136</v>
      </c>
      <c r="CT239" t="s">
        <v>136</v>
      </c>
      <c r="CU239" t="s">
        <v>136</v>
      </c>
      <c r="CV239" t="s">
        <v>136</v>
      </c>
      <c r="CW239" t="s">
        <v>136</v>
      </c>
      <c r="CX239" t="s">
        <v>136</v>
      </c>
      <c r="CY239" t="s">
        <v>136</v>
      </c>
      <c r="CZ239" t="s">
        <v>136</v>
      </c>
      <c r="DA239" t="s">
        <v>136</v>
      </c>
      <c r="DB239" t="s">
        <v>136</v>
      </c>
      <c r="DC239">
        <v>9</v>
      </c>
      <c r="DD239" s="13" t="s">
        <v>136</v>
      </c>
      <c r="DE239" s="13" t="s">
        <v>136</v>
      </c>
      <c r="DF239" s="13" t="s">
        <v>136</v>
      </c>
      <c r="DG239" s="13" t="s">
        <v>136</v>
      </c>
      <c r="DH239" s="13" t="s">
        <v>136</v>
      </c>
      <c r="DI239" s="13"/>
      <c r="DJ239" s="13"/>
      <c r="DK239" s="13"/>
      <c r="DL239" s="13">
        <v>1</v>
      </c>
      <c r="DM239" s="13">
        <v>0</v>
      </c>
      <c r="DN239" s="13">
        <v>0</v>
      </c>
      <c r="DO239" s="13">
        <v>0</v>
      </c>
      <c r="DP239" s="13">
        <v>0</v>
      </c>
      <c r="DQ239" s="13">
        <v>0</v>
      </c>
      <c r="DR239" s="13">
        <v>1</v>
      </c>
      <c r="DS239" s="13">
        <v>1</v>
      </c>
      <c r="DT239" s="13">
        <v>0</v>
      </c>
      <c r="DU239" s="13">
        <v>0</v>
      </c>
      <c r="DV239" s="13">
        <v>0</v>
      </c>
      <c r="DW239" s="13">
        <v>1</v>
      </c>
      <c r="DX239" s="13">
        <v>2</v>
      </c>
      <c r="DY239" s="13">
        <v>2</v>
      </c>
      <c r="DZ239" s="13">
        <v>2</v>
      </c>
      <c r="EA239" s="13">
        <v>2</v>
      </c>
      <c r="EB239" s="13">
        <v>1500</v>
      </c>
      <c r="EC239" s="13">
        <v>3000</v>
      </c>
      <c r="ED239" s="19">
        <f t="shared" si="44"/>
        <v>1500</v>
      </c>
      <c r="EE239" s="19">
        <f t="shared" si="45"/>
        <v>50</v>
      </c>
      <c r="EF239" s="13">
        <v>1500</v>
      </c>
      <c r="EG239" s="13">
        <v>3000</v>
      </c>
      <c r="EH239" s="19">
        <f t="shared" si="46"/>
        <v>1500</v>
      </c>
      <c r="EI239" s="19">
        <f t="shared" si="47"/>
        <v>50</v>
      </c>
      <c r="EJ239" s="13">
        <v>4000</v>
      </c>
      <c r="EK239" s="13">
        <v>8000</v>
      </c>
      <c r="EL239" s="19">
        <f t="shared" si="48"/>
        <v>4000</v>
      </c>
      <c r="EM239" s="19">
        <f t="shared" si="49"/>
        <v>50</v>
      </c>
      <c r="EN239" s="13">
        <v>3000</v>
      </c>
      <c r="EO239" s="13">
        <v>6000</v>
      </c>
      <c r="EP239" s="19">
        <f t="shared" si="50"/>
        <v>3000</v>
      </c>
      <c r="EQ239" s="19">
        <f t="shared" si="51"/>
        <v>50</v>
      </c>
      <c r="ER239" s="19">
        <v>2</v>
      </c>
      <c r="ES239" s="13"/>
      <c r="ET239" s="13">
        <v>1</v>
      </c>
      <c r="EU239" s="13">
        <v>0</v>
      </c>
      <c r="EV239" s="19">
        <v>0</v>
      </c>
      <c r="EW239" s="19"/>
      <c r="EX239">
        <v>0</v>
      </c>
      <c r="EY239" s="13" t="s">
        <v>136</v>
      </c>
      <c r="EZ239" s="19">
        <v>0</v>
      </c>
      <c r="FA239" s="19"/>
      <c r="FB239">
        <v>2</v>
      </c>
      <c r="FD239" s="19">
        <v>0</v>
      </c>
      <c r="FE239" s="19"/>
      <c r="FF239">
        <v>2</v>
      </c>
      <c r="FG239">
        <v>14</v>
      </c>
      <c r="FH239">
        <v>78</v>
      </c>
      <c r="FI239">
        <v>36</v>
      </c>
      <c r="FJ239">
        <v>35</v>
      </c>
      <c r="FK239">
        <v>50</v>
      </c>
      <c r="FL239">
        <v>113</v>
      </c>
      <c r="FM239">
        <v>163</v>
      </c>
      <c r="FN239">
        <v>0</v>
      </c>
      <c r="FO239">
        <v>0</v>
      </c>
      <c r="FP239">
        <v>12</v>
      </c>
      <c r="FQ239">
        <v>0</v>
      </c>
      <c r="FR239">
        <v>0</v>
      </c>
      <c r="FS239">
        <v>0</v>
      </c>
      <c r="FT239">
        <v>0</v>
      </c>
      <c r="FU239">
        <v>0</v>
      </c>
      <c r="FV239">
        <v>0</v>
      </c>
      <c r="FW239">
        <v>0</v>
      </c>
      <c r="FX239">
        <v>0</v>
      </c>
      <c r="FY239">
        <v>0</v>
      </c>
      <c r="FZ239">
        <v>4</v>
      </c>
      <c r="GA239">
        <v>4</v>
      </c>
      <c r="GB239">
        <v>0</v>
      </c>
      <c r="GC239">
        <v>0</v>
      </c>
      <c r="GD239">
        <v>4</v>
      </c>
      <c r="GE239">
        <v>4</v>
      </c>
      <c r="GF239">
        <v>0</v>
      </c>
      <c r="GG239">
        <v>0</v>
      </c>
      <c r="GH239">
        <v>0</v>
      </c>
      <c r="GI239">
        <v>3</v>
      </c>
      <c r="GJ239">
        <v>9</v>
      </c>
      <c r="GK239">
        <v>21</v>
      </c>
      <c r="GL239">
        <v>0</v>
      </c>
      <c r="GM239">
        <v>0</v>
      </c>
      <c r="GN239">
        <v>0</v>
      </c>
      <c r="GO239">
        <v>0</v>
      </c>
      <c r="GP239">
        <v>2</v>
      </c>
      <c r="GQ239">
        <v>4</v>
      </c>
      <c r="GR239">
        <v>7</v>
      </c>
      <c r="GS239">
        <v>14</v>
      </c>
      <c r="GT239">
        <v>0</v>
      </c>
      <c r="GU239">
        <v>63</v>
      </c>
      <c r="GV239">
        <v>0</v>
      </c>
      <c r="GW239">
        <v>0</v>
      </c>
      <c r="GX239">
        <v>4</v>
      </c>
      <c r="GY239">
        <v>0</v>
      </c>
      <c r="GZ239">
        <v>8</v>
      </c>
      <c r="HA239">
        <v>0</v>
      </c>
    </row>
    <row r="240" spans="1:209" ht="15" customHeight="1" x14ac:dyDescent="0.35">
      <c r="A240" s="18">
        <v>4031211</v>
      </c>
      <c r="B240" s="18">
        <v>4</v>
      </c>
      <c r="C240" s="18">
        <v>3</v>
      </c>
      <c r="D240" s="18">
        <v>12</v>
      </c>
      <c r="E240" s="18" t="s">
        <v>365</v>
      </c>
      <c r="F240" s="18">
        <v>0</v>
      </c>
      <c r="G240">
        <v>0</v>
      </c>
      <c r="H240" s="18">
        <v>4</v>
      </c>
      <c r="I240">
        <v>0</v>
      </c>
      <c r="J240" s="18">
        <v>0</v>
      </c>
      <c r="K240" s="13">
        <v>0</v>
      </c>
      <c r="L240" s="14">
        <v>0</v>
      </c>
      <c r="M240" s="13">
        <v>8</v>
      </c>
      <c r="N240" s="14">
        <v>0</v>
      </c>
      <c r="O240" s="13">
        <v>3</v>
      </c>
      <c r="P240" s="14">
        <v>0</v>
      </c>
      <c r="Q240" s="14">
        <v>0</v>
      </c>
      <c r="R240">
        <v>1</v>
      </c>
      <c r="S240" s="14">
        <v>0</v>
      </c>
      <c r="T240" s="14">
        <f t="shared" si="39"/>
        <v>12</v>
      </c>
      <c r="U240" s="14">
        <v>0</v>
      </c>
      <c r="V240" s="14">
        <v>0</v>
      </c>
      <c r="W240" s="14">
        <v>0</v>
      </c>
      <c r="X240" s="14">
        <v>0</v>
      </c>
      <c r="Y240" s="14">
        <v>0</v>
      </c>
      <c r="Z240" s="14">
        <v>0</v>
      </c>
      <c r="AA240" s="14">
        <v>0</v>
      </c>
      <c r="AB240" s="14">
        <f t="shared" si="40"/>
        <v>0</v>
      </c>
      <c r="AC240" s="14">
        <v>0</v>
      </c>
      <c r="AD240" s="14">
        <v>0</v>
      </c>
      <c r="AE240" s="14">
        <v>0</v>
      </c>
      <c r="AF240" s="14">
        <v>0</v>
      </c>
      <c r="AG240" s="14">
        <v>0</v>
      </c>
      <c r="AH240" s="14">
        <v>0</v>
      </c>
      <c r="AI240" s="14">
        <v>0</v>
      </c>
      <c r="AJ240" s="14">
        <f t="shared" si="41"/>
        <v>0</v>
      </c>
      <c r="AK240" s="14">
        <v>0</v>
      </c>
      <c r="AL240" s="14">
        <v>0</v>
      </c>
      <c r="AM240" s="14">
        <v>0</v>
      </c>
      <c r="AN240" s="14">
        <v>0</v>
      </c>
      <c r="AO240" s="14">
        <v>0</v>
      </c>
      <c r="AP240" s="14">
        <v>0</v>
      </c>
      <c r="AQ240" s="14">
        <v>0</v>
      </c>
      <c r="AR240" s="14">
        <f t="shared" si="42"/>
        <v>0</v>
      </c>
      <c r="AS240" s="14">
        <f t="shared" si="43"/>
        <v>12</v>
      </c>
      <c r="AT240" s="13">
        <v>0</v>
      </c>
      <c r="AU240" t="s">
        <v>136</v>
      </c>
      <c r="AV240" s="20">
        <v>1</v>
      </c>
      <c r="AW240" s="13">
        <v>2</v>
      </c>
      <c r="AX240" s="13">
        <v>2</v>
      </c>
      <c r="AY240" s="13">
        <v>2</v>
      </c>
      <c r="AZ240">
        <v>0</v>
      </c>
      <c r="BA240" t="s">
        <v>136</v>
      </c>
      <c r="BB240" t="s">
        <v>136</v>
      </c>
      <c r="BC240" t="s">
        <v>136</v>
      </c>
      <c r="BD240">
        <v>0</v>
      </c>
      <c r="BE240" t="s">
        <v>136</v>
      </c>
      <c r="BF240" t="s">
        <v>136</v>
      </c>
      <c r="BG240" t="s">
        <v>136</v>
      </c>
      <c r="BH240">
        <v>0</v>
      </c>
      <c r="BI240" t="s">
        <v>136</v>
      </c>
      <c r="BJ240" t="s">
        <v>136</v>
      </c>
      <c r="BK240" t="s">
        <v>136</v>
      </c>
      <c r="BL240">
        <v>0</v>
      </c>
      <c r="BM240" t="s">
        <v>136</v>
      </c>
      <c r="BN240" t="s">
        <v>136</v>
      </c>
      <c r="BO240" t="s">
        <v>136</v>
      </c>
      <c r="BP240">
        <v>0</v>
      </c>
      <c r="BQ240" s="21">
        <v>0</v>
      </c>
      <c r="BR240" t="s">
        <v>136</v>
      </c>
      <c r="BS240" t="s">
        <v>136</v>
      </c>
      <c r="BT240" t="s">
        <v>136</v>
      </c>
      <c r="BU240">
        <v>0</v>
      </c>
      <c r="BV240" t="s">
        <v>136</v>
      </c>
      <c r="BW240" t="s">
        <v>136</v>
      </c>
      <c r="BX240" t="s">
        <v>136</v>
      </c>
      <c r="BY240">
        <v>0</v>
      </c>
      <c r="BZ240" t="s">
        <v>136</v>
      </c>
      <c r="CA240" t="s">
        <v>136</v>
      </c>
      <c r="CB240" t="s">
        <v>136</v>
      </c>
      <c r="CC240">
        <v>1</v>
      </c>
      <c r="CD240">
        <v>2</v>
      </c>
      <c r="CE240" s="15">
        <v>6</v>
      </c>
      <c r="CF240">
        <v>2</v>
      </c>
      <c r="CG240">
        <v>0</v>
      </c>
      <c r="CH240" t="s">
        <v>136</v>
      </c>
      <c r="CI240" t="s">
        <v>136</v>
      </c>
      <c r="CJ240" t="s">
        <v>136</v>
      </c>
      <c r="CK240">
        <v>0</v>
      </c>
      <c r="CL240" t="s">
        <v>136</v>
      </c>
      <c r="CM240" t="s">
        <v>136</v>
      </c>
      <c r="CN240" t="s">
        <v>136</v>
      </c>
      <c r="CO240" t="s">
        <v>136</v>
      </c>
      <c r="CP240" t="s">
        <v>136</v>
      </c>
      <c r="CQ240" t="s">
        <v>136</v>
      </c>
      <c r="CR240" t="s">
        <v>136</v>
      </c>
      <c r="CS240" t="s">
        <v>136</v>
      </c>
      <c r="CT240" t="s">
        <v>136</v>
      </c>
      <c r="CU240" t="s">
        <v>136</v>
      </c>
      <c r="CV240" t="s">
        <v>136</v>
      </c>
      <c r="CW240" t="s">
        <v>136</v>
      </c>
      <c r="CX240" t="s">
        <v>136</v>
      </c>
      <c r="CY240" t="s">
        <v>136</v>
      </c>
      <c r="CZ240" t="s">
        <v>136</v>
      </c>
      <c r="DA240" t="s">
        <v>136</v>
      </c>
      <c r="DB240" t="s">
        <v>136</v>
      </c>
      <c r="DC240">
        <v>5</v>
      </c>
      <c r="DD240">
        <v>9</v>
      </c>
      <c r="DE240" s="13" t="s">
        <v>136</v>
      </c>
      <c r="DF240" s="13" t="s">
        <v>136</v>
      </c>
      <c r="DG240" s="13" t="s">
        <v>136</v>
      </c>
      <c r="DH240" s="13" t="s">
        <v>136</v>
      </c>
      <c r="DI240" s="13"/>
      <c r="DJ240" s="13"/>
      <c r="DK240" s="13"/>
      <c r="DL240" s="13">
        <v>0</v>
      </c>
      <c r="DM240" s="13">
        <v>0</v>
      </c>
      <c r="DN240" s="13">
        <v>0</v>
      </c>
      <c r="DO240" s="13">
        <v>0</v>
      </c>
      <c r="DP240" s="13">
        <v>0</v>
      </c>
      <c r="DQ240" s="13">
        <v>0</v>
      </c>
      <c r="DR240" s="13">
        <v>1</v>
      </c>
      <c r="DS240" s="13">
        <v>1</v>
      </c>
      <c r="DT240" s="13">
        <v>0</v>
      </c>
      <c r="DU240" s="13">
        <v>0</v>
      </c>
      <c r="DV240" s="13">
        <v>0</v>
      </c>
      <c r="DW240" s="13">
        <v>0</v>
      </c>
      <c r="DX240" s="13">
        <v>2</v>
      </c>
      <c r="DY240" s="13">
        <v>2</v>
      </c>
      <c r="DZ240" s="13">
        <v>4</v>
      </c>
      <c r="EA240" s="13">
        <v>4</v>
      </c>
      <c r="EB240" s="13">
        <v>2000</v>
      </c>
      <c r="EC240" s="13">
        <v>3000</v>
      </c>
      <c r="ED240" s="19">
        <f t="shared" si="44"/>
        <v>1000</v>
      </c>
      <c r="EE240" s="19">
        <f t="shared" si="45"/>
        <v>33.333333333333336</v>
      </c>
      <c r="EF240" s="13">
        <v>2000</v>
      </c>
      <c r="EG240" s="13">
        <v>3000</v>
      </c>
      <c r="EH240" s="19">
        <f t="shared" si="46"/>
        <v>1000</v>
      </c>
      <c r="EI240" s="19">
        <f t="shared" si="47"/>
        <v>33.333333333333336</v>
      </c>
      <c r="EJ240" s="19"/>
      <c r="EK240" s="19"/>
      <c r="EL240" s="19"/>
      <c r="EM240" s="19"/>
      <c r="EN240" s="19"/>
      <c r="EO240" s="19"/>
      <c r="EP240" s="19"/>
      <c r="EQ240" s="19"/>
      <c r="ER240" s="19">
        <v>2</v>
      </c>
      <c r="ES240" s="13"/>
      <c r="ET240" s="13">
        <v>1</v>
      </c>
      <c r="EU240" s="13">
        <v>1</v>
      </c>
      <c r="EV240" s="13">
        <v>9</v>
      </c>
      <c r="EW240" s="13"/>
      <c r="EX240" s="13">
        <v>0</v>
      </c>
      <c r="EY240" s="20" t="s">
        <v>136</v>
      </c>
      <c r="EZ240" s="19">
        <v>0</v>
      </c>
      <c r="FA240" s="19"/>
      <c r="FB240" s="19">
        <v>0</v>
      </c>
      <c r="FC240" s="19"/>
      <c r="FD240" s="19">
        <v>0</v>
      </c>
      <c r="FE240" s="19"/>
      <c r="FF240">
        <v>3</v>
      </c>
      <c r="FG240">
        <v>11</v>
      </c>
      <c r="FH240">
        <v>36</v>
      </c>
      <c r="FI240">
        <v>90</v>
      </c>
      <c r="FJ240">
        <v>44</v>
      </c>
      <c r="FK240">
        <v>101</v>
      </c>
      <c r="FL240">
        <v>80</v>
      </c>
      <c r="FM240">
        <v>181</v>
      </c>
      <c r="FN240">
        <v>0</v>
      </c>
      <c r="FO240">
        <v>0</v>
      </c>
      <c r="FP240">
        <v>49</v>
      </c>
      <c r="FQ240">
        <v>0</v>
      </c>
      <c r="FR240">
        <v>0</v>
      </c>
      <c r="FS240">
        <v>0</v>
      </c>
      <c r="FT240">
        <v>0</v>
      </c>
      <c r="FU240">
        <v>0</v>
      </c>
      <c r="FV240">
        <v>0</v>
      </c>
      <c r="FW240">
        <v>0</v>
      </c>
      <c r="FX240">
        <v>0</v>
      </c>
      <c r="FY240">
        <v>0</v>
      </c>
      <c r="FZ240">
        <v>3</v>
      </c>
      <c r="GA240">
        <v>9</v>
      </c>
      <c r="GB240">
        <v>35</v>
      </c>
      <c r="GC240">
        <v>35</v>
      </c>
      <c r="GD240">
        <v>4</v>
      </c>
      <c r="GE240">
        <v>0</v>
      </c>
      <c r="GF240">
        <v>0</v>
      </c>
      <c r="GG240">
        <v>0</v>
      </c>
      <c r="GH240">
        <v>1</v>
      </c>
      <c r="GI240">
        <v>0</v>
      </c>
      <c r="GJ240">
        <v>0</v>
      </c>
      <c r="GK240">
        <v>0</v>
      </c>
      <c r="GL240">
        <v>1</v>
      </c>
      <c r="GM240">
        <v>0</v>
      </c>
      <c r="GN240">
        <v>0</v>
      </c>
      <c r="GO240">
        <v>0</v>
      </c>
      <c r="GP240">
        <v>2</v>
      </c>
      <c r="GQ240">
        <v>15</v>
      </c>
      <c r="GR240">
        <v>4</v>
      </c>
      <c r="GS240">
        <v>6</v>
      </c>
      <c r="GT240">
        <v>0</v>
      </c>
      <c r="GU240">
        <v>0</v>
      </c>
      <c r="GV240">
        <v>0</v>
      </c>
      <c r="GW240">
        <v>0</v>
      </c>
      <c r="GX240">
        <v>0</v>
      </c>
      <c r="GY240">
        <v>12</v>
      </c>
      <c r="GZ240">
        <v>2</v>
      </c>
      <c r="HA240">
        <v>3</v>
      </c>
    </row>
    <row r="241" spans="1:209" ht="15" customHeight="1" x14ac:dyDescent="0.35">
      <c r="A241" s="18">
        <v>4031212</v>
      </c>
      <c r="B241" s="18">
        <v>4</v>
      </c>
      <c r="C241" s="18">
        <v>3</v>
      </c>
      <c r="D241" s="18">
        <v>12</v>
      </c>
      <c r="E241" s="18" t="s">
        <v>366</v>
      </c>
      <c r="F241" s="18">
        <v>0</v>
      </c>
      <c r="G241">
        <v>0</v>
      </c>
      <c r="H241" s="18">
        <v>2</v>
      </c>
      <c r="I241">
        <v>0</v>
      </c>
      <c r="J241">
        <v>1</v>
      </c>
      <c r="K241" s="13">
        <v>1</v>
      </c>
      <c r="L241" s="13">
        <v>1</v>
      </c>
      <c r="M241" s="14">
        <v>0</v>
      </c>
      <c r="N241" s="13">
        <v>8</v>
      </c>
      <c r="O241" s="14">
        <v>0</v>
      </c>
      <c r="P241" s="13">
        <v>0</v>
      </c>
      <c r="Q241" s="13">
        <v>0</v>
      </c>
      <c r="R241">
        <v>1</v>
      </c>
      <c r="S241">
        <v>1</v>
      </c>
      <c r="T241" s="14">
        <f t="shared" si="39"/>
        <v>10</v>
      </c>
      <c r="U241" s="14">
        <v>0</v>
      </c>
      <c r="V241" s="14">
        <v>0</v>
      </c>
      <c r="W241" s="14">
        <v>0</v>
      </c>
      <c r="X241" s="14">
        <v>0</v>
      </c>
      <c r="Y241" s="14">
        <v>0</v>
      </c>
      <c r="Z241" s="14">
        <v>0</v>
      </c>
      <c r="AA241" s="14">
        <v>0</v>
      </c>
      <c r="AB241" s="14">
        <f t="shared" si="40"/>
        <v>0</v>
      </c>
      <c r="AC241" s="14">
        <v>0</v>
      </c>
      <c r="AD241" s="14">
        <v>0</v>
      </c>
      <c r="AE241" s="14">
        <v>0</v>
      </c>
      <c r="AF241" s="14">
        <v>0</v>
      </c>
      <c r="AG241" s="14">
        <v>0</v>
      </c>
      <c r="AH241" s="14">
        <v>0</v>
      </c>
      <c r="AI241" s="14">
        <v>0</v>
      </c>
      <c r="AJ241" s="14">
        <f t="shared" si="41"/>
        <v>0</v>
      </c>
      <c r="AK241" s="14">
        <v>0</v>
      </c>
      <c r="AL241" s="14">
        <v>0</v>
      </c>
      <c r="AM241" s="14">
        <v>0</v>
      </c>
      <c r="AN241" s="14">
        <v>0</v>
      </c>
      <c r="AO241" s="14">
        <v>0</v>
      </c>
      <c r="AP241" s="14">
        <v>0</v>
      </c>
      <c r="AQ241" s="14">
        <v>0</v>
      </c>
      <c r="AR241" s="14">
        <f t="shared" si="42"/>
        <v>0</v>
      </c>
      <c r="AS241" s="14">
        <f t="shared" si="43"/>
        <v>10</v>
      </c>
      <c r="AT241" s="13">
        <v>0</v>
      </c>
      <c r="AU241" s="13" t="s">
        <v>136</v>
      </c>
      <c r="AV241" s="20">
        <v>1</v>
      </c>
      <c r="AW241" s="13">
        <v>2</v>
      </c>
      <c r="AX241" s="13">
        <v>2</v>
      </c>
      <c r="AY241" s="13">
        <v>2</v>
      </c>
      <c r="AZ241">
        <v>0</v>
      </c>
      <c r="BA241" t="s">
        <v>136</v>
      </c>
      <c r="BB241" t="s">
        <v>136</v>
      </c>
      <c r="BC241" t="s">
        <v>136</v>
      </c>
      <c r="BD241">
        <v>0</v>
      </c>
      <c r="BE241" t="s">
        <v>136</v>
      </c>
      <c r="BF241" t="s">
        <v>136</v>
      </c>
      <c r="BG241" t="s">
        <v>136</v>
      </c>
      <c r="BH241">
        <v>0</v>
      </c>
      <c r="BI241" t="s">
        <v>136</v>
      </c>
      <c r="BJ241" t="s">
        <v>136</v>
      </c>
      <c r="BK241" t="s">
        <v>136</v>
      </c>
      <c r="BL241">
        <v>0</v>
      </c>
      <c r="BM241" t="s">
        <v>136</v>
      </c>
      <c r="BN241" t="s">
        <v>136</v>
      </c>
      <c r="BO241" t="s">
        <v>136</v>
      </c>
      <c r="BP241">
        <v>0</v>
      </c>
      <c r="BQ241" s="21">
        <v>0</v>
      </c>
      <c r="BR241" t="s">
        <v>136</v>
      </c>
      <c r="BS241" t="s">
        <v>136</v>
      </c>
      <c r="BT241" t="s">
        <v>136</v>
      </c>
      <c r="BU241">
        <v>0</v>
      </c>
      <c r="BV241" t="s">
        <v>136</v>
      </c>
      <c r="BW241" t="s">
        <v>136</v>
      </c>
      <c r="BX241" t="s">
        <v>136</v>
      </c>
      <c r="BY241">
        <v>0</v>
      </c>
      <c r="BZ241" t="s">
        <v>136</v>
      </c>
      <c r="CA241" t="s">
        <v>136</v>
      </c>
      <c r="CB241" t="s">
        <v>136</v>
      </c>
      <c r="CC241">
        <v>1</v>
      </c>
      <c r="CD241">
        <v>2</v>
      </c>
      <c r="CE241" s="15">
        <v>6</v>
      </c>
      <c r="CF241">
        <v>2</v>
      </c>
      <c r="CG241">
        <v>0</v>
      </c>
      <c r="CH241" t="s">
        <v>136</v>
      </c>
      <c r="CI241" t="s">
        <v>136</v>
      </c>
      <c r="CJ241" t="s">
        <v>136</v>
      </c>
      <c r="CK241">
        <v>0</v>
      </c>
      <c r="CL241" t="s">
        <v>136</v>
      </c>
      <c r="CM241" t="s">
        <v>136</v>
      </c>
      <c r="CN241" t="s">
        <v>136</v>
      </c>
      <c r="CO241" t="s">
        <v>136</v>
      </c>
      <c r="CP241" t="s">
        <v>136</v>
      </c>
      <c r="CQ241" t="s">
        <v>136</v>
      </c>
      <c r="CR241" t="s">
        <v>136</v>
      </c>
      <c r="CS241" t="s">
        <v>136</v>
      </c>
      <c r="CT241" t="s">
        <v>136</v>
      </c>
      <c r="CU241" t="s">
        <v>136</v>
      </c>
      <c r="CV241" t="s">
        <v>136</v>
      </c>
      <c r="CW241" t="s">
        <v>136</v>
      </c>
      <c r="CX241" t="s">
        <v>136</v>
      </c>
      <c r="CY241" t="s">
        <v>136</v>
      </c>
      <c r="CZ241" t="s">
        <v>136</v>
      </c>
      <c r="DA241" t="s">
        <v>136</v>
      </c>
      <c r="DB241" t="s">
        <v>136</v>
      </c>
      <c r="DC241">
        <v>5</v>
      </c>
      <c r="DD241" s="13" t="s">
        <v>136</v>
      </c>
      <c r="DE241" s="13" t="s">
        <v>136</v>
      </c>
      <c r="DF241" s="13" t="s">
        <v>136</v>
      </c>
      <c r="DG241" s="13" t="s">
        <v>136</v>
      </c>
      <c r="DH241" s="13" t="s">
        <v>136</v>
      </c>
      <c r="DI241" s="13"/>
      <c r="DJ241" s="13"/>
      <c r="DK241" s="13"/>
      <c r="DL241" s="13">
        <v>1</v>
      </c>
      <c r="DM241" s="13">
        <v>0</v>
      </c>
      <c r="DN241" s="13">
        <v>0</v>
      </c>
      <c r="DO241" s="13">
        <v>0</v>
      </c>
      <c r="DP241" s="13">
        <v>0</v>
      </c>
      <c r="DQ241" s="13">
        <v>0</v>
      </c>
      <c r="DR241" s="13">
        <v>0</v>
      </c>
      <c r="DS241" s="13">
        <v>1</v>
      </c>
      <c r="DT241" s="13">
        <v>0</v>
      </c>
      <c r="DU241" s="13">
        <v>0</v>
      </c>
      <c r="DV241" s="13">
        <v>0</v>
      </c>
      <c r="DW241" s="13">
        <v>0</v>
      </c>
      <c r="DX241" s="13">
        <v>2</v>
      </c>
      <c r="DY241" s="13">
        <v>2</v>
      </c>
      <c r="DZ241" s="13">
        <v>2</v>
      </c>
      <c r="EA241" s="13">
        <v>2</v>
      </c>
      <c r="EB241" s="13">
        <v>2000</v>
      </c>
      <c r="EC241" s="13">
        <v>3000</v>
      </c>
      <c r="ED241" s="19">
        <f t="shared" si="44"/>
        <v>1000</v>
      </c>
      <c r="EE241" s="19">
        <f t="shared" si="45"/>
        <v>33.333333333333336</v>
      </c>
      <c r="EF241" s="13">
        <v>2000</v>
      </c>
      <c r="EG241" s="13">
        <v>3000</v>
      </c>
      <c r="EH241" s="19">
        <f t="shared" si="46"/>
        <v>1000</v>
      </c>
      <c r="EI241" s="19">
        <f t="shared" si="47"/>
        <v>33.333333333333336</v>
      </c>
      <c r="EJ241" s="13">
        <v>2500</v>
      </c>
      <c r="EK241" s="13">
        <v>5000</v>
      </c>
      <c r="EL241" s="19">
        <f t="shared" si="48"/>
        <v>2500</v>
      </c>
      <c r="EM241" s="19">
        <f t="shared" si="49"/>
        <v>50</v>
      </c>
      <c r="EN241" s="13">
        <v>2500</v>
      </c>
      <c r="EO241" s="13">
        <v>5000</v>
      </c>
      <c r="EP241" s="19">
        <f t="shared" si="50"/>
        <v>2500</v>
      </c>
      <c r="EQ241" s="19">
        <f t="shared" si="51"/>
        <v>50</v>
      </c>
      <c r="ER241" s="13">
        <v>1</v>
      </c>
      <c r="ES241" s="13"/>
      <c r="ET241" s="13">
        <v>1</v>
      </c>
      <c r="EU241" s="13">
        <v>1</v>
      </c>
      <c r="EV241" s="20">
        <v>1</v>
      </c>
      <c r="EW241" s="13"/>
      <c r="EX241" s="13">
        <v>0</v>
      </c>
      <c r="EY241" s="20" t="s">
        <v>136</v>
      </c>
      <c r="EZ241" s="19">
        <v>0</v>
      </c>
      <c r="FA241" s="19"/>
      <c r="FB241" s="19">
        <v>0</v>
      </c>
      <c r="FC241" s="19"/>
      <c r="FD241" s="19">
        <v>0</v>
      </c>
      <c r="FE241" s="19"/>
      <c r="FF241">
        <v>2</v>
      </c>
      <c r="FG241">
        <v>56</v>
      </c>
      <c r="FH241">
        <v>0</v>
      </c>
      <c r="FI241">
        <v>20</v>
      </c>
      <c r="FJ241">
        <v>46</v>
      </c>
      <c r="FK241">
        <v>76</v>
      </c>
      <c r="FL241">
        <v>46</v>
      </c>
      <c r="FM241">
        <v>122</v>
      </c>
      <c r="FN241">
        <v>8</v>
      </c>
      <c r="FO241">
        <v>0</v>
      </c>
      <c r="FP241">
        <v>7</v>
      </c>
      <c r="FQ241">
        <v>2</v>
      </c>
      <c r="FR241">
        <v>0</v>
      </c>
      <c r="FS241">
        <v>0</v>
      </c>
      <c r="FT241">
        <v>0</v>
      </c>
      <c r="FU241">
        <v>0</v>
      </c>
      <c r="FV241">
        <v>0</v>
      </c>
      <c r="FW241">
        <v>0</v>
      </c>
      <c r="FX241">
        <v>0</v>
      </c>
      <c r="FY241">
        <v>0</v>
      </c>
      <c r="FZ241">
        <v>8</v>
      </c>
      <c r="GA241">
        <v>0</v>
      </c>
      <c r="GB241">
        <v>5</v>
      </c>
      <c r="GC241">
        <v>4</v>
      </c>
      <c r="GD241">
        <v>8</v>
      </c>
      <c r="GE241">
        <v>0</v>
      </c>
      <c r="GF241">
        <v>0</v>
      </c>
      <c r="GG241">
        <v>0</v>
      </c>
      <c r="GH241">
        <v>8</v>
      </c>
      <c r="GI241">
        <v>0</v>
      </c>
      <c r="GJ241">
        <v>2</v>
      </c>
      <c r="GK241">
        <v>2</v>
      </c>
      <c r="GL241">
        <v>0</v>
      </c>
      <c r="GM241">
        <v>0</v>
      </c>
      <c r="GN241">
        <v>0</v>
      </c>
      <c r="GO241">
        <v>4</v>
      </c>
      <c r="GP241">
        <v>6</v>
      </c>
      <c r="GQ241">
        <v>0</v>
      </c>
      <c r="GR241">
        <v>3</v>
      </c>
      <c r="GS241">
        <v>5</v>
      </c>
      <c r="GT241">
        <v>10</v>
      </c>
      <c r="GU241">
        <v>0</v>
      </c>
      <c r="GV241">
        <v>0</v>
      </c>
      <c r="GW241">
        <v>20</v>
      </c>
      <c r="GX241">
        <v>8</v>
      </c>
      <c r="GY241">
        <v>0</v>
      </c>
      <c r="GZ241">
        <v>3</v>
      </c>
      <c r="HA241">
        <v>9</v>
      </c>
    </row>
    <row r="242" spans="1:209" s="20" customFormat="1" ht="15" customHeight="1" x14ac:dyDescent="0.35">
      <c r="A242" s="21">
        <v>4031213</v>
      </c>
      <c r="B242" s="21">
        <v>4</v>
      </c>
      <c r="C242" s="21">
        <v>3</v>
      </c>
      <c r="D242" s="21">
        <v>12</v>
      </c>
      <c r="E242" s="21"/>
      <c r="F242" s="21">
        <v>0</v>
      </c>
      <c r="G242" s="20">
        <v>0</v>
      </c>
      <c r="H242" s="21">
        <v>1</v>
      </c>
      <c r="I242" s="20">
        <v>0</v>
      </c>
      <c r="J242" s="21">
        <v>0</v>
      </c>
      <c r="K242" s="13">
        <v>0</v>
      </c>
      <c r="L242" s="14">
        <v>0</v>
      </c>
      <c r="M242" s="14">
        <v>0</v>
      </c>
      <c r="N242" s="14">
        <v>0</v>
      </c>
      <c r="O242" s="13">
        <v>4</v>
      </c>
      <c r="P242" s="20">
        <v>3</v>
      </c>
      <c r="Q242" s="14">
        <v>0</v>
      </c>
      <c r="R242" s="20">
        <v>1</v>
      </c>
      <c r="S242" s="14">
        <v>0</v>
      </c>
      <c r="T242" s="14">
        <f t="shared" si="39"/>
        <v>8</v>
      </c>
      <c r="U242" s="14">
        <v>0</v>
      </c>
      <c r="V242" s="14">
        <v>0</v>
      </c>
      <c r="W242" s="14">
        <v>0</v>
      </c>
      <c r="X242" s="14">
        <v>0</v>
      </c>
      <c r="Y242" s="14">
        <v>0</v>
      </c>
      <c r="Z242" s="14">
        <v>0</v>
      </c>
      <c r="AA242" s="14">
        <v>0</v>
      </c>
      <c r="AB242" s="14">
        <f t="shared" si="40"/>
        <v>0</v>
      </c>
      <c r="AC242" s="14">
        <v>0</v>
      </c>
      <c r="AD242" s="14">
        <v>0</v>
      </c>
      <c r="AE242" s="14">
        <v>0</v>
      </c>
      <c r="AF242" s="14">
        <v>0</v>
      </c>
      <c r="AG242" s="14">
        <v>0</v>
      </c>
      <c r="AH242" s="14">
        <v>0</v>
      </c>
      <c r="AI242" s="14">
        <v>0</v>
      </c>
      <c r="AJ242" s="14">
        <f t="shared" si="41"/>
        <v>0</v>
      </c>
      <c r="AK242" s="14">
        <v>0</v>
      </c>
      <c r="AL242" s="14">
        <v>0</v>
      </c>
      <c r="AM242" s="14">
        <v>0</v>
      </c>
      <c r="AN242" s="14">
        <v>0</v>
      </c>
      <c r="AO242" s="14">
        <v>0</v>
      </c>
      <c r="AP242" s="14">
        <v>0</v>
      </c>
      <c r="AQ242" s="14">
        <v>0</v>
      </c>
      <c r="AR242" s="14">
        <f t="shared" si="42"/>
        <v>0</v>
      </c>
      <c r="AS242" s="14">
        <f t="shared" si="43"/>
        <v>8</v>
      </c>
      <c r="AT242" s="13">
        <v>0</v>
      </c>
      <c r="AU242" s="13" t="s">
        <v>136</v>
      </c>
      <c r="AV242" s="20">
        <v>1</v>
      </c>
      <c r="AW242" s="13">
        <v>2</v>
      </c>
      <c r="AX242" s="13">
        <v>2</v>
      </c>
      <c r="AY242" s="13">
        <v>2</v>
      </c>
      <c r="AZ242" s="13">
        <v>1</v>
      </c>
      <c r="BA242" s="13">
        <v>2</v>
      </c>
      <c r="BB242" s="13">
        <v>2</v>
      </c>
      <c r="BC242" s="13">
        <v>3</v>
      </c>
      <c r="BD242" s="20">
        <v>0</v>
      </c>
      <c r="BE242" s="20" t="s">
        <v>136</v>
      </c>
      <c r="BF242" s="20" t="s">
        <v>136</v>
      </c>
      <c r="BG242" s="20" t="s">
        <v>136</v>
      </c>
      <c r="BH242" s="20">
        <v>0</v>
      </c>
      <c r="BI242" s="20" t="s">
        <v>136</v>
      </c>
      <c r="BJ242" s="20" t="s">
        <v>136</v>
      </c>
      <c r="BK242" s="20" t="s">
        <v>136</v>
      </c>
      <c r="BL242" s="20">
        <v>1</v>
      </c>
      <c r="BM242" s="20">
        <v>2</v>
      </c>
      <c r="BN242" s="13">
        <v>6</v>
      </c>
      <c r="BO242" s="20">
        <v>2</v>
      </c>
      <c r="BP242" s="20">
        <v>0</v>
      </c>
      <c r="BQ242" s="21">
        <v>0</v>
      </c>
      <c r="BR242" s="20" t="s">
        <v>136</v>
      </c>
      <c r="BS242" s="20" t="s">
        <v>136</v>
      </c>
      <c r="BT242" s="20" t="s">
        <v>136</v>
      </c>
      <c r="BU242" s="20">
        <v>0</v>
      </c>
      <c r="BV242" s="20" t="s">
        <v>136</v>
      </c>
      <c r="BW242" s="20" t="s">
        <v>136</v>
      </c>
      <c r="BX242" s="20" t="s">
        <v>136</v>
      </c>
      <c r="BY242" s="20">
        <v>0</v>
      </c>
      <c r="BZ242" s="20" t="s">
        <v>136</v>
      </c>
      <c r="CA242" s="20" t="s">
        <v>136</v>
      </c>
      <c r="CB242" s="20" t="s">
        <v>136</v>
      </c>
      <c r="CC242" s="20">
        <v>1</v>
      </c>
      <c r="CD242" s="20">
        <v>2</v>
      </c>
      <c r="CE242">
        <v>4</v>
      </c>
      <c r="CF242" s="20">
        <v>2</v>
      </c>
      <c r="CG242" s="20">
        <v>0</v>
      </c>
      <c r="CH242" s="20" t="s">
        <v>136</v>
      </c>
      <c r="CI242" s="20" t="s">
        <v>136</v>
      </c>
      <c r="CJ242" s="20" t="s">
        <v>136</v>
      </c>
      <c r="CK242" s="20">
        <v>1</v>
      </c>
      <c r="CL242" s="20">
        <v>2</v>
      </c>
      <c r="CM242" s="20">
        <v>2</v>
      </c>
      <c r="CN242" s="20">
        <v>3</v>
      </c>
      <c r="CO242" s="20" t="s">
        <v>136</v>
      </c>
      <c r="CP242" s="20">
        <v>2</v>
      </c>
      <c r="CQ242" s="20" t="s">
        <v>136</v>
      </c>
      <c r="CR242" s="20" t="s">
        <v>136</v>
      </c>
      <c r="CS242" s="20">
        <v>2</v>
      </c>
      <c r="CT242" s="20" t="s">
        <v>136</v>
      </c>
      <c r="CU242" s="20">
        <v>2</v>
      </c>
      <c r="CV242" s="20" t="s">
        <v>136</v>
      </c>
      <c r="CW242" s="20" t="s">
        <v>136</v>
      </c>
      <c r="CX242" s="20" t="s">
        <v>136</v>
      </c>
      <c r="CY242" s="20" t="s">
        <v>136</v>
      </c>
      <c r="CZ242" s="20" t="s">
        <v>136</v>
      </c>
      <c r="DA242" s="20" t="s">
        <v>136</v>
      </c>
      <c r="DB242" s="20" t="s">
        <v>136</v>
      </c>
      <c r="DC242" s="20">
        <v>2</v>
      </c>
      <c r="DD242" s="13" t="s">
        <v>136</v>
      </c>
      <c r="DE242" s="13" t="s">
        <v>136</v>
      </c>
      <c r="DF242" s="13" t="s">
        <v>136</v>
      </c>
      <c r="DG242" s="20">
        <v>2</v>
      </c>
      <c r="DH242" s="13" t="s">
        <v>136</v>
      </c>
      <c r="DI242" s="13"/>
      <c r="DJ242" s="13"/>
      <c r="DK242" s="13"/>
      <c r="DL242" s="13">
        <v>0</v>
      </c>
      <c r="DM242" s="13">
        <v>0</v>
      </c>
      <c r="DN242" s="13">
        <v>0</v>
      </c>
      <c r="DO242" s="13">
        <v>0</v>
      </c>
      <c r="DP242" s="13">
        <v>0</v>
      </c>
      <c r="DQ242" s="13">
        <v>0</v>
      </c>
      <c r="DR242" s="13">
        <v>0</v>
      </c>
      <c r="DS242" s="13">
        <v>0</v>
      </c>
      <c r="DT242" s="13">
        <v>0</v>
      </c>
      <c r="DU242" s="13">
        <v>1</v>
      </c>
      <c r="DV242" s="13">
        <v>1</v>
      </c>
      <c r="DW242" s="13">
        <v>1</v>
      </c>
      <c r="DX242" s="13">
        <v>2</v>
      </c>
      <c r="DY242" s="13">
        <v>2</v>
      </c>
      <c r="DZ242" s="13">
        <v>4</v>
      </c>
      <c r="EA242" s="13">
        <v>4</v>
      </c>
      <c r="EB242" s="13">
        <v>3000</v>
      </c>
      <c r="EC242" s="13">
        <v>4000</v>
      </c>
      <c r="ED242" s="19">
        <f t="shared" si="44"/>
        <v>1000</v>
      </c>
      <c r="EE242" s="19">
        <f t="shared" si="45"/>
        <v>25</v>
      </c>
      <c r="EF242" s="13">
        <v>2500</v>
      </c>
      <c r="EG242" s="13">
        <v>3000</v>
      </c>
      <c r="EH242" s="19">
        <f t="shared" si="46"/>
        <v>500</v>
      </c>
      <c r="EI242" s="19">
        <f t="shared" si="47"/>
        <v>16.666666666666668</v>
      </c>
      <c r="EJ242" s="19"/>
      <c r="EK242" s="19"/>
      <c r="EL242" s="19"/>
      <c r="EM242" s="19"/>
      <c r="EN242" s="19"/>
      <c r="EO242" s="19"/>
      <c r="EP242" s="19"/>
      <c r="EQ242" s="19"/>
      <c r="ER242" s="13">
        <v>1</v>
      </c>
      <c r="ES242" s="13"/>
      <c r="ET242" s="13">
        <v>0</v>
      </c>
      <c r="EU242" s="13">
        <v>0</v>
      </c>
      <c r="EV242" s="19">
        <v>0</v>
      </c>
      <c r="EW242" s="19"/>
      <c r="EX242" s="13">
        <v>0</v>
      </c>
      <c r="EY242" s="20" t="s">
        <v>136</v>
      </c>
      <c r="EZ242" s="19">
        <v>0</v>
      </c>
      <c r="FA242" s="19"/>
      <c r="FB242" s="20">
        <v>10</v>
      </c>
      <c r="FD242" s="19">
        <v>0</v>
      </c>
      <c r="FE242" s="19"/>
      <c r="FF242" s="15">
        <v>0</v>
      </c>
      <c r="FG242" s="20">
        <v>9</v>
      </c>
      <c r="FH242" s="20">
        <v>0</v>
      </c>
      <c r="FI242" s="20">
        <v>5</v>
      </c>
      <c r="FJ242" s="20">
        <v>32</v>
      </c>
      <c r="FK242" s="20">
        <v>14</v>
      </c>
      <c r="FL242" s="20">
        <v>32</v>
      </c>
      <c r="FM242" s="20">
        <v>46</v>
      </c>
      <c r="FN242" s="20">
        <v>4</v>
      </c>
      <c r="FO242" s="20">
        <v>0</v>
      </c>
      <c r="FP242" s="20">
        <v>0</v>
      </c>
      <c r="FQ242" s="20">
        <v>0</v>
      </c>
      <c r="FR242" s="20">
        <v>0</v>
      </c>
      <c r="FS242" s="20">
        <v>0</v>
      </c>
      <c r="FT242" s="20">
        <v>0</v>
      </c>
      <c r="FU242" s="20">
        <v>0</v>
      </c>
      <c r="FV242" s="20">
        <v>0</v>
      </c>
      <c r="FW242" s="20">
        <v>0</v>
      </c>
      <c r="FX242" s="20">
        <v>0</v>
      </c>
      <c r="FY242" s="20">
        <v>0</v>
      </c>
      <c r="FZ242" s="20">
        <v>0</v>
      </c>
      <c r="GA242" s="20">
        <v>0</v>
      </c>
      <c r="GB242" s="20">
        <v>0</v>
      </c>
      <c r="GC242" s="20">
        <v>18</v>
      </c>
      <c r="GD242" s="20">
        <v>3</v>
      </c>
      <c r="GE242" s="20">
        <v>0</v>
      </c>
      <c r="GF242" s="20">
        <v>0</v>
      </c>
      <c r="GG242" s="20">
        <v>0</v>
      </c>
      <c r="GH242" s="20">
        <v>2</v>
      </c>
      <c r="GI242" s="20">
        <v>0</v>
      </c>
      <c r="GJ242" s="20">
        <v>0</v>
      </c>
      <c r="GK242" s="20">
        <v>0</v>
      </c>
      <c r="GL242" s="20">
        <v>0</v>
      </c>
      <c r="GM242" s="20">
        <v>0</v>
      </c>
      <c r="GN242" s="20">
        <v>0</v>
      </c>
      <c r="GO242" s="20">
        <v>0</v>
      </c>
      <c r="GP242" s="20">
        <v>0</v>
      </c>
      <c r="GQ242" s="20">
        <v>0</v>
      </c>
      <c r="GR242" s="20">
        <v>2</v>
      </c>
      <c r="GS242" s="20">
        <v>14</v>
      </c>
      <c r="GT242" s="20">
        <v>0</v>
      </c>
      <c r="GU242" s="20">
        <v>0</v>
      </c>
      <c r="GV242" s="20">
        <v>0</v>
      </c>
      <c r="GW242" s="20">
        <v>0</v>
      </c>
      <c r="GX242" s="20">
        <v>0</v>
      </c>
      <c r="GY242" s="20">
        <v>0</v>
      </c>
      <c r="GZ242" s="20">
        <v>3</v>
      </c>
      <c r="HA242" s="20">
        <v>0</v>
      </c>
    </row>
    <row r="243" spans="1:209" ht="15" customHeight="1" x14ac:dyDescent="0.35">
      <c r="A243" s="18">
        <v>4031214</v>
      </c>
      <c r="B243" s="18">
        <v>4</v>
      </c>
      <c r="C243" s="18">
        <v>3</v>
      </c>
      <c r="D243" s="18">
        <v>12</v>
      </c>
      <c r="E243" s="18" t="s">
        <v>367</v>
      </c>
      <c r="F243" s="18">
        <v>0</v>
      </c>
      <c r="G243">
        <v>0</v>
      </c>
      <c r="H243" s="18">
        <v>2</v>
      </c>
      <c r="I243">
        <v>0</v>
      </c>
      <c r="J243" s="18">
        <v>0</v>
      </c>
      <c r="K243" s="13">
        <v>0</v>
      </c>
      <c r="L243" s="14">
        <v>0</v>
      </c>
      <c r="M243">
        <v>1</v>
      </c>
      <c r="N243" s="14">
        <v>0</v>
      </c>
      <c r="O243" s="13">
        <v>2</v>
      </c>
      <c r="P243" s="14">
        <v>0</v>
      </c>
      <c r="Q243" s="14">
        <v>0</v>
      </c>
      <c r="R243">
        <v>1</v>
      </c>
      <c r="S243">
        <v>2</v>
      </c>
      <c r="T243" s="14">
        <f t="shared" si="39"/>
        <v>6</v>
      </c>
      <c r="U243" s="14">
        <v>0</v>
      </c>
      <c r="V243" s="14">
        <v>0</v>
      </c>
      <c r="W243" s="14">
        <v>0</v>
      </c>
      <c r="X243" s="14">
        <v>0</v>
      </c>
      <c r="Y243" s="14">
        <v>0</v>
      </c>
      <c r="Z243" s="14">
        <v>0</v>
      </c>
      <c r="AA243" s="14">
        <v>0</v>
      </c>
      <c r="AB243" s="14">
        <f t="shared" si="40"/>
        <v>0</v>
      </c>
      <c r="AC243" s="14">
        <v>0</v>
      </c>
      <c r="AD243" s="14">
        <v>0</v>
      </c>
      <c r="AE243" s="14">
        <v>0</v>
      </c>
      <c r="AF243" s="14">
        <v>0</v>
      </c>
      <c r="AG243" s="14">
        <v>0</v>
      </c>
      <c r="AH243" s="14">
        <v>0</v>
      </c>
      <c r="AI243" s="14">
        <v>0</v>
      </c>
      <c r="AJ243" s="14">
        <f t="shared" si="41"/>
        <v>0</v>
      </c>
      <c r="AK243" s="14">
        <v>0</v>
      </c>
      <c r="AL243" s="14">
        <v>0</v>
      </c>
      <c r="AM243" s="14">
        <v>0</v>
      </c>
      <c r="AN243" s="14">
        <v>0</v>
      </c>
      <c r="AO243" s="14">
        <v>0</v>
      </c>
      <c r="AP243" s="14">
        <v>0</v>
      </c>
      <c r="AQ243" s="14">
        <v>0</v>
      </c>
      <c r="AR243" s="14">
        <f t="shared" si="42"/>
        <v>0</v>
      </c>
      <c r="AS243" s="14">
        <f t="shared" si="43"/>
        <v>6</v>
      </c>
      <c r="AT243" s="13">
        <v>0</v>
      </c>
      <c r="AU243" s="13" t="s">
        <v>136</v>
      </c>
      <c r="AV243" s="20">
        <v>0</v>
      </c>
      <c r="AW243" s="13" t="s">
        <v>136</v>
      </c>
      <c r="AX243" s="13" t="s">
        <v>136</v>
      </c>
      <c r="AY243" s="13" t="s">
        <v>136</v>
      </c>
      <c r="AZ243">
        <v>1</v>
      </c>
      <c r="BA243">
        <v>2</v>
      </c>
      <c r="BB243">
        <v>2</v>
      </c>
      <c r="BC243">
        <v>3</v>
      </c>
      <c r="BD243">
        <v>0</v>
      </c>
      <c r="BE243" t="s">
        <v>136</v>
      </c>
      <c r="BF243" t="s">
        <v>136</v>
      </c>
      <c r="BG243" t="s">
        <v>136</v>
      </c>
      <c r="BH243">
        <v>0</v>
      </c>
      <c r="BI243" t="s">
        <v>136</v>
      </c>
      <c r="BJ243" t="s">
        <v>136</v>
      </c>
      <c r="BK243" t="s">
        <v>136</v>
      </c>
      <c r="BL243">
        <v>1</v>
      </c>
      <c r="BM243">
        <v>2</v>
      </c>
      <c r="BN243">
        <v>3</v>
      </c>
      <c r="BO243">
        <v>3</v>
      </c>
      <c r="BP243">
        <v>1</v>
      </c>
      <c r="BQ243" s="21">
        <v>0</v>
      </c>
      <c r="BR243">
        <v>2</v>
      </c>
      <c r="BS243">
        <v>2</v>
      </c>
      <c r="BT243">
        <v>3</v>
      </c>
      <c r="BU243">
        <v>1</v>
      </c>
      <c r="BV243">
        <v>2</v>
      </c>
      <c r="BW243">
        <v>2</v>
      </c>
      <c r="BX243">
        <v>3</v>
      </c>
      <c r="BY243">
        <v>0</v>
      </c>
      <c r="BZ243" t="s">
        <v>136</v>
      </c>
      <c r="CA243" t="s">
        <v>136</v>
      </c>
      <c r="CB243" t="s">
        <v>136</v>
      </c>
      <c r="CC243">
        <v>1</v>
      </c>
      <c r="CD243">
        <v>2</v>
      </c>
      <c r="CE243" s="15">
        <v>6</v>
      </c>
      <c r="CF243">
        <v>2</v>
      </c>
      <c r="CG243">
        <v>0</v>
      </c>
      <c r="CH243" t="s">
        <v>136</v>
      </c>
      <c r="CI243" t="s">
        <v>136</v>
      </c>
      <c r="CJ243" t="s">
        <v>136</v>
      </c>
      <c r="CK243">
        <v>1</v>
      </c>
      <c r="CL243">
        <v>2</v>
      </c>
      <c r="CM243">
        <v>2</v>
      </c>
      <c r="CN243">
        <v>3</v>
      </c>
      <c r="CO243">
        <v>10</v>
      </c>
      <c r="CP243" t="s">
        <v>136</v>
      </c>
      <c r="CQ243" t="s">
        <v>136</v>
      </c>
      <c r="CR243" t="s">
        <v>136</v>
      </c>
      <c r="CS243" t="s">
        <v>136</v>
      </c>
      <c r="CT243" t="s">
        <v>136</v>
      </c>
      <c r="CU243">
        <v>10</v>
      </c>
      <c r="CV243" t="s">
        <v>136</v>
      </c>
      <c r="CW243">
        <v>10</v>
      </c>
      <c r="CX243" t="s">
        <v>136</v>
      </c>
      <c r="CY243">
        <v>10</v>
      </c>
      <c r="CZ243" t="s">
        <v>136</v>
      </c>
      <c r="DA243" t="s">
        <v>136</v>
      </c>
      <c r="DB243" t="s">
        <v>136</v>
      </c>
      <c r="DC243">
        <v>10</v>
      </c>
      <c r="DD243" s="13" t="s">
        <v>136</v>
      </c>
      <c r="DE243" s="13" t="s">
        <v>136</v>
      </c>
      <c r="DF243" s="13" t="s">
        <v>136</v>
      </c>
      <c r="DG243">
        <v>10</v>
      </c>
      <c r="DH243" s="13" t="s">
        <v>136</v>
      </c>
      <c r="DI243" s="13"/>
      <c r="DJ243" s="13"/>
      <c r="DK243" s="13"/>
      <c r="DL243" s="13">
        <v>1</v>
      </c>
      <c r="DM243" s="13">
        <v>0</v>
      </c>
      <c r="DN243" s="13">
        <v>0</v>
      </c>
      <c r="DO243" s="13">
        <v>0</v>
      </c>
      <c r="DP243" s="13">
        <v>0</v>
      </c>
      <c r="DQ243" s="13">
        <v>0</v>
      </c>
      <c r="DR243" s="13">
        <v>0</v>
      </c>
      <c r="DS243" s="13">
        <v>0</v>
      </c>
      <c r="DT243" s="13">
        <v>0</v>
      </c>
      <c r="DU243" s="13">
        <v>0</v>
      </c>
      <c r="DV243" s="13">
        <v>0</v>
      </c>
      <c r="DW243" s="13">
        <v>1</v>
      </c>
      <c r="DX243" s="13">
        <v>2</v>
      </c>
      <c r="DY243" s="13">
        <v>2</v>
      </c>
      <c r="DZ243" s="13">
        <v>4</v>
      </c>
      <c r="EA243" s="13">
        <v>4</v>
      </c>
      <c r="EB243" s="13">
        <v>2000</v>
      </c>
      <c r="EC243" s="13">
        <v>3000</v>
      </c>
      <c r="ED243" s="19">
        <f t="shared" si="44"/>
        <v>1000</v>
      </c>
      <c r="EE243" s="19">
        <f t="shared" si="45"/>
        <v>33.333333333333336</v>
      </c>
      <c r="EF243" s="13">
        <v>1500</v>
      </c>
      <c r="EG243" s="13">
        <v>3000</v>
      </c>
      <c r="EH243" s="19">
        <f t="shared" si="46"/>
        <v>1500</v>
      </c>
      <c r="EI243" s="19">
        <f t="shared" si="47"/>
        <v>50</v>
      </c>
      <c r="EJ243" s="19"/>
      <c r="EK243" s="19"/>
      <c r="EL243" s="19"/>
      <c r="EM243" s="19"/>
      <c r="EN243" s="19"/>
      <c r="EO243" s="19"/>
      <c r="EP243" s="19"/>
      <c r="EQ243" s="19"/>
      <c r="ER243" s="19">
        <v>2</v>
      </c>
      <c r="ES243" s="13"/>
      <c r="ET243">
        <v>0</v>
      </c>
      <c r="EU243" s="13">
        <v>0</v>
      </c>
      <c r="EV243" s="19">
        <v>0</v>
      </c>
      <c r="EW243" s="19"/>
      <c r="EX243" s="13">
        <v>0</v>
      </c>
      <c r="EY243" t="s">
        <v>136</v>
      </c>
      <c r="EZ243" s="19">
        <v>0</v>
      </c>
      <c r="FA243" s="19"/>
      <c r="FB243" s="19">
        <v>0</v>
      </c>
      <c r="FC243" s="19"/>
      <c r="FD243" s="19">
        <v>0</v>
      </c>
      <c r="FE243" s="19"/>
      <c r="FF243" s="15">
        <v>0</v>
      </c>
      <c r="FG243">
        <v>3</v>
      </c>
      <c r="FH243">
        <v>0</v>
      </c>
      <c r="FI243">
        <v>1</v>
      </c>
      <c r="FJ243">
        <v>15</v>
      </c>
      <c r="FK243">
        <v>4</v>
      </c>
      <c r="FL243">
        <v>15</v>
      </c>
      <c r="FM243">
        <v>19</v>
      </c>
      <c r="FN243">
        <v>1</v>
      </c>
      <c r="FO243">
        <v>0</v>
      </c>
      <c r="FP243">
        <v>1</v>
      </c>
      <c r="FQ243">
        <v>0</v>
      </c>
      <c r="FR243">
        <v>0</v>
      </c>
      <c r="FS243">
        <v>0</v>
      </c>
      <c r="FT243">
        <v>0</v>
      </c>
      <c r="FU243">
        <v>0</v>
      </c>
      <c r="FV243">
        <v>0</v>
      </c>
      <c r="FW243">
        <v>0</v>
      </c>
      <c r="FX243">
        <v>0</v>
      </c>
      <c r="FY243">
        <v>0</v>
      </c>
      <c r="FZ243">
        <v>0</v>
      </c>
      <c r="GA243">
        <v>0</v>
      </c>
      <c r="GB243">
        <v>0</v>
      </c>
      <c r="GC243">
        <v>5</v>
      </c>
      <c r="GD243">
        <v>1</v>
      </c>
      <c r="GE243">
        <v>0</v>
      </c>
      <c r="GF243">
        <v>0</v>
      </c>
      <c r="GG243">
        <v>0</v>
      </c>
      <c r="GH243">
        <v>1</v>
      </c>
      <c r="GI243">
        <v>0</v>
      </c>
      <c r="GJ243">
        <v>0</v>
      </c>
      <c r="GK243">
        <v>0</v>
      </c>
      <c r="GL243">
        <v>0</v>
      </c>
      <c r="GM243">
        <v>0</v>
      </c>
      <c r="GN243">
        <v>0</v>
      </c>
      <c r="GO243">
        <v>0</v>
      </c>
      <c r="GP243">
        <v>0</v>
      </c>
      <c r="GQ243">
        <v>0</v>
      </c>
      <c r="GR243">
        <v>0</v>
      </c>
      <c r="GS243">
        <v>5</v>
      </c>
      <c r="GT243">
        <v>0</v>
      </c>
      <c r="GU243">
        <v>0</v>
      </c>
      <c r="GV243">
        <v>0</v>
      </c>
      <c r="GW243">
        <v>0</v>
      </c>
      <c r="GX243">
        <v>0</v>
      </c>
      <c r="GY243">
        <v>0</v>
      </c>
      <c r="GZ243">
        <v>0</v>
      </c>
      <c r="HA243">
        <v>5</v>
      </c>
    </row>
    <row r="244" spans="1:209" ht="15" customHeight="1" x14ac:dyDescent="0.35">
      <c r="A244" s="18">
        <v>4031215</v>
      </c>
      <c r="B244" s="18">
        <v>4</v>
      </c>
      <c r="C244" s="18">
        <v>3</v>
      </c>
      <c r="D244" s="18">
        <v>12</v>
      </c>
      <c r="E244" s="18" t="s">
        <v>368</v>
      </c>
      <c r="F244" s="18">
        <v>0</v>
      </c>
      <c r="G244">
        <v>0</v>
      </c>
      <c r="H244" s="18">
        <v>4</v>
      </c>
      <c r="I244">
        <v>0</v>
      </c>
      <c r="J244" s="18">
        <v>0</v>
      </c>
      <c r="K244" s="13">
        <v>0</v>
      </c>
      <c r="L244" s="14">
        <v>0</v>
      </c>
      <c r="M244" s="14">
        <v>0</v>
      </c>
      <c r="N244" s="14">
        <v>0</v>
      </c>
      <c r="O244" s="14">
        <v>0</v>
      </c>
      <c r="P244" s="13">
        <v>0</v>
      </c>
      <c r="Q244" s="13">
        <v>0</v>
      </c>
      <c r="R244" s="13">
        <v>0</v>
      </c>
      <c r="S244" s="14">
        <v>0</v>
      </c>
      <c r="T244" s="14">
        <f t="shared" si="39"/>
        <v>0</v>
      </c>
      <c r="U244" s="13">
        <v>5</v>
      </c>
      <c r="V244" s="14">
        <v>0</v>
      </c>
      <c r="W244" s="13">
        <v>3</v>
      </c>
      <c r="X244" s="14">
        <v>0</v>
      </c>
      <c r="Y244" s="14">
        <v>0</v>
      </c>
      <c r="Z244" s="14">
        <v>0</v>
      </c>
      <c r="AA244">
        <v>2</v>
      </c>
      <c r="AB244" s="14">
        <f t="shared" si="40"/>
        <v>10</v>
      </c>
      <c r="AC244" s="14">
        <v>0</v>
      </c>
      <c r="AD244">
        <v>1</v>
      </c>
      <c r="AE244" s="14">
        <v>0</v>
      </c>
      <c r="AF244" s="14">
        <v>0</v>
      </c>
      <c r="AG244" s="14">
        <v>0</v>
      </c>
      <c r="AH244" s="14">
        <v>0</v>
      </c>
      <c r="AI244" s="14">
        <v>0</v>
      </c>
      <c r="AJ244" s="14">
        <f t="shared" si="41"/>
        <v>1</v>
      </c>
      <c r="AK244" s="14">
        <v>0</v>
      </c>
      <c r="AL244" s="14">
        <v>0</v>
      </c>
      <c r="AM244" s="14">
        <v>0</v>
      </c>
      <c r="AN244" s="14">
        <v>0</v>
      </c>
      <c r="AO244" s="14">
        <v>0</v>
      </c>
      <c r="AP244" s="14">
        <v>0</v>
      </c>
      <c r="AQ244" s="14">
        <v>0</v>
      </c>
      <c r="AR244" s="14">
        <f t="shared" si="42"/>
        <v>0</v>
      </c>
      <c r="AS244" s="14">
        <f t="shared" si="43"/>
        <v>11</v>
      </c>
      <c r="AT244" s="13">
        <v>0</v>
      </c>
      <c r="AU244" t="s">
        <v>136</v>
      </c>
      <c r="AV244" s="20">
        <v>1</v>
      </c>
      <c r="AW244" s="13">
        <v>2</v>
      </c>
      <c r="AX244" s="13">
        <v>2</v>
      </c>
      <c r="AY244" s="13">
        <v>3</v>
      </c>
      <c r="AZ244">
        <v>0</v>
      </c>
      <c r="BA244" t="s">
        <v>136</v>
      </c>
      <c r="BB244" t="s">
        <v>136</v>
      </c>
      <c r="BC244" t="s">
        <v>136</v>
      </c>
      <c r="BD244">
        <v>0</v>
      </c>
      <c r="BE244" t="s">
        <v>136</v>
      </c>
      <c r="BF244" t="s">
        <v>136</v>
      </c>
      <c r="BG244" t="s">
        <v>136</v>
      </c>
      <c r="BH244">
        <v>0</v>
      </c>
      <c r="BI244" t="s">
        <v>136</v>
      </c>
      <c r="BJ244" t="s">
        <v>136</v>
      </c>
      <c r="BK244" t="s">
        <v>136</v>
      </c>
      <c r="BL244">
        <v>0</v>
      </c>
      <c r="BM244" t="s">
        <v>136</v>
      </c>
      <c r="BN244" t="s">
        <v>136</v>
      </c>
      <c r="BO244" t="s">
        <v>136</v>
      </c>
      <c r="BP244">
        <v>0</v>
      </c>
      <c r="BQ244" s="21">
        <v>0</v>
      </c>
      <c r="BR244" t="s">
        <v>136</v>
      </c>
      <c r="BS244" t="s">
        <v>136</v>
      </c>
      <c r="BT244" t="s">
        <v>136</v>
      </c>
      <c r="BU244">
        <v>0</v>
      </c>
      <c r="BV244" t="s">
        <v>136</v>
      </c>
      <c r="BW244" t="s">
        <v>136</v>
      </c>
      <c r="BX244" t="s">
        <v>136</v>
      </c>
      <c r="BY244">
        <v>0</v>
      </c>
      <c r="BZ244" t="s">
        <v>136</v>
      </c>
      <c r="CA244" t="s">
        <v>136</v>
      </c>
      <c r="CB244" t="s">
        <v>136</v>
      </c>
      <c r="CC244">
        <v>1</v>
      </c>
      <c r="CD244">
        <v>2</v>
      </c>
      <c r="CE244" s="15">
        <v>6</v>
      </c>
      <c r="CF244">
        <v>2</v>
      </c>
      <c r="CG244">
        <v>0</v>
      </c>
      <c r="CH244" t="s">
        <v>136</v>
      </c>
      <c r="CI244" t="s">
        <v>136</v>
      </c>
      <c r="CJ244" t="s">
        <v>136</v>
      </c>
      <c r="CK244">
        <v>0</v>
      </c>
      <c r="CL244" t="s">
        <v>136</v>
      </c>
      <c r="CM244" t="s">
        <v>136</v>
      </c>
      <c r="CN244" t="s">
        <v>136</v>
      </c>
      <c r="CO244" t="s">
        <v>136</v>
      </c>
      <c r="CP244" t="s">
        <v>136</v>
      </c>
      <c r="CQ244" t="s">
        <v>136</v>
      </c>
      <c r="CR244" t="s">
        <v>136</v>
      </c>
      <c r="CS244" t="s">
        <v>136</v>
      </c>
      <c r="CT244" t="s">
        <v>136</v>
      </c>
      <c r="CU244" t="s">
        <v>136</v>
      </c>
      <c r="CV244" t="s">
        <v>136</v>
      </c>
      <c r="CW244" t="s">
        <v>136</v>
      </c>
      <c r="CX244" t="s">
        <v>136</v>
      </c>
      <c r="CY244" t="s">
        <v>136</v>
      </c>
      <c r="CZ244" t="s">
        <v>136</v>
      </c>
      <c r="DA244" t="s">
        <v>136</v>
      </c>
      <c r="DB244" t="s">
        <v>136</v>
      </c>
      <c r="DC244">
        <v>10</v>
      </c>
      <c r="DD244" s="13" t="s">
        <v>136</v>
      </c>
      <c r="DE244" s="13" t="s">
        <v>136</v>
      </c>
      <c r="DF244" s="13" t="s">
        <v>136</v>
      </c>
      <c r="DG244" s="13" t="s">
        <v>136</v>
      </c>
      <c r="DH244" s="13" t="s">
        <v>136</v>
      </c>
      <c r="DI244" s="13"/>
      <c r="DJ244" s="13"/>
      <c r="DK244" s="13"/>
      <c r="DL244" s="13">
        <v>0</v>
      </c>
      <c r="DM244" s="13">
        <v>0</v>
      </c>
      <c r="DN244" s="13">
        <v>0</v>
      </c>
      <c r="DO244" s="13">
        <v>0</v>
      </c>
      <c r="DP244" s="13">
        <v>0</v>
      </c>
      <c r="DQ244" s="13">
        <v>0</v>
      </c>
      <c r="DR244" s="13">
        <v>0</v>
      </c>
      <c r="DS244" s="13">
        <v>1</v>
      </c>
      <c r="DT244" s="13">
        <v>1</v>
      </c>
      <c r="DU244" s="13">
        <v>0</v>
      </c>
      <c r="DV244" s="13">
        <v>0</v>
      </c>
      <c r="DW244" s="13">
        <v>0</v>
      </c>
      <c r="DX244" s="13">
        <v>2</v>
      </c>
      <c r="DY244" s="13">
        <v>2</v>
      </c>
      <c r="DZ244" s="13">
        <v>4</v>
      </c>
      <c r="EA244" s="13">
        <v>4</v>
      </c>
      <c r="EB244" s="13">
        <v>2500</v>
      </c>
      <c r="EC244" s="13">
        <v>3000</v>
      </c>
      <c r="ED244" s="19">
        <f t="shared" si="44"/>
        <v>500</v>
      </c>
      <c r="EE244" s="19">
        <f t="shared" si="45"/>
        <v>16.666666666666668</v>
      </c>
      <c r="EF244" s="13">
        <v>2500</v>
      </c>
      <c r="EG244" s="13">
        <v>3000</v>
      </c>
      <c r="EH244" s="19">
        <f t="shared" si="46"/>
        <v>500</v>
      </c>
      <c r="EI244" s="19">
        <f t="shared" si="47"/>
        <v>16.666666666666668</v>
      </c>
      <c r="EJ244" s="19"/>
      <c r="EK244" s="19"/>
      <c r="EL244" s="19"/>
      <c r="EM244" s="19"/>
      <c r="EN244" s="19"/>
      <c r="EO244" s="19"/>
      <c r="EP244" s="19"/>
      <c r="EQ244" s="19"/>
      <c r="ER244" s="13">
        <v>8</v>
      </c>
      <c r="ES244" s="13"/>
      <c r="ET244" s="13">
        <v>0</v>
      </c>
      <c r="EU244" s="13">
        <v>0</v>
      </c>
      <c r="EV244" s="19">
        <v>0</v>
      </c>
      <c r="EW244" s="19"/>
      <c r="EX244" s="13">
        <v>0</v>
      </c>
      <c r="EY244" t="s">
        <v>136</v>
      </c>
      <c r="EZ244" s="19">
        <v>0</v>
      </c>
      <c r="FA244" s="19"/>
      <c r="FB244" s="19">
        <v>0</v>
      </c>
      <c r="FC244" s="19"/>
      <c r="FD244" s="19">
        <v>0</v>
      </c>
      <c r="FE244" s="19"/>
      <c r="FF244" s="15">
        <v>0</v>
      </c>
      <c r="FG244">
        <v>9</v>
      </c>
      <c r="FH244">
        <v>4</v>
      </c>
      <c r="FI244">
        <v>7</v>
      </c>
      <c r="FJ244">
        <v>33</v>
      </c>
      <c r="FK244">
        <v>16</v>
      </c>
      <c r="FL244">
        <v>37</v>
      </c>
      <c r="FM244">
        <v>53</v>
      </c>
      <c r="FN244">
        <v>4</v>
      </c>
      <c r="FO244">
        <v>0</v>
      </c>
      <c r="FP244">
        <v>4</v>
      </c>
      <c r="FQ244">
        <v>0</v>
      </c>
      <c r="FR244">
        <v>0</v>
      </c>
      <c r="FS244">
        <v>0</v>
      </c>
      <c r="FT244">
        <v>1</v>
      </c>
      <c r="FU244">
        <v>2</v>
      </c>
      <c r="FV244">
        <v>0</v>
      </c>
      <c r="FW244">
        <v>0</v>
      </c>
      <c r="FX244">
        <v>0</v>
      </c>
      <c r="FY244">
        <v>0</v>
      </c>
      <c r="FZ244">
        <v>0</v>
      </c>
      <c r="GA244">
        <v>0</v>
      </c>
      <c r="GB244">
        <v>0</v>
      </c>
      <c r="GC244">
        <v>20</v>
      </c>
      <c r="GD244">
        <v>4</v>
      </c>
      <c r="GE244">
        <v>0</v>
      </c>
      <c r="GF244">
        <v>0</v>
      </c>
      <c r="GG244">
        <v>0</v>
      </c>
      <c r="GH244">
        <v>0</v>
      </c>
      <c r="GI244">
        <v>0</v>
      </c>
      <c r="GJ244">
        <v>0</v>
      </c>
      <c r="GK244">
        <v>0</v>
      </c>
      <c r="GL244">
        <v>0</v>
      </c>
      <c r="GM244">
        <v>0</v>
      </c>
      <c r="GN244">
        <v>0</v>
      </c>
      <c r="GO244">
        <v>0</v>
      </c>
      <c r="GP244">
        <v>1</v>
      </c>
      <c r="GQ244">
        <v>3</v>
      </c>
      <c r="GR244">
        <v>0</v>
      </c>
      <c r="GS244">
        <v>11</v>
      </c>
      <c r="GT244">
        <v>0</v>
      </c>
      <c r="GU244">
        <v>0</v>
      </c>
      <c r="GV244">
        <v>0</v>
      </c>
      <c r="GW244">
        <v>0</v>
      </c>
      <c r="GX244">
        <v>0</v>
      </c>
      <c r="GY244">
        <v>1</v>
      </c>
      <c r="GZ244">
        <v>2</v>
      </c>
      <c r="HA244">
        <v>0</v>
      </c>
    </row>
    <row r="245" spans="1:209" ht="15" customHeight="1" x14ac:dyDescent="0.35">
      <c r="A245" s="18">
        <v>4031216</v>
      </c>
      <c r="B245" s="18">
        <v>4</v>
      </c>
      <c r="C245" s="18">
        <v>3</v>
      </c>
      <c r="D245" s="18">
        <v>12</v>
      </c>
      <c r="E245" s="18" t="s">
        <v>369</v>
      </c>
      <c r="F245" s="18">
        <v>0</v>
      </c>
      <c r="G245">
        <v>0</v>
      </c>
      <c r="H245" s="18">
        <v>1</v>
      </c>
      <c r="I245">
        <v>0</v>
      </c>
      <c r="J245" s="18">
        <v>0</v>
      </c>
      <c r="K245" s="13">
        <v>0</v>
      </c>
      <c r="L245" s="14">
        <v>0</v>
      </c>
      <c r="M245" s="14">
        <v>0</v>
      </c>
      <c r="N245" s="14">
        <v>0</v>
      </c>
      <c r="O245" s="13">
        <v>3</v>
      </c>
      <c r="P245" s="14">
        <v>0</v>
      </c>
      <c r="Q245" s="14">
        <v>0</v>
      </c>
      <c r="R245">
        <v>1</v>
      </c>
      <c r="S245" s="14">
        <v>0</v>
      </c>
      <c r="T245" s="14">
        <f t="shared" si="39"/>
        <v>4</v>
      </c>
      <c r="U245" s="14">
        <v>0</v>
      </c>
      <c r="V245" s="14">
        <v>0</v>
      </c>
      <c r="W245" s="14">
        <v>0</v>
      </c>
      <c r="X245" s="14">
        <v>0</v>
      </c>
      <c r="Y245" s="14">
        <v>0</v>
      </c>
      <c r="Z245" s="14">
        <v>0</v>
      </c>
      <c r="AA245" s="14">
        <v>0</v>
      </c>
      <c r="AB245" s="14">
        <f t="shared" si="40"/>
        <v>0</v>
      </c>
      <c r="AC245" s="14">
        <v>0</v>
      </c>
      <c r="AD245" s="14">
        <v>0</v>
      </c>
      <c r="AE245" s="14">
        <v>0</v>
      </c>
      <c r="AF245" s="14">
        <v>0</v>
      </c>
      <c r="AG245" s="14">
        <v>0</v>
      </c>
      <c r="AH245" s="14">
        <v>0</v>
      </c>
      <c r="AI245" s="14">
        <v>0</v>
      </c>
      <c r="AJ245" s="14">
        <f t="shared" si="41"/>
        <v>0</v>
      </c>
      <c r="AK245" s="14">
        <v>0</v>
      </c>
      <c r="AL245" s="14">
        <v>0</v>
      </c>
      <c r="AM245" s="14">
        <v>0</v>
      </c>
      <c r="AN245" s="14">
        <v>0</v>
      </c>
      <c r="AO245" s="14">
        <v>0</v>
      </c>
      <c r="AP245" s="14">
        <v>0</v>
      </c>
      <c r="AQ245" s="14">
        <v>0</v>
      </c>
      <c r="AR245" s="14">
        <f t="shared" si="42"/>
        <v>0</v>
      </c>
      <c r="AS245" s="14">
        <f t="shared" si="43"/>
        <v>4</v>
      </c>
      <c r="AT245" s="13">
        <v>0</v>
      </c>
      <c r="AU245" s="13" t="s">
        <v>136</v>
      </c>
      <c r="AV245" s="20">
        <v>1</v>
      </c>
      <c r="AW245" s="13">
        <v>2</v>
      </c>
      <c r="AX245" s="13">
        <v>2</v>
      </c>
      <c r="AY245" s="13">
        <v>2</v>
      </c>
      <c r="AZ245">
        <v>0</v>
      </c>
      <c r="BA245" t="s">
        <v>136</v>
      </c>
      <c r="BB245" t="s">
        <v>136</v>
      </c>
      <c r="BC245" t="s">
        <v>136</v>
      </c>
      <c r="BD245">
        <v>0</v>
      </c>
      <c r="BE245" t="s">
        <v>136</v>
      </c>
      <c r="BF245" t="s">
        <v>136</v>
      </c>
      <c r="BG245" t="s">
        <v>136</v>
      </c>
      <c r="BH245">
        <v>0</v>
      </c>
      <c r="BI245" t="s">
        <v>136</v>
      </c>
      <c r="BJ245" t="s">
        <v>136</v>
      </c>
      <c r="BK245" t="s">
        <v>136</v>
      </c>
      <c r="BL245">
        <v>0</v>
      </c>
      <c r="BM245" t="s">
        <v>136</v>
      </c>
      <c r="BN245" t="s">
        <v>136</v>
      </c>
      <c r="BO245" t="s">
        <v>136</v>
      </c>
      <c r="BP245">
        <v>0</v>
      </c>
      <c r="BQ245" s="21">
        <v>0</v>
      </c>
      <c r="BR245" t="s">
        <v>136</v>
      </c>
      <c r="BS245" t="s">
        <v>136</v>
      </c>
      <c r="BT245" t="s">
        <v>136</v>
      </c>
      <c r="BU245">
        <v>0</v>
      </c>
      <c r="BV245" t="s">
        <v>136</v>
      </c>
      <c r="BW245" t="s">
        <v>136</v>
      </c>
      <c r="BX245" t="s">
        <v>136</v>
      </c>
      <c r="BY245">
        <v>0</v>
      </c>
      <c r="BZ245" t="s">
        <v>136</v>
      </c>
      <c r="CA245" t="s">
        <v>136</v>
      </c>
      <c r="CB245" t="s">
        <v>136</v>
      </c>
      <c r="CC245">
        <v>1</v>
      </c>
      <c r="CD245">
        <v>2</v>
      </c>
      <c r="CE245" s="15">
        <v>6</v>
      </c>
      <c r="CF245">
        <v>2</v>
      </c>
      <c r="CG245">
        <v>0</v>
      </c>
      <c r="CH245" t="s">
        <v>136</v>
      </c>
      <c r="CI245" t="s">
        <v>136</v>
      </c>
      <c r="CJ245" t="s">
        <v>136</v>
      </c>
      <c r="CK245">
        <v>0</v>
      </c>
      <c r="CL245" t="s">
        <v>136</v>
      </c>
      <c r="CM245" t="s">
        <v>136</v>
      </c>
      <c r="CN245" t="s">
        <v>136</v>
      </c>
      <c r="CO245" t="s">
        <v>136</v>
      </c>
      <c r="CP245" t="s">
        <v>136</v>
      </c>
      <c r="CQ245" t="s">
        <v>136</v>
      </c>
      <c r="CR245" t="s">
        <v>136</v>
      </c>
      <c r="CS245" t="s">
        <v>136</v>
      </c>
      <c r="CT245" t="s">
        <v>136</v>
      </c>
      <c r="CU245" t="s">
        <v>136</v>
      </c>
      <c r="CV245" t="s">
        <v>136</v>
      </c>
      <c r="CW245" t="s">
        <v>136</v>
      </c>
      <c r="CX245" t="s">
        <v>136</v>
      </c>
      <c r="CY245" t="s">
        <v>136</v>
      </c>
      <c r="CZ245" t="s">
        <v>136</v>
      </c>
      <c r="DA245" t="s">
        <v>136</v>
      </c>
      <c r="DB245" t="s">
        <v>136</v>
      </c>
      <c r="DC245">
        <v>10</v>
      </c>
      <c r="DD245">
        <v>9</v>
      </c>
      <c r="DE245" s="13" t="s">
        <v>136</v>
      </c>
      <c r="DF245" s="13" t="s">
        <v>136</v>
      </c>
      <c r="DG245" s="13" t="s">
        <v>136</v>
      </c>
      <c r="DH245" s="13" t="s">
        <v>136</v>
      </c>
      <c r="DI245" s="13"/>
      <c r="DJ245" s="13"/>
      <c r="DK245" s="13"/>
      <c r="DL245" s="13">
        <v>0</v>
      </c>
      <c r="DM245" s="13">
        <v>0</v>
      </c>
      <c r="DN245" s="13">
        <v>0</v>
      </c>
      <c r="DO245" s="13">
        <v>0</v>
      </c>
      <c r="DP245" s="13">
        <v>0</v>
      </c>
      <c r="DQ245" s="13">
        <v>0</v>
      </c>
      <c r="DR245" s="13">
        <v>1</v>
      </c>
      <c r="DS245" s="13">
        <v>1</v>
      </c>
      <c r="DT245" s="13">
        <v>0</v>
      </c>
      <c r="DU245" s="13">
        <v>0</v>
      </c>
      <c r="DV245" s="13">
        <v>0</v>
      </c>
      <c r="DW245" s="13">
        <v>0</v>
      </c>
      <c r="DX245" s="13">
        <v>2</v>
      </c>
      <c r="DY245" s="13">
        <v>2</v>
      </c>
      <c r="DZ245" s="13">
        <v>4</v>
      </c>
      <c r="EA245" s="13">
        <v>4</v>
      </c>
      <c r="EB245" s="13">
        <v>3500</v>
      </c>
      <c r="EC245" s="13">
        <v>5000</v>
      </c>
      <c r="ED245" s="19">
        <f t="shared" si="44"/>
        <v>1500</v>
      </c>
      <c r="EE245" s="19">
        <f t="shared" si="45"/>
        <v>30</v>
      </c>
      <c r="EF245" s="13">
        <v>2500</v>
      </c>
      <c r="EG245" s="13">
        <v>4000</v>
      </c>
      <c r="EH245" s="19">
        <f t="shared" si="46"/>
        <v>1500</v>
      </c>
      <c r="EI245" s="19">
        <f t="shared" si="47"/>
        <v>37.5</v>
      </c>
      <c r="EJ245" s="19"/>
      <c r="EK245" s="19"/>
      <c r="EL245" s="19"/>
      <c r="EM245" s="19"/>
      <c r="EN245" s="19"/>
      <c r="EO245" s="19"/>
      <c r="EP245" s="19"/>
      <c r="EQ245" s="19"/>
      <c r="ER245" s="19">
        <v>2</v>
      </c>
      <c r="ET245" s="13">
        <v>1</v>
      </c>
      <c r="EU245" s="13">
        <v>1</v>
      </c>
      <c r="EV245">
        <v>2</v>
      </c>
      <c r="EX245" s="13">
        <v>0</v>
      </c>
      <c r="EY245" t="s">
        <v>136</v>
      </c>
      <c r="EZ245" s="19">
        <v>0</v>
      </c>
      <c r="FA245" s="19"/>
      <c r="FB245" s="19">
        <v>0</v>
      </c>
      <c r="FC245" s="19"/>
      <c r="FD245" s="19">
        <v>0</v>
      </c>
      <c r="FE245" s="19"/>
      <c r="FF245" s="15">
        <v>0</v>
      </c>
      <c r="FG245">
        <v>18</v>
      </c>
      <c r="FH245">
        <v>0</v>
      </c>
      <c r="FI245">
        <v>0</v>
      </c>
      <c r="FJ245">
        <v>68</v>
      </c>
      <c r="FK245">
        <v>18</v>
      </c>
      <c r="FL245">
        <v>68</v>
      </c>
      <c r="FM245">
        <v>86</v>
      </c>
      <c r="FN245">
        <v>14</v>
      </c>
      <c r="FO245">
        <v>0</v>
      </c>
      <c r="FP245">
        <v>0</v>
      </c>
      <c r="FQ245">
        <v>0</v>
      </c>
      <c r="FR245">
        <v>0</v>
      </c>
      <c r="FS245">
        <v>0</v>
      </c>
      <c r="FT245">
        <v>0</v>
      </c>
      <c r="FU245">
        <v>0</v>
      </c>
      <c r="FV245">
        <v>0</v>
      </c>
      <c r="FW245">
        <v>0</v>
      </c>
      <c r="FX245">
        <v>0</v>
      </c>
      <c r="FY245">
        <v>0</v>
      </c>
      <c r="FZ245">
        <v>0</v>
      </c>
      <c r="GA245">
        <v>0</v>
      </c>
      <c r="GB245">
        <v>0</v>
      </c>
      <c r="GC245">
        <v>28</v>
      </c>
      <c r="GD245">
        <v>2</v>
      </c>
      <c r="GE245">
        <v>0</v>
      </c>
      <c r="GF245">
        <v>0</v>
      </c>
      <c r="GG245">
        <v>0</v>
      </c>
      <c r="GH245">
        <v>0</v>
      </c>
      <c r="GI245">
        <v>0</v>
      </c>
      <c r="GJ245">
        <v>0</v>
      </c>
      <c r="GK245">
        <v>0</v>
      </c>
      <c r="GL245">
        <v>0</v>
      </c>
      <c r="GM245">
        <v>0</v>
      </c>
      <c r="GN245">
        <v>0</v>
      </c>
      <c r="GO245">
        <v>0</v>
      </c>
      <c r="GP245">
        <v>0</v>
      </c>
      <c r="GQ245">
        <v>0</v>
      </c>
      <c r="GR245">
        <v>0</v>
      </c>
      <c r="GS245">
        <v>40</v>
      </c>
      <c r="GT245">
        <v>0</v>
      </c>
      <c r="GU245">
        <v>0</v>
      </c>
      <c r="GV245">
        <v>0</v>
      </c>
      <c r="GW245">
        <v>0</v>
      </c>
      <c r="GX245">
        <v>2</v>
      </c>
      <c r="GY245">
        <v>0</v>
      </c>
      <c r="GZ245">
        <v>0</v>
      </c>
      <c r="HA245">
        <v>0</v>
      </c>
    </row>
    <row r="246" spans="1:209" s="20" customFormat="1" ht="15" customHeight="1" x14ac:dyDescent="0.35">
      <c r="A246" s="21">
        <v>4031217</v>
      </c>
      <c r="B246" s="21">
        <v>4</v>
      </c>
      <c r="C246" s="21">
        <v>3</v>
      </c>
      <c r="D246" s="21">
        <v>12</v>
      </c>
      <c r="E246" s="21" t="s">
        <v>370</v>
      </c>
      <c r="F246" s="21">
        <v>0</v>
      </c>
      <c r="G246" s="20">
        <v>0</v>
      </c>
      <c r="H246" s="21">
        <v>3</v>
      </c>
      <c r="I246" s="20">
        <v>0</v>
      </c>
      <c r="J246" s="21">
        <v>0</v>
      </c>
      <c r="K246" s="13">
        <v>0</v>
      </c>
      <c r="L246" s="14">
        <v>0</v>
      </c>
      <c r="M246" s="14">
        <v>0</v>
      </c>
      <c r="N246" s="14">
        <v>0</v>
      </c>
      <c r="O246" s="14">
        <v>0</v>
      </c>
      <c r="P246" s="13">
        <v>0</v>
      </c>
      <c r="Q246" s="13">
        <v>0</v>
      </c>
      <c r="R246" s="13">
        <v>0</v>
      </c>
      <c r="S246" s="14">
        <v>0</v>
      </c>
      <c r="T246" s="14">
        <f t="shared" si="39"/>
        <v>0</v>
      </c>
      <c r="U246" s="14">
        <v>0</v>
      </c>
      <c r="V246" s="14">
        <v>0</v>
      </c>
      <c r="W246" s="14">
        <v>0</v>
      </c>
      <c r="X246" s="14">
        <v>0</v>
      </c>
      <c r="Y246" s="14">
        <v>0</v>
      </c>
      <c r="Z246" s="14">
        <v>0</v>
      </c>
      <c r="AA246" s="14">
        <v>0</v>
      </c>
      <c r="AB246" s="14">
        <f t="shared" si="40"/>
        <v>0</v>
      </c>
      <c r="AC246" s="14">
        <v>0</v>
      </c>
      <c r="AD246" s="14">
        <v>0</v>
      </c>
      <c r="AE246" s="14">
        <v>0</v>
      </c>
      <c r="AF246" s="14">
        <v>0</v>
      </c>
      <c r="AG246" s="14">
        <v>0</v>
      </c>
      <c r="AH246" s="14">
        <v>0</v>
      </c>
      <c r="AI246" s="14">
        <v>0</v>
      </c>
      <c r="AJ246" s="14">
        <f t="shared" si="41"/>
        <v>0</v>
      </c>
      <c r="AK246" s="14">
        <v>0</v>
      </c>
      <c r="AL246" s="14">
        <v>0</v>
      </c>
      <c r="AM246" s="14">
        <v>0</v>
      </c>
      <c r="AN246" s="14">
        <v>0</v>
      </c>
      <c r="AO246" s="14">
        <v>0</v>
      </c>
      <c r="AP246" s="14">
        <v>0</v>
      </c>
      <c r="AQ246" s="14">
        <v>0</v>
      </c>
      <c r="AR246" s="14">
        <f t="shared" si="42"/>
        <v>0</v>
      </c>
      <c r="AS246" s="14">
        <f t="shared" si="43"/>
        <v>0</v>
      </c>
      <c r="AT246" s="13">
        <v>0</v>
      </c>
      <c r="AU246" s="13" t="s">
        <v>136</v>
      </c>
      <c r="AV246" s="20">
        <v>0</v>
      </c>
      <c r="AW246" s="13" t="s">
        <v>136</v>
      </c>
      <c r="AX246" s="13" t="s">
        <v>136</v>
      </c>
      <c r="AY246" s="13" t="s">
        <v>136</v>
      </c>
      <c r="AZ246" s="20">
        <v>0</v>
      </c>
      <c r="BA246" s="13" t="s">
        <v>136</v>
      </c>
      <c r="BB246" s="13" t="s">
        <v>136</v>
      </c>
      <c r="BC246" s="13" t="s">
        <v>136</v>
      </c>
      <c r="BD246" s="20">
        <v>0</v>
      </c>
      <c r="BE246" s="13" t="s">
        <v>136</v>
      </c>
      <c r="BF246" s="13" t="s">
        <v>136</v>
      </c>
      <c r="BG246" s="13" t="s">
        <v>136</v>
      </c>
      <c r="BH246" s="20">
        <v>0</v>
      </c>
      <c r="BI246" s="13" t="s">
        <v>136</v>
      </c>
      <c r="BJ246" s="13" t="s">
        <v>136</v>
      </c>
      <c r="BK246" s="13" t="s">
        <v>136</v>
      </c>
      <c r="BL246" s="20">
        <v>0</v>
      </c>
      <c r="BM246" s="13" t="s">
        <v>136</v>
      </c>
      <c r="BN246" s="13" t="s">
        <v>136</v>
      </c>
      <c r="BO246" s="13" t="s">
        <v>136</v>
      </c>
      <c r="BP246" s="20">
        <v>0</v>
      </c>
      <c r="BQ246" s="21">
        <v>0</v>
      </c>
      <c r="BR246" s="13" t="s">
        <v>136</v>
      </c>
      <c r="BS246" s="13" t="s">
        <v>136</v>
      </c>
      <c r="BT246" s="13" t="s">
        <v>136</v>
      </c>
      <c r="BU246" s="20">
        <v>0</v>
      </c>
      <c r="BV246" s="13" t="s">
        <v>136</v>
      </c>
      <c r="BW246" s="13" t="s">
        <v>136</v>
      </c>
      <c r="BX246" s="13" t="s">
        <v>136</v>
      </c>
      <c r="BY246" s="20">
        <v>0</v>
      </c>
      <c r="BZ246" s="13" t="s">
        <v>136</v>
      </c>
      <c r="CA246" s="13" t="s">
        <v>136</v>
      </c>
      <c r="CB246" s="13" t="s">
        <v>136</v>
      </c>
      <c r="CC246" s="20">
        <v>1</v>
      </c>
      <c r="CD246" s="20">
        <v>2</v>
      </c>
      <c r="CE246" s="15">
        <v>6</v>
      </c>
      <c r="CF246" s="20">
        <v>2</v>
      </c>
      <c r="CG246" s="20">
        <v>0</v>
      </c>
      <c r="CH246" s="13" t="s">
        <v>136</v>
      </c>
      <c r="CI246" s="13" t="s">
        <v>136</v>
      </c>
      <c r="CJ246" s="13" t="s">
        <v>136</v>
      </c>
      <c r="CK246" s="20">
        <v>0</v>
      </c>
      <c r="CL246" s="13" t="s">
        <v>136</v>
      </c>
      <c r="CM246" s="13" t="s">
        <v>136</v>
      </c>
      <c r="CN246" s="13" t="s">
        <v>136</v>
      </c>
      <c r="CO246" s="13" t="s">
        <v>136</v>
      </c>
      <c r="CP246" s="13" t="s">
        <v>136</v>
      </c>
      <c r="CQ246" s="13" t="s">
        <v>136</v>
      </c>
      <c r="CR246" s="13" t="s">
        <v>136</v>
      </c>
      <c r="CS246" s="13" t="s">
        <v>136</v>
      </c>
      <c r="CT246" s="13" t="s">
        <v>136</v>
      </c>
      <c r="CU246" s="13" t="s">
        <v>136</v>
      </c>
      <c r="CV246" s="13" t="s">
        <v>136</v>
      </c>
      <c r="CW246" s="13" t="s">
        <v>136</v>
      </c>
      <c r="CX246" s="13" t="s">
        <v>136</v>
      </c>
      <c r="CY246" s="13" t="s">
        <v>136</v>
      </c>
      <c r="CZ246" s="13" t="s">
        <v>136</v>
      </c>
      <c r="DA246" s="13" t="s">
        <v>136</v>
      </c>
      <c r="DB246" s="13" t="s">
        <v>136</v>
      </c>
      <c r="DC246" s="20">
        <v>9</v>
      </c>
      <c r="DD246" s="13" t="s">
        <v>136</v>
      </c>
      <c r="DE246" s="13" t="s">
        <v>136</v>
      </c>
      <c r="DF246" s="13" t="s">
        <v>136</v>
      </c>
      <c r="DG246" s="13" t="s">
        <v>136</v>
      </c>
      <c r="DH246" s="13" t="s">
        <v>136</v>
      </c>
      <c r="DI246" s="13"/>
      <c r="DJ246" s="13"/>
      <c r="DK246" s="13"/>
      <c r="DL246" s="13">
        <v>0</v>
      </c>
      <c r="DM246" s="13">
        <v>0</v>
      </c>
      <c r="DN246" s="13">
        <v>0</v>
      </c>
      <c r="DO246" s="13">
        <v>0</v>
      </c>
      <c r="DP246" s="13">
        <v>0</v>
      </c>
      <c r="DQ246" s="13">
        <v>0</v>
      </c>
      <c r="DR246" s="13">
        <v>0</v>
      </c>
      <c r="DS246" s="13">
        <v>1</v>
      </c>
      <c r="DT246" s="13">
        <v>0</v>
      </c>
      <c r="DU246" s="13">
        <v>0</v>
      </c>
      <c r="DV246" s="13">
        <v>0</v>
      </c>
      <c r="DW246" s="13">
        <v>0</v>
      </c>
      <c r="DX246" s="13">
        <v>2</v>
      </c>
      <c r="DY246" s="13">
        <v>2</v>
      </c>
      <c r="DZ246" s="13">
        <v>2</v>
      </c>
      <c r="EA246" s="13">
        <v>2</v>
      </c>
      <c r="EB246" s="13">
        <v>2000</v>
      </c>
      <c r="EC246" s="13">
        <v>3000</v>
      </c>
      <c r="ED246" s="19">
        <f t="shared" si="44"/>
        <v>1000</v>
      </c>
      <c r="EE246" s="19">
        <f t="shared" si="45"/>
        <v>33.333333333333336</v>
      </c>
      <c r="EF246" s="13">
        <v>2000</v>
      </c>
      <c r="EG246" s="13">
        <v>3000</v>
      </c>
      <c r="EH246" s="19">
        <f t="shared" si="46"/>
        <v>1000</v>
      </c>
      <c r="EI246" s="19">
        <f t="shared" si="47"/>
        <v>33.333333333333336</v>
      </c>
      <c r="EJ246" s="13">
        <v>5000</v>
      </c>
      <c r="EK246" s="13">
        <v>6000</v>
      </c>
      <c r="EL246" s="19">
        <f t="shared" si="48"/>
        <v>1000</v>
      </c>
      <c r="EM246" s="19">
        <f t="shared" si="49"/>
        <v>16.666666666666668</v>
      </c>
      <c r="EN246" s="13">
        <v>2000</v>
      </c>
      <c r="EO246" s="13">
        <v>4500</v>
      </c>
      <c r="EP246" s="19">
        <f t="shared" si="50"/>
        <v>2500</v>
      </c>
      <c r="EQ246" s="19">
        <f t="shared" si="51"/>
        <v>55.555555555555557</v>
      </c>
      <c r="ER246" s="19">
        <v>2</v>
      </c>
      <c r="ES246" s="13"/>
      <c r="ET246" s="13">
        <v>1</v>
      </c>
      <c r="EU246" s="13">
        <v>0</v>
      </c>
      <c r="EV246" s="19">
        <v>0</v>
      </c>
      <c r="EW246" s="19"/>
      <c r="EX246" s="13">
        <v>0</v>
      </c>
      <c r="EY246" s="20" t="s">
        <v>136</v>
      </c>
      <c r="EZ246" s="19">
        <v>0</v>
      </c>
      <c r="FA246" s="19"/>
      <c r="FB246" s="20">
        <v>10</v>
      </c>
      <c r="FD246" s="19">
        <v>0</v>
      </c>
      <c r="FE246" s="19"/>
      <c r="FF246" s="20">
        <v>3</v>
      </c>
      <c r="FG246" s="20">
        <v>34</v>
      </c>
      <c r="FH246" s="20">
        <v>0</v>
      </c>
      <c r="FI246" s="20">
        <v>17</v>
      </c>
      <c r="FJ246" s="20">
        <v>74</v>
      </c>
      <c r="FK246" s="20">
        <v>51</v>
      </c>
      <c r="FL246" s="20">
        <v>74</v>
      </c>
      <c r="FM246" s="20">
        <v>125</v>
      </c>
      <c r="FN246" s="20">
        <v>5</v>
      </c>
      <c r="FO246" s="20">
        <v>0</v>
      </c>
      <c r="FP246" s="20">
        <v>5</v>
      </c>
      <c r="FQ246" s="20">
        <v>0</v>
      </c>
      <c r="FR246" s="20">
        <v>0</v>
      </c>
      <c r="FS246" s="20">
        <v>0</v>
      </c>
      <c r="FT246" s="20">
        <v>0</v>
      </c>
      <c r="FU246" s="20">
        <v>0</v>
      </c>
      <c r="FV246" s="20">
        <v>0</v>
      </c>
      <c r="FW246" s="20">
        <v>0</v>
      </c>
      <c r="FX246" s="20">
        <v>0</v>
      </c>
      <c r="FY246" s="20">
        <v>0</v>
      </c>
      <c r="FZ246" s="20">
        <v>5</v>
      </c>
      <c r="GA246" s="20">
        <v>0</v>
      </c>
      <c r="GB246" s="20">
        <v>0</v>
      </c>
      <c r="GC246" s="20">
        <v>12</v>
      </c>
      <c r="GD246" s="20">
        <v>5</v>
      </c>
      <c r="GE246" s="20">
        <v>0</v>
      </c>
      <c r="GF246" s="20">
        <v>0</v>
      </c>
      <c r="GG246" s="20">
        <v>0</v>
      </c>
      <c r="GH246" s="20">
        <v>7</v>
      </c>
      <c r="GI246" s="20">
        <v>0</v>
      </c>
      <c r="GJ246" s="20">
        <v>0</v>
      </c>
      <c r="GK246" s="20">
        <v>21</v>
      </c>
      <c r="GL246" s="20">
        <v>0</v>
      </c>
      <c r="GM246" s="20">
        <v>0</v>
      </c>
      <c r="GN246" s="20">
        <v>0</v>
      </c>
      <c r="GO246" s="20">
        <v>0</v>
      </c>
      <c r="GP246" s="20">
        <v>3</v>
      </c>
      <c r="GQ246" s="20">
        <v>0</v>
      </c>
      <c r="GR246" s="20">
        <v>12</v>
      </c>
      <c r="GS246" s="20">
        <v>28</v>
      </c>
      <c r="GT246" s="20">
        <v>3</v>
      </c>
      <c r="GU246" s="20">
        <v>0</v>
      </c>
      <c r="GV246" s="20">
        <v>0</v>
      </c>
      <c r="GW246" s="20">
        <v>9</v>
      </c>
      <c r="GX246" s="20">
        <v>6</v>
      </c>
      <c r="GY246" s="20">
        <v>0</v>
      </c>
      <c r="GZ246" s="20">
        <v>0</v>
      </c>
      <c r="HA246" s="20">
        <v>4</v>
      </c>
    </row>
    <row r="247" spans="1:209" s="20" customFormat="1" ht="15" customHeight="1" x14ac:dyDescent="0.35">
      <c r="A247" s="21">
        <v>4031218</v>
      </c>
      <c r="B247" s="21">
        <v>4</v>
      </c>
      <c r="C247" s="21">
        <v>3</v>
      </c>
      <c r="D247" s="21">
        <v>12</v>
      </c>
      <c r="E247" s="21" t="s">
        <v>371</v>
      </c>
      <c r="F247" s="21">
        <v>0</v>
      </c>
      <c r="G247" s="20">
        <v>0</v>
      </c>
      <c r="H247" s="21">
        <v>1</v>
      </c>
      <c r="I247" s="20">
        <v>0</v>
      </c>
      <c r="J247" s="21">
        <v>0</v>
      </c>
      <c r="K247" s="13">
        <v>0</v>
      </c>
      <c r="L247" s="14">
        <v>0</v>
      </c>
      <c r="M247" s="14">
        <v>0</v>
      </c>
      <c r="N247" s="14">
        <v>0</v>
      </c>
      <c r="O247" s="14">
        <v>0</v>
      </c>
      <c r="P247" s="13">
        <v>0</v>
      </c>
      <c r="Q247" s="13">
        <v>0</v>
      </c>
      <c r="R247" s="13">
        <v>0</v>
      </c>
      <c r="S247" s="14">
        <v>0</v>
      </c>
      <c r="T247" s="14">
        <f t="shared" si="39"/>
        <v>0</v>
      </c>
      <c r="U247" s="14">
        <v>0</v>
      </c>
      <c r="V247" s="14">
        <v>0</v>
      </c>
      <c r="W247" s="14">
        <v>0</v>
      </c>
      <c r="X247" s="14">
        <v>0</v>
      </c>
      <c r="Y247" s="14">
        <v>0</v>
      </c>
      <c r="Z247" s="14">
        <v>0</v>
      </c>
      <c r="AA247" s="14">
        <v>0</v>
      </c>
      <c r="AB247" s="14">
        <f t="shared" si="40"/>
        <v>0</v>
      </c>
      <c r="AC247" s="14">
        <v>0</v>
      </c>
      <c r="AD247" s="14">
        <v>0</v>
      </c>
      <c r="AE247" s="14">
        <v>0</v>
      </c>
      <c r="AF247" s="14">
        <v>0</v>
      </c>
      <c r="AG247" s="14">
        <v>0</v>
      </c>
      <c r="AH247" s="14">
        <v>0</v>
      </c>
      <c r="AI247" s="14">
        <v>0</v>
      </c>
      <c r="AJ247" s="14">
        <f t="shared" si="41"/>
        <v>0</v>
      </c>
      <c r="AK247" s="14">
        <v>0</v>
      </c>
      <c r="AL247" s="14">
        <v>0</v>
      </c>
      <c r="AM247" s="14">
        <v>0</v>
      </c>
      <c r="AN247" s="14">
        <v>0</v>
      </c>
      <c r="AO247" s="14">
        <v>0</v>
      </c>
      <c r="AP247" s="14">
        <v>0</v>
      </c>
      <c r="AQ247" s="14">
        <v>0</v>
      </c>
      <c r="AR247" s="14">
        <f t="shared" si="42"/>
        <v>0</v>
      </c>
      <c r="AS247" s="14">
        <f t="shared" si="43"/>
        <v>0</v>
      </c>
      <c r="AT247" s="13">
        <v>0</v>
      </c>
      <c r="AU247" s="13" t="s">
        <v>136</v>
      </c>
      <c r="AV247" s="20">
        <v>0</v>
      </c>
      <c r="AW247" s="13" t="s">
        <v>136</v>
      </c>
      <c r="AX247" s="13" t="s">
        <v>136</v>
      </c>
      <c r="AY247" s="13" t="s">
        <v>136</v>
      </c>
      <c r="AZ247" s="20">
        <v>0</v>
      </c>
      <c r="BA247" s="13" t="s">
        <v>136</v>
      </c>
      <c r="BB247" s="13" t="s">
        <v>136</v>
      </c>
      <c r="BC247" s="13" t="s">
        <v>136</v>
      </c>
      <c r="BD247" s="20">
        <v>0</v>
      </c>
      <c r="BE247" s="13" t="s">
        <v>136</v>
      </c>
      <c r="BF247" s="13" t="s">
        <v>136</v>
      </c>
      <c r="BG247" s="13" t="s">
        <v>136</v>
      </c>
      <c r="BH247" s="20">
        <v>0</v>
      </c>
      <c r="BI247" s="13" t="s">
        <v>136</v>
      </c>
      <c r="BJ247" s="13" t="s">
        <v>136</v>
      </c>
      <c r="BK247" s="13" t="s">
        <v>136</v>
      </c>
      <c r="BL247" s="20">
        <v>0</v>
      </c>
      <c r="BM247" s="13" t="s">
        <v>136</v>
      </c>
      <c r="BN247" s="13" t="s">
        <v>136</v>
      </c>
      <c r="BO247" s="13" t="s">
        <v>136</v>
      </c>
      <c r="BP247" s="20">
        <v>0</v>
      </c>
      <c r="BQ247" s="21">
        <v>0</v>
      </c>
      <c r="BR247" s="13" t="s">
        <v>136</v>
      </c>
      <c r="BS247" s="13" t="s">
        <v>136</v>
      </c>
      <c r="BT247" s="13" t="s">
        <v>136</v>
      </c>
      <c r="BU247" s="20">
        <v>0</v>
      </c>
      <c r="BV247" s="13" t="s">
        <v>136</v>
      </c>
      <c r="BW247" s="13" t="s">
        <v>136</v>
      </c>
      <c r="BX247" s="13" t="s">
        <v>136</v>
      </c>
      <c r="BY247" s="20">
        <v>0</v>
      </c>
      <c r="BZ247" s="13" t="s">
        <v>136</v>
      </c>
      <c r="CA247" s="13" t="s">
        <v>136</v>
      </c>
      <c r="CB247" s="13" t="s">
        <v>136</v>
      </c>
      <c r="CC247" s="20">
        <v>1</v>
      </c>
      <c r="CD247" s="20">
        <v>2</v>
      </c>
      <c r="CE247" s="15">
        <v>6</v>
      </c>
      <c r="CF247" s="20">
        <v>2</v>
      </c>
      <c r="CG247" s="20">
        <v>0</v>
      </c>
      <c r="CH247" s="13" t="s">
        <v>136</v>
      </c>
      <c r="CI247" s="13" t="s">
        <v>136</v>
      </c>
      <c r="CJ247" s="13" t="s">
        <v>136</v>
      </c>
      <c r="CK247" s="20">
        <v>0</v>
      </c>
      <c r="CL247" s="13" t="s">
        <v>136</v>
      </c>
      <c r="CM247" s="13" t="s">
        <v>136</v>
      </c>
      <c r="CN247" s="13" t="s">
        <v>136</v>
      </c>
      <c r="CO247" s="13" t="s">
        <v>136</v>
      </c>
      <c r="CP247" s="13" t="s">
        <v>136</v>
      </c>
      <c r="CQ247" s="13" t="s">
        <v>136</v>
      </c>
      <c r="CR247" s="13" t="s">
        <v>136</v>
      </c>
      <c r="CS247" s="13" t="s">
        <v>136</v>
      </c>
      <c r="CT247" s="13" t="s">
        <v>136</v>
      </c>
      <c r="CU247" s="13" t="s">
        <v>136</v>
      </c>
      <c r="CV247" s="13" t="s">
        <v>136</v>
      </c>
      <c r="CW247" s="13" t="s">
        <v>136</v>
      </c>
      <c r="CX247" s="13" t="s">
        <v>136</v>
      </c>
      <c r="CY247" s="13" t="s">
        <v>136</v>
      </c>
      <c r="CZ247" s="13" t="s">
        <v>136</v>
      </c>
      <c r="DA247" s="13" t="s">
        <v>136</v>
      </c>
      <c r="DB247" s="13" t="s">
        <v>136</v>
      </c>
      <c r="DC247" s="20">
        <v>6</v>
      </c>
      <c r="DD247" s="13" t="s">
        <v>136</v>
      </c>
      <c r="DE247" s="13" t="s">
        <v>136</v>
      </c>
      <c r="DF247" s="13" t="s">
        <v>136</v>
      </c>
      <c r="DG247" s="13" t="s">
        <v>136</v>
      </c>
      <c r="DH247" s="13" t="s">
        <v>136</v>
      </c>
      <c r="DI247" s="13"/>
      <c r="DJ247" s="13"/>
      <c r="DK247" s="13"/>
      <c r="DL247" s="13">
        <v>0</v>
      </c>
      <c r="DM247" s="13">
        <v>0</v>
      </c>
      <c r="DN247" s="13">
        <v>0</v>
      </c>
      <c r="DO247" s="13">
        <v>0</v>
      </c>
      <c r="DP247" s="13">
        <v>0</v>
      </c>
      <c r="DQ247" s="13">
        <v>0</v>
      </c>
      <c r="DR247" s="13">
        <v>1</v>
      </c>
      <c r="DS247" s="13">
        <v>1</v>
      </c>
      <c r="DT247" s="13">
        <v>0</v>
      </c>
      <c r="DU247" s="13">
        <v>0</v>
      </c>
      <c r="DV247" s="13">
        <v>0</v>
      </c>
      <c r="DW247" s="13">
        <v>0</v>
      </c>
      <c r="DX247" s="13">
        <v>2</v>
      </c>
      <c r="DY247" s="13">
        <v>2</v>
      </c>
      <c r="DZ247" s="13">
        <v>2</v>
      </c>
      <c r="EA247" s="13">
        <v>2</v>
      </c>
      <c r="EB247" s="13">
        <v>2000</v>
      </c>
      <c r="EC247" s="13">
        <v>3000</v>
      </c>
      <c r="ED247" s="19">
        <f t="shared" si="44"/>
        <v>1000</v>
      </c>
      <c r="EE247" s="19">
        <f t="shared" si="45"/>
        <v>33.333333333333336</v>
      </c>
      <c r="EF247" s="13">
        <v>2000</v>
      </c>
      <c r="EG247" s="13">
        <v>3000</v>
      </c>
      <c r="EH247" s="19">
        <f t="shared" si="46"/>
        <v>1000</v>
      </c>
      <c r="EI247" s="19">
        <f t="shared" si="47"/>
        <v>33.333333333333336</v>
      </c>
      <c r="EJ247" s="13">
        <v>4000</v>
      </c>
      <c r="EK247" s="13">
        <v>6000</v>
      </c>
      <c r="EL247" s="19">
        <f t="shared" si="48"/>
        <v>2000</v>
      </c>
      <c r="EM247" s="19">
        <f t="shared" si="49"/>
        <v>33.333333333333336</v>
      </c>
      <c r="EN247" s="13">
        <v>3000</v>
      </c>
      <c r="EO247" s="13">
        <v>5000</v>
      </c>
      <c r="EP247" s="19">
        <f t="shared" si="50"/>
        <v>2000</v>
      </c>
      <c r="EQ247" s="19">
        <f t="shared" si="51"/>
        <v>40</v>
      </c>
      <c r="ER247" s="19">
        <v>2</v>
      </c>
      <c r="ES247" s="13"/>
      <c r="ET247" s="13">
        <v>1</v>
      </c>
      <c r="EU247" s="13">
        <v>0</v>
      </c>
      <c r="EV247" s="19">
        <v>0</v>
      </c>
      <c r="EW247" s="19"/>
      <c r="EX247" s="13">
        <v>0</v>
      </c>
      <c r="EY247" s="20" t="s">
        <v>136</v>
      </c>
      <c r="EZ247" s="19">
        <v>0</v>
      </c>
      <c r="FA247" s="19"/>
      <c r="FB247" s="20">
        <v>8</v>
      </c>
      <c r="FD247" s="19">
        <v>0</v>
      </c>
      <c r="FE247" s="19"/>
      <c r="FF247" s="20">
        <v>2</v>
      </c>
      <c r="FG247" s="20">
        <v>18</v>
      </c>
      <c r="FH247" s="20">
        <v>1</v>
      </c>
      <c r="FI247" s="20">
        <v>5</v>
      </c>
      <c r="FJ247" s="20">
        <v>17</v>
      </c>
      <c r="FK247" s="20">
        <v>23</v>
      </c>
      <c r="FL247" s="20">
        <v>18</v>
      </c>
      <c r="FM247" s="20">
        <v>41</v>
      </c>
      <c r="FN247" s="20">
        <v>3</v>
      </c>
      <c r="FO247" s="20">
        <v>0</v>
      </c>
      <c r="FP247" s="20">
        <v>0</v>
      </c>
      <c r="FQ247" s="20">
        <v>0</v>
      </c>
      <c r="FR247" s="20">
        <v>0</v>
      </c>
      <c r="FS247" s="20">
        <v>0</v>
      </c>
      <c r="FT247" s="20">
        <v>0</v>
      </c>
      <c r="FU247" s="20">
        <v>0</v>
      </c>
      <c r="FV247" s="20">
        <v>0</v>
      </c>
      <c r="FW247" s="20">
        <v>0</v>
      </c>
      <c r="FX247" s="20">
        <v>0</v>
      </c>
      <c r="FY247" s="20">
        <v>0</v>
      </c>
      <c r="FZ247" s="20">
        <v>3</v>
      </c>
      <c r="GA247" s="20">
        <v>0</v>
      </c>
      <c r="GB247" s="20">
        <v>0</v>
      </c>
      <c r="GC247" s="20">
        <v>8</v>
      </c>
      <c r="GD247" s="20">
        <v>3</v>
      </c>
      <c r="GE247" s="20">
        <v>0</v>
      </c>
      <c r="GF247" s="20">
        <v>0</v>
      </c>
      <c r="GG247" s="20">
        <v>0</v>
      </c>
      <c r="GH247" s="20">
        <v>3</v>
      </c>
      <c r="GI247" s="20">
        <v>0</v>
      </c>
      <c r="GJ247" s="20">
        <v>2</v>
      </c>
      <c r="GK247" s="20">
        <v>6</v>
      </c>
      <c r="GL247" s="20">
        <v>0</v>
      </c>
      <c r="GM247" s="20">
        <v>0</v>
      </c>
      <c r="GN247" s="20">
        <v>0</v>
      </c>
      <c r="GO247" s="20">
        <v>0</v>
      </c>
      <c r="GP247" s="20">
        <v>3</v>
      </c>
      <c r="GQ247" s="20">
        <v>0</v>
      </c>
      <c r="GR247" s="20">
        <v>2</v>
      </c>
      <c r="GS247" s="20">
        <v>3</v>
      </c>
      <c r="GT247" s="20">
        <v>1</v>
      </c>
      <c r="GU247" s="20">
        <v>0</v>
      </c>
      <c r="GV247" s="20">
        <v>1</v>
      </c>
      <c r="GW247" s="20">
        <v>0</v>
      </c>
      <c r="GX247" s="20">
        <v>2</v>
      </c>
      <c r="GY247" s="20">
        <v>1</v>
      </c>
      <c r="GZ247" s="20">
        <v>0</v>
      </c>
      <c r="HA247" s="20">
        <v>0</v>
      </c>
    </row>
    <row r="248" spans="1:209" ht="15" customHeight="1" x14ac:dyDescent="0.35">
      <c r="A248" s="18">
        <v>4031219</v>
      </c>
      <c r="B248" s="18">
        <v>4</v>
      </c>
      <c r="C248" s="18">
        <v>3</v>
      </c>
      <c r="D248" s="18">
        <v>12</v>
      </c>
      <c r="E248" s="18" t="s">
        <v>372</v>
      </c>
      <c r="F248" s="18">
        <v>0</v>
      </c>
      <c r="G248">
        <v>0</v>
      </c>
      <c r="H248" s="18">
        <v>2</v>
      </c>
      <c r="I248">
        <v>0</v>
      </c>
      <c r="J248" s="18">
        <v>0</v>
      </c>
      <c r="K248" s="13">
        <v>0</v>
      </c>
      <c r="L248" s="14">
        <v>0</v>
      </c>
      <c r="M248">
        <v>8</v>
      </c>
      <c r="N248" s="14">
        <v>0</v>
      </c>
      <c r="O248">
        <v>2</v>
      </c>
      <c r="P248" s="14">
        <v>0</v>
      </c>
      <c r="Q248" s="14">
        <v>0</v>
      </c>
      <c r="R248" s="13">
        <v>1</v>
      </c>
      <c r="S248" s="13">
        <v>1</v>
      </c>
      <c r="T248" s="14">
        <f t="shared" si="39"/>
        <v>12</v>
      </c>
      <c r="U248" s="14">
        <v>0</v>
      </c>
      <c r="V248" s="14">
        <v>0</v>
      </c>
      <c r="W248" s="14">
        <v>0</v>
      </c>
      <c r="X248" s="14">
        <v>0</v>
      </c>
      <c r="Y248" s="14">
        <v>0</v>
      </c>
      <c r="Z248" s="14">
        <v>0</v>
      </c>
      <c r="AA248" s="14">
        <v>0</v>
      </c>
      <c r="AB248" s="14">
        <f t="shared" si="40"/>
        <v>0</v>
      </c>
      <c r="AC248" s="14">
        <v>0</v>
      </c>
      <c r="AD248" s="14">
        <v>0</v>
      </c>
      <c r="AE248" s="14">
        <v>0</v>
      </c>
      <c r="AF248" s="14">
        <v>0</v>
      </c>
      <c r="AG248" s="14">
        <v>0</v>
      </c>
      <c r="AH248" s="14">
        <v>0</v>
      </c>
      <c r="AI248" s="14">
        <v>0</v>
      </c>
      <c r="AJ248" s="14">
        <f t="shared" si="41"/>
        <v>0</v>
      </c>
      <c r="AK248" s="14">
        <v>0</v>
      </c>
      <c r="AL248" s="14">
        <v>0</v>
      </c>
      <c r="AM248" s="14">
        <v>0</v>
      </c>
      <c r="AN248" s="14">
        <v>0</v>
      </c>
      <c r="AO248" s="14">
        <v>0</v>
      </c>
      <c r="AP248" s="14">
        <v>0</v>
      </c>
      <c r="AQ248" s="14">
        <v>0</v>
      </c>
      <c r="AR248" s="14">
        <f t="shared" si="42"/>
        <v>0</v>
      </c>
      <c r="AS248" s="14">
        <f t="shared" si="43"/>
        <v>12</v>
      </c>
      <c r="AT248" s="13">
        <v>1</v>
      </c>
      <c r="AU248">
        <v>5</v>
      </c>
      <c r="AV248" s="20">
        <v>0</v>
      </c>
      <c r="AW248" s="13" t="s">
        <v>136</v>
      </c>
      <c r="AX248" s="13" t="s">
        <v>136</v>
      </c>
      <c r="AY248" s="13" t="s">
        <v>136</v>
      </c>
      <c r="AZ248" s="20">
        <v>0</v>
      </c>
      <c r="BA248" s="13" t="s">
        <v>136</v>
      </c>
      <c r="BB248" s="13" t="s">
        <v>136</v>
      </c>
      <c r="BC248" s="13" t="s">
        <v>136</v>
      </c>
      <c r="BD248" s="20">
        <v>0</v>
      </c>
      <c r="BE248" s="13" t="s">
        <v>136</v>
      </c>
      <c r="BF248" s="13" t="s">
        <v>136</v>
      </c>
      <c r="BG248" s="13" t="s">
        <v>136</v>
      </c>
      <c r="BH248" s="20">
        <v>0</v>
      </c>
      <c r="BI248" s="13" t="s">
        <v>136</v>
      </c>
      <c r="BJ248" s="13" t="s">
        <v>136</v>
      </c>
      <c r="BK248" s="13" t="s">
        <v>136</v>
      </c>
      <c r="BL248" s="20">
        <v>0</v>
      </c>
      <c r="BM248" s="13" t="s">
        <v>136</v>
      </c>
      <c r="BN248" s="13" t="s">
        <v>136</v>
      </c>
      <c r="BO248" s="13" t="s">
        <v>136</v>
      </c>
      <c r="BP248" s="20">
        <v>0</v>
      </c>
      <c r="BQ248" s="21">
        <v>0</v>
      </c>
      <c r="BR248" s="13" t="s">
        <v>136</v>
      </c>
      <c r="BS248" s="13" t="s">
        <v>136</v>
      </c>
      <c r="BT248" s="13" t="s">
        <v>136</v>
      </c>
      <c r="BU248" s="20">
        <v>0</v>
      </c>
      <c r="BV248" s="13" t="s">
        <v>136</v>
      </c>
      <c r="BW248" s="13" t="s">
        <v>136</v>
      </c>
      <c r="BX248" s="13" t="s">
        <v>136</v>
      </c>
      <c r="BY248" s="20">
        <v>0</v>
      </c>
      <c r="BZ248" s="13" t="s">
        <v>136</v>
      </c>
      <c r="CA248" s="13" t="s">
        <v>136</v>
      </c>
      <c r="CB248" s="13" t="s">
        <v>136</v>
      </c>
      <c r="CC248">
        <v>1</v>
      </c>
      <c r="CD248">
        <v>2</v>
      </c>
      <c r="CE248" s="15">
        <v>6</v>
      </c>
      <c r="CF248">
        <v>2</v>
      </c>
      <c r="CG248" s="20">
        <v>0</v>
      </c>
      <c r="CH248" s="13" t="s">
        <v>136</v>
      </c>
      <c r="CI248" s="13" t="s">
        <v>136</v>
      </c>
      <c r="CJ248" s="13" t="s">
        <v>136</v>
      </c>
      <c r="CK248" s="20">
        <v>0</v>
      </c>
      <c r="CL248" s="13" t="s">
        <v>136</v>
      </c>
      <c r="CM248" s="13" t="s">
        <v>136</v>
      </c>
      <c r="CN248" s="13" t="s">
        <v>136</v>
      </c>
      <c r="CO248" s="13" t="s">
        <v>136</v>
      </c>
      <c r="CP248" s="13" t="s">
        <v>136</v>
      </c>
      <c r="CQ248" s="13" t="s">
        <v>136</v>
      </c>
      <c r="CR248" s="13" t="s">
        <v>136</v>
      </c>
      <c r="CS248" s="13" t="s">
        <v>136</v>
      </c>
      <c r="CT248" s="13" t="s">
        <v>136</v>
      </c>
      <c r="CU248" s="13" t="s">
        <v>136</v>
      </c>
      <c r="CV248" s="13" t="s">
        <v>136</v>
      </c>
      <c r="CW248" s="13" t="s">
        <v>136</v>
      </c>
      <c r="CX248" s="13" t="s">
        <v>136</v>
      </c>
      <c r="CY248" s="13" t="s">
        <v>136</v>
      </c>
      <c r="CZ248" s="13" t="s">
        <v>136</v>
      </c>
      <c r="DA248" s="13" t="s">
        <v>136</v>
      </c>
      <c r="DB248" s="13" t="s">
        <v>136</v>
      </c>
      <c r="DC248">
        <v>8</v>
      </c>
      <c r="DD248" s="13" t="s">
        <v>136</v>
      </c>
      <c r="DE248" s="13" t="s">
        <v>136</v>
      </c>
      <c r="DF248" s="13" t="s">
        <v>136</v>
      </c>
      <c r="DG248" s="13" t="s">
        <v>136</v>
      </c>
      <c r="DH248" s="13" t="s">
        <v>136</v>
      </c>
      <c r="DI248" s="13"/>
      <c r="DJ248" s="13"/>
      <c r="DK248" s="13"/>
      <c r="DL248" s="13">
        <v>0</v>
      </c>
      <c r="DM248" s="13">
        <v>0</v>
      </c>
      <c r="DN248" s="13">
        <v>0</v>
      </c>
      <c r="DO248" s="13">
        <v>0</v>
      </c>
      <c r="DP248" s="13">
        <v>0</v>
      </c>
      <c r="DQ248" s="13">
        <v>0</v>
      </c>
      <c r="DR248" s="13">
        <v>0</v>
      </c>
      <c r="DS248" s="13">
        <v>1</v>
      </c>
      <c r="DT248" s="13">
        <v>0</v>
      </c>
      <c r="DU248" s="13">
        <v>0</v>
      </c>
      <c r="DV248" s="13">
        <v>0</v>
      </c>
      <c r="DW248" s="13">
        <v>0</v>
      </c>
      <c r="DX248" s="13">
        <v>2</v>
      </c>
      <c r="DY248" s="13">
        <v>2</v>
      </c>
      <c r="DZ248" s="13">
        <v>2</v>
      </c>
      <c r="EA248" s="13">
        <v>2</v>
      </c>
      <c r="EB248" s="13">
        <v>2000</v>
      </c>
      <c r="EC248" s="13">
        <v>4000</v>
      </c>
      <c r="ED248" s="19">
        <f t="shared" si="44"/>
        <v>2000</v>
      </c>
      <c r="EE248" s="19">
        <f t="shared" si="45"/>
        <v>50</v>
      </c>
      <c r="EF248" s="13">
        <v>2000</v>
      </c>
      <c r="EG248" s="13">
        <v>3000</v>
      </c>
      <c r="EH248" s="19">
        <f t="shared" si="46"/>
        <v>1000</v>
      </c>
      <c r="EI248" s="19">
        <f t="shared" si="47"/>
        <v>33.333333333333336</v>
      </c>
      <c r="EJ248" s="13">
        <v>5000</v>
      </c>
      <c r="EK248" s="13">
        <v>8000</v>
      </c>
      <c r="EL248" s="19">
        <f t="shared" si="48"/>
        <v>3000</v>
      </c>
      <c r="EM248" s="19">
        <f t="shared" si="49"/>
        <v>37.5</v>
      </c>
      <c r="EN248" s="13">
        <v>2500</v>
      </c>
      <c r="EO248" s="13">
        <v>4000</v>
      </c>
      <c r="EP248" s="19">
        <f t="shared" si="50"/>
        <v>1500</v>
      </c>
      <c r="EQ248" s="19">
        <f t="shared" si="51"/>
        <v>37.5</v>
      </c>
      <c r="ER248" s="19">
        <v>2</v>
      </c>
      <c r="ES248" s="13"/>
      <c r="ET248" s="13">
        <v>1</v>
      </c>
      <c r="EU248" s="13">
        <v>0</v>
      </c>
      <c r="EV248" s="19">
        <v>0</v>
      </c>
      <c r="EW248" s="19"/>
      <c r="EX248" s="13">
        <v>0</v>
      </c>
      <c r="EY248" t="s">
        <v>136</v>
      </c>
      <c r="EZ248" s="19">
        <v>0</v>
      </c>
      <c r="FA248" s="19"/>
      <c r="FB248">
        <v>12</v>
      </c>
      <c r="FD248" s="19">
        <v>0</v>
      </c>
      <c r="FE248" s="19"/>
      <c r="FF248">
        <v>3</v>
      </c>
      <c r="FG248">
        <v>0</v>
      </c>
      <c r="FH248">
        <v>27</v>
      </c>
      <c r="FI248">
        <v>22</v>
      </c>
      <c r="FJ248">
        <v>60</v>
      </c>
      <c r="FK248">
        <v>22</v>
      </c>
      <c r="FL248">
        <v>87</v>
      </c>
      <c r="FM248">
        <v>109</v>
      </c>
      <c r="FN248">
        <v>0</v>
      </c>
      <c r="FO248">
        <v>0</v>
      </c>
      <c r="FP248">
        <v>8</v>
      </c>
      <c r="FQ248">
        <v>0</v>
      </c>
      <c r="FR248">
        <v>0</v>
      </c>
      <c r="FS248">
        <v>0</v>
      </c>
      <c r="FT248">
        <v>0</v>
      </c>
      <c r="FU248">
        <v>0</v>
      </c>
      <c r="FV248">
        <v>0</v>
      </c>
      <c r="FW248">
        <v>0</v>
      </c>
      <c r="FX248">
        <v>0</v>
      </c>
      <c r="FY248">
        <v>0</v>
      </c>
      <c r="FZ248">
        <v>0</v>
      </c>
      <c r="GA248">
        <v>7</v>
      </c>
      <c r="GB248">
        <v>2</v>
      </c>
      <c r="GC248">
        <v>16</v>
      </c>
      <c r="GD248">
        <v>0</v>
      </c>
      <c r="GE248">
        <v>0</v>
      </c>
      <c r="GF248">
        <v>8</v>
      </c>
      <c r="GG248">
        <v>0</v>
      </c>
      <c r="GH248">
        <v>0</v>
      </c>
      <c r="GI248">
        <v>8</v>
      </c>
      <c r="GJ248">
        <v>0</v>
      </c>
      <c r="GK248">
        <v>20</v>
      </c>
      <c r="GL248">
        <v>0</v>
      </c>
      <c r="GM248">
        <v>0</v>
      </c>
      <c r="GN248">
        <v>0</v>
      </c>
      <c r="GO248">
        <v>0</v>
      </c>
      <c r="GP248">
        <v>0</v>
      </c>
      <c r="GQ248">
        <v>8</v>
      </c>
      <c r="GR248">
        <v>0</v>
      </c>
      <c r="GS248">
        <v>20</v>
      </c>
      <c r="GT248">
        <v>0</v>
      </c>
      <c r="GU248">
        <v>2</v>
      </c>
      <c r="GV248">
        <v>1</v>
      </c>
      <c r="GW248">
        <v>2</v>
      </c>
      <c r="GX248">
        <v>0</v>
      </c>
      <c r="GY248">
        <v>2</v>
      </c>
      <c r="GZ248">
        <v>3</v>
      </c>
      <c r="HA248">
        <v>2</v>
      </c>
    </row>
    <row r="249" spans="1:209" ht="15" customHeight="1" x14ac:dyDescent="0.35">
      <c r="A249" s="18">
        <v>4031220</v>
      </c>
      <c r="B249" s="18">
        <v>4</v>
      </c>
      <c r="C249" s="18">
        <v>3</v>
      </c>
      <c r="D249" s="18">
        <v>12</v>
      </c>
      <c r="E249" s="18" t="s">
        <v>373</v>
      </c>
      <c r="F249" s="18">
        <v>0</v>
      </c>
      <c r="G249">
        <v>0</v>
      </c>
      <c r="H249" s="18">
        <v>1</v>
      </c>
      <c r="I249">
        <v>0</v>
      </c>
      <c r="J249" s="18">
        <v>0</v>
      </c>
      <c r="K249" s="13">
        <v>0</v>
      </c>
      <c r="L249" s="14">
        <v>0</v>
      </c>
      <c r="M249" s="14">
        <v>0</v>
      </c>
      <c r="N249" s="14">
        <v>0</v>
      </c>
      <c r="O249" s="14">
        <v>0</v>
      </c>
      <c r="P249" s="13">
        <v>0</v>
      </c>
      <c r="Q249" s="13">
        <v>0</v>
      </c>
      <c r="R249" s="13">
        <v>0</v>
      </c>
      <c r="S249" s="14">
        <v>0</v>
      </c>
      <c r="T249" s="14">
        <f t="shared" si="39"/>
        <v>0</v>
      </c>
      <c r="U249" s="14">
        <v>0</v>
      </c>
      <c r="V249" s="14">
        <v>0</v>
      </c>
      <c r="W249" s="14">
        <v>0</v>
      </c>
      <c r="X249" s="14">
        <v>0</v>
      </c>
      <c r="Y249" s="14">
        <v>0</v>
      </c>
      <c r="Z249" s="14">
        <v>0</v>
      </c>
      <c r="AA249" s="14">
        <v>0</v>
      </c>
      <c r="AB249" s="14">
        <f t="shared" si="40"/>
        <v>0</v>
      </c>
      <c r="AC249" s="14">
        <v>0</v>
      </c>
      <c r="AD249" s="14">
        <v>0</v>
      </c>
      <c r="AE249">
        <v>2</v>
      </c>
      <c r="AF249" s="14">
        <v>0</v>
      </c>
      <c r="AG249" s="14">
        <v>0</v>
      </c>
      <c r="AH249">
        <v>1</v>
      </c>
      <c r="AI249">
        <v>1</v>
      </c>
      <c r="AJ249" s="14">
        <f t="shared" si="41"/>
        <v>4</v>
      </c>
      <c r="AK249" s="14">
        <v>0</v>
      </c>
      <c r="AL249" s="14">
        <v>0</v>
      </c>
      <c r="AM249" s="14">
        <v>0</v>
      </c>
      <c r="AN249" s="14">
        <v>0</v>
      </c>
      <c r="AO249" s="14">
        <v>0</v>
      </c>
      <c r="AP249" s="14">
        <v>0</v>
      </c>
      <c r="AQ249" s="14">
        <v>0</v>
      </c>
      <c r="AR249" s="14">
        <f t="shared" si="42"/>
        <v>0</v>
      </c>
      <c r="AS249" s="14">
        <f t="shared" si="43"/>
        <v>4</v>
      </c>
      <c r="AT249" s="13">
        <v>0</v>
      </c>
      <c r="AU249" s="13" t="s">
        <v>136</v>
      </c>
      <c r="AV249" s="20">
        <v>1</v>
      </c>
      <c r="AW249">
        <v>2</v>
      </c>
      <c r="AX249" s="13">
        <v>2</v>
      </c>
      <c r="AY249" s="13">
        <v>2</v>
      </c>
      <c r="AZ249" s="13">
        <v>1</v>
      </c>
      <c r="BA249" s="13">
        <v>2</v>
      </c>
      <c r="BB249" s="13">
        <v>2</v>
      </c>
      <c r="BC249" s="13">
        <v>2</v>
      </c>
      <c r="BD249" s="20">
        <v>0</v>
      </c>
      <c r="BE249" s="13" t="s">
        <v>136</v>
      </c>
      <c r="BF249" s="13" t="s">
        <v>136</v>
      </c>
      <c r="BG249" s="13" t="s">
        <v>136</v>
      </c>
      <c r="BH249" s="20">
        <v>0</v>
      </c>
      <c r="BI249" s="13" t="s">
        <v>136</v>
      </c>
      <c r="BJ249" s="13" t="s">
        <v>136</v>
      </c>
      <c r="BK249" s="13" t="s">
        <v>136</v>
      </c>
      <c r="BL249" s="20">
        <v>0</v>
      </c>
      <c r="BM249" s="13" t="s">
        <v>136</v>
      </c>
      <c r="BN249" s="13" t="s">
        <v>136</v>
      </c>
      <c r="BO249" s="13" t="s">
        <v>136</v>
      </c>
      <c r="BP249" s="20">
        <v>0</v>
      </c>
      <c r="BQ249" s="21">
        <v>0</v>
      </c>
      <c r="BR249" s="13" t="s">
        <v>136</v>
      </c>
      <c r="BS249" s="13" t="s">
        <v>136</v>
      </c>
      <c r="BT249" s="13" t="s">
        <v>136</v>
      </c>
      <c r="BU249" s="20">
        <v>0</v>
      </c>
      <c r="BV249" s="13" t="s">
        <v>136</v>
      </c>
      <c r="BW249" s="13" t="s">
        <v>136</v>
      </c>
      <c r="BX249" s="13" t="s">
        <v>136</v>
      </c>
      <c r="BY249" s="20">
        <v>0</v>
      </c>
      <c r="BZ249" s="13" t="s">
        <v>136</v>
      </c>
      <c r="CA249" s="13" t="s">
        <v>136</v>
      </c>
      <c r="CB249" s="13" t="s">
        <v>136</v>
      </c>
      <c r="CC249">
        <v>1</v>
      </c>
      <c r="CD249">
        <v>2</v>
      </c>
      <c r="CE249" s="15">
        <v>6</v>
      </c>
      <c r="CF249">
        <v>2</v>
      </c>
      <c r="CG249" s="20">
        <v>0</v>
      </c>
      <c r="CH249" s="13" t="s">
        <v>136</v>
      </c>
      <c r="CI249" s="13" t="s">
        <v>136</v>
      </c>
      <c r="CJ249" s="13" t="s">
        <v>136</v>
      </c>
      <c r="CK249" s="20">
        <v>0</v>
      </c>
      <c r="CL249" s="13" t="s">
        <v>136</v>
      </c>
      <c r="CM249" s="13" t="s">
        <v>136</v>
      </c>
      <c r="CN249" s="13" t="s">
        <v>136</v>
      </c>
      <c r="CO249" s="13" t="s">
        <v>136</v>
      </c>
      <c r="CP249" s="13" t="s">
        <v>136</v>
      </c>
      <c r="CQ249" s="13" t="s">
        <v>136</v>
      </c>
      <c r="CR249" s="13" t="s">
        <v>136</v>
      </c>
      <c r="CS249" s="13" t="s">
        <v>136</v>
      </c>
      <c r="CT249" s="13" t="s">
        <v>136</v>
      </c>
      <c r="CU249" s="13" t="s">
        <v>136</v>
      </c>
      <c r="CV249" s="13" t="s">
        <v>136</v>
      </c>
      <c r="CW249" s="13" t="s">
        <v>136</v>
      </c>
      <c r="CX249" s="13" t="s">
        <v>136</v>
      </c>
      <c r="CY249" s="13" t="s">
        <v>136</v>
      </c>
      <c r="CZ249" s="13" t="s">
        <v>136</v>
      </c>
      <c r="DA249" s="13" t="s">
        <v>136</v>
      </c>
      <c r="DB249" s="13" t="s">
        <v>136</v>
      </c>
      <c r="DC249">
        <v>2</v>
      </c>
      <c r="DD249" s="13" t="s">
        <v>136</v>
      </c>
      <c r="DE249" s="13" t="s">
        <v>136</v>
      </c>
      <c r="DF249" s="13" t="s">
        <v>136</v>
      </c>
      <c r="DG249" s="13" t="s">
        <v>136</v>
      </c>
      <c r="DH249" s="13" t="s">
        <v>136</v>
      </c>
      <c r="DI249" s="13"/>
      <c r="DJ249" s="13"/>
      <c r="DK249" s="13"/>
      <c r="DL249" s="13">
        <v>0</v>
      </c>
      <c r="DM249" s="13">
        <v>0</v>
      </c>
      <c r="DN249" s="13">
        <v>1</v>
      </c>
      <c r="DO249" s="13">
        <v>1</v>
      </c>
      <c r="DP249" s="13">
        <v>1</v>
      </c>
      <c r="DQ249" s="13">
        <v>1</v>
      </c>
      <c r="DR249" s="13">
        <v>0</v>
      </c>
      <c r="DS249" s="13">
        <v>0</v>
      </c>
      <c r="DT249" s="13">
        <v>1</v>
      </c>
      <c r="DU249" s="13">
        <v>1</v>
      </c>
      <c r="DV249" s="13">
        <v>1</v>
      </c>
      <c r="DW249" s="13">
        <v>1</v>
      </c>
      <c r="DX249" s="13">
        <v>2</v>
      </c>
      <c r="DY249" s="13">
        <v>2</v>
      </c>
      <c r="DZ249" s="13">
        <v>2</v>
      </c>
      <c r="EA249" s="13">
        <v>2</v>
      </c>
      <c r="EB249" s="13">
        <v>1500</v>
      </c>
      <c r="EC249" s="13">
        <v>3000</v>
      </c>
      <c r="ED249" s="19">
        <f t="shared" si="44"/>
        <v>1500</v>
      </c>
      <c r="EE249" s="19">
        <f t="shared" si="45"/>
        <v>50</v>
      </c>
      <c r="EF249" s="13">
        <v>1500</v>
      </c>
      <c r="EG249" s="13">
        <v>3000</v>
      </c>
      <c r="EH249" s="19">
        <f t="shared" si="46"/>
        <v>1500</v>
      </c>
      <c r="EI249" s="19">
        <f t="shared" si="47"/>
        <v>50</v>
      </c>
      <c r="EJ249" s="13">
        <v>3000</v>
      </c>
      <c r="EK249" s="13">
        <v>5000</v>
      </c>
      <c r="EL249" s="19">
        <f t="shared" si="48"/>
        <v>2000</v>
      </c>
      <c r="EM249" s="19">
        <f t="shared" si="49"/>
        <v>40</v>
      </c>
      <c r="EN249" s="13">
        <v>3000</v>
      </c>
      <c r="EO249" s="13">
        <v>5000</v>
      </c>
      <c r="EP249" s="19">
        <f t="shared" si="50"/>
        <v>2000</v>
      </c>
      <c r="EQ249" s="19">
        <f t="shared" si="51"/>
        <v>40</v>
      </c>
      <c r="ER249" s="13">
        <v>1</v>
      </c>
      <c r="ES249" s="13"/>
      <c r="ET249" s="13">
        <v>1</v>
      </c>
      <c r="EU249" s="13">
        <v>0</v>
      </c>
      <c r="EV249" s="19">
        <v>0</v>
      </c>
      <c r="EW249" s="19"/>
      <c r="EX249" s="13">
        <v>0</v>
      </c>
      <c r="EY249" t="s">
        <v>136</v>
      </c>
      <c r="EZ249" s="19">
        <v>0</v>
      </c>
      <c r="FA249" s="19"/>
      <c r="FB249" s="19">
        <v>0</v>
      </c>
      <c r="FC249" s="19"/>
      <c r="FD249" s="19">
        <v>0</v>
      </c>
      <c r="FE249" s="19"/>
      <c r="FF249">
        <v>3</v>
      </c>
      <c r="FG249">
        <v>8</v>
      </c>
      <c r="FH249">
        <v>0</v>
      </c>
      <c r="FI249">
        <v>19</v>
      </c>
      <c r="FJ249">
        <v>16</v>
      </c>
      <c r="FK249">
        <v>27</v>
      </c>
      <c r="FL249">
        <v>16</v>
      </c>
      <c r="FM249">
        <v>43</v>
      </c>
      <c r="FN249">
        <v>0</v>
      </c>
      <c r="FO249">
        <v>0</v>
      </c>
      <c r="FP249">
        <v>6</v>
      </c>
      <c r="FQ249">
        <v>0</v>
      </c>
      <c r="FR249">
        <v>0</v>
      </c>
      <c r="FS249">
        <v>0</v>
      </c>
      <c r="FT249">
        <v>0</v>
      </c>
      <c r="FU249">
        <v>0</v>
      </c>
      <c r="FV249">
        <v>0</v>
      </c>
      <c r="FW249">
        <v>0</v>
      </c>
      <c r="FX249">
        <v>0</v>
      </c>
      <c r="FY249">
        <v>0</v>
      </c>
      <c r="FZ249">
        <v>0</v>
      </c>
      <c r="GA249">
        <v>0</v>
      </c>
      <c r="GB249">
        <v>0</v>
      </c>
      <c r="GC249">
        <v>4</v>
      </c>
      <c r="GD249">
        <v>2</v>
      </c>
      <c r="GE249">
        <v>0</v>
      </c>
      <c r="GF249">
        <v>0</v>
      </c>
      <c r="GG249">
        <v>0</v>
      </c>
      <c r="GH249">
        <v>1</v>
      </c>
      <c r="GI249">
        <v>0</v>
      </c>
      <c r="GJ249">
        <v>3</v>
      </c>
      <c r="GK249">
        <v>4</v>
      </c>
      <c r="GL249">
        <v>0</v>
      </c>
      <c r="GM249">
        <v>0</v>
      </c>
      <c r="GN249">
        <v>0</v>
      </c>
      <c r="GO249">
        <v>0</v>
      </c>
      <c r="GP249">
        <v>2</v>
      </c>
      <c r="GQ249">
        <v>0</v>
      </c>
      <c r="GR249">
        <v>3</v>
      </c>
      <c r="GS249">
        <v>2</v>
      </c>
      <c r="GT249">
        <v>1</v>
      </c>
      <c r="GU249">
        <v>0</v>
      </c>
      <c r="GV249">
        <v>4</v>
      </c>
      <c r="GW249">
        <v>4</v>
      </c>
      <c r="GX249">
        <v>2</v>
      </c>
      <c r="GY249">
        <v>0</v>
      </c>
      <c r="GZ249">
        <v>3</v>
      </c>
      <c r="HA249">
        <v>2</v>
      </c>
    </row>
    <row r="250" spans="1:209" ht="15" customHeight="1" x14ac:dyDescent="0.35">
      <c r="A250" s="18">
        <v>4031221</v>
      </c>
      <c r="B250" s="18">
        <v>4</v>
      </c>
      <c r="C250" s="18">
        <v>3</v>
      </c>
      <c r="D250" s="18">
        <v>12</v>
      </c>
      <c r="E250" s="18" t="s">
        <v>374</v>
      </c>
      <c r="F250" s="18">
        <v>0</v>
      </c>
      <c r="G250">
        <v>0</v>
      </c>
      <c r="H250" s="18">
        <v>1</v>
      </c>
      <c r="I250">
        <v>0</v>
      </c>
      <c r="J250" s="18">
        <v>0</v>
      </c>
      <c r="K250" s="13">
        <v>0</v>
      </c>
      <c r="L250" s="14">
        <v>0</v>
      </c>
      <c r="M250" s="14">
        <v>0</v>
      </c>
      <c r="N250" s="14">
        <v>0</v>
      </c>
      <c r="O250" s="14">
        <v>0</v>
      </c>
      <c r="P250" s="13">
        <v>0</v>
      </c>
      <c r="Q250" s="13">
        <v>0</v>
      </c>
      <c r="R250" s="13">
        <v>0</v>
      </c>
      <c r="S250" s="14">
        <v>0</v>
      </c>
      <c r="T250" s="14">
        <f t="shared" si="39"/>
        <v>0</v>
      </c>
      <c r="U250">
        <v>6</v>
      </c>
      <c r="V250" s="14">
        <v>0</v>
      </c>
      <c r="W250">
        <v>2</v>
      </c>
      <c r="X250" s="14">
        <v>0</v>
      </c>
      <c r="Y250" s="14">
        <v>0</v>
      </c>
      <c r="Z250" s="14">
        <v>0</v>
      </c>
      <c r="AA250">
        <v>1</v>
      </c>
      <c r="AB250" s="14">
        <f t="shared" si="40"/>
        <v>9</v>
      </c>
      <c r="AC250" s="14">
        <v>0</v>
      </c>
      <c r="AD250" s="14">
        <v>0</v>
      </c>
      <c r="AE250" s="14">
        <v>0</v>
      </c>
      <c r="AF250" s="14">
        <v>0</v>
      </c>
      <c r="AG250" s="14">
        <v>0</v>
      </c>
      <c r="AH250" s="14">
        <v>0</v>
      </c>
      <c r="AI250" s="14">
        <v>0</v>
      </c>
      <c r="AJ250" s="14">
        <f t="shared" si="41"/>
        <v>0</v>
      </c>
      <c r="AK250" s="14">
        <v>0</v>
      </c>
      <c r="AL250" s="14">
        <v>0</v>
      </c>
      <c r="AM250" s="14">
        <v>0</v>
      </c>
      <c r="AN250" s="14">
        <v>0</v>
      </c>
      <c r="AO250" s="14">
        <v>0</v>
      </c>
      <c r="AP250" s="14">
        <v>0</v>
      </c>
      <c r="AQ250" s="14">
        <v>0</v>
      </c>
      <c r="AR250" s="14">
        <f t="shared" si="42"/>
        <v>0</v>
      </c>
      <c r="AS250" s="14">
        <f t="shared" si="43"/>
        <v>9</v>
      </c>
      <c r="AT250" s="13">
        <v>0</v>
      </c>
      <c r="AU250" s="13" t="s">
        <v>136</v>
      </c>
      <c r="AV250" s="20">
        <v>1</v>
      </c>
      <c r="AW250">
        <v>2</v>
      </c>
      <c r="AX250" s="13">
        <v>2</v>
      </c>
      <c r="AY250" s="13">
        <v>2</v>
      </c>
      <c r="AZ250" s="20">
        <v>0</v>
      </c>
      <c r="BA250" s="13" t="s">
        <v>136</v>
      </c>
      <c r="BB250" s="13" t="s">
        <v>136</v>
      </c>
      <c r="BC250" s="13" t="s">
        <v>136</v>
      </c>
      <c r="BD250" s="20">
        <v>0</v>
      </c>
      <c r="BE250" s="13" t="s">
        <v>136</v>
      </c>
      <c r="BF250" s="13" t="s">
        <v>136</v>
      </c>
      <c r="BG250" s="13" t="s">
        <v>136</v>
      </c>
      <c r="BH250" s="20">
        <v>0</v>
      </c>
      <c r="BI250" s="13" t="s">
        <v>136</v>
      </c>
      <c r="BJ250" s="13" t="s">
        <v>136</v>
      </c>
      <c r="BK250" s="13" t="s">
        <v>136</v>
      </c>
      <c r="BL250" s="20">
        <v>1</v>
      </c>
      <c r="BM250">
        <v>2</v>
      </c>
      <c r="BN250">
        <v>3</v>
      </c>
      <c r="BO250">
        <v>2</v>
      </c>
      <c r="BP250" s="20">
        <v>0</v>
      </c>
      <c r="BQ250" s="21">
        <v>0</v>
      </c>
      <c r="BR250" s="13" t="s">
        <v>136</v>
      </c>
      <c r="BS250" s="13" t="s">
        <v>136</v>
      </c>
      <c r="BT250" s="13" t="s">
        <v>136</v>
      </c>
      <c r="BU250" s="20">
        <v>0</v>
      </c>
      <c r="BV250" s="13" t="s">
        <v>136</v>
      </c>
      <c r="BW250" s="13" t="s">
        <v>136</v>
      </c>
      <c r="BX250" s="13" t="s">
        <v>136</v>
      </c>
      <c r="BY250" s="20">
        <v>0</v>
      </c>
      <c r="BZ250" s="13" t="s">
        <v>136</v>
      </c>
      <c r="CA250" s="13" t="s">
        <v>136</v>
      </c>
      <c r="CB250" s="13" t="s">
        <v>136</v>
      </c>
      <c r="CC250" s="20">
        <v>1</v>
      </c>
      <c r="CD250" s="13">
        <v>2</v>
      </c>
      <c r="CE250" s="15">
        <v>6</v>
      </c>
      <c r="CF250" s="13">
        <v>2</v>
      </c>
      <c r="CG250" s="20">
        <v>0</v>
      </c>
      <c r="CH250" s="13" t="s">
        <v>136</v>
      </c>
      <c r="CI250" s="13" t="s">
        <v>136</v>
      </c>
      <c r="CJ250" s="13" t="s">
        <v>136</v>
      </c>
      <c r="CK250" s="20">
        <v>0</v>
      </c>
      <c r="CL250" s="13" t="s">
        <v>136</v>
      </c>
      <c r="CM250" s="13" t="s">
        <v>136</v>
      </c>
      <c r="CN250" s="13" t="s">
        <v>136</v>
      </c>
      <c r="CO250" s="13" t="s">
        <v>136</v>
      </c>
      <c r="CP250" s="13" t="s">
        <v>136</v>
      </c>
      <c r="CQ250" s="13" t="s">
        <v>136</v>
      </c>
      <c r="CR250" s="13" t="s">
        <v>136</v>
      </c>
      <c r="CS250" s="13" t="s">
        <v>136</v>
      </c>
      <c r="CT250" s="13" t="s">
        <v>136</v>
      </c>
      <c r="CU250" s="13" t="s">
        <v>136</v>
      </c>
      <c r="CV250" s="13" t="s">
        <v>136</v>
      </c>
      <c r="CW250" s="13" t="s">
        <v>136</v>
      </c>
      <c r="CX250" s="13" t="s">
        <v>136</v>
      </c>
      <c r="CY250" s="13" t="s">
        <v>136</v>
      </c>
      <c r="CZ250" s="13" t="s">
        <v>136</v>
      </c>
      <c r="DA250" s="13" t="s">
        <v>136</v>
      </c>
      <c r="DB250" s="13" t="s">
        <v>136</v>
      </c>
      <c r="DC250">
        <v>8</v>
      </c>
      <c r="DD250" s="13" t="s">
        <v>136</v>
      </c>
      <c r="DE250" s="13" t="s">
        <v>136</v>
      </c>
      <c r="DF250" s="13" t="s">
        <v>136</v>
      </c>
      <c r="DG250" s="13" t="s">
        <v>136</v>
      </c>
      <c r="DH250" s="13" t="s">
        <v>136</v>
      </c>
      <c r="DI250" s="13"/>
      <c r="DJ250" s="13"/>
      <c r="DK250" s="13"/>
      <c r="DL250" s="13">
        <v>0</v>
      </c>
      <c r="DM250" s="13">
        <v>0</v>
      </c>
      <c r="DN250" s="13">
        <v>0</v>
      </c>
      <c r="DO250" s="13">
        <v>0</v>
      </c>
      <c r="DP250" s="13">
        <v>0</v>
      </c>
      <c r="DQ250" s="13">
        <v>0</v>
      </c>
      <c r="DR250" s="13">
        <v>1</v>
      </c>
      <c r="DS250" s="13">
        <v>1</v>
      </c>
      <c r="DT250" s="13">
        <v>0</v>
      </c>
      <c r="DU250" s="13">
        <v>0</v>
      </c>
      <c r="DV250" s="13">
        <v>1</v>
      </c>
      <c r="DW250" s="13">
        <v>0</v>
      </c>
      <c r="DX250" s="13">
        <v>2</v>
      </c>
      <c r="DY250" s="13">
        <v>2</v>
      </c>
      <c r="DZ250" s="13">
        <v>4</v>
      </c>
      <c r="EA250" s="13">
        <v>4</v>
      </c>
      <c r="EB250" s="13">
        <v>2500</v>
      </c>
      <c r="EC250" s="13">
        <v>3000</v>
      </c>
      <c r="ED250" s="19">
        <f t="shared" si="44"/>
        <v>500</v>
      </c>
      <c r="EE250" s="19">
        <f t="shared" si="45"/>
        <v>16.666666666666668</v>
      </c>
      <c r="EF250" s="13">
        <v>2000</v>
      </c>
      <c r="EG250" s="13">
        <v>3000</v>
      </c>
      <c r="EH250" s="19">
        <f t="shared" si="46"/>
        <v>1000</v>
      </c>
      <c r="EI250" s="19">
        <f t="shared" si="47"/>
        <v>33.333333333333336</v>
      </c>
      <c r="EJ250" s="19"/>
      <c r="EK250" s="19"/>
      <c r="EL250" s="19"/>
      <c r="EM250" s="19"/>
      <c r="EN250" s="19"/>
      <c r="EO250" s="19"/>
      <c r="EP250" s="19"/>
      <c r="EQ250" s="19"/>
      <c r="ER250" s="19">
        <v>2</v>
      </c>
      <c r="ES250" s="13"/>
      <c r="ET250" s="13">
        <v>0</v>
      </c>
      <c r="EU250" s="13">
        <v>0</v>
      </c>
      <c r="EV250" s="19">
        <v>0</v>
      </c>
      <c r="EW250" s="19"/>
      <c r="EX250" s="13">
        <v>0</v>
      </c>
      <c r="EY250" t="s">
        <v>136</v>
      </c>
      <c r="EZ250" s="19">
        <v>0</v>
      </c>
      <c r="FA250" s="19"/>
      <c r="FB250" s="19">
        <v>0</v>
      </c>
      <c r="FC250" s="19"/>
      <c r="FD250" s="19">
        <v>0</v>
      </c>
      <c r="FE250" s="19"/>
      <c r="FF250" s="15">
        <v>0</v>
      </c>
      <c r="FG250">
        <v>0</v>
      </c>
      <c r="FH250">
        <v>0</v>
      </c>
      <c r="FI250">
        <v>13</v>
      </c>
      <c r="FJ250">
        <v>22</v>
      </c>
      <c r="FK250">
        <v>13</v>
      </c>
      <c r="FL250">
        <v>22</v>
      </c>
      <c r="FM250">
        <v>35</v>
      </c>
      <c r="FN250">
        <v>0</v>
      </c>
      <c r="FO250">
        <v>0</v>
      </c>
      <c r="FP250">
        <v>4</v>
      </c>
      <c r="FQ250">
        <v>0</v>
      </c>
      <c r="FR250">
        <v>0</v>
      </c>
      <c r="FS250">
        <v>0</v>
      </c>
      <c r="FT250">
        <v>0</v>
      </c>
      <c r="FU250">
        <v>0</v>
      </c>
      <c r="FV250">
        <v>0</v>
      </c>
      <c r="FW250">
        <v>0</v>
      </c>
      <c r="FX250">
        <v>0</v>
      </c>
      <c r="FY250">
        <v>4</v>
      </c>
      <c r="FZ250">
        <v>0</v>
      </c>
      <c r="GA250">
        <v>0</v>
      </c>
      <c r="GB250">
        <v>0</v>
      </c>
      <c r="GC250">
        <v>12</v>
      </c>
      <c r="GD250">
        <v>0</v>
      </c>
      <c r="GE250">
        <v>0</v>
      </c>
      <c r="GF250">
        <v>4</v>
      </c>
      <c r="GG250">
        <v>0</v>
      </c>
      <c r="GH250">
        <v>0</v>
      </c>
      <c r="GI250">
        <v>0</v>
      </c>
      <c r="GJ250">
        <v>3</v>
      </c>
      <c r="GK250">
        <v>0</v>
      </c>
      <c r="GL250">
        <v>0</v>
      </c>
      <c r="GM250">
        <v>0</v>
      </c>
      <c r="GN250">
        <v>0</v>
      </c>
      <c r="GO250">
        <v>0</v>
      </c>
      <c r="GP250">
        <v>0</v>
      </c>
      <c r="GQ250">
        <v>0</v>
      </c>
      <c r="GR250">
        <v>0</v>
      </c>
      <c r="GS250">
        <v>6</v>
      </c>
      <c r="GT250">
        <v>0</v>
      </c>
      <c r="GU250">
        <v>0</v>
      </c>
      <c r="GV250">
        <v>0</v>
      </c>
      <c r="GW250">
        <v>0</v>
      </c>
      <c r="GX250">
        <v>0</v>
      </c>
      <c r="GY250">
        <v>0</v>
      </c>
      <c r="GZ250">
        <v>2</v>
      </c>
      <c r="HA250">
        <v>0</v>
      </c>
    </row>
    <row r="251" spans="1:209" ht="15" customHeight="1" x14ac:dyDescent="0.35">
      <c r="A251" s="18">
        <v>4031222</v>
      </c>
      <c r="B251" s="18">
        <v>4</v>
      </c>
      <c r="C251" s="18">
        <v>3</v>
      </c>
      <c r="D251" s="18">
        <v>12</v>
      </c>
      <c r="E251" s="18" t="s">
        <v>375</v>
      </c>
      <c r="F251" s="18">
        <v>0</v>
      </c>
      <c r="G251">
        <v>0</v>
      </c>
      <c r="H251" s="18">
        <v>2</v>
      </c>
      <c r="I251">
        <v>0</v>
      </c>
      <c r="J251" s="18">
        <v>0</v>
      </c>
      <c r="K251" s="13">
        <v>0</v>
      </c>
      <c r="L251" s="14">
        <v>0</v>
      </c>
      <c r="M251">
        <v>8</v>
      </c>
      <c r="N251" s="14">
        <v>0</v>
      </c>
      <c r="O251">
        <v>1</v>
      </c>
      <c r="P251" s="14">
        <v>0</v>
      </c>
      <c r="Q251" s="14">
        <v>0</v>
      </c>
      <c r="R251">
        <v>2</v>
      </c>
      <c r="S251" s="14">
        <v>0</v>
      </c>
      <c r="T251" s="14">
        <f t="shared" si="39"/>
        <v>11</v>
      </c>
      <c r="U251" s="14">
        <v>0</v>
      </c>
      <c r="V251" s="14">
        <v>0</v>
      </c>
      <c r="W251" s="14">
        <v>0</v>
      </c>
      <c r="X251" s="14">
        <v>0</v>
      </c>
      <c r="Y251" s="14">
        <v>0</v>
      </c>
      <c r="Z251" s="14">
        <v>0</v>
      </c>
      <c r="AA251" s="14">
        <v>0</v>
      </c>
      <c r="AB251" s="14">
        <f t="shared" si="40"/>
        <v>0</v>
      </c>
      <c r="AC251" s="14">
        <v>0</v>
      </c>
      <c r="AD251" s="14">
        <v>0</v>
      </c>
      <c r="AE251" s="14">
        <v>0</v>
      </c>
      <c r="AF251" s="14">
        <v>0</v>
      </c>
      <c r="AG251" s="14">
        <v>0</v>
      </c>
      <c r="AH251" s="14">
        <v>0</v>
      </c>
      <c r="AI251" s="14">
        <v>0</v>
      </c>
      <c r="AJ251" s="14">
        <f t="shared" si="41"/>
        <v>0</v>
      </c>
      <c r="AK251" s="14">
        <v>0</v>
      </c>
      <c r="AL251" s="14">
        <v>0</v>
      </c>
      <c r="AM251" s="14">
        <v>0</v>
      </c>
      <c r="AN251" s="14">
        <v>0</v>
      </c>
      <c r="AO251" s="14">
        <v>0</v>
      </c>
      <c r="AP251" s="14">
        <v>0</v>
      </c>
      <c r="AQ251" s="14">
        <v>0</v>
      </c>
      <c r="AR251" s="14">
        <f t="shared" si="42"/>
        <v>0</v>
      </c>
      <c r="AS251" s="14">
        <f t="shared" si="43"/>
        <v>11</v>
      </c>
      <c r="AT251" s="13">
        <v>1</v>
      </c>
      <c r="AU251" s="13">
        <v>5</v>
      </c>
      <c r="AV251" s="20">
        <v>0</v>
      </c>
      <c r="AW251" s="13" t="s">
        <v>136</v>
      </c>
      <c r="AX251" s="13" t="s">
        <v>136</v>
      </c>
      <c r="AY251" s="13" t="s">
        <v>136</v>
      </c>
      <c r="AZ251" s="20">
        <v>0</v>
      </c>
      <c r="BA251" s="13" t="s">
        <v>136</v>
      </c>
      <c r="BB251" s="13" t="s">
        <v>136</v>
      </c>
      <c r="BC251" s="13" t="s">
        <v>136</v>
      </c>
      <c r="BD251" s="20">
        <v>0</v>
      </c>
      <c r="BE251" s="13" t="s">
        <v>136</v>
      </c>
      <c r="BF251" s="13" t="s">
        <v>136</v>
      </c>
      <c r="BG251" s="13" t="s">
        <v>136</v>
      </c>
      <c r="BH251" s="20">
        <v>0</v>
      </c>
      <c r="BI251" s="13" t="s">
        <v>136</v>
      </c>
      <c r="BJ251" s="13" t="s">
        <v>136</v>
      </c>
      <c r="BK251" s="13" t="s">
        <v>136</v>
      </c>
      <c r="BL251" s="20">
        <v>0</v>
      </c>
      <c r="BM251" s="13" t="s">
        <v>136</v>
      </c>
      <c r="BN251" s="13" t="s">
        <v>136</v>
      </c>
      <c r="BO251" s="13" t="s">
        <v>136</v>
      </c>
      <c r="BP251" s="20">
        <v>0</v>
      </c>
      <c r="BQ251" s="21">
        <v>0</v>
      </c>
      <c r="BR251" s="13" t="s">
        <v>136</v>
      </c>
      <c r="BS251" s="13" t="s">
        <v>136</v>
      </c>
      <c r="BT251" s="13" t="s">
        <v>136</v>
      </c>
      <c r="BU251" s="20">
        <v>0</v>
      </c>
      <c r="BV251" s="13" t="s">
        <v>136</v>
      </c>
      <c r="BW251" s="13" t="s">
        <v>136</v>
      </c>
      <c r="BX251" s="13" t="s">
        <v>136</v>
      </c>
      <c r="BY251" s="20">
        <v>0</v>
      </c>
      <c r="BZ251" s="13" t="s">
        <v>136</v>
      </c>
      <c r="CA251" s="13" t="s">
        <v>136</v>
      </c>
      <c r="CB251" s="13" t="s">
        <v>136</v>
      </c>
      <c r="CC251" s="20">
        <v>1</v>
      </c>
      <c r="CD251">
        <v>2</v>
      </c>
      <c r="CE251" s="15">
        <v>6</v>
      </c>
      <c r="CF251">
        <v>2</v>
      </c>
      <c r="CG251" s="20">
        <v>0</v>
      </c>
      <c r="CH251" s="13" t="s">
        <v>136</v>
      </c>
      <c r="CI251" s="13" t="s">
        <v>136</v>
      </c>
      <c r="CJ251" s="13" t="s">
        <v>136</v>
      </c>
      <c r="CK251" s="20">
        <v>0</v>
      </c>
      <c r="CL251" s="13" t="s">
        <v>136</v>
      </c>
      <c r="CM251" s="13" t="s">
        <v>136</v>
      </c>
      <c r="CN251" s="13" t="s">
        <v>136</v>
      </c>
      <c r="CO251" s="13" t="s">
        <v>136</v>
      </c>
      <c r="CP251" s="13" t="s">
        <v>136</v>
      </c>
      <c r="CQ251" s="13" t="s">
        <v>136</v>
      </c>
      <c r="CR251" s="13" t="s">
        <v>136</v>
      </c>
      <c r="CS251" s="13" t="s">
        <v>136</v>
      </c>
      <c r="CT251" s="13" t="s">
        <v>136</v>
      </c>
      <c r="CU251" s="13" t="s">
        <v>136</v>
      </c>
      <c r="CV251" s="13" t="s">
        <v>136</v>
      </c>
      <c r="CW251" s="13" t="s">
        <v>136</v>
      </c>
      <c r="CX251" s="13" t="s">
        <v>136</v>
      </c>
      <c r="CY251" s="13" t="s">
        <v>136</v>
      </c>
      <c r="CZ251" s="13" t="s">
        <v>136</v>
      </c>
      <c r="DA251" s="13" t="s">
        <v>136</v>
      </c>
      <c r="DB251" s="13" t="s">
        <v>136</v>
      </c>
      <c r="DC251">
        <v>5</v>
      </c>
      <c r="DD251" s="13" t="s">
        <v>136</v>
      </c>
      <c r="DE251" s="13" t="s">
        <v>136</v>
      </c>
      <c r="DF251" s="13" t="s">
        <v>136</v>
      </c>
      <c r="DG251" s="13" t="s">
        <v>136</v>
      </c>
      <c r="DH251" s="13" t="s">
        <v>136</v>
      </c>
      <c r="DI251" s="13"/>
      <c r="DJ251" s="13"/>
      <c r="DK251" s="13"/>
      <c r="DL251" s="13">
        <v>1</v>
      </c>
      <c r="DM251" s="13">
        <v>1</v>
      </c>
      <c r="DN251" s="13">
        <v>0</v>
      </c>
      <c r="DO251" s="13">
        <v>0</v>
      </c>
      <c r="DP251" s="13">
        <v>0</v>
      </c>
      <c r="DQ251" s="13">
        <v>0</v>
      </c>
      <c r="DR251" s="13">
        <v>0</v>
      </c>
      <c r="DS251" s="13">
        <v>0</v>
      </c>
      <c r="DT251" s="13">
        <v>0</v>
      </c>
      <c r="DU251" s="13">
        <v>0</v>
      </c>
      <c r="DV251" s="13">
        <v>0</v>
      </c>
      <c r="DW251" s="13">
        <v>0</v>
      </c>
      <c r="DX251" s="13">
        <v>2</v>
      </c>
      <c r="DY251" s="13">
        <v>2</v>
      </c>
      <c r="DZ251">
        <v>4</v>
      </c>
      <c r="EA251">
        <v>4</v>
      </c>
      <c r="EB251" s="13">
        <v>3000</v>
      </c>
      <c r="EC251" s="13">
        <v>4000</v>
      </c>
      <c r="ED251" s="19">
        <f t="shared" si="44"/>
        <v>1000</v>
      </c>
      <c r="EE251" s="19">
        <f t="shared" si="45"/>
        <v>25</v>
      </c>
      <c r="EF251" s="13">
        <v>2000</v>
      </c>
      <c r="EG251" s="13">
        <v>4000</v>
      </c>
      <c r="EH251" s="19">
        <f t="shared" si="46"/>
        <v>2000</v>
      </c>
      <c r="EI251" s="19">
        <f t="shared" si="47"/>
        <v>50</v>
      </c>
      <c r="EJ251" s="19"/>
      <c r="EK251" s="19"/>
      <c r="EL251" s="19"/>
      <c r="EM251" s="19"/>
      <c r="EN251" s="19"/>
      <c r="EO251" s="19"/>
      <c r="EP251" s="19"/>
      <c r="EQ251" s="19"/>
      <c r="ER251" s="19">
        <v>2</v>
      </c>
      <c r="ES251" s="13"/>
      <c r="ET251" s="13">
        <v>0</v>
      </c>
      <c r="EU251" s="13">
        <v>0</v>
      </c>
      <c r="EV251" s="19">
        <v>0</v>
      </c>
      <c r="EW251" s="19"/>
      <c r="EX251" s="13">
        <v>0</v>
      </c>
      <c r="EY251" t="s">
        <v>136</v>
      </c>
      <c r="EZ251" s="19">
        <v>0</v>
      </c>
      <c r="FA251" s="19"/>
      <c r="FB251" s="19">
        <v>0</v>
      </c>
      <c r="FC251" s="19"/>
      <c r="FD251" s="19">
        <v>0</v>
      </c>
      <c r="FE251" s="19"/>
      <c r="FF251" s="15">
        <v>0</v>
      </c>
      <c r="FG251">
        <v>40</v>
      </c>
      <c r="FH251">
        <v>23</v>
      </c>
      <c r="FI251">
        <v>3</v>
      </c>
      <c r="FJ251">
        <v>61</v>
      </c>
      <c r="FK251">
        <v>43</v>
      </c>
      <c r="FL251">
        <v>84</v>
      </c>
      <c r="FM251">
        <v>127</v>
      </c>
      <c r="FN251">
        <v>12</v>
      </c>
      <c r="FO251">
        <v>12</v>
      </c>
      <c r="FP251">
        <v>0</v>
      </c>
      <c r="FQ251">
        <v>0</v>
      </c>
      <c r="FR251">
        <v>1</v>
      </c>
      <c r="FS251">
        <v>1</v>
      </c>
      <c r="FT251">
        <v>0</v>
      </c>
      <c r="FU251">
        <v>0</v>
      </c>
      <c r="FV251">
        <v>1</v>
      </c>
      <c r="FW251">
        <v>0</v>
      </c>
      <c r="FX251">
        <v>0</v>
      </c>
      <c r="FY251">
        <v>0</v>
      </c>
      <c r="FZ251">
        <v>3</v>
      </c>
      <c r="GA251">
        <v>3</v>
      </c>
      <c r="GB251">
        <v>1</v>
      </c>
      <c r="GC251">
        <v>19</v>
      </c>
      <c r="GD251">
        <v>4</v>
      </c>
      <c r="GE251">
        <v>0</v>
      </c>
      <c r="GF251">
        <v>0</v>
      </c>
      <c r="GG251">
        <v>0</v>
      </c>
      <c r="GH251">
        <v>2</v>
      </c>
      <c r="GI251">
        <v>0</v>
      </c>
      <c r="GJ251">
        <v>2</v>
      </c>
      <c r="GK251">
        <v>0</v>
      </c>
      <c r="GL251">
        <v>2</v>
      </c>
      <c r="GM251">
        <v>0</v>
      </c>
      <c r="GN251">
        <v>0</v>
      </c>
      <c r="GO251">
        <v>0</v>
      </c>
      <c r="GP251">
        <v>7</v>
      </c>
      <c r="GQ251">
        <v>7</v>
      </c>
      <c r="GR251">
        <v>0</v>
      </c>
      <c r="GS251">
        <v>42</v>
      </c>
      <c r="GT251">
        <v>0</v>
      </c>
      <c r="GU251">
        <v>0</v>
      </c>
      <c r="GV251">
        <v>0</v>
      </c>
      <c r="GW251">
        <v>0</v>
      </c>
      <c r="GX251">
        <v>8</v>
      </c>
      <c r="GY251">
        <v>0</v>
      </c>
      <c r="GZ251">
        <v>0</v>
      </c>
      <c r="HA251">
        <v>0</v>
      </c>
    </row>
    <row r="252" spans="1:209" ht="15" customHeight="1" x14ac:dyDescent="0.35">
      <c r="A252" s="18">
        <v>4031223</v>
      </c>
      <c r="B252" s="18">
        <v>4</v>
      </c>
      <c r="C252" s="18">
        <v>3</v>
      </c>
      <c r="D252" s="18">
        <v>12</v>
      </c>
      <c r="E252" s="18" t="s">
        <v>376</v>
      </c>
      <c r="F252" s="18">
        <v>0</v>
      </c>
      <c r="G252">
        <v>0</v>
      </c>
      <c r="H252" s="18">
        <v>3</v>
      </c>
      <c r="I252">
        <v>0</v>
      </c>
      <c r="J252">
        <v>1</v>
      </c>
      <c r="K252" s="13">
        <v>0</v>
      </c>
      <c r="L252" s="14">
        <v>0</v>
      </c>
      <c r="M252" s="13">
        <v>8</v>
      </c>
      <c r="N252" s="14">
        <v>0</v>
      </c>
      <c r="O252" s="14">
        <v>0</v>
      </c>
      <c r="P252" s="13">
        <v>0</v>
      </c>
      <c r="Q252" s="13">
        <v>0</v>
      </c>
      <c r="R252">
        <v>2</v>
      </c>
      <c r="S252" s="14">
        <v>0</v>
      </c>
      <c r="T252" s="14">
        <f t="shared" si="39"/>
        <v>10</v>
      </c>
      <c r="U252" s="14">
        <v>0</v>
      </c>
      <c r="V252" s="14">
        <v>0</v>
      </c>
      <c r="W252" s="14">
        <v>0</v>
      </c>
      <c r="X252" s="14">
        <v>0</v>
      </c>
      <c r="Y252" s="14">
        <v>0</v>
      </c>
      <c r="Z252" s="14">
        <v>0</v>
      </c>
      <c r="AA252" s="14">
        <v>0</v>
      </c>
      <c r="AB252" s="14">
        <f t="shared" si="40"/>
        <v>0</v>
      </c>
      <c r="AC252" s="14">
        <v>0</v>
      </c>
      <c r="AD252" s="14">
        <v>0</v>
      </c>
      <c r="AE252" s="14">
        <v>0</v>
      </c>
      <c r="AF252" s="14">
        <v>0</v>
      </c>
      <c r="AG252" s="14">
        <v>0</v>
      </c>
      <c r="AH252" s="14">
        <v>0</v>
      </c>
      <c r="AI252" s="14">
        <v>0</v>
      </c>
      <c r="AJ252" s="14">
        <f t="shared" si="41"/>
        <v>0</v>
      </c>
      <c r="AK252" s="14">
        <v>0</v>
      </c>
      <c r="AL252" s="14">
        <v>0</v>
      </c>
      <c r="AM252" s="14">
        <v>0</v>
      </c>
      <c r="AN252" s="14">
        <v>0</v>
      </c>
      <c r="AO252" s="14">
        <v>0</v>
      </c>
      <c r="AP252" s="14">
        <v>0</v>
      </c>
      <c r="AQ252" s="14">
        <v>0</v>
      </c>
      <c r="AR252" s="14">
        <f t="shared" si="42"/>
        <v>0</v>
      </c>
      <c r="AS252" s="14">
        <f t="shared" si="43"/>
        <v>10</v>
      </c>
      <c r="AT252" s="13">
        <v>1</v>
      </c>
      <c r="AU252">
        <v>5</v>
      </c>
      <c r="AV252" s="20">
        <v>1</v>
      </c>
      <c r="AW252" s="13">
        <v>2</v>
      </c>
      <c r="AX252" s="13">
        <v>2</v>
      </c>
      <c r="AY252" s="13">
        <v>2</v>
      </c>
      <c r="AZ252" s="20">
        <v>0</v>
      </c>
      <c r="BA252" s="13" t="s">
        <v>136</v>
      </c>
      <c r="BB252" s="13" t="s">
        <v>136</v>
      </c>
      <c r="BC252" s="13" t="s">
        <v>136</v>
      </c>
      <c r="BD252" s="20">
        <v>0</v>
      </c>
      <c r="BE252" s="13" t="s">
        <v>136</v>
      </c>
      <c r="BF252" s="13" t="s">
        <v>136</v>
      </c>
      <c r="BG252" s="13" t="s">
        <v>136</v>
      </c>
      <c r="BH252" s="20">
        <v>0</v>
      </c>
      <c r="BI252" s="13" t="s">
        <v>136</v>
      </c>
      <c r="BJ252" s="13" t="s">
        <v>136</v>
      </c>
      <c r="BK252" s="13" t="s">
        <v>136</v>
      </c>
      <c r="BL252" s="20">
        <v>0</v>
      </c>
      <c r="BM252" s="13" t="s">
        <v>136</v>
      </c>
      <c r="BN252" s="13" t="s">
        <v>136</v>
      </c>
      <c r="BO252" s="13" t="s">
        <v>136</v>
      </c>
      <c r="BP252" s="20">
        <v>0</v>
      </c>
      <c r="BQ252" s="21">
        <v>0</v>
      </c>
      <c r="BR252" s="13" t="s">
        <v>136</v>
      </c>
      <c r="BS252" s="13" t="s">
        <v>136</v>
      </c>
      <c r="BT252" s="13" t="s">
        <v>136</v>
      </c>
      <c r="BU252" s="20">
        <v>0</v>
      </c>
      <c r="BV252" s="13" t="s">
        <v>136</v>
      </c>
      <c r="BW252" s="13" t="s">
        <v>136</v>
      </c>
      <c r="BX252" s="13" t="s">
        <v>136</v>
      </c>
      <c r="BY252" s="20">
        <v>0</v>
      </c>
      <c r="BZ252" s="13" t="s">
        <v>136</v>
      </c>
      <c r="CA252" s="13" t="s">
        <v>136</v>
      </c>
      <c r="CB252" s="13" t="s">
        <v>136</v>
      </c>
      <c r="CC252" s="20">
        <v>1</v>
      </c>
      <c r="CD252">
        <v>2</v>
      </c>
      <c r="CE252" s="15">
        <v>6</v>
      </c>
      <c r="CF252">
        <v>2</v>
      </c>
      <c r="CG252" s="20">
        <v>0</v>
      </c>
      <c r="CH252" s="13" t="s">
        <v>136</v>
      </c>
      <c r="CI252" s="13" t="s">
        <v>136</v>
      </c>
      <c r="CJ252" s="13" t="s">
        <v>136</v>
      </c>
      <c r="CK252" s="20">
        <v>0</v>
      </c>
      <c r="CL252" s="13" t="s">
        <v>136</v>
      </c>
      <c r="CM252" s="13" t="s">
        <v>136</v>
      </c>
      <c r="CN252" s="13" t="s">
        <v>136</v>
      </c>
      <c r="CO252" s="13" t="s">
        <v>136</v>
      </c>
      <c r="CP252" s="13" t="s">
        <v>136</v>
      </c>
      <c r="CQ252" s="13" t="s">
        <v>136</v>
      </c>
      <c r="CR252" s="13" t="s">
        <v>136</v>
      </c>
      <c r="CS252" s="13" t="s">
        <v>136</v>
      </c>
      <c r="CT252" s="13" t="s">
        <v>136</v>
      </c>
      <c r="CU252" s="13" t="s">
        <v>136</v>
      </c>
      <c r="CV252" s="13" t="s">
        <v>136</v>
      </c>
      <c r="CW252" s="13" t="s">
        <v>136</v>
      </c>
      <c r="CX252" s="13" t="s">
        <v>136</v>
      </c>
      <c r="CY252" s="13" t="s">
        <v>136</v>
      </c>
      <c r="CZ252" s="13" t="s">
        <v>136</v>
      </c>
      <c r="DA252" s="13" t="s">
        <v>136</v>
      </c>
      <c r="DB252" s="13" t="s">
        <v>136</v>
      </c>
      <c r="DC252">
        <v>18</v>
      </c>
      <c r="DD252" s="13" t="s">
        <v>136</v>
      </c>
      <c r="DE252" s="13" t="s">
        <v>136</v>
      </c>
      <c r="DF252" s="13" t="s">
        <v>136</v>
      </c>
      <c r="DG252" s="13" t="s">
        <v>136</v>
      </c>
      <c r="DH252" s="13" t="s">
        <v>136</v>
      </c>
      <c r="DI252" s="13"/>
      <c r="DJ252" s="13"/>
      <c r="DK252" s="13"/>
      <c r="DL252" s="13">
        <v>1</v>
      </c>
      <c r="DM252" s="13">
        <v>0</v>
      </c>
      <c r="DN252" s="13">
        <v>0</v>
      </c>
      <c r="DO252" s="13">
        <v>0</v>
      </c>
      <c r="DP252" s="13">
        <v>0</v>
      </c>
      <c r="DQ252" s="13">
        <v>0</v>
      </c>
      <c r="DR252" s="13">
        <v>0</v>
      </c>
      <c r="DS252" s="13">
        <v>0</v>
      </c>
      <c r="DT252" s="13">
        <v>0</v>
      </c>
      <c r="DU252" s="13">
        <v>0</v>
      </c>
      <c r="DV252" s="13">
        <v>0</v>
      </c>
      <c r="DW252" s="13">
        <v>1</v>
      </c>
      <c r="DX252" s="13">
        <v>2</v>
      </c>
      <c r="DY252" s="13">
        <v>2</v>
      </c>
      <c r="DZ252" s="13">
        <v>2</v>
      </c>
      <c r="EA252" s="13">
        <v>2</v>
      </c>
      <c r="EB252" s="13">
        <v>3000</v>
      </c>
      <c r="EC252" s="13">
        <v>5000</v>
      </c>
      <c r="ED252" s="19">
        <f t="shared" si="44"/>
        <v>2000</v>
      </c>
      <c r="EE252" s="19">
        <f t="shared" si="45"/>
        <v>40</v>
      </c>
      <c r="EF252" s="13">
        <v>2500</v>
      </c>
      <c r="EG252" s="13">
        <v>4000</v>
      </c>
      <c r="EH252" s="19">
        <f t="shared" si="46"/>
        <v>1500</v>
      </c>
      <c r="EI252" s="19">
        <f t="shared" si="47"/>
        <v>37.5</v>
      </c>
      <c r="EJ252" s="13">
        <v>6000</v>
      </c>
      <c r="EK252" s="13">
        <v>10000</v>
      </c>
      <c r="EL252" s="19">
        <f t="shared" si="48"/>
        <v>4000</v>
      </c>
      <c r="EM252" s="19">
        <f t="shared" si="49"/>
        <v>40</v>
      </c>
      <c r="EN252" s="13">
        <v>5000</v>
      </c>
      <c r="EO252" s="13">
        <v>5000</v>
      </c>
      <c r="EP252" s="19">
        <f t="shared" si="50"/>
        <v>0</v>
      </c>
      <c r="EQ252" s="19">
        <f t="shared" si="51"/>
        <v>0</v>
      </c>
      <c r="ER252" s="13">
        <v>1</v>
      </c>
      <c r="ES252" s="13"/>
      <c r="ET252" s="13">
        <v>1</v>
      </c>
      <c r="EU252" s="13">
        <v>1</v>
      </c>
      <c r="EV252" s="13">
        <v>1</v>
      </c>
      <c r="EW252" s="13"/>
      <c r="EX252" s="13">
        <v>0</v>
      </c>
      <c r="EY252" t="s">
        <v>136</v>
      </c>
      <c r="EZ252" s="19">
        <v>0</v>
      </c>
      <c r="FA252" s="19"/>
      <c r="FB252" s="13">
        <v>10</v>
      </c>
      <c r="FC252" s="13"/>
      <c r="FD252" s="19">
        <v>0</v>
      </c>
      <c r="FE252" s="19"/>
      <c r="FF252">
        <v>2</v>
      </c>
      <c r="FG252">
        <v>28</v>
      </c>
      <c r="FH252">
        <v>49</v>
      </c>
      <c r="FI252">
        <v>2</v>
      </c>
      <c r="FJ252">
        <v>4</v>
      </c>
      <c r="FK252">
        <v>30</v>
      </c>
      <c r="FL252">
        <v>53</v>
      </c>
      <c r="FM252">
        <v>83</v>
      </c>
      <c r="FN252">
        <v>5</v>
      </c>
      <c r="FO252">
        <v>3</v>
      </c>
      <c r="FP252">
        <v>0</v>
      </c>
      <c r="FQ252">
        <v>0</v>
      </c>
      <c r="FR252">
        <v>0</v>
      </c>
      <c r="FS252">
        <v>0</v>
      </c>
      <c r="FT252">
        <v>0</v>
      </c>
      <c r="FU252">
        <v>0</v>
      </c>
      <c r="FV252">
        <v>0</v>
      </c>
      <c r="FW252">
        <v>0</v>
      </c>
      <c r="FX252">
        <v>0</v>
      </c>
      <c r="FY252">
        <v>0</v>
      </c>
      <c r="FZ252">
        <v>4</v>
      </c>
      <c r="GA252">
        <v>7</v>
      </c>
      <c r="GB252">
        <v>2</v>
      </c>
      <c r="GC252">
        <v>4</v>
      </c>
      <c r="GD252">
        <v>2</v>
      </c>
      <c r="GE252">
        <v>0</v>
      </c>
      <c r="GF252">
        <v>0</v>
      </c>
      <c r="GG252">
        <v>0</v>
      </c>
      <c r="GH252">
        <v>3</v>
      </c>
      <c r="GI252">
        <v>5</v>
      </c>
      <c r="GJ252">
        <v>0</v>
      </c>
      <c r="GK252">
        <v>0</v>
      </c>
      <c r="GL252">
        <v>0</v>
      </c>
      <c r="GM252">
        <v>0</v>
      </c>
      <c r="GN252">
        <v>0</v>
      </c>
      <c r="GO252">
        <v>0</v>
      </c>
      <c r="GP252">
        <v>7</v>
      </c>
      <c r="GQ252">
        <v>11</v>
      </c>
      <c r="GR252">
        <v>0</v>
      </c>
      <c r="GS252">
        <v>0</v>
      </c>
      <c r="GT252">
        <v>0</v>
      </c>
      <c r="GU252">
        <v>12</v>
      </c>
      <c r="GV252">
        <v>0</v>
      </c>
      <c r="GW252">
        <v>0</v>
      </c>
      <c r="GX252">
        <v>7</v>
      </c>
      <c r="GY252">
        <v>11</v>
      </c>
      <c r="GZ252">
        <v>0</v>
      </c>
      <c r="HA252">
        <v>0</v>
      </c>
    </row>
    <row r="253" spans="1:209" ht="15" customHeight="1" x14ac:dyDescent="0.35">
      <c r="A253" s="18">
        <v>4031224</v>
      </c>
      <c r="B253" s="18">
        <v>4</v>
      </c>
      <c r="C253" s="18">
        <v>3</v>
      </c>
      <c r="D253" s="18">
        <v>12</v>
      </c>
      <c r="E253" s="18" t="s">
        <v>377</v>
      </c>
      <c r="F253" s="18">
        <v>0</v>
      </c>
      <c r="G253">
        <v>0</v>
      </c>
      <c r="H253" s="18">
        <v>1</v>
      </c>
      <c r="I253">
        <v>0</v>
      </c>
      <c r="J253" s="18">
        <v>0</v>
      </c>
      <c r="K253" s="13">
        <v>1</v>
      </c>
      <c r="L253">
        <v>1</v>
      </c>
      <c r="M253" s="13">
        <v>3.5</v>
      </c>
      <c r="N253" s="14">
        <v>0</v>
      </c>
      <c r="O253" s="13">
        <v>2.5</v>
      </c>
      <c r="P253" s="14">
        <v>0</v>
      </c>
      <c r="Q253" s="14">
        <v>0</v>
      </c>
      <c r="R253" s="13">
        <v>5</v>
      </c>
      <c r="S253" s="14">
        <v>0</v>
      </c>
      <c r="T253" s="14">
        <f t="shared" si="39"/>
        <v>11</v>
      </c>
      <c r="U253" s="14">
        <v>0</v>
      </c>
      <c r="V253" s="14">
        <v>0</v>
      </c>
      <c r="W253" s="14">
        <v>0</v>
      </c>
      <c r="X253" s="14">
        <v>0</v>
      </c>
      <c r="Y253" s="14">
        <v>0</v>
      </c>
      <c r="Z253" s="14">
        <v>0</v>
      </c>
      <c r="AA253" s="14">
        <v>0</v>
      </c>
      <c r="AB253" s="14">
        <f t="shared" si="40"/>
        <v>0</v>
      </c>
      <c r="AC253" s="14">
        <v>0</v>
      </c>
      <c r="AD253" s="14">
        <v>0</v>
      </c>
      <c r="AE253" s="14">
        <v>0</v>
      </c>
      <c r="AF253" s="14">
        <v>0</v>
      </c>
      <c r="AG253" s="14">
        <v>0</v>
      </c>
      <c r="AH253" s="14">
        <v>0</v>
      </c>
      <c r="AI253" s="14">
        <v>0</v>
      </c>
      <c r="AJ253" s="14">
        <f t="shared" si="41"/>
        <v>0</v>
      </c>
      <c r="AK253" s="14">
        <v>0</v>
      </c>
      <c r="AL253" s="14">
        <v>0</v>
      </c>
      <c r="AM253" s="14">
        <v>0</v>
      </c>
      <c r="AN253" s="14">
        <v>0</v>
      </c>
      <c r="AO253" s="14">
        <v>0</v>
      </c>
      <c r="AP253" s="14">
        <v>0</v>
      </c>
      <c r="AQ253" s="14">
        <v>0</v>
      </c>
      <c r="AR253" s="14">
        <f t="shared" si="42"/>
        <v>0</v>
      </c>
      <c r="AS253" s="14">
        <f t="shared" si="43"/>
        <v>11</v>
      </c>
      <c r="AT253" s="13">
        <v>0</v>
      </c>
      <c r="AU253" s="13" t="s">
        <v>136</v>
      </c>
      <c r="AV253" s="20">
        <v>0</v>
      </c>
      <c r="AW253" s="13" t="s">
        <v>136</v>
      </c>
      <c r="AX253" s="13" t="s">
        <v>136</v>
      </c>
      <c r="AY253" s="13" t="s">
        <v>136</v>
      </c>
      <c r="AZ253" s="20">
        <v>0</v>
      </c>
      <c r="BA253" s="13" t="s">
        <v>136</v>
      </c>
      <c r="BB253" s="13" t="s">
        <v>136</v>
      </c>
      <c r="BC253" s="13" t="s">
        <v>136</v>
      </c>
      <c r="BD253" s="20">
        <v>0</v>
      </c>
      <c r="BE253" s="13" t="s">
        <v>136</v>
      </c>
      <c r="BF253" s="13" t="s">
        <v>136</v>
      </c>
      <c r="BG253" s="13" t="s">
        <v>136</v>
      </c>
      <c r="BH253" s="20">
        <v>0</v>
      </c>
      <c r="BI253" s="13" t="s">
        <v>136</v>
      </c>
      <c r="BJ253" s="13" t="s">
        <v>136</v>
      </c>
      <c r="BK253" s="13" t="s">
        <v>136</v>
      </c>
      <c r="BL253" s="20">
        <v>0</v>
      </c>
      <c r="BM253" s="13" t="s">
        <v>136</v>
      </c>
      <c r="BN253" s="13" t="s">
        <v>136</v>
      </c>
      <c r="BO253" s="13" t="s">
        <v>136</v>
      </c>
      <c r="BP253" s="20">
        <v>0</v>
      </c>
      <c r="BQ253" s="21">
        <v>0</v>
      </c>
      <c r="BR253" s="13" t="s">
        <v>136</v>
      </c>
      <c r="BS253" s="13" t="s">
        <v>136</v>
      </c>
      <c r="BT253" s="13" t="s">
        <v>136</v>
      </c>
      <c r="BU253" s="20">
        <v>1</v>
      </c>
      <c r="BV253">
        <v>2</v>
      </c>
      <c r="BW253">
        <v>6</v>
      </c>
      <c r="BX253">
        <v>2</v>
      </c>
      <c r="BY253" s="20">
        <v>0</v>
      </c>
      <c r="BZ253" s="13" t="s">
        <v>136</v>
      </c>
      <c r="CA253" s="13" t="s">
        <v>136</v>
      </c>
      <c r="CB253" s="13" t="s">
        <v>136</v>
      </c>
      <c r="CC253" s="20">
        <v>0</v>
      </c>
      <c r="CD253" s="13" t="s">
        <v>136</v>
      </c>
      <c r="CE253" s="13" t="s">
        <v>136</v>
      </c>
      <c r="CF253" s="13" t="s">
        <v>136</v>
      </c>
      <c r="CG253" s="20">
        <v>0</v>
      </c>
      <c r="CH253" s="13" t="s">
        <v>136</v>
      </c>
      <c r="CI253" s="13" t="s">
        <v>136</v>
      </c>
      <c r="CJ253" s="13" t="s">
        <v>136</v>
      </c>
      <c r="CK253" s="20">
        <v>0</v>
      </c>
      <c r="CL253" s="13" t="s">
        <v>136</v>
      </c>
      <c r="CM253" s="13" t="s">
        <v>136</v>
      </c>
      <c r="CN253" s="13" t="s">
        <v>136</v>
      </c>
      <c r="CO253" s="13" t="s">
        <v>136</v>
      </c>
      <c r="CP253" s="13" t="s">
        <v>136</v>
      </c>
      <c r="CQ253" s="13" t="s">
        <v>136</v>
      </c>
      <c r="CR253" s="13" t="s">
        <v>136</v>
      </c>
      <c r="CS253" s="13" t="s">
        <v>136</v>
      </c>
      <c r="CT253" s="13" t="s">
        <v>136</v>
      </c>
      <c r="CU253" s="13" t="s">
        <v>136</v>
      </c>
      <c r="CV253" s="13" t="s">
        <v>136</v>
      </c>
      <c r="CW253" s="13" t="s">
        <v>136</v>
      </c>
      <c r="CX253" s="13" t="s">
        <v>136</v>
      </c>
      <c r="CY253">
        <v>9</v>
      </c>
      <c r="CZ253" s="13" t="s">
        <v>136</v>
      </c>
      <c r="DA253" s="13" t="s">
        <v>136</v>
      </c>
      <c r="DB253" s="13" t="s">
        <v>136</v>
      </c>
      <c r="DC253" s="13" t="s">
        <v>136</v>
      </c>
      <c r="DD253" s="13" t="s">
        <v>136</v>
      </c>
      <c r="DE253" s="13" t="s">
        <v>136</v>
      </c>
      <c r="DF253" s="13" t="s">
        <v>136</v>
      </c>
      <c r="DG253" s="13" t="s">
        <v>136</v>
      </c>
      <c r="DH253" s="13" t="s">
        <v>136</v>
      </c>
      <c r="DI253" s="13"/>
      <c r="DJ253" s="13"/>
      <c r="DK253" s="13"/>
      <c r="DL253" s="13">
        <v>0</v>
      </c>
      <c r="DM253" s="13">
        <v>0</v>
      </c>
      <c r="DN253" s="13">
        <v>0</v>
      </c>
      <c r="DO253" s="13">
        <v>0</v>
      </c>
      <c r="DP253" s="13">
        <v>0</v>
      </c>
      <c r="DQ253" s="13">
        <v>1</v>
      </c>
      <c r="DR253" s="13">
        <v>0</v>
      </c>
      <c r="DS253" s="13">
        <v>0</v>
      </c>
      <c r="DT253" s="13">
        <v>0</v>
      </c>
      <c r="DU253" s="13">
        <v>0</v>
      </c>
      <c r="DV253" s="13">
        <v>0</v>
      </c>
      <c r="DW253" s="13">
        <v>0</v>
      </c>
      <c r="DX253" s="13">
        <v>2</v>
      </c>
      <c r="DY253" s="13">
        <v>3</v>
      </c>
      <c r="DZ253" s="13">
        <v>4</v>
      </c>
      <c r="EA253" s="13">
        <v>4</v>
      </c>
      <c r="EB253" s="13">
        <v>2000</v>
      </c>
      <c r="EC253" s="13">
        <v>3500</v>
      </c>
      <c r="ED253" s="19">
        <f t="shared" si="44"/>
        <v>1500</v>
      </c>
      <c r="EE253" s="19">
        <f t="shared" si="45"/>
        <v>42.857142857142854</v>
      </c>
      <c r="EF253" s="20"/>
      <c r="EH253" s="19"/>
      <c r="EI253" s="19"/>
      <c r="EJ253" s="19"/>
      <c r="EK253" s="19"/>
      <c r="EL253" s="19"/>
      <c r="EM253" s="19"/>
      <c r="EN253" s="19"/>
      <c r="EO253" s="19"/>
      <c r="EP253" s="19"/>
      <c r="EQ253" s="19"/>
      <c r="ER253" s="19">
        <v>2</v>
      </c>
      <c r="ES253" s="13"/>
      <c r="ET253" s="13">
        <v>0</v>
      </c>
      <c r="EU253" s="13">
        <v>0</v>
      </c>
      <c r="EV253" s="19">
        <v>0</v>
      </c>
      <c r="EW253" s="19"/>
      <c r="EX253" s="13">
        <v>0</v>
      </c>
      <c r="EY253" t="s">
        <v>136</v>
      </c>
      <c r="EZ253" s="19">
        <v>0</v>
      </c>
      <c r="FA253" s="19"/>
      <c r="FB253">
        <v>6</v>
      </c>
      <c r="FD253" s="19">
        <v>0</v>
      </c>
      <c r="FE253" s="19"/>
      <c r="FF253">
        <v>3</v>
      </c>
      <c r="FG253">
        <v>108</v>
      </c>
      <c r="FH253">
        <v>57</v>
      </c>
      <c r="FI253">
        <v>0</v>
      </c>
      <c r="FJ253">
        <v>4</v>
      </c>
      <c r="FK253">
        <v>108</v>
      </c>
      <c r="FL253">
        <v>61</v>
      </c>
      <c r="FM253">
        <v>169</v>
      </c>
      <c r="FN253">
        <v>24</v>
      </c>
      <c r="FO253">
        <v>0</v>
      </c>
      <c r="FP253">
        <v>0</v>
      </c>
      <c r="FQ253">
        <v>0</v>
      </c>
      <c r="FR253">
        <v>0</v>
      </c>
      <c r="FS253">
        <v>0</v>
      </c>
      <c r="FT253">
        <v>0</v>
      </c>
      <c r="FU253">
        <v>0</v>
      </c>
      <c r="FV253">
        <v>0</v>
      </c>
      <c r="FW253">
        <v>0</v>
      </c>
      <c r="FX253">
        <v>0</v>
      </c>
      <c r="FY253">
        <v>0</v>
      </c>
      <c r="FZ253">
        <v>11</v>
      </c>
      <c r="GA253">
        <v>11</v>
      </c>
      <c r="GB253">
        <v>0</v>
      </c>
      <c r="GC253">
        <v>4</v>
      </c>
      <c r="GD253">
        <v>24</v>
      </c>
      <c r="GE253">
        <v>0</v>
      </c>
      <c r="GF253">
        <v>0</v>
      </c>
      <c r="GG253">
        <v>0</v>
      </c>
      <c r="GH253">
        <v>17</v>
      </c>
      <c r="GI253">
        <v>14</v>
      </c>
      <c r="GJ253">
        <v>0</v>
      </c>
      <c r="GK253">
        <v>0</v>
      </c>
      <c r="GL253">
        <v>0</v>
      </c>
      <c r="GM253">
        <v>0</v>
      </c>
      <c r="GN253">
        <v>0</v>
      </c>
      <c r="GO253">
        <v>0</v>
      </c>
      <c r="GP253">
        <v>16</v>
      </c>
      <c r="GQ253">
        <v>16</v>
      </c>
      <c r="GR253">
        <v>0</v>
      </c>
      <c r="GS253">
        <v>0</v>
      </c>
      <c r="GT253">
        <v>0</v>
      </c>
      <c r="GU253">
        <v>0</v>
      </c>
      <c r="GV253">
        <v>0</v>
      </c>
      <c r="GW253">
        <v>0</v>
      </c>
      <c r="GX253">
        <v>16</v>
      </c>
      <c r="GY253">
        <v>16</v>
      </c>
      <c r="GZ253">
        <v>0</v>
      </c>
      <c r="HA253">
        <v>0</v>
      </c>
    </row>
    <row r="254" spans="1:209" ht="15" customHeight="1" x14ac:dyDescent="0.35">
      <c r="A254" s="18">
        <v>4031225</v>
      </c>
      <c r="B254" s="18">
        <v>4</v>
      </c>
      <c r="C254" s="18">
        <v>3</v>
      </c>
      <c r="D254" s="18">
        <v>12</v>
      </c>
      <c r="E254" s="18" t="s">
        <v>378</v>
      </c>
      <c r="F254" s="18">
        <v>0</v>
      </c>
      <c r="G254">
        <v>0</v>
      </c>
      <c r="H254" s="18">
        <v>4</v>
      </c>
      <c r="I254">
        <v>0</v>
      </c>
      <c r="J254" s="18">
        <v>0</v>
      </c>
      <c r="K254" s="13">
        <v>0</v>
      </c>
      <c r="L254" s="14">
        <v>0</v>
      </c>
      <c r="M254" s="14">
        <v>0</v>
      </c>
      <c r="N254" s="14">
        <v>0</v>
      </c>
      <c r="O254" s="14">
        <v>0</v>
      </c>
      <c r="P254" s="13">
        <v>0</v>
      </c>
      <c r="Q254" s="13">
        <v>0</v>
      </c>
      <c r="R254" s="13">
        <v>0</v>
      </c>
      <c r="S254" s="14">
        <v>0</v>
      </c>
      <c r="T254" s="14">
        <f t="shared" si="39"/>
        <v>0</v>
      </c>
      <c r="U254">
        <v>5</v>
      </c>
      <c r="V254" s="14">
        <v>0</v>
      </c>
      <c r="W254">
        <v>3</v>
      </c>
      <c r="X254" s="14">
        <v>0</v>
      </c>
      <c r="Y254" s="14">
        <v>0</v>
      </c>
      <c r="Z254">
        <v>5</v>
      </c>
      <c r="AA254" s="14">
        <v>0</v>
      </c>
      <c r="AB254" s="14">
        <f t="shared" si="40"/>
        <v>13</v>
      </c>
      <c r="AC254" s="14">
        <v>0</v>
      </c>
      <c r="AD254" s="14">
        <v>0</v>
      </c>
      <c r="AE254" s="14">
        <v>0</v>
      </c>
      <c r="AF254" s="14">
        <v>0</v>
      </c>
      <c r="AG254" s="14">
        <v>0</v>
      </c>
      <c r="AH254" s="14">
        <v>0</v>
      </c>
      <c r="AI254" s="14">
        <v>0</v>
      </c>
      <c r="AJ254" s="14">
        <f t="shared" si="41"/>
        <v>0</v>
      </c>
      <c r="AK254" s="14">
        <v>0</v>
      </c>
      <c r="AL254" s="14">
        <v>0</v>
      </c>
      <c r="AM254" s="14">
        <v>0</v>
      </c>
      <c r="AN254" s="14">
        <v>0</v>
      </c>
      <c r="AO254" s="14">
        <v>0</v>
      </c>
      <c r="AP254" s="14">
        <v>0</v>
      </c>
      <c r="AQ254" s="14">
        <v>0</v>
      </c>
      <c r="AR254" s="14">
        <f t="shared" si="42"/>
        <v>0</v>
      </c>
      <c r="AS254" s="14">
        <f t="shared" si="43"/>
        <v>13</v>
      </c>
      <c r="AT254" s="13">
        <v>0</v>
      </c>
      <c r="AU254" s="13" t="s">
        <v>136</v>
      </c>
      <c r="AV254" s="20">
        <v>0</v>
      </c>
      <c r="AW254" s="13" t="s">
        <v>136</v>
      </c>
      <c r="AX254" s="13" t="s">
        <v>136</v>
      </c>
      <c r="AY254" s="13" t="s">
        <v>136</v>
      </c>
      <c r="AZ254" s="20">
        <v>0</v>
      </c>
      <c r="BA254" s="13" t="s">
        <v>136</v>
      </c>
      <c r="BB254" s="13" t="s">
        <v>136</v>
      </c>
      <c r="BC254" s="13" t="s">
        <v>136</v>
      </c>
      <c r="BD254" s="20">
        <v>0</v>
      </c>
      <c r="BE254" s="13" t="s">
        <v>136</v>
      </c>
      <c r="BF254" s="13" t="s">
        <v>136</v>
      </c>
      <c r="BG254" s="13" t="s">
        <v>136</v>
      </c>
      <c r="BH254" s="20">
        <v>0</v>
      </c>
      <c r="BI254" s="13" t="s">
        <v>136</v>
      </c>
      <c r="BJ254" s="13" t="s">
        <v>136</v>
      </c>
      <c r="BK254" s="13" t="s">
        <v>136</v>
      </c>
      <c r="BL254" s="20">
        <v>0</v>
      </c>
      <c r="BM254" s="13" t="s">
        <v>136</v>
      </c>
      <c r="BN254" s="13" t="s">
        <v>136</v>
      </c>
      <c r="BO254" s="13" t="s">
        <v>136</v>
      </c>
      <c r="BP254" s="20">
        <v>0</v>
      </c>
      <c r="BQ254" s="21">
        <v>0</v>
      </c>
      <c r="BR254" s="13" t="s">
        <v>136</v>
      </c>
      <c r="BS254" s="13" t="s">
        <v>136</v>
      </c>
      <c r="BT254" s="13" t="s">
        <v>136</v>
      </c>
      <c r="BU254" s="20">
        <v>0</v>
      </c>
      <c r="BV254" s="13" t="s">
        <v>136</v>
      </c>
      <c r="BW254" s="13" t="s">
        <v>136</v>
      </c>
      <c r="BX254" s="13" t="s">
        <v>136</v>
      </c>
      <c r="BY254" s="20">
        <v>0</v>
      </c>
      <c r="BZ254" s="13" t="s">
        <v>136</v>
      </c>
      <c r="CA254" s="13" t="s">
        <v>136</v>
      </c>
      <c r="CB254" s="13" t="s">
        <v>136</v>
      </c>
      <c r="CC254" s="20">
        <v>1</v>
      </c>
      <c r="CD254">
        <v>2</v>
      </c>
      <c r="CE254" s="15">
        <v>6</v>
      </c>
      <c r="CF254">
        <v>2</v>
      </c>
      <c r="CG254" s="20">
        <v>0</v>
      </c>
      <c r="CH254" s="13" t="s">
        <v>136</v>
      </c>
      <c r="CI254" s="13" t="s">
        <v>136</v>
      </c>
      <c r="CJ254" s="13" t="s">
        <v>136</v>
      </c>
      <c r="CK254" s="20">
        <v>0</v>
      </c>
      <c r="CL254" s="13" t="s">
        <v>136</v>
      </c>
      <c r="CM254" s="13" t="s">
        <v>136</v>
      </c>
      <c r="CN254" s="13" t="s">
        <v>136</v>
      </c>
      <c r="CO254" s="13" t="s">
        <v>136</v>
      </c>
      <c r="CP254" s="13" t="s">
        <v>136</v>
      </c>
      <c r="CQ254" s="13" t="s">
        <v>136</v>
      </c>
      <c r="CR254" s="13" t="s">
        <v>136</v>
      </c>
      <c r="CS254" s="13" t="s">
        <v>136</v>
      </c>
      <c r="CT254" s="13" t="s">
        <v>136</v>
      </c>
      <c r="CU254" s="13" t="s">
        <v>136</v>
      </c>
      <c r="CV254" s="13" t="s">
        <v>136</v>
      </c>
      <c r="CW254" s="13" t="s">
        <v>136</v>
      </c>
      <c r="CX254" s="13" t="s">
        <v>136</v>
      </c>
      <c r="CY254" s="13" t="s">
        <v>136</v>
      </c>
      <c r="CZ254" s="13" t="s">
        <v>136</v>
      </c>
      <c r="DA254" s="13" t="s">
        <v>136</v>
      </c>
      <c r="DB254" s="13" t="s">
        <v>136</v>
      </c>
      <c r="DC254">
        <v>3</v>
      </c>
      <c r="DD254" s="13" t="s">
        <v>136</v>
      </c>
      <c r="DE254" s="13" t="s">
        <v>136</v>
      </c>
      <c r="DF254" s="13" t="s">
        <v>136</v>
      </c>
      <c r="DG254" s="13" t="s">
        <v>136</v>
      </c>
      <c r="DH254" s="13" t="s">
        <v>136</v>
      </c>
      <c r="DI254" s="13"/>
      <c r="DJ254" s="13"/>
      <c r="DK254" s="13"/>
      <c r="DL254" s="13">
        <v>0</v>
      </c>
      <c r="DM254" s="13">
        <v>0</v>
      </c>
      <c r="DN254" s="13">
        <v>0</v>
      </c>
      <c r="DO254" s="13">
        <v>0</v>
      </c>
      <c r="DP254" s="13">
        <v>0</v>
      </c>
      <c r="DQ254" s="13">
        <v>0</v>
      </c>
      <c r="DR254" s="13">
        <v>1</v>
      </c>
      <c r="DS254" s="13">
        <v>0</v>
      </c>
      <c r="DT254" s="13">
        <v>0</v>
      </c>
      <c r="DU254" s="13">
        <v>0</v>
      </c>
      <c r="DV254" s="13">
        <v>0</v>
      </c>
      <c r="DW254" s="13">
        <v>0</v>
      </c>
      <c r="DX254" s="13">
        <v>3</v>
      </c>
      <c r="DY254" s="13">
        <v>3</v>
      </c>
      <c r="DZ254" s="13">
        <v>4</v>
      </c>
      <c r="EA254" s="13">
        <v>4</v>
      </c>
      <c r="EB254" s="15"/>
      <c r="EC254" s="15"/>
      <c r="ED254" s="19"/>
      <c r="EE254" s="19"/>
      <c r="EF254" s="20"/>
      <c r="EH254" s="19"/>
      <c r="EI254" s="19"/>
      <c r="EJ254" s="19"/>
      <c r="EK254" s="19"/>
      <c r="EL254" s="19"/>
      <c r="EM254" s="19"/>
      <c r="EN254" s="19"/>
      <c r="EO254" s="19"/>
      <c r="EP254" s="19"/>
      <c r="EQ254" s="19"/>
      <c r="ER254" s="20">
        <v>0</v>
      </c>
      <c r="ES254" s="13"/>
      <c r="ET254" s="13">
        <v>1</v>
      </c>
      <c r="EU254" s="13">
        <v>0</v>
      </c>
      <c r="EV254" s="19">
        <v>0</v>
      </c>
      <c r="EW254" s="19"/>
      <c r="EX254" s="13">
        <v>0</v>
      </c>
      <c r="EY254" t="s">
        <v>136</v>
      </c>
      <c r="EZ254" s="19">
        <v>0</v>
      </c>
      <c r="FA254" s="19"/>
      <c r="FB254" s="20">
        <v>4</v>
      </c>
      <c r="FD254" s="19">
        <v>0</v>
      </c>
      <c r="FE254" s="19"/>
      <c r="FF254" s="15">
        <v>0</v>
      </c>
      <c r="FG254">
        <v>618</v>
      </c>
      <c r="FH254">
        <v>618</v>
      </c>
      <c r="FI254">
        <v>5</v>
      </c>
      <c r="FJ254">
        <v>10</v>
      </c>
      <c r="FK254">
        <v>623</v>
      </c>
      <c r="FL254">
        <v>628</v>
      </c>
      <c r="FM254">
        <v>1251</v>
      </c>
      <c r="FN254">
        <v>28</v>
      </c>
      <c r="FO254">
        <v>28</v>
      </c>
      <c r="FP254">
        <v>0</v>
      </c>
      <c r="FQ254">
        <v>0</v>
      </c>
      <c r="FR254">
        <v>10</v>
      </c>
      <c r="FS254">
        <v>10</v>
      </c>
      <c r="FT254">
        <v>0</v>
      </c>
      <c r="FU254">
        <v>0</v>
      </c>
      <c r="FV254">
        <v>0</v>
      </c>
      <c r="FW254">
        <v>0</v>
      </c>
      <c r="FX254">
        <v>0</v>
      </c>
      <c r="FY254">
        <v>0</v>
      </c>
      <c r="FZ254">
        <v>36</v>
      </c>
      <c r="GA254">
        <v>36</v>
      </c>
      <c r="GB254">
        <v>0</v>
      </c>
      <c r="GC254">
        <v>0</v>
      </c>
      <c r="GD254">
        <v>8</v>
      </c>
      <c r="GE254">
        <v>8</v>
      </c>
      <c r="GF254">
        <v>0</v>
      </c>
      <c r="GG254">
        <v>0</v>
      </c>
      <c r="GH254">
        <v>0</v>
      </c>
      <c r="GI254">
        <v>0</v>
      </c>
      <c r="GJ254">
        <v>0</v>
      </c>
      <c r="GK254">
        <v>0</v>
      </c>
      <c r="GL254">
        <v>0</v>
      </c>
      <c r="GM254">
        <v>0</v>
      </c>
      <c r="GN254">
        <v>0</v>
      </c>
      <c r="GO254">
        <v>0</v>
      </c>
      <c r="GP254">
        <v>264</v>
      </c>
      <c r="GQ254">
        <v>264</v>
      </c>
      <c r="GR254">
        <v>5</v>
      </c>
      <c r="GS254">
        <v>10</v>
      </c>
      <c r="GT254">
        <v>0</v>
      </c>
      <c r="GU254">
        <v>0</v>
      </c>
      <c r="GV254">
        <v>0</v>
      </c>
      <c r="GW254">
        <v>0</v>
      </c>
      <c r="GX254">
        <v>272</v>
      </c>
      <c r="GY254">
        <v>272</v>
      </c>
      <c r="GZ254">
        <v>0</v>
      </c>
      <c r="HA254">
        <v>0</v>
      </c>
    </row>
    <row r="255" spans="1:209" s="20" customFormat="1" ht="15" customHeight="1" x14ac:dyDescent="0.35">
      <c r="A255" s="21">
        <v>4031226</v>
      </c>
      <c r="B255" s="21">
        <v>4</v>
      </c>
      <c r="C255" s="21">
        <v>3</v>
      </c>
      <c r="D255" s="21">
        <v>12</v>
      </c>
      <c r="E255" s="21" t="s">
        <v>379</v>
      </c>
      <c r="F255" s="21">
        <v>0</v>
      </c>
      <c r="G255" s="20">
        <v>0</v>
      </c>
      <c r="H255" s="21">
        <v>3</v>
      </c>
      <c r="I255" s="20">
        <v>0</v>
      </c>
      <c r="J255" s="21">
        <v>0</v>
      </c>
      <c r="K255" s="13">
        <v>0</v>
      </c>
      <c r="L255" s="14">
        <v>0</v>
      </c>
      <c r="M255" s="14">
        <v>0</v>
      </c>
      <c r="N255" s="14">
        <v>0</v>
      </c>
      <c r="O255" s="20">
        <v>3</v>
      </c>
      <c r="P255" s="14">
        <v>0</v>
      </c>
      <c r="Q255" s="14">
        <v>0</v>
      </c>
      <c r="R255" s="13">
        <v>8</v>
      </c>
      <c r="S255" s="20">
        <v>6.5</v>
      </c>
      <c r="T255" s="14">
        <f t="shared" si="39"/>
        <v>17.5</v>
      </c>
      <c r="U255" s="14">
        <v>0</v>
      </c>
      <c r="V255" s="20">
        <v>5</v>
      </c>
      <c r="W255" s="14">
        <v>0</v>
      </c>
      <c r="X255" s="14">
        <v>0</v>
      </c>
      <c r="Y255" s="20">
        <v>5</v>
      </c>
      <c r="Z255" s="14">
        <v>0</v>
      </c>
      <c r="AA255" s="14">
        <v>0</v>
      </c>
      <c r="AB255" s="14">
        <f t="shared" si="40"/>
        <v>10</v>
      </c>
      <c r="AC255" s="14">
        <v>0</v>
      </c>
      <c r="AD255" s="14">
        <v>0</v>
      </c>
      <c r="AE255" s="14">
        <v>0</v>
      </c>
      <c r="AF255" s="14">
        <v>0</v>
      </c>
      <c r="AG255" s="14">
        <v>0</v>
      </c>
      <c r="AH255" s="14">
        <v>0</v>
      </c>
      <c r="AI255" s="14">
        <v>0</v>
      </c>
      <c r="AJ255" s="14">
        <f t="shared" si="41"/>
        <v>0</v>
      </c>
      <c r="AK255" s="14">
        <v>0</v>
      </c>
      <c r="AL255" s="14">
        <v>0</v>
      </c>
      <c r="AM255" s="14">
        <v>0</v>
      </c>
      <c r="AN255" s="14">
        <v>0</v>
      </c>
      <c r="AO255" s="14">
        <v>0</v>
      </c>
      <c r="AP255" s="14">
        <v>0</v>
      </c>
      <c r="AQ255" s="14">
        <v>0</v>
      </c>
      <c r="AR255" s="14">
        <f t="shared" si="42"/>
        <v>0</v>
      </c>
      <c r="AS255" s="14">
        <f t="shared" si="43"/>
        <v>27.5</v>
      </c>
      <c r="AT255" s="13">
        <v>0</v>
      </c>
      <c r="AU255" s="13" t="s">
        <v>136</v>
      </c>
      <c r="AV255" s="20">
        <v>0</v>
      </c>
      <c r="AW255" s="13" t="s">
        <v>136</v>
      </c>
      <c r="AX255" s="13" t="s">
        <v>136</v>
      </c>
      <c r="AY255" s="13" t="s">
        <v>136</v>
      </c>
      <c r="AZ255" s="20">
        <v>0</v>
      </c>
      <c r="BA255" s="13" t="s">
        <v>136</v>
      </c>
      <c r="BB255" s="13" t="s">
        <v>136</v>
      </c>
      <c r="BC255" s="13" t="s">
        <v>136</v>
      </c>
      <c r="BD255" s="20">
        <v>0</v>
      </c>
      <c r="BE255" s="13" t="s">
        <v>136</v>
      </c>
      <c r="BF255" s="13" t="s">
        <v>136</v>
      </c>
      <c r="BG255" s="13" t="s">
        <v>136</v>
      </c>
      <c r="BH255" s="20">
        <v>0</v>
      </c>
      <c r="BI255" s="13" t="s">
        <v>136</v>
      </c>
      <c r="BJ255" s="13" t="s">
        <v>136</v>
      </c>
      <c r="BK255" s="13" t="s">
        <v>136</v>
      </c>
      <c r="BL255" s="20">
        <v>0</v>
      </c>
      <c r="BM255" s="13" t="s">
        <v>136</v>
      </c>
      <c r="BN255" s="13" t="s">
        <v>136</v>
      </c>
      <c r="BO255" s="13" t="s">
        <v>136</v>
      </c>
      <c r="BP255" s="20">
        <v>0</v>
      </c>
      <c r="BQ255" s="21">
        <v>0</v>
      </c>
      <c r="BR255" s="13" t="s">
        <v>136</v>
      </c>
      <c r="BS255" s="13" t="s">
        <v>136</v>
      </c>
      <c r="BT255" s="13" t="s">
        <v>136</v>
      </c>
      <c r="BU255" s="20">
        <v>0</v>
      </c>
      <c r="BV255" s="13" t="s">
        <v>136</v>
      </c>
      <c r="BW255" s="13" t="s">
        <v>136</v>
      </c>
      <c r="BX255" s="13" t="s">
        <v>136</v>
      </c>
      <c r="BY255" s="20">
        <v>0</v>
      </c>
      <c r="BZ255" s="13" t="s">
        <v>136</v>
      </c>
      <c r="CA255" s="13" t="s">
        <v>136</v>
      </c>
      <c r="CB255" s="13" t="s">
        <v>136</v>
      </c>
      <c r="CC255" s="20">
        <v>0</v>
      </c>
      <c r="CD255" s="13" t="s">
        <v>136</v>
      </c>
      <c r="CE255" s="13" t="s">
        <v>136</v>
      </c>
      <c r="CF255" s="13" t="s">
        <v>136</v>
      </c>
      <c r="CG255" s="20">
        <v>0</v>
      </c>
      <c r="CH255" s="13" t="s">
        <v>136</v>
      </c>
      <c r="CI255" s="13" t="s">
        <v>136</v>
      </c>
      <c r="CJ255" s="13" t="s">
        <v>136</v>
      </c>
      <c r="CK255" s="20">
        <v>0</v>
      </c>
      <c r="CL255" s="13" t="s">
        <v>136</v>
      </c>
      <c r="CM255" s="13" t="s">
        <v>136</v>
      </c>
      <c r="CN255" s="13" t="s">
        <v>136</v>
      </c>
      <c r="CO255" s="13" t="s">
        <v>136</v>
      </c>
      <c r="CP255" s="13" t="s">
        <v>136</v>
      </c>
      <c r="CQ255" s="13" t="s">
        <v>136</v>
      </c>
      <c r="CR255" s="13" t="s">
        <v>136</v>
      </c>
      <c r="CS255" s="13" t="s">
        <v>136</v>
      </c>
      <c r="CT255" s="13" t="s">
        <v>136</v>
      </c>
      <c r="CU255" s="13" t="s">
        <v>136</v>
      </c>
      <c r="CV255" s="13" t="s">
        <v>136</v>
      </c>
      <c r="CW255" s="13" t="s">
        <v>136</v>
      </c>
      <c r="CX255" s="13" t="s">
        <v>136</v>
      </c>
      <c r="CY255" s="13" t="s">
        <v>136</v>
      </c>
      <c r="CZ255" s="13" t="s">
        <v>136</v>
      </c>
      <c r="DA255" s="13" t="s">
        <v>136</v>
      </c>
      <c r="DB255" s="13" t="s">
        <v>136</v>
      </c>
      <c r="DC255" s="13" t="s">
        <v>136</v>
      </c>
      <c r="DD255" s="13" t="s">
        <v>136</v>
      </c>
      <c r="DE255" s="13" t="s">
        <v>136</v>
      </c>
      <c r="DF255" s="13" t="s">
        <v>136</v>
      </c>
      <c r="DG255" s="13" t="s">
        <v>136</v>
      </c>
      <c r="DH255" s="13" t="s">
        <v>136</v>
      </c>
      <c r="DI255" s="13"/>
      <c r="DJ255" s="13"/>
      <c r="DK255" s="13"/>
      <c r="DL255" s="13">
        <v>0</v>
      </c>
      <c r="DM255" s="13">
        <v>0</v>
      </c>
      <c r="DN255" s="13">
        <v>0</v>
      </c>
      <c r="DO255" s="13">
        <v>0</v>
      </c>
      <c r="DP255" s="13">
        <v>0</v>
      </c>
      <c r="DQ255" s="13">
        <v>0</v>
      </c>
      <c r="DR255" s="13">
        <v>0</v>
      </c>
      <c r="DS255" s="13">
        <v>0</v>
      </c>
      <c r="DT255" s="13">
        <v>0</v>
      </c>
      <c r="DU255" s="13">
        <v>0</v>
      </c>
      <c r="DV255" s="13">
        <v>0</v>
      </c>
      <c r="DW255" s="13">
        <v>0</v>
      </c>
      <c r="DX255" s="13">
        <v>4</v>
      </c>
      <c r="DY255" s="13">
        <v>4</v>
      </c>
      <c r="DZ255" s="13">
        <v>4</v>
      </c>
      <c r="EA255" s="13">
        <v>4</v>
      </c>
      <c r="EB255" s="15"/>
      <c r="EC255" s="15"/>
      <c r="ED255" s="19"/>
      <c r="EE255" s="19"/>
      <c r="EG255"/>
      <c r="EH255" s="19"/>
      <c r="EI255" s="19"/>
      <c r="EJ255" s="19"/>
      <c r="EK255" s="19"/>
      <c r="EL255" s="19"/>
      <c r="EM255" s="19"/>
      <c r="EN255" s="19"/>
      <c r="EO255" s="19"/>
      <c r="EP255" s="19"/>
      <c r="EQ255" s="19"/>
      <c r="ER255" s="20">
        <v>0</v>
      </c>
      <c r="ET255" s="19">
        <v>1</v>
      </c>
      <c r="EU255" s="20">
        <v>0</v>
      </c>
      <c r="EV255" s="19">
        <v>0</v>
      </c>
      <c r="EW255" s="19"/>
      <c r="EX255" s="20">
        <v>0</v>
      </c>
      <c r="EY255" s="20" t="s">
        <v>136</v>
      </c>
      <c r="EZ255" s="19">
        <v>0</v>
      </c>
      <c r="FA255" s="19"/>
      <c r="FB255" s="19">
        <v>0</v>
      </c>
      <c r="FC255" s="19"/>
      <c r="FD255" s="19">
        <v>0</v>
      </c>
      <c r="FE255" s="19"/>
      <c r="FF255" s="15">
        <v>0</v>
      </c>
      <c r="FG255" s="20">
        <v>104</v>
      </c>
      <c r="FH255" s="20">
        <v>128</v>
      </c>
      <c r="FI255" s="20">
        <v>0</v>
      </c>
      <c r="FJ255" s="20">
        <v>0</v>
      </c>
      <c r="FK255" s="20">
        <v>104</v>
      </c>
      <c r="FL255" s="20">
        <v>128</v>
      </c>
      <c r="FM255" s="20">
        <v>232</v>
      </c>
      <c r="FN255" s="20">
        <v>8</v>
      </c>
      <c r="FO255" s="20">
        <v>16</v>
      </c>
      <c r="FP255" s="20">
        <v>0</v>
      </c>
      <c r="FQ255" s="20">
        <v>0</v>
      </c>
      <c r="FR255" s="20">
        <v>12</v>
      </c>
      <c r="FS255" s="20">
        <v>12</v>
      </c>
      <c r="FT255" s="20">
        <v>0</v>
      </c>
      <c r="FU255" s="20">
        <v>0</v>
      </c>
      <c r="FV255" s="20">
        <v>5</v>
      </c>
      <c r="FW255" s="20">
        <v>14</v>
      </c>
      <c r="FX255" s="20">
        <v>0</v>
      </c>
      <c r="FY255" s="20">
        <v>0</v>
      </c>
      <c r="FZ255" s="20">
        <v>0</v>
      </c>
      <c r="GA255" s="20">
        <v>0</v>
      </c>
      <c r="GB255" s="20">
        <v>0</v>
      </c>
      <c r="GC255" s="20">
        <v>0</v>
      </c>
      <c r="GD255" s="20">
        <v>0</v>
      </c>
      <c r="GE255" s="20">
        <v>0</v>
      </c>
      <c r="GF255" s="20">
        <v>0</v>
      </c>
      <c r="GG255" s="20">
        <v>0</v>
      </c>
      <c r="GH255" s="20">
        <v>15</v>
      </c>
      <c r="GI255" s="20">
        <v>30</v>
      </c>
      <c r="GJ255" s="20">
        <v>0</v>
      </c>
      <c r="GK255" s="20">
        <v>0</v>
      </c>
      <c r="GL255" s="20">
        <v>0</v>
      </c>
      <c r="GM255" s="20">
        <v>0</v>
      </c>
      <c r="GN255" s="20">
        <v>0</v>
      </c>
      <c r="GO255" s="20">
        <v>0</v>
      </c>
      <c r="GP255" s="20">
        <v>36</v>
      </c>
      <c r="GQ255" s="20">
        <v>56</v>
      </c>
      <c r="GR255" s="20">
        <v>0</v>
      </c>
      <c r="GS255" s="20">
        <v>0</v>
      </c>
      <c r="GT255" s="20">
        <v>0</v>
      </c>
      <c r="GU255" s="20">
        <v>0</v>
      </c>
      <c r="GV255" s="20">
        <v>0</v>
      </c>
      <c r="GW255" s="20">
        <v>0</v>
      </c>
      <c r="GX255" s="20">
        <v>28</v>
      </c>
      <c r="GY255" s="20">
        <v>0</v>
      </c>
      <c r="GZ255" s="20">
        <v>0</v>
      </c>
      <c r="HA255" s="20">
        <v>0</v>
      </c>
    </row>
    <row r="256" spans="1:209" ht="15" customHeight="1" x14ac:dyDescent="0.35">
      <c r="A256" s="18">
        <v>4031227</v>
      </c>
      <c r="B256" s="18">
        <v>4</v>
      </c>
      <c r="C256" s="18">
        <v>3</v>
      </c>
      <c r="D256" s="18">
        <v>12</v>
      </c>
      <c r="E256" s="18" t="s">
        <v>380</v>
      </c>
      <c r="F256" s="18">
        <v>1</v>
      </c>
      <c r="G256" s="18">
        <v>2</v>
      </c>
      <c r="H256" s="18">
        <v>2</v>
      </c>
      <c r="I256">
        <v>0</v>
      </c>
      <c r="J256" s="18">
        <v>0</v>
      </c>
      <c r="K256" s="13">
        <v>0</v>
      </c>
      <c r="L256" s="14">
        <v>0</v>
      </c>
      <c r="M256" s="14">
        <v>0</v>
      </c>
      <c r="N256" s="14">
        <v>0</v>
      </c>
      <c r="O256" s="14">
        <v>0</v>
      </c>
      <c r="P256" s="13">
        <v>0</v>
      </c>
      <c r="Q256" s="13">
        <v>0</v>
      </c>
      <c r="R256" s="13">
        <v>0</v>
      </c>
      <c r="S256" s="14">
        <v>0</v>
      </c>
      <c r="T256" s="14">
        <f t="shared" si="39"/>
        <v>0</v>
      </c>
      <c r="U256">
        <v>2</v>
      </c>
      <c r="V256" s="14">
        <v>0</v>
      </c>
      <c r="W256">
        <v>5</v>
      </c>
      <c r="X256" s="14">
        <v>0</v>
      </c>
      <c r="Y256" s="14">
        <v>0</v>
      </c>
      <c r="Z256" s="14">
        <v>0</v>
      </c>
      <c r="AA256" s="14">
        <v>0</v>
      </c>
      <c r="AB256" s="14">
        <f t="shared" si="40"/>
        <v>7</v>
      </c>
      <c r="AC256" s="14">
        <v>0</v>
      </c>
      <c r="AD256" s="14">
        <v>0</v>
      </c>
      <c r="AE256" s="14">
        <v>0</v>
      </c>
      <c r="AF256" s="14">
        <v>0</v>
      </c>
      <c r="AG256" s="14">
        <v>0</v>
      </c>
      <c r="AH256" s="14">
        <v>0</v>
      </c>
      <c r="AI256" s="14">
        <v>0</v>
      </c>
      <c r="AJ256" s="14">
        <f t="shared" si="41"/>
        <v>0</v>
      </c>
      <c r="AK256" s="14">
        <v>0</v>
      </c>
      <c r="AL256" s="14">
        <v>0</v>
      </c>
      <c r="AM256" s="14">
        <v>0</v>
      </c>
      <c r="AN256" s="14">
        <v>0</v>
      </c>
      <c r="AO256" s="14">
        <v>0</v>
      </c>
      <c r="AP256" s="14">
        <v>0</v>
      </c>
      <c r="AQ256" s="14">
        <v>0</v>
      </c>
      <c r="AR256" s="14">
        <f t="shared" si="42"/>
        <v>0</v>
      </c>
      <c r="AS256" s="14">
        <f t="shared" si="43"/>
        <v>7</v>
      </c>
      <c r="AT256" s="13">
        <v>0</v>
      </c>
      <c r="AU256" s="13" t="s">
        <v>136</v>
      </c>
      <c r="AV256" s="20">
        <v>1</v>
      </c>
      <c r="AW256">
        <v>2</v>
      </c>
      <c r="AX256" s="13">
        <v>2</v>
      </c>
      <c r="AY256" s="13">
        <v>3</v>
      </c>
      <c r="AZ256" s="20">
        <v>0</v>
      </c>
      <c r="BA256" s="13" t="s">
        <v>136</v>
      </c>
      <c r="BB256" s="13" t="s">
        <v>136</v>
      </c>
      <c r="BC256" s="13" t="s">
        <v>136</v>
      </c>
      <c r="BD256" s="20">
        <v>0</v>
      </c>
      <c r="BE256" s="13" t="s">
        <v>136</v>
      </c>
      <c r="BF256" s="13" t="s">
        <v>136</v>
      </c>
      <c r="BG256" s="13" t="s">
        <v>136</v>
      </c>
      <c r="BH256" s="20">
        <v>0</v>
      </c>
      <c r="BI256" s="13" t="s">
        <v>136</v>
      </c>
      <c r="BJ256" s="13" t="s">
        <v>136</v>
      </c>
      <c r="BK256" s="13" t="s">
        <v>136</v>
      </c>
      <c r="BL256" s="20">
        <v>1</v>
      </c>
      <c r="BM256">
        <v>2</v>
      </c>
      <c r="BN256">
        <v>3</v>
      </c>
      <c r="BO256">
        <v>2</v>
      </c>
      <c r="BP256" s="20">
        <v>0</v>
      </c>
      <c r="BQ256" s="21">
        <v>1</v>
      </c>
      <c r="BR256" s="13" t="s">
        <v>136</v>
      </c>
      <c r="BS256" s="13" t="s">
        <v>136</v>
      </c>
      <c r="BT256" s="13" t="s">
        <v>136</v>
      </c>
      <c r="BU256" s="20">
        <v>0</v>
      </c>
      <c r="BV256" s="13" t="s">
        <v>136</v>
      </c>
      <c r="BW256" s="13" t="s">
        <v>136</v>
      </c>
      <c r="BX256" s="13" t="s">
        <v>136</v>
      </c>
      <c r="BY256" s="20">
        <v>0</v>
      </c>
      <c r="BZ256" s="13" t="s">
        <v>136</v>
      </c>
      <c r="CA256" s="13" t="s">
        <v>136</v>
      </c>
      <c r="CB256" s="13" t="s">
        <v>136</v>
      </c>
      <c r="CC256" s="20">
        <v>1</v>
      </c>
      <c r="CD256">
        <v>2</v>
      </c>
      <c r="CE256" s="15">
        <v>6</v>
      </c>
      <c r="CF256">
        <v>2</v>
      </c>
      <c r="CG256" s="20">
        <v>0</v>
      </c>
      <c r="CH256" s="13" t="s">
        <v>136</v>
      </c>
      <c r="CI256" s="13" t="s">
        <v>136</v>
      </c>
      <c r="CJ256" s="13" t="s">
        <v>136</v>
      </c>
      <c r="CK256" s="20">
        <v>0</v>
      </c>
      <c r="CL256" s="13" t="s">
        <v>136</v>
      </c>
      <c r="CM256" s="13" t="s">
        <v>136</v>
      </c>
      <c r="CN256" s="13" t="s">
        <v>136</v>
      </c>
      <c r="CO256" s="13" t="s">
        <v>136</v>
      </c>
      <c r="CP256" s="13" t="s">
        <v>136</v>
      </c>
      <c r="CQ256" s="13" t="s">
        <v>136</v>
      </c>
      <c r="CR256" s="13" t="s">
        <v>136</v>
      </c>
      <c r="CS256" s="13" t="s">
        <v>136</v>
      </c>
      <c r="CT256" s="13" t="s">
        <v>136</v>
      </c>
      <c r="CU256" s="13" t="s">
        <v>136</v>
      </c>
      <c r="CV256" s="13" t="s">
        <v>136</v>
      </c>
      <c r="CW256" s="13" t="s">
        <v>136</v>
      </c>
      <c r="CX256" s="13" t="s">
        <v>136</v>
      </c>
      <c r="CY256" s="13" t="s">
        <v>136</v>
      </c>
      <c r="CZ256" s="13" t="s">
        <v>136</v>
      </c>
      <c r="DA256" s="13" t="s">
        <v>136</v>
      </c>
      <c r="DB256" s="13" t="s">
        <v>136</v>
      </c>
      <c r="DC256">
        <v>5</v>
      </c>
      <c r="DD256" s="13" t="s">
        <v>136</v>
      </c>
      <c r="DE256" s="13" t="s">
        <v>136</v>
      </c>
      <c r="DF256" s="13" t="s">
        <v>136</v>
      </c>
      <c r="DG256" s="13" t="s">
        <v>136</v>
      </c>
      <c r="DH256" s="13" t="s">
        <v>136</v>
      </c>
      <c r="DI256" s="13"/>
      <c r="DJ256" s="13"/>
      <c r="DK256" s="13"/>
      <c r="DL256" s="13">
        <v>0</v>
      </c>
      <c r="DM256" s="13">
        <v>0</v>
      </c>
      <c r="DN256" s="13">
        <v>0</v>
      </c>
      <c r="DO256" s="13">
        <v>0</v>
      </c>
      <c r="DP256" s="13">
        <v>0</v>
      </c>
      <c r="DQ256" s="13">
        <v>0</v>
      </c>
      <c r="DR256" s="13">
        <v>0</v>
      </c>
      <c r="DS256" s="13">
        <v>1</v>
      </c>
      <c r="DT256" s="13">
        <v>1</v>
      </c>
      <c r="DU256" s="13">
        <v>0</v>
      </c>
      <c r="DV256" s="13">
        <v>0</v>
      </c>
      <c r="DW256" s="13">
        <v>0</v>
      </c>
      <c r="DX256" s="13">
        <v>2</v>
      </c>
      <c r="DY256" s="13">
        <v>3</v>
      </c>
      <c r="DZ256" s="13">
        <v>4</v>
      </c>
      <c r="EA256" s="13">
        <v>4</v>
      </c>
      <c r="EB256" s="13">
        <v>4000</v>
      </c>
      <c r="EC256" s="13">
        <v>5000</v>
      </c>
      <c r="ED256" s="19">
        <f t="shared" si="44"/>
        <v>1000</v>
      </c>
      <c r="EE256" s="19">
        <f t="shared" si="45"/>
        <v>20</v>
      </c>
      <c r="EF256" s="13">
        <v>3500</v>
      </c>
      <c r="EG256" s="13">
        <v>3500</v>
      </c>
      <c r="EH256" s="19">
        <f t="shared" si="46"/>
        <v>0</v>
      </c>
      <c r="EI256" s="19">
        <f t="shared" si="47"/>
        <v>0</v>
      </c>
      <c r="EJ256" s="19"/>
      <c r="EK256" s="19"/>
      <c r="EL256" s="19"/>
      <c r="EM256" s="19"/>
      <c r="EN256" s="19"/>
      <c r="EO256" s="19"/>
      <c r="EP256" s="19"/>
      <c r="EQ256" s="19"/>
      <c r="ER256" s="13">
        <v>1</v>
      </c>
      <c r="ES256" s="13"/>
      <c r="ET256" s="13">
        <v>0</v>
      </c>
      <c r="EU256" s="13">
        <v>0</v>
      </c>
      <c r="EV256" s="19">
        <v>0</v>
      </c>
      <c r="EW256" s="19"/>
      <c r="EX256" s="13">
        <v>0</v>
      </c>
      <c r="EY256" t="s">
        <v>136</v>
      </c>
      <c r="EZ256" s="19">
        <v>0</v>
      </c>
      <c r="FA256" s="19"/>
      <c r="FB256" s="20">
        <v>4</v>
      </c>
      <c r="FD256" s="19">
        <v>0</v>
      </c>
      <c r="FE256" s="19"/>
      <c r="FF256" s="15">
        <v>0</v>
      </c>
      <c r="FG256">
        <v>2</v>
      </c>
      <c r="FH256">
        <v>0</v>
      </c>
      <c r="FI256">
        <v>4</v>
      </c>
      <c r="FJ256">
        <v>13</v>
      </c>
      <c r="FK256">
        <v>6</v>
      </c>
      <c r="FL256">
        <v>13</v>
      </c>
      <c r="FM256">
        <v>19</v>
      </c>
      <c r="FN256">
        <v>0</v>
      </c>
      <c r="FO256">
        <v>0</v>
      </c>
      <c r="FP256">
        <v>2</v>
      </c>
      <c r="FQ256">
        <v>0</v>
      </c>
      <c r="FR256">
        <v>0</v>
      </c>
      <c r="FS256">
        <v>0</v>
      </c>
      <c r="FT256">
        <v>0</v>
      </c>
      <c r="FU256">
        <v>0</v>
      </c>
      <c r="FV256">
        <v>0</v>
      </c>
      <c r="FW256">
        <v>0</v>
      </c>
      <c r="FX256">
        <v>0</v>
      </c>
      <c r="FY256">
        <v>0</v>
      </c>
      <c r="FZ256">
        <v>0</v>
      </c>
      <c r="GA256">
        <v>0</v>
      </c>
      <c r="GB256">
        <v>0</v>
      </c>
      <c r="GC256">
        <v>5</v>
      </c>
      <c r="GD256">
        <v>2</v>
      </c>
      <c r="GE256">
        <v>0</v>
      </c>
      <c r="GF256">
        <v>0</v>
      </c>
      <c r="GG256">
        <v>0</v>
      </c>
      <c r="GH256">
        <v>0</v>
      </c>
      <c r="GI256">
        <v>0</v>
      </c>
      <c r="GJ256">
        <v>0</v>
      </c>
      <c r="GK256">
        <v>0</v>
      </c>
      <c r="GL256">
        <v>0</v>
      </c>
      <c r="GM256">
        <v>0</v>
      </c>
      <c r="GN256">
        <v>0</v>
      </c>
      <c r="GO256">
        <v>0</v>
      </c>
      <c r="GP256">
        <v>0</v>
      </c>
      <c r="GQ256">
        <v>0</v>
      </c>
      <c r="GR256">
        <v>0</v>
      </c>
      <c r="GS256">
        <v>8</v>
      </c>
      <c r="GT256">
        <v>0</v>
      </c>
      <c r="GU256">
        <v>0</v>
      </c>
      <c r="GV256">
        <v>0</v>
      </c>
      <c r="GW256">
        <v>0</v>
      </c>
      <c r="GX256">
        <v>0</v>
      </c>
      <c r="GY256">
        <v>0</v>
      </c>
      <c r="GZ256">
        <v>2</v>
      </c>
      <c r="HA256">
        <v>0</v>
      </c>
    </row>
    <row r="257" spans="1:209" s="20" customFormat="1" ht="15" customHeight="1" x14ac:dyDescent="0.35">
      <c r="A257" s="21">
        <v>4031228</v>
      </c>
      <c r="B257" s="21">
        <v>4</v>
      </c>
      <c r="C257" s="21">
        <v>3</v>
      </c>
      <c r="D257" s="21">
        <v>12</v>
      </c>
      <c r="E257" s="21" t="s">
        <v>381</v>
      </c>
      <c r="F257" s="21">
        <v>1</v>
      </c>
      <c r="G257" s="21">
        <v>5</v>
      </c>
      <c r="H257" s="21">
        <v>3</v>
      </c>
      <c r="I257" s="20">
        <v>0</v>
      </c>
      <c r="J257" s="21">
        <v>2</v>
      </c>
      <c r="K257" s="13">
        <v>0</v>
      </c>
      <c r="L257" s="14">
        <v>0</v>
      </c>
      <c r="M257" s="14">
        <v>0</v>
      </c>
      <c r="N257" s="14">
        <v>0</v>
      </c>
      <c r="O257" s="20">
        <v>4</v>
      </c>
      <c r="P257" s="14">
        <v>0</v>
      </c>
      <c r="Q257" s="14">
        <v>0</v>
      </c>
      <c r="R257" s="13">
        <v>5</v>
      </c>
      <c r="S257" s="14">
        <v>0</v>
      </c>
      <c r="T257" s="14">
        <f t="shared" si="39"/>
        <v>9</v>
      </c>
      <c r="U257" s="20">
        <v>11</v>
      </c>
      <c r="V257" s="14">
        <v>0</v>
      </c>
      <c r="W257" s="14">
        <v>0</v>
      </c>
      <c r="X257" s="14">
        <v>0</v>
      </c>
      <c r="Y257" s="14">
        <v>0</v>
      </c>
      <c r="Z257" s="20">
        <v>4</v>
      </c>
      <c r="AA257" s="14">
        <v>0</v>
      </c>
      <c r="AB257" s="14">
        <f t="shared" si="40"/>
        <v>15</v>
      </c>
      <c r="AC257" s="14">
        <v>0</v>
      </c>
      <c r="AD257" s="14">
        <v>0</v>
      </c>
      <c r="AE257" s="14">
        <v>0</v>
      </c>
      <c r="AF257" s="14">
        <v>0</v>
      </c>
      <c r="AG257" s="14">
        <v>0</v>
      </c>
      <c r="AH257" s="14">
        <v>0</v>
      </c>
      <c r="AI257" s="14">
        <v>0</v>
      </c>
      <c r="AJ257" s="14">
        <f t="shared" si="41"/>
        <v>0</v>
      </c>
      <c r="AK257" s="14">
        <v>0</v>
      </c>
      <c r="AL257" s="14">
        <v>0</v>
      </c>
      <c r="AM257" s="14">
        <v>0</v>
      </c>
      <c r="AN257" s="14">
        <v>0</v>
      </c>
      <c r="AO257" s="14">
        <v>0</v>
      </c>
      <c r="AP257" s="14">
        <v>0</v>
      </c>
      <c r="AQ257" s="14">
        <v>0</v>
      </c>
      <c r="AR257" s="14">
        <f t="shared" si="42"/>
        <v>0</v>
      </c>
      <c r="AS257" s="14">
        <f t="shared" si="43"/>
        <v>24</v>
      </c>
      <c r="AT257" s="13">
        <v>0</v>
      </c>
      <c r="AU257" s="13" t="s">
        <v>136</v>
      </c>
      <c r="AV257" s="20">
        <v>0</v>
      </c>
      <c r="AW257" s="13" t="s">
        <v>136</v>
      </c>
      <c r="AX257" s="13" t="s">
        <v>136</v>
      </c>
      <c r="AY257" s="13" t="s">
        <v>136</v>
      </c>
      <c r="AZ257" s="20">
        <v>0</v>
      </c>
      <c r="BA257" s="13" t="s">
        <v>136</v>
      </c>
      <c r="BB257" s="13" t="s">
        <v>136</v>
      </c>
      <c r="BC257" s="13" t="s">
        <v>136</v>
      </c>
      <c r="BD257" s="20">
        <v>0</v>
      </c>
      <c r="BE257" s="13" t="s">
        <v>136</v>
      </c>
      <c r="BF257" s="13" t="s">
        <v>136</v>
      </c>
      <c r="BG257" s="13" t="s">
        <v>136</v>
      </c>
      <c r="BH257" s="20">
        <v>0</v>
      </c>
      <c r="BI257" s="13" t="s">
        <v>136</v>
      </c>
      <c r="BJ257" s="13" t="s">
        <v>136</v>
      </c>
      <c r="BK257" s="13" t="s">
        <v>136</v>
      </c>
      <c r="BL257" s="20">
        <v>1</v>
      </c>
      <c r="BM257" s="20">
        <v>2</v>
      </c>
      <c r="BN257" s="20">
        <v>2</v>
      </c>
      <c r="BO257" s="20">
        <v>3</v>
      </c>
      <c r="BP257" s="20">
        <v>0</v>
      </c>
      <c r="BQ257" s="21">
        <v>1</v>
      </c>
      <c r="BR257" s="13" t="s">
        <v>136</v>
      </c>
      <c r="BS257" s="13" t="s">
        <v>136</v>
      </c>
      <c r="BT257" s="13" t="s">
        <v>136</v>
      </c>
      <c r="BU257" s="20">
        <v>0</v>
      </c>
      <c r="BV257" s="13" t="s">
        <v>136</v>
      </c>
      <c r="BW257" s="13" t="s">
        <v>136</v>
      </c>
      <c r="BX257" s="13" t="s">
        <v>136</v>
      </c>
      <c r="BY257" s="20">
        <v>0</v>
      </c>
      <c r="BZ257" s="13" t="s">
        <v>136</v>
      </c>
      <c r="CA257" s="13" t="s">
        <v>136</v>
      </c>
      <c r="CB257" s="13" t="s">
        <v>136</v>
      </c>
      <c r="CC257" s="20">
        <v>1</v>
      </c>
      <c r="CD257" s="13">
        <v>2</v>
      </c>
      <c r="CE257" s="13">
        <v>2</v>
      </c>
      <c r="CF257" s="13">
        <v>3</v>
      </c>
      <c r="CG257" s="20">
        <v>0</v>
      </c>
      <c r="CH257" s="13" t="s">
        <v>136</v>
      </c>
      <c r="CI257" s="13" t="s">
        <v>136</v>
      </c>
      <c r="CJ257" s="13" t="s">
        <v>136</v>
      </c>
      <c r="CK257" s="20">
        <v>0</v>
      </c>
      <c r="CL257" s="13" t="s">
        <v>136</v>
      </c>
      <c r="CM257" s="13" t="s">
        <v>136</v>
      </c>
      <c r="CN257" s="13" t="s">
        <v>136</v>
      </c>
      <c r="CO257" s="13" t="s">
        <v>136</v>
      </c>
      <c r="CP257" s="13" t="s">
        <v>136</v>
      </c>
      <c r="CQ257" s="13" t="s">
        <v>136</v>
      </c>
      <c r="CR257" s="13" t="s">
        <v>136</v>
      </c>
      <c r="CS257" s="13" t="s">
        <v>136</v>
      </c>
      <c r="CT257" s="13" t="s">
        <v>136</v>
      </c>
      <c r="CU257">
        <v>5</v>
      </c>
      <c r="CV257" s="13" t="s">
        <v>136</v>
      </c>
      <c r="CW257" s="13" t="s">
        <v>136</v>
      </c>
      <c r="CX257" s="13" t="s">
        <v>136</v>
      </c>
      <c r="CY257" s="13" t="s">
        <v>136</v>
      </c>
      <c r="CZ257" s="13" t="s">
        <v>136</v>
      </c>
      <c r="DA257" s="13" t="s">
        <v>136</v>
      </c>
      <c r="DB257" s="13" t="s">
        <v>136</v>
      </c>
      <c r="DC257">
        <v>5</v>
      </c>
      <c r="DD257" s="13" t="s">
        <v>136</v>
      </c>
      <c r="DE257" s="13" t="s">
        <v>136</v>
      </c>
      <c r="DF257" s="13" t="s">
        <v>136</v>
      </c>
      <c r="DG257" s="13" t="s">
        <v>136</v>
      </c>
      <c r="DH257" s="13" t="s">
        <v>136</v>
      </c>
      <c r="DI257" s="13"/>
      <c r="DJ257" s="13"/>
      <c r="DK257" s="13"/>
      <c r="DL257" s="13">
        <v>0</v>
      </c>
      <c r="DM257" s="13">
        <v>0</v>
      </c>
      <c r="DN257" s="13">
        <v>0</v>
      </c>
      <c r="DO257" s="13">
        <v>0</v>
      </c>
      <c r="DP257" s="13">
        <v>0</v>
      </c>
      <c r="DQ257" s="13">
        <v>0</v>
      </c>
      <c r="DR257" s="13">
        <v>0</v>
      </c>
      <c r="DS257" s="13">
        <v>0</v>
      </c>
      <c r="DT257" s="13">
        <v>0</v>
      </c>
      <c r="DU257" s="13">
        <v>0</v>
      </c>
      <c r="DV257" s="13">
        <v>0</v>
      </c>
      <c r="DW257" s="13">
        <v>1</v>
      </c>
      <c r="DX257" s="13">
        <v>2</v>
      </c>
      <c r="DY257" s="13">
        <v>3</v>
      </c>
      <c r="DZ257" s="13">
        <v>4</v>
      </c>
      <c r="EA257" s="13">
        <v>4</v>
      </c>
      <c r="EB257" s="13">
        <v>3000</v>
      </c>
      <c r="EC257" s="13">
        <v>4000</v>
      </c>
      <c r="ED257" s="19">
        <f t="shared" si="44"/>
        <v>1000</v>
      </c>
      <c r="EE257" s="19">
        <f t="shared" si="45"/>
        <v>25</v>
      </c>
      <c r="EF257" s="13">
        <v>3000</v>
      </c>
      <c r="EG257" s="13">
        <v>3000</v>
      </c>
      <c r="EH257" s="19">
        <f t="shared" si="46"/>
        <v>0</v>
      </c>
      <c r="EI257" s="19">
        <f t="shared" si="47"/>
        <v>0</v>
      </c>
      <c r="EJ257" s="19"/>
      <c r="EK257" s="19"/>
      <c r="EL257" s="19"/>
      <c r="EM257" s="19"/>
      <c r="EN257" s="19"/>
      <c r="EO257" s="19"/>
      <c r="EP257" s="19"/>
      <c r="EQ257" s="19"/>
      <c r="ER257" s="20">
        <v>5</v>
      </c>
      <c r="ET257" s="13">
        <v>1</v>
      </c>
      <c r="EU257" s="13">
        <v>1</v>
      </c>
      <c r="EV257" s="20">
        <v>4</v>
      </c>
      <c r="EX257" s="13">
        <v>0</v>
      </c>
      <c r="EY257" s="20" t="s">
        <v>136</v>
      </c>
      <c r="EZ257" s="19">
        <v>0</v>
      </c>
      <c r="FA257" s="19"/>
      <c r="FB257" s="19">
        <v>0</v>
      </c>
      <c r="FC257" s="19"/>
      <c r="FD257" s="19">
        <v>0</v>
      </c>
      <c r="FE257" s="19"/>
      <c r="FF257" s="15">
        <v>0</v>
      </c>
      <c r="FG257" s="20">
        <v>20</v>
      </c>
      <c r="FH257" s="20">
        <v>12</v>
      </c>
      <c r="FI257" s="20">
        <v>48</v>
      </c>
      <c r="FJ257" s="20">
        <v>45</v>
      </c>
      <c r="FK257" s="20">
        <v>68</v>
      </c>
      <c r="FL257" s="20">
        <v>57</v>
      </c>
      <c r="FM257" s="20">
        <v>125</v>
      </c>
      <c r="FN257" s="20">
        <v>8</v>
      </c>
      <c r="FO257" s="20">
        <v>0</v>
      </c>
      <c r="FP257" s="20">
        <v>6</v>
      </c>
      <c r="FQ257" s="20">
        <v>0</v>
      </c>
      <c r="FR257" s="20">
        <v>0</v>
      </c>
      <c r="FS257" s="20">
        <v>0</v>
      </c>
      <c r="FT257" s="20">
        <v>0</v>
      </c>
      <c r="FU257" s="20">
        <v>0</v>
      </c>
      <c r="FV257" s="20">
        <v>0</v>
      </c>
      <c r="FW257" s="20">
        <v>0</v>
      </c>
      <c r="FX257" s="20">
        <v>0</v>
      </c>
      <c r="FY257" s="20">
        <v>0</v>
      </c>
      <c r="FZ257" s="20">
        <v>4</v>
      </c>
      <c r="GA257" s="20">
        <v>6</v>
      </c>
      <c r="GB257" s="20">
        <v>0</v>
      </c>
      <c r="GC257" s="20">
        <v>22</v>
      </c>
      <c r="GD257" s="20">
        <v>4</v>
      </c>
      <c r="GE257" s="20">
        <v>0</v>
      </c>
      <c r="GF257" s="20">
        <v>2</v>
      </c>
      <c r="GG257" s="20">
        <v>0</v>
      </c>
      <c r="GH257" s="20">
        <v>0</v>
      </c>
      <c r="GI257" s="20">
        <v>2</v>
      </c>
      <c r="GJ257" s="20">
        <v>0</v>
      </c>
      <c r="GK257" s="20">
        <v>5</v>
      </c>
      <c r="GL257" s="20">
        <v>0</v>
      </c>
      <c r="GM257" s="20">
        <v>0</v>
      </c>
      <c r="GN257" s="20">
        <v>0</v>
      </c>
      <c r="GO257" s="20">
        <v>0</v>
      </c>
      <c r="GP257" s="20">
        <v>3</v>
      </c>
      <c r="GQ257" s="20">
        <v>3</v>
      </c>
      <c r="GR257" s="20">
        <v>36</v>
      </c>
      <c r="GS257" s="20">
        <v>18</v>
      </c>
      <c r="GT257" s="20">
        <v>0</v>
      </c>
      <c r="GU257" s="20">
        <v>0</v>
      </c>
      <c r="GV257" s="20">
        <v>0</v>
      </c>
      <c r="GW257" s="20">
        <v>0</v>
      </c>
      <c r="GX257" s="20">
        <v>1</v>
      </c>
      <c r="GY257" s="20">
        <v>1</v>
      </c>
      <c r="GZ257" s="20">
        <v>4</v>
      </c>
      <c r="HA257" s="20">
        <v>0</v>
      </c>
    </row>
    <row r="258" spans="1:209" s="20" customFormat="1" ht="15" customHeight="1" x14ac:dyDescent="0.35">
      <c r="A258" s="21">
        <v>4031229</v>
      </c>
      <c r="B258" s="21">
        <v>4</v>
      </c>
      <c r="C258" s="21">
        <v>3</v>
      </c>
      <c r="D258" s="21">
        <v>12</v>
      </c>
      <c r="E258" s="21" t="s">
        <v>382</v>
      </c>
      <c r="F258" s="21">
        <v>1</v>
      </c>
      <c r="G258" s="21">
        <v>4</v>
      </c>
      <c r="H258" s="21">
        <v>2</v>
      </c>
      <c r="I258" s="20">
        <v>0</v>
      </c>
      <c r="J258" s="13">
        <v>2</v>
      </c>
      <c r="K258" s="13">
        <v>0</v>
      </c>
      <c r="L258" s="14">
        <v>0</v>
      </c>
      <c r="M258" s="13">
        <v>6</v>
      </c>
      <c r="N258" s="14">
        <v>0</v>
      </c>
      <c r="O258" s="13">
        <v>3</v>
      </c>
      <c r="P258" s="14">
        <v>0</v>
      </c>
      <c r="Q258" s="14">
        <v>0</v>
      </c>
      <c r="R258" s="13">
        <v>5</v>
      </c>
      <c r="S258" s="14">
        <v>0</v>
      </c>
      <c r="T258" s="14">
        <f t="shared" ref="T258:T303" si="52">SUM(M258:S258)</f>
        <v>14</v>
      </c>
      <c r="U258" s="14">
        <v>0</v>
      </c>
      <c r="V258" s="14">
        <v>0</v>
      </c>
      <c r="W258" s="14">
        <v>0</v>
      </c>
      <c r="X258" s="14">
        <v>0</v>
      </c>
      <c r="Y258" s="14">
        <v>0</v>
      </c>
      <c r="Z258" s="14">
        <v>0</v>
      </c>
      <c r="AA258" s="14">
        <v>0</v>
      </c>
      <c r="AB258" s="14">
        <f t="shared" ref="AB258:AB303" si="53">SUM(U258:AA258)</f>
        <v>0</v>
      </c>
      <c r="AC258" s="14">
        <v>0</v>
      </c>
      <c r="AD258" s="14">
        <v>0</v>
      </c>
      <c r="AE258" s="14">
        <v>0</v>
      </c>
      <c r="AF258" s="14">
        <v>0</v>
      </c>
      <c r="AG258" s="14">
        <v>0</v>
      </c>
      <c r="AH258" s="14">
        <v>0</v>
      </c>
      <c r="AI258" s="14">
        <v>0</v>
      </c>
      <c r="AJ258" s="14">
        <f t="shared" ref="AJ258:AJ303" si="54">SUM(AC258:AI258)</f>
        <v>0</v>
      </c>
      <c r="AK258" s="14">
        <v>0</v>
      </c>
      <c r="AL258" s="14">
        <v>0</v>
      </c>
      <c r="AM258" s="14">
        <v>0</v>
      </c>
      <c r="AN258" s="14">
        <v>0</v>
      </c>
      <c r="AO258" s="14">
        <v>0</v>
      </c>
      <c r="AP258" s="14">
        <v>0</v>
      </c>
      <c r="AQ258" s="14">
        <v>0</v>
      </c>
      <c r="AR258" s="14">
        <f t="shared" ref="AR258:AR303" si="55">SUM(AK258:AQ258)</f>
        <v>0</v>
      </c>
      <c r="AS258" s="14">
        <f t="shared" ref="AS258:AS303" si="56">T258+AB258+AJ258+AR258</f>
        <v>14</v>
      </c>
      <c r="AT258" s="13">
        <v>0</v>
      </c>
      <c r="AU258" s="13" t="s">
        <v>136</v>
      </c>
      <c r="AV258" s="20">
        <v>0</v>
      </c>
      <c r="AW258" s="13" t="s">
        <v>136</v>
      </c>
      <c r="AX258" s="13" t="s">
        <v>136</v>
      </c>
      <c r="AY258" s="13" t="s">
        <v>136</v>
      </c>
      <c r="AZ258" s="20">
        <v>0</v>
      </c>
      <c r="BA258" s="13" t="s">
        <v>136</v>
      </c>
      <c r="BB258" s="13" t="s">
        <v>136</v>
      </c>
      <c r="BC258" s="13" t="s">
        <v>136</v>
      </c>
      <c r="BD258" s="20">
        <v>0</v>
      </c>
      <c r="BE258" s="13" t="s">
        <v>136</v>
      </c>
      <c r="BF258" s="13" t="s">
        <v>136</v>
      </c>
      <c r="BG258" s="13" t="s">
        <v>136</v>
      </c>
      <c r="BH258" s="20">
        <v>0</v>
      </c>
      <c r="BI258" s="13" t="s">
        <v>136</v>
      </c>
      <c r="BJ258" s="13" t="s">
        <v>136</v>
      </c>
      <c r="BK258" s="13" t="s">
        <v>136</v>
      </c>
      <c r="BL258" s="20">
        <v>0</v>
      </c>
      <c r="BM258" s="13" t="s">
        <v>136</v>
      </c>
      <c r="BN258" s="13" t="s">
        <v>136</v>
      </c>
      <c r="BO258" s="13" t="s">
        <v>136</v>
      </c>
      <c r="BP258" s="20">
        <v>0</v>
      </c>
      <c r="BQ258" s="21">
        <v>1</v>
      </c>
      <c r="BR258" s="13" t="s">
        <v>136</v>
      </c>
      <c r="BS258" s="13" t="s">
        <v>136</v>
      </c>
      <c r="BT258" s="13" t="s">
        <v>136</v>
      </c>
      <c r="BU258" s="20">
        <v>0</v>
      </c>
      <c r="BV258" s="13" t="s">
        <v>136</v>
      </c>
      <c r="BW258" s="13" t="s">
        <v>136</v>
      </c>
      <c r="BX258" s="13" t="s">
        <v>136</v>
      </c>
      <c r="BY258" s="20">
        <v>0</v>
      </c>
      <c r="BZ258" s="13" t="s">
        <v>136</v>
      </c>
      <c r="CA258" s="13" t="s">
        <v>136</v>
      </c>
      <c r="CB258" s="13" t="s">
        <v>136</v>
      </c>
      <c r="CC258" s="20">
        <v>0</v>
      </c>
      <c r="CD258" s="13" t="s">
        <v>136</v>
      </c>
      <c r="CE258" s="13" t="s">
        <v>136</v>
      </c>
      <c r="CF258" s="13" t="s">
        <v>136</v>
      </c>
      <c r="CG258" s="20">
        <v>0</v>
      </c>
      <c r="CH258" s="13" t="s">
        <v>136</v>
      </c>
      <c r="CI258" s="13" t="s">
        <v>136</v>
      </c>
      <c r="CJ258" s="13" t="s">
        <v>136</v>
      </c>
      <c r="CK258" s="20">
        <v>0</v>
      </c>
      <c r="CL258" s="13" t="s">
        <v>136</v>
      </c>
      <c r="CM258" s="13" t="s">
        <v>136</v>
      </c>
      <c r="CN258" s="13" t="s">
        <v>136</v>
      </c>
      <c r="CO258" s="13" t="s">
        <v>136</v>
      </c>
      <c r="CP258" s="13" t="s">
        <v>136</v>
      </c>
      <c r="CQ258" s="13" t="s">
        <v>136</v>
      </c>
      <c r="CR258" s="13" t="s">
        <v>136</v>
      </c>
      <c r="CS258" s="13" t="s">
        <v>136</v>
      </c>
      <c r="CT258" s="13" t="s">
        <v>136</v>
      </c>
      <c r="CU258" s="13" t="s">
        <v>136</v>
      </c>
      <c r="CV258" s="13" t="s">
        <v>136</v>
      </c>
      <c r="CW258" s="13" t="s">
        <v>136</v>
      </c>
      <c r="CX258" s="13" t="s">
        <v>136</v>
      </c>
      <c r="CY258" s="13" t="s">
        <v>136</v>
      </c>
      <c r="CZ258" s="13" t="s">
        <v>136</v>
      </c>
      <c r="DA258" s="13" t="s">
        <v>136</v>
      </c>
      <c r="DB258" s="13" t="s">
        <v>136</v>
      </c>
      <c r="DC258" s="13" t="s">
        <v>136</v>
      </c>
      <c r="DD258" s="13" t="s">
        <v>136</v>
      </c>
      <c r="DE258" s="13" t="s">
        <v>136</v>
      </c>
      <c r="DF258" s="13" t="s">
        <v>136</v>
      </c>
      <c r="DG258" s="13" t="s">
        <v>136</v>
      </c>
      <c r="DH258" s="13" t="s">
        <v>136</v>
      </c>
      <c r="DI258" s="13"/>
      <c r="DJ258" s="13"/>
      <c r="DK258" s="13"/>
      <c r="DL258" s="13">
        <v>0</v>
      </c>
      <c r="DM258" s="13">
        <v>0</v>
      </c>
      <c r="DN258" s="13">
        <v>0</v>
      </c>
      <c r="DO258" s="13">
        <v>0</v>
      </c>
      <c r="DP258" s="13">
        <v>0</v>
      </c>
      <c r="DQ258" s="13">
        <v>0</v>
      </c>
      <c r="DR258" s="13">
        <v>0</v>
      </c>
      <c r="DS258" s="13">
        <v>0</v>
      </c>
      <c r="DT258" s="13">
        <v>0</v>
      </c>
      <c r="DU258" s="13">
        <v>0</v>
      </c>
      <c r="DV258" s="13">
        <v>0</v>
      </c>
      <c r="DW258" s="13">
        <v>0</v>
      </c>
      <c r="DX258" s="13">
        <v>2</v>
      </c>
      <c r="DY258" s="13">
        <v>2</v>
      </c>
      <c r="DZ258" s="13">
        <v>4</v>
      </c>
      <c r="EA258" s="13">
        <v>4</v>
      </c>
      <c r="EB258" s="13">
        <v>1500</v>
      </c>
      <c r="EC258" s="13">
        <v>3000</v>
      </c>
      <c r="ED258" s="19">
        <f t="shared" si="44"/>
        <v>1500</v>
      </c>
      <c r="EE258" s="19">
        <f t="shared" si="45"/>
        <v>50</v>
      </c>
      <c r="EF258" s="13">
        <v>1500</v>
      </c>
      <c r="EG258" s="13">
        <v>3000</v>
      </c>
      <c r="EH258" s="19">
        <f t="shared" si="46"/>
        <v>1500</v>
      </c>
      <c r="EI258" s="19">
        <f t="shared" si="47"/>
        <v>50</v>
      </c>
      <c r="EJ258" s="19"/>
      <c r="EK258" s="19"/>
      <c r="EL258" s="19"/>
      <c r="EM258" s="19"/>
      <c r="EN258" s="19"/>
      <c r="EO258" s="19"/>
      <c r="EP258" s="19"/>
      <c r="EQ258" s="19"/>
      <c r="ER258" s="13">
        <v>1</v>
      </c>
      <c r="ES258" s="13"/>
      <c r="ET258" s="13">
        <v>1</v>
      </c>
      <c r="EU258" s="13">
        <v>0</v>
      </c>
      <c r="EV258" s="19">
        <v>0</v>
      </c>
      <c r="EW258" s="19"/>
      <c r="EX258" s="13">
        <v>0</v>
      </c>
      <c r="EY258" s="20" t="s">
        <v>136</v>
      </c>
      <c r="EZ258" s="19">
        <v>0</v>
      </c>
      <c r="FA258" s="19"/>
      <c r="FB258" s="19">
        <v>0</v>
      </c>
      <c r="FC258" s="19"/>
      <c r="FD258" s="19">
        <v>0</v>
      </c>
      <c r="FE258" s="19"/>
      <c r="FF258" s="20">
        <v>2</v>
      </c>
      <c r="FG258" s="20">
        <v>50</v>
      </c>
      <c r="FH258" s="20">
        <v>88</v>
      </c>
      <c r="FI258" s="20">
        <v>6</v>
      </c>
      <c r="FJ258" s="20">
        <v>86</v>
      </c>
      <c r="FK258" s="20">
        <v>56</v>
      </c>
      <c r="FL258" s="20">
        <v>174</v>
      </c>
      <c r="FM258" s="20">
        <v>230</v>
      </c>
      <c r="FN258" s="20">
        <v>13</v>
      </c>
      <c r="FO258" s="20">
        <v>0</v>
      </c>
      <c r="FP258" s="20">
        <v>0</v>
      </c>
      <c r="FQ258" s="20">
        <v>0</v>
      </c>
      <c r="FR258" s="20">
        <v>1</v>
      </c>
      <c r="FS258" s="20">
        <v>0</v>
      </c>
      <c r="FT258" s="20">
        <v>0</v>
      </c>
      <c r="FU258" s="20">
        <v>0</v>
      </c>
      <c r="FV258" s="20">
        <v>0</v>
      </c>
      <c r="FW258" s="20">
        <v>0</v>
      </c>
      <c r="FX258" s="20">
        <v>0</v>
      </c>
      <c r="FY258" s="20">
        <v>0</v>
      </c>
      <c r="FZ258" s="20">
        <v>4</v>
      </c>
      <c r="GA258" s="20">
        <v>5</v>
      </c>
      <c r="GB258" s="20">
        <v>0</v>
      </c>
      <c r="GC258" s="20">
        <v>8</v>
      </c>
      <c r="GD258" s="20">
        <v>8</v>
      </c>
      <c r="GE258" s="20">
        <v>0</v>
      </c>
      <c r="GF258" s="20">
        <v>0</v>
      </c>
      <c r="GG258" s="20">
        <v>0</v>
      </c>
      <c r="GH258" s="20">
        <v>0</v>
      </c>
      <c r="GI258" s="20">
        <v>0</v>
      </c>
      <c r="GJ258" s="20">
        <v>0</v>
      </c>
      <c r="GK258" s="20">
        <v>0</v>
      </c>
      <c r="GL258" s="20">
        <v>0</v>
      </c>
      <c r="GM258" s="20">
        <v>0</v>
      </c>
      <c r="GN258" s="20">
        <v>0</v>
      </c>
      <c r="GO258" s="20">
        <v>0</v>
      </c>
      <c r="GP258" s="20">
        <v>20</v>
      </c>
      <c r="GQ258" s="20">
        <v>83</v>
      </c>
      <c r="GR258" s="20">
        <v>6</v>
      </c>
      <c r="GS258" s="20">
        <v>78</v>
      </c>
      <c r="GT258" s="20">
        <v>0</v>
      </c>
      <c r="GU258" s="20">
        <v>0</v>
      </c>
      <c r="GV258" s="20">
        <v>0</v>
      </c>
      <c r="GW258" s="20">
        <v>0</v>
      </c>
      <c r="GX258" s="20">
        <v>4</v>
      </c>
      <c r="GY258" s="20">
        <v>0</v>
      </c>
      <c r="GZ258" s="20">
        <v>0</v>
      </c>
      <c r="HA258" s="20">
        <v>0</v>
      </c>
    </row>
    <row r="259" spans="1:209" s="20" customFormat="1" ht="15" customHeight="1" x14ac:dyDescent="0.35">
      <c r="A259" s="21">
        <v>4031230</v>
      </c>
      <c r="B259" s="21">
        <v>4</v>
      </c>
      <c r="C259" s="21">
        <v>3</v>
      </c>
      <c r="D259" s="21">
        <v>12</v>
      </c>
      <c r="E259" s="21" t="s">
        <v>383</v>
      </c>
      <c r="F259" s="21">
        <v>1</v>
      </c>
      <c r="G259" s="21">
        <v>5</v>
      </c>
      <c r="H259" s="21">
        <v>3</v>
      </c>
      <c r="I259" s="20">
        <v>0</v>
      </c>
      <c r="J259" s="21">
        <v>5</v>
      </c>
      <c r="K259" s="13">
        <v>0</v>
      </c>
      <c r="L259" s="14">
        <v>0</v>
      </c>
      <c r="M259" s="14">
        <v>0</v>
      </c>
      <c r="N259" s="13">
        <v>5</v>
      </c>
      <c r="O259" s="14">
        <v>0</v>
      </c>
      <c r="P259" s="13">
        <v>0</v>
      </c>
      <c r="Q259" s="13">
        <v>0</v>
      </c>
      <c r="R259" s="13">
        <v>5</v>
      </c>
      <c r="S259" s="14">
        <v>0</v>
      </c>
      <c r="T259" s="14">
        <f t="shared" si="52"/>
        <v>10</v>
      </c>
      <c r="U259" s="20">
        <v>6</v>
      </c>
      <c r="V259" s="14">
        <v>0</v>
      </c>
      <c r="W259" s="14">
        <v>0</v>
      </c>
      <c r="X259" s="20">
        <v>5</v>
      </c>
      <c r="Y259" s="14">
        <v>0</v>
      </c>
      <c r="Z259" s="14">
        <v>0</v>
      </c>
      <c r="AA259" s="20">
        <v>4</v>
      </c>
      <c r="AB259" s="14">
        <f t="shared" si="53"/>
        <v>15</v>
      </c>
      <c r="AC259" s="14">
        <v>0</v>
      </c>
      <c r="AD259" s="14">
        <v>0</v>
      </c>
      <c r="AE259" s="14">
        <v>0</v>
      </c>
      <c r="AF259" s="14">
        <v>0</v>
      </c>
      <c r="AG259" s="14">
        <v>0</v>
      </c>
      <c r="AH259" s="14">
        <v>0</v>
      </c>
      <c r="AI259" s="14">
        <v>0</v>
      </c>
      <c r="AJ259" s="14">
        <f t="shared" si="54"/>
        <v>0</v>
      </c>
      <c r="AK259" s="14">
        <v>0</v>
      </c>
      <c r="AL259" s="14">
        <v>0</v>
      </c>
      <c r="AM259" s="14">
        <v>0</v>
      </c>
      <c r="AN259" s="14">
        <v>0</v>
      </c>
      <c r="AO259" s="14">
        <v>0</v>
      </c>
      <c r="AP259" s="14">
        <v>0</v>
      </c>
      <c r="AQ259" s="14">
        <v>0</v>
      </c>
      <c r="AR259" s="14">
        <f t="shared" si="55"/>
        <v>0</v>
      </c>
      <c r="AS259" s="14">
        <f t="shared" si="56"/>
        <v>25</v>
      </c>
      <c r="AT259" s="13">
        <v>0</v>
      </c>
      <c r="AU259" s="13" t="s">
        <v>136</v>
      </c>
      <c r="AV259" s="20">
        <v>0</v>
      </c>
      <c r="AW259" s="13" t="s">
        <v>136</v>
      </c>
      <c r="AX259" s="13" t="s">
        <v>136</v>
      </c>
      <c r="AY259" s="13" t="s">
        <v>136</v>
      </c>
      <c r="AZ259" s="20">
        <v>0</v>
      </c>
      <c r="BA259" s="13" t="s">
        <v>136</v>
      </c>
      <c r="BB259" s="13" t="s">
        <v>136</v>
      </c>
      <c r="BC259" s="13" t="s">
        <v>136</v>
      </c>
      <c r="BD259" s="20">
        <v>0</v>
      </c>
      <c r="BE259" s="13" t="s">
        <v>136</v>
      </c>
      <c r="BF259" s="13" t="s">
        <v>136</v>
      </c>
      <c r="BG259" s="13" t="s">
        <v>136</v>
      </c>
      <c r="BH259" s="20">
        <v>0</v>
      </c>
      <c r="BI259" s="13" t="s">
        <v>136</v>
      </c>
      <c r="BJ259" s="13" t="s">
        <v>136</v>
      </c>
      <c r="BK259" s="13" t="s">
        <v>136</v>
      </c>
      <c r="BL259" s="20">
        <v>0</v>
      </c>
      <c r="BM259" s="13" t="s">
        <v>136</v>
      </c>
      <c r="BN259" s="13" t="s">
        <v>136</v>
      </c>
      <c r="BO259" s="13" t="s">
        <v>136</v>
      </c>
      <c r="BP259" s="20">
        <v>0</v>
      </c>
      <c r="BQ259" s="21">
        <v>1</v>
      </c>
      <c r="BR259" s="13" t="s">
        <v>136</v>
      </c>
      <c r="BS259" s="13" t="s">
        <v>136</v>
      </c>
      <c r="BT259" s="13" t="s">
        <v>136</v>
      </c>
      <c r="BU259" s="20">
        <v>0</v>
      </c>
      <c r="BV259" s="13" t="s">
        <v>136</v>
      </c>
      <c r="BW259" s="13" t="s">
        <v>136</v>
      </c>
      <c r="BX259" s="13" t="s">
        <v>136</v>
      </c>
      <c r="BY259" s="20">
        <v>0</v>
      </c>
      <c r="BZ259" s="13" t="s">
        <v>136</v>
      </c>
      <c r="CA259" s="13" t="s">
        <v>136</v>
      </c>
      <c r="CB259" s="13" t="s">
        <v>136</v>
      </c>
      <c r="CC259" s="20">
        <v>1</v>
      </c>
      <c r="CD259" s="13">
        <v>2</v>
      </c>
      <c r="CE259" s="15">
        <v>6</v>
      </c>
      <c r="CF259" s="13">
        <v>2</v>
      </c>
      <c r="CG259" s="20">
        <v>0</v>
      </c>
      <c r="CH259" s="13" t="s">
        <v>136</v>
      </c>
      <c r="CI259" s="13" t="s">
        <v>136</v>
      </c>
      <c r="CJ259" s="13" t="s">
        <v>136</v>
      </c>
      <c r="CK259" s="20">
        <v>0</v>
      </c>
      <c r="CL259" s="13" t="s">
        <v>136</v>
      </c>
      <c r="CM259" s="13" t="s">
        <v>136</v>
      </c>
      <c r="CN259" s="13" t="s">
        <v>136</v>
      </c>
      <c r="CO259" s="13" t="s">
        <v>136</v>
      </c>
      <c r="CP259" s="13" t="s">
        <v>136</v>
      </c>
      <c r="CQ259" s="13" t="s">
        <v>136</v>
      </c>
      <c r="CR259" s="13" t="s">
        <v>136</v>
      </c>
      <c r="CS259" s="13" t="s">
        <v>136</v>
      </c>
      <c r="CT259" s="13" t="s">
        <v>136</v>
      </c>
      <c r="CU259" s="13" t="s">
        <v>136</v>
      </c>
      <c r="CV259" s="13" t="s">
        <v>136</v>
      </c>
      <c r="CW259" s="13" t="s">
        <v>136</v>
      </c>
      <c r="CX259" s="13" t="s">
        <v>136</v>
      </c>
      <c r="CY259" s="13" t="s">
        <v>136</v>
      </c>
      <c r="CZ259" s="13" t="s">
        <v>136</v>
      </c>
      <c r="DA259" s="13" t="s">
        <v>136</v>
      </c>
      <c r="DB259" s="13" t="s">
        <v>136</v>
      </c>
      <c r="DC259">
        <v>5</v>
      </c>
      <c r="DD259" s="13" t="s">
        <v>136</v>
      </c>
      <c r="DE259" s="13" t="s">
        <v>136</v>
      </c>
      <c r="DF259" s="13" t="s">
        <v>136</v>
      </c>
      <c r="DG259" s="13" t="s">
        <v>136</v>
      </c>
      <c r="DH259" s="13" t="s">
        <v>136</v>
      </c>
      <c r="DI259" s="13"/>
      <c r="DJ259" s="13"/>
      <c r="DK259" s="13"/>
      <c r="DL259" s="13">
        <v>0</v>
      </c>
      <c r="DM259" s="13">
        <v>0</v>
      </c>
      <c r="DN259" s="13">
        <v>0</v>
      </c>
      <c r="DO259" s="13">
        <v>0</v>
      </c>
      <c r="DP259" s="13">
        <v>0</v>
      </c>
      <c r="DQ259" s="13">
        <v>0</v>
      </c>
      <c r="DR259" s="13">
        <v>0</v>
      </c>
      <c r="DS259" s="13">
        <v>0</v>
      </c>
      <c r="DT259" s="13">
        <v>0</v>
      </c>
      <c r="DU259" s="13">
        <v>0</v>
      </c>
      <c r="DV259" s="13">
        <v>1</v>
      </c>
      <c r="DW259" s="13">
        <v>1</v>
      </c>
      <c r="DX259" s="13">
        <v>2</v>
      </c>
      <c r="DY259" s="13">
        <v>2</v>
      </c>
      <c r="DZ259" s="13">
        <v>4</v>
      </c>
      <c r="EA259" s="13">
        <v>4</v>
      </c>
      <c r="EB259" s="13">
        <v>3000</v>
      </c>
      <c r="EC259" s="13">
        <v>4000</v>
      </c>
      <c r="ED259" s="19">
        <f t="shared" ref="ED259:ED303" si="57">EC259-EB259</f>
        <v>1000</v>
      </c>
      <c r="EE259" s="19">
        <f t="shared" ref="EE259:EE303" si="58">(100/EC259)*ED259</f>
        <v>25</v>
      </c>
      <c r="EF259" s="13">
        <v>2000</v>
      </c>
      <c r="EG259" s="13">
        <v>3000</v>
      </c>
      <c r="EH259" s="19">
        <f t="shared" ref="EH259:EH303" si="59">EG259-EF259</f>
        <v>1000</v>
      </c>
      <c r="EI259" s="19">
        <f t="shared" ref="EI259:EI303" si="60">(100/EG259)*EH259</f>
        <v>33.333333333333336</v>
      </c>
      <c r="EJ259" s="19"/>
      <c r="EK259" s="19"/>
      <c r="EL259" s="19"/>
      <c r="EM259" s="19"/>
      <c r="EN259" s="19"/>
      <c r="EO259" s="19"/>
      <c r="EP259" s="19"/>
      <c r="EQ259" s="19"/>
      <c r="ER259" s="20">
        <v>5</v>
      </c>
      <c r="ET259" s="13">
        <v>1</v>
      </c>
      <c r="EU259" s="13">
        <v>1</v>
      </c>
      <c r="EV259" s="20">
        <v>1</v>
      </c>
      <c r="EX259" s="13">
        <v>0</v>
      </c>
      <c r="EY259" s="20" t="s">
        <v>136</v>
      </c>
      <c r="EZ259" s="19">
        <v>0</v>
      </c>
      <c r="FA259" s="19"/>
      <c r="FB259" s="19">
        <v>0</v>
      </c>
      <c r="FC259" s="19"/>
      <c r="FD259" s="19">
        <v>0</v>
      </c>
      <c r="FE259" s="19"/>
      <c r="FF259" s="15">
        <v>0</v>
      </c>
      <c r="FG259" s="20">
        <v>0</v>
      </c>
      <c r="FH259" s="20">
        <v>188</v>
      </c>
      <c r="FI259" s="20">
        <v>4</v>
      </c>
      <c r="FJ259" s="20">
        <v>17</v>
      </c>
      <c r="FK259" s="20">
        <v>4</v>
      </c>
      <c r="FL259" s="20">
        <v>205</v>
      </c>
      <c r="FM259" s="20">
        <v>209</v>
      </c>
      <c r="FN259" s="20">
        <v>0</v>
      </c>
      <c r="FO259" s="20">
        <v>6</v>
      </c>
      <c r="FP259" s="20">
        <v>2</v>
      </c>
      <c r="FQ259" s="20">
        <v>2</v>
      </c>
      <c r="FR259" s="20">
        <v>0</v>
      </c>
      <c r="FS259" s="20">
        <v>2</v>
      </c>
      <c r="FT259" s="20">
        <v>0</v>
      </c>
      <c r="FU259" s="20">
        <v>0</v>
      </c>
      <c r="FV259" s="20">
        <v>0</v>
      </c>
      <c r="FW259" s="20">
        <v>0</v>
      </c>
      <c r="FX259" s="20">
        <v>0</v>
      </c>
      <c r="FY259" s="20">
        <v>0</v>
      </c>
      <c r="FZ259" s="20">
        <v>0</v>
      </c>
      <c r="GA259" s="20">
        <v>6</v>
      </c>
      <c r="GB259" s="20">
        <v>0</v>
      </c>
      <c r="GC259" s="20">
        <v>12</v>
      </c>
      <c r="GD259" s="20">
        <v>0</v>
      </c>
      <c r="GE259" s="20">
        <v>0</v>
      </c>
      <c r="GF259" s="20">
        <v>0</v>
      </c>
      <c r="GG259" s="20">
        <v>0</v>
      </c>
      <c r="GH259" s="20">
        <v>0</v>
      </c>
      <c r="GI259" s="20">
        <v>6</v>
      </c>
      <c r="GJ259" s="20">
        <v>0</v>
      </c>
      <c r="GK259" s="20">
        <v>0</v>
      </c>
      <c r="GL259" s="20">
        <v>0</v>
      </c>
      <c r="GM259" s="20">
        <v>0</v>
      </c>
      <c r="GN259" s="20">
        <v>0</v>
      </c>
      <c r="GO259" s="20">
        <v>0</v>
      </c>
      <c r="GP259" s="20">
        <v>0</v>
      </c>
      <c r="GQ259" s="20">
        <v>160</v>
      </c>
      <c r="GR259" s="20">
        <v>2</v>
      </c>
      <c r="GS259" s="20">
        <v>3</v>
      </c>
      <c r="GT259" s="20">
        <v>0</v>
      </c>
      <c r="GU259" s="20">
        <v>0</v>
      </c>
      <c r="GV259" s="20">
        <v>0</v>
      </c>
      <c r="GW259" s="20">
        <v>0</v>
      </c>
      <c r="GX259" s="20">
        <v>0</v>
      </c>
      <c r="GY259" s="20">
        <v>8</v>
      </c>
      <c r="GZ259" s="20">
        <v>0</v>
      </c>
      <c r="HA259" s="20">
        <v>0</v>
      </c>
    </row>
    <row r="260" spans="1:209" ht="15" customHeight="1" x14ac:dyDescent="0.35">
      <c r="A260" s="18">
        <v>4031231</v>
      </c>
      <c r="B260" s="18">
        <v>4</v>
      </c>
      <c r="C260" s="18">
        <v>3</v>
      </c>
      <c r="D260" s="18">
        <v>12</v>
      </c>
      <c r="E260" s="18" t="s">
        <v>197</v>
      </c>
      <c r="F260" s="18">
        <v>1</v>
      </c>
      <c r="G260">
        <v>2</v>
      </c>
      <c r="H260" s="18">
        <v>2</v>
      </c>
      <c r="I260">
        <v>0</v>
      </c>
      <c r="J260" s="18">
        <v>1</v>
      </c>
      <c r="K260" s="13">
        <v>1</v>
      </c>
      <c r="L260" s="13">
        <v>1</v>
      </c>
      <c r="M260" s="13">
        <v>4</v>
      </c>
      <c r="N260" s="14">
        <v>0</v>
      </c>
      <c r="O260" s="13">
        <v>0.5</v>
      </c>
      <c r="P260" s="14">
        <v>0</v>
      </c>
      <c r="Q260" s="14">
        <v>0</v>
      </c>
      <c r="R260" s="13">
        <v>2</v>
      </c>
      <c r="S260">
        <v>1</v>
      </c>
      <c r="T260" s="14">
        <f t="shared" si="52"/>
        <v>7.5</v>
      </c>
      <c r="U260" s="14">
        <v>0</v>
      </c>
      <c r="V260" s="14">
        <v>0</v>
      </c>
      <c r="W260" s="14">
        <v>0</v>
      </c>
      <c r="X260" s="14">
        <v>0</v>
      </c>
      <c r="Y260" s="14">
        <v>0</v>
      </c>
      <c r="Z260" s="14">
        <v>0</v>
      </c>
      <c r="AA260" s="14">
        <v>0</v>
      </c>
      <c r="AB260" s="14">
        <f t="shared" si="53"/>
        <v>0</v>
      </c>
      <c r="AC260" s="14">
        <v>0</v>
      </c>
      <c r="AD260" s="14">
        <v>0</v>
      </c>
      <c r="AE260" s="14">
        <v>0</v>
      </c>
      <c r="AF260" s="14">
        <v>0</v>
      </c>
      <c r="AG260" s="14">
        <v>0</v>
      </c>
      <c r="AH260" s="14">
        <v>0</v>
      </c>
      <c r="AI260" s="14">
        <v>0</v>
      </c>
      <c r="AJ260" s="14">
        <f t="shared" si="54"/>
        <v>0</v>
      </c>
      <c r="AK260" s="14">
        <v>0</v>
      </c>
      <c r="AL260" s="14">
        <v>0</v>
      </c>
      <c r="AM260" s="14">
        <v>0</v>
      </c>
      <c r="AN260" s="14">
        <v>0</v>
      </c>
      <c r="AO260" s="14">
        <v>0</v>
      </c>
      <c r="AP260" s="14">
        <v>0</v>
      </c>
      <c r="AQ260" s="14">
        <v>0</v>
      </c>
      <c r="AR260" s="14">
        <f t="shared" si="55"/>
        <v>0</v>
      </c>
      <c r="AS260" s="14">
        <f t="shared" si="56"/>
        <v>7.5</v>
      </c>
      <c r="AT260" s="13">
        <v>1</v>
      </c>
      <c r="AU260">
        <v>5</v>
      </c>
      <c r="AV260" s="20">
        <v>0</v>
      </c>
      <c r="AW260" s="13" t="s">
        <v>136</v>
      </c>
      <c r="AX260" s="13" t="s">
        <v>136</v>
      </c>
      <c r="AY260" s="13" t="s">
        <v>136</v>
      </c>
      <c r="AZ260" s="20">
        <v>0</v>
      </c>
      <c r="BA260" s="13" t="s">
        <v>136</v>
      </c>
      <c r="BB260" s="13" t="s">
        <v>136</v>
      </c>
      <c r="BC260" s="13" t="s">
        <v>136</v>
      </c>
      <c r="BD260" s="20">
        <v>0</v>
      </c>
      <c r="BE260" s="13" t="s">
        <v>136</v>
      </c>
      <c r="BF260" s="13" t="s">
        <v>136</v>
      </c>
      <c r="BG260" s="13" t="s">
        <v>136</v>
      </c>
      <c r="BH260" s="20">
        <v>0</v>
      </c>
      <c r="BI260" s="13" t="s">
        <v>136</v>
      </c>
      <c r="BJ260" s="13" t="s">
        <v>136</v>
      </c>
      <c r="BK260" s="13" t="s">
        <v>136</v>
      </c>
      <c r="BL260" s="20">
        <v>1</v>
      </c>
      <c r="BM260">
        <v>2</v>
      </c>
      <c r="BN260" s="13">
        <v>6</v>
      </c>
      <c r="BO260">
        <v>2</v>
      </c>
      <c r="BP260" s="20">
        <v>0</v>
      </c>
      <c r="BQ260" s="21">
        <v>1</v>
      </c>
      <c r="BR260" s="13" t="s">
        <v>136</v>
      </c>
      <c r="BS260" s="13" t="s">
        <v>136</v>
      </c>
      <c r="BT260" s="13" t="s">
        <v>136</v>
      </c>
      <c r="BU260" s="20">
        <v>1</v>
      </c>
      <c r="BV260">
        <v>2</v>
      </c>
      <c r="BW260">
        <v>6</v>
      </c>
      <c r="BX260">
        <v>2</v>
      </c>
      <c r="BY260" s="20">
        <v>0</v>
      </c>
      <c r="BZ260" s="13" t="s">
        <v>136</v>
      </c>
      <c r="CA260" s="13" t="s">
        <v>136</v>
      </c>
      <c r="CB260" s="13" t="s">
        <v>136</v>
      </c>
      <c r="CC260" s="20">
        <v>1</v>
      </c>
      <c r="CD260" s="13">
        <v>2</v>
      </c>
      <c r="CE260" s="15">
        <v>6</v>
      </c>
      <c r="CF260" s="13">
        <v>2</v>
      </c>
      <c r="CG260" s="20">
        <v>0</v>
      </c>
      <c r="CH260" s="13" t="s">
        <v>136</v>
      </c>
      <c r="CI260" s="13" t="s">
        <v>136</v>
      </c>
      <c r="CJ260" s="13" t="s">
        <v>136</v>
      </c>
      <c r="CK260" s="20">
        <v>0</v>
      </c>
      <c r="CL260" s="13" t="s">
        <v>136</v>
      </c>
      <c r="CM260" s="13" t="s">
        <v>136</v>
      </c>
      <c r="CN260" s="13" t="s">
        <v>136</v>
      </c>
      <c r="CO260" s="13" t="s">
        <v>136</v>
      </c>
      <c r="CP260" s="13" t="s">
        <v>136</v>
      </c>
      <c r="CQ260" s="13" t="s">
        <v>136</v>
      </c>
      <c r="CR260" s="13" t="s">
        <v>136</v>
      </c>
      <c r="CS260" s="13" t="s">
        <v>136</v>
      </c>
      <c r="CT260" s="13" t="s">
        <v>136</v>
      </c>
      <c r="CU260">
        <v>9</v>
      </c>
      <c r="CV260" s="13" t="s">
        <v>136</v>
      </c>
      <c r="CW260" s="13" t="s">
        <v>136</v>
      </c>
      <c r="CX260" s="13" t="s">
        <v>136</v>
      </c>
      <c r="CY260">
        <v>9</v>
      </c>
      <c r="CZ260" s="13" t="s">
        <v>136</v>
      </c>
      <c r="DA260" s="13" t="s">
        <v>136</v>
      </c>
      <c r="DB260" s="13" t="s">
        <v>136</v>
      </c>
      <c r="DC260">
        <v>5</v>
      </c>
      <c r="DD260" s="13" t="s">
        <v>136</v>
      </c>
      <c r="DE260" s="13" t="s">
        <v>136</v>
      </c>
      <c r="DF260" s="13" t="s">
        <v>136</v>
      </c>
      <c r="DG260" s="13" t="s">
        <v>136</v>
      </c>
      <c r="DH260" s="13" t="s">
        <v>136</v>
      </c>
      <c r="DI260" s="13"/>
      <c r="DJ260" s="13"/>
      <c r="DK260" s="13"/>
      <c r="DL260" s="13">
        <v>1</v>
      </c>
      <c r="DM260" s="13">
        <v>0</v>
      </c>
      <c r="DN260" s="13">
        <v>0</v>
      </c>
      <c r="DO260" s="13">
        <v>0</v>
      </c>
      <c r="DP260" s="13">
        <v>0</v>
      </c>
      <c r="DQ260" s="13">
        <v>0</v>
      </c>
      <c r="DR260" s="13">
        <v>1</v>
      </c>
      <c r="DS260" s="13">
        <v>0</v>
      </c>
      <c r="DT260" s="13">
        <v>0</v>
      </c>
      <c r="DU260" s="13">
        <v>0</v>
      </c>
      <c r="DV260" s="13">
        <v>0</v>
      </c>
      <c r="DW260" s="13">
        <v>0</v>
      </c>
      <c r="DX260" s="13">
        <v>2</v>
      </c>
      <c r="DY260" s="13">
        <v>2</v>
      </c>
      <c r="DZ260" s="13">
        <v>4</v>
      </c>
      <c r="EA260" s="13">
        <v>4</v>
      </c>
      <c r="EB260" s="13">
        <v>3000</v>
      </c>
      <c r="EC260" s="13">
        <v>4000</v>
      </c>
      <c r="ED260" s="19">
        <f t="shared" si="57"/>
        <v>1000</v>
      </c>
      <c r="EE260" s="19">
        <f t="shared" si="58"/>
        <v>25</v>
      </c>
      <c r="EF260" s="13">
        <v>2000</v>
      </c>
      <c r="EG260" s="13">
        <v>3000</v>
      </c>
      <c r="EH260" s="19">
        <f t="shared" si="59"/>
        <v>1000</v>
      </c>
      <c r="EI260" s="19">
        <f t="shared" si="60"/>
        <v>33.333333333333336</v>
      </c>
      <c r="EJ260" s="19"/>
      <c r="EK260" s="19"/>
      <c r="EL260" s="19"/>
      <c r="EM260" s="19"/>
      <c r="EN260" s="19"/>
      <c r="EO260" s="19"/>
      <c r="EP260" s="19"/>
      <c r="EQ260" s="19"/>
      <c r="ER260">
        <v>1</v>
      </c>
      <c r="ET260" s="13">
        <v>1</v>
      </c>
      <c r="EU260" s="13">
        <v>1</v>
      </c>
      <c r="EV260" s="13">
        <v>7</v>
      </c>
      <c r="EW260" s="13"/>
      <c r="EX260" s="13">
        <v>0</v>
      </c>
      <c r="EY260" t="s">
        <v>136</v>
      </c>
      <c r="EZ260" s="19">
        <v>0</v>
      </c>
      <c r="FA260" s="19"/>
      <c r="FB260" s="13">
        <v>5</v>
      </c>
      <c r="FC260" s="13"/>
      <c r="FD260" s="19">
        <v>0</v>
      </c>
      <c r="FE260" s="19"/>
      <c r="FF260" s="15">
        <v>0</v>
      </c>
      <c r="FG260">
        <v>46</v>
      </c>
      <c r="FH260">
        <v>23</v>
      </c>
      <c r="FI260">
        <v>4</v>
      </c>
      <c r="FJ260">
        <v>24</v>
      </c>
      <c r="FK260">
        <v>50</v>
      </c>
      <c r="FL260">
        <v>47</v>
      </c>
      <c r="FM260">
        <v>97</v>
      </c>
      <c r="FN260">
        <v>9</v>
      </c>
      <c r="FO260">
        <v>8</v>
      </c>
      <c r="FP260">
        <v>0</v>
      </c>
      <c r="FQ260">
        <v>0</v>
      </c>
      <c r="FR260">
        <v>1</v>
      </c>
      <c r="FS260">
        <v>1</v>
      </c>
      <c r="FT260">
        <v>0</v>
      </c>
      <c r="FU260">
        <v>0</v>
      </c>
      <c r="FV260">
        <v>0</v>
      </c>
      <c r="FW260">
        <v>0</v>
      </c>
      <c r="FX260">
        <v>0</v>
      </c>
      <c r="FY260">
        <v>0</v>
      </c>
      <c r="FZ260">
        <v>3</v>
      </c>
      <c r="GA260">
        <v>3</v>
      </c>
      <c r="GB260">
        <v>4</v>
      </c>
      <c r="GC260">
        <v>6</v>
      </c>
      <c r="GD260">
        <v>5</v>
      </c>
      <c r="GE260">
        <v>0</v>
      </c>
      <c r="GF260">
        <v>0</v>
      </c>
      <c r="GG260">
        <v>0</v>
      </c>
      <c r="GH260">
        <v>9</v>
      </c>
      <c r="GI260">
        <v>4</v>
      </c>
      <c r="GJ260">
        <v>0</v>
      </c>
      <c r="GK260">
        <v>0</v>
      </c>
      <c r="GL260">
        <v>2</v>
      </c>
      <c r="GM260">
        <v>0</v>
      </c>
      <c r="GN260">
        <v>0</v>
      </c>
      <c r="GO260">
        <v>0</v>
      </c>
      <c r="GP260">
        <v>10</v>
      </c>
      <c r="GQ260">
        <v>7</v>
      </c>
      <c r="GR260">
        <v>0</v>
      </c>
      <c r="GS260">
        <v>18</v>
      </c>
      <c r="GT260">
        <v>0</v>
      </c>
      <c r="GU260">
        <v>0</v>
      </c>
      <c r="GV260">
        <v>0</v>
      </c>
      <c r="GW260">
        <v>0</v>
      </c>
      <c r="GX260">
        <v>7</v>
      </c>
      <c r="GY260">
        <v>0</v>
      </c>
      <c r="GZ260">
        <v>0</v>
      </c>
      <c r="HA260">
        <v>0</v>
      </c>
    </row>
    <row r="261" spans="1:209" ht="15" customHeight="1" x14ac:dyDescent="0.35">
      <c r="A261" s="18">
        <v>4031232</v>
      </c>
      <c r="B261" s="18">
        <v>4</v>
      </c>
      <c r="C261" s="18">
        <v>3</v>
      </c>
      <c r="D261" s="18">
        <v>12</v>
      </c>
      <c r="E261" s="18" t="s">
        <v>384</v>
      </c>
      <c r="F261" s="18">
        <v>1</v>
      </c>
      <c r="G261" s="18">
        <v>3</v>
      </c>
      <c r="H261" s="18">
        <v>1</v>
      </c>
      <c r="I261">
        <v>0</v>
      </c>
      <c r="J261" s="18">
        <v>2</v>
      </c>
      <c r="K261" s="13">
        <v>1</v>
      </c>
      <c r="L261" s="13">
        <v>2</v>
      </c>
      <c r="M261" s="13">
        <v>2</v>
      </c>
      <c r="N261" s="14">
        <v>0</v>
      </c>
      <c r="O261" s="13">
        <v>4.5</v>
      </c>
      <c r="P261" s="14">
        <v>0</v>
      </c>
      <c r="Q261" s="14">
        <v>0</v>
      </c>
      <c r="R261" s="13">
        <v>3</v>
      </c>
      <c r="S261">
        <v>2</v>
      </c>
      <c r="T261" s="14">
        <f t="shared" si="52"/>
        <v>11.5</v>
      </c>
      <c r="U261" s="14">
        <v>0</v>
      </c>
      <c r="V261" s="14">
        <v>0</v>
      </c>
      <c r="W261" s="14">
        <v>0</v>
      </c>
      <c r="X261" s="14">
        <v>0</v>
      </c>
      <c r="Y261" s="14">
        <v>0</v>
      </c>
      <c r="Z261" s="14">
        <v>0</v>
      </c>
      <c r="AA261" s="14">
        <v>0</v>
      </c>
      <c r="AB261" s="14">
        <f t="shared" si="53"/>
        <v>0</v>
      </c>
      <c r="AC261" s="14">
        <v>0</v>
      </c>
      <c r="AD261" s="14">
        <v>0</v>
      </c>
      <c r="AE261" s="14">
        <v>0</v>
      </c>
      <c r="AF261" s="14">
        <v>0</v>
      </c>
      <c r="AG261" s="14">
        <v>0</v>
      </c>
      <c r="AH261" s="14">
        <v>0</v>
      </c>
      <c r="AI261" s="14">
        <v>0</v>
      </c>
      <c r="AJ261" s="14">
        <f t="shared" si="54"/>
        <v>0</v>
      </c>
      <c r="AK261" s="14">
        <v>0</v>
      </c>
      <c r="AL261" s="14">
        <v>0</v>
      </c>
      <c r="AM261" s="14">
        <v>0</v>
      </c>
      <c r="AN261" s="14">
        <v>0</v>
      </c>
      <c r="AO261" s="14">
        <v>0</v>
      </c>
      <c r="AP261" s="14">
        <v>0</v>
      </c>
      <c r="AQ261" s="14">
        <v>0</v>
      </c>
      <c r="AR261" s="14">
        <f t="shared" si="55"/>
        <v>0</v>
      </c>
      <c r="AS261" s="14">
        <f t="shared" si="56"/>
        <v>11.5</v>
      </c>
      <c r="AT261" s="13">
        <v>0</v>
      </c>
      <c r="AU261" s="13" t="s">
        <v>136</v>
      </c>
      <c r="AV261" s="20">
        <v>0</v>
      </c>
      <c r="AW261" s="13" t="s">
        <v>136</v>
      </c>
      <c r="AX261" s="13" t="s">
        <v>136</v>
      </c>
      <c r="AY261" s="13" t="s">
        <v>136</v>
      </c>
      <c r="AZ261" s="20">
        <v>0</v>
      </c>
      <c r="BA261" s="13" t="s">
        <v>136</v>
      </c>
      <c r="BB261" s="13" t="s">
        <v>136</v>
      </c>
      <c r="BC261" s="13" t="s">
        <v>136</v>
      </c>
      <c r="BD261" s="20">
        <v>0</v>
      </c>
      <c r="BE261" s="13" t="s">
        <v>136</v>
      </c>
      <c r="BF261" s="13" t="s">
        <v>136</v>
      </c>
      <c r="BG261" s="13" t="s">
        <v>136</v>
      </c>
      <c r="BH261" s="20">
        <v>0</v>
      </c>
      <c r="BI261" s="13" t="s">
        <v>136</v>
      </c>
      <c r="BJ261" s="13" t="s">
        <v>136</v>
      </c>
      <c r="BK261" s="13" t="s">
        <v>136</v>
      </c>
      <c r="BL261" s="20">
        <v>0</v>
      </c>
      <c r="BM261" s="13" t="s">
        <v>136</v>
      </c>
      <c r="BN261" s="13" t="s">
        <v>136</v>
      </c>
      <c r="BO261" s="13" t="s">
        <v>136</v>
      </c>
      <c r="BP261" s="20">
        <v>0</v>
      </c>
      <c r="BQ261" s="21">
        <v>1</v>
      </c>
      <c r="BR261" s="13" t="s">
        <v>136</v>
      </c>
      <c r="BS261" s="13" t="s">
        <v>136</v>
      </c>
      <c r="BT261" s="13" t="s">
        <v>136</v>
      </c>
      <c r="BU261" s="20">
        <v>1</v>
      </c>
      <c r="BV261">
        <v>2</v>
      </c>
      <c r="BW261">
        <v>6</v>
      </c>
      <c r="BX261">
        <v>2</v>
      </c>
      <c r="BY261" s="20">
        <v>0</v>
      </c>
      <c r="BZ261" s="13" t="s">
        <v>136</v>
      </c>
      <c r="CA261" s="13" t="s">
        <v>136</v>
      </c>
      <c r="CB261" s="13" t="s">
        <v>136</v>
      </c>
      <c r="CC261" s="20">
        <v>1</v>
      </c>
      <c r="CD261" s="13">
        <v>2</v>
      </c>
      <c r="CE261" s="15">
        <v>6</v>
      </c>
      <c r="CF261" s="13">
        <v>2</v>
      </c>
      <c r="CG261" s="20">
        <v>0</v>
      </c>
      <c r="CH261" s="13" t="s">
        <v>136</v>
      </c>
      <c r="CI261" s="13" t="s">
        <v>136</v>
      </c>
      <c r="CJ261" s="13" t="s">
        <v>136</v>
      </c>
      <c r="CK261" s="20">
        <v>0</v>
      </c>
      <c r="CL261" s="13" t="s">
        <v>136</v>
      </c>
      <c r="CM261" s="13" t="s">
        <v>136</v>
      </c>
      <c r="CN261" s="13" t="s">
        <v>136</v>
      </c>
      <c r="CO261" s="13" t="s">
        <v>136</v>
      </c>
      <c r="CP261" s="13" t="s">
        <v>136</v>
      </c>
      <c r="CQ261" s="13" t="s">
        <v>136</v>
      </c>
      <c r="CR261" s="13" t="s">
        <v>136</v>
      </c>
      <c r="CS261" s="13" t="s">
        <v>136</v>
      </c>
      <c r="CT261" s="13" t="s">
        <v>136</v>
      </c>
      <c r="CU261">
        <v>2</v>
      </c>
      <c r="CV261" s="13" t="s">
        <v>136</v>
      </c>
      <c r="CW261" s="13" t="s">
        <v>136</v>
      </c>
      <c r="CX261" s="13" t="s">
        <v>136</v>
      </c>
      <c r="CY261">
        <v>2</v>
      </c>
      <c r="CZ261" s="13" t="s">
        <v>136</v>
      </c>
      <c r="DA261" s="13" t="s">
        <v>136</v>
      </c>
      <c r="DB261" s="13" t="s">
        <v>136</v>
      </c>
      <c r="DC261" s="13" t="s">
        <v>136</v>
      </c>
      <c r="DD261" s="13" t="s">
        <v>136</v>
      </c>
      <c r="DE261" s="13" t="s">
        <v>136</v>
      </c>
      <c r="DF261" s="13" t="s">
        <v>136</v>
      </c>
      <c r="DG261" s="13" t="s">
        <v>136</v>
      </c>
      <c r="DH261" s="13" t="s">
        <v>136</v>
      </c>
      <c r="DI261" s="13"/>
      <c r="DJ261" s="13"/>
      <c r="DK261" s="13"/>
      <c r="DL261" s="13">
        <v>0</v>
      </c>
      <c r="DM261" s="13">
        <v>0</v>
      </c>
      <c r="DN261" s="13">
        <v>0</v>
      </c>
      <c r="DO261" s="13">
        <v>0</v>
      </c>
      <c r="DP261" s="13">
        <v>0</v>
      </c>
      <c r="DQ261" s="13">
        <v>1</v>
      </c>
      <c r="DR261" s="13">
        <v>0</v>
      </c>
      <c r="DS261" s="13">
        <v>0</v>
      </c>
      <c r="DT261" s="13">
        <v>0</v>
      </c>
      <c r="DU261" s="13">
        <v>0</v>
      </c>
      <c r="DV261" s="13">
        <v>0</v>
      </c>
      <c r="DW261" s="13">
        <v>0</v>
      </c>
      <c r="DX261" s="13">
        <v>2</v>
      </c>
      <c r="DY261" s="13">
        <v>2</v>
      </c>
      <c r="DZ261" s="13">
        <v>4</v>
      </c>
      <c r="EA261" s="13">
        <v>4</v>
      </c>
      <c r="EB261" s="13">
        <v>2000</v>
      </c>
      <c r="EC261" s="13">
        <v>3000</v>
      </c>
      <c r="ED261" s="19">
        <f t="shared" si="57"/>
        <v>1000</v>
      </c>
      <c r="EE261" s="19">
        <f t="shared" si="58"/>
        <v>33.333333333333336</v>
      </c>
      <c r="EF261" s="13">
        <v>2000</v>
      </c>
      <c r="EG261" s="13">
        <v>3000</v>
      </c>
      <c r="EH261" s="19">
        <f t="shared" si="59"/>
        <v>1000</v>
      </c>
      <c r="EI261" s="19">
        <f t="shared" si="60"/>
        <v>33.333333333333336</v>
      </c>
      <c r="EJ261" s="19"/>
      <c r="EK261" s="19"/>
      <c r="EL261" s="19"/>
      <c r="EM261" s="19"/>
      <c r="EN261" s="19"/>
      <c r="EO261" s="19"/>
      <c r="EP261" s="19"/>
      <c r="EQ261" s="19"/>
      <c r="ER261" s="19">
        <v>2</v>
      </c>
      <c r="ET261" s="13">
        <v>0</v>
      </c>
      <c r="EU261" s="13">
        <v>0</v>
      </c>
      <c r="EV261" s="19">
        <v>0</v>
      </c>
      <c r="EW261" s="19"/>
      <c r="EX261" s="13">
        <v>0</v>
      </c>
      <c r="EY261" t="s">
        <v>136</v>
      </c>
      <c r="EZ261" s="19">
        <v>0</v>
      </c>
      <c r="FA261" s="19"/>
      <c r="FB261" s="19">
        <v>0</v>
      </c>
      <c r="FC261" s="19"/>
      <c r="FD261" s="19">
        <v>0</v>
      </c>
      <c r="FE261" s="19"/>
      <c r="FF261">
        <v>4</v>
      </c>
      <c r="FG261">
        <v>0</v>
      </c>
      <c r="FH261">
        <v>3</v>
      </c>
      <c r="FI261">
        <v>20</v>
      </c>
      <c r="FJ261">
        <v>20</v>
      </c>
      <c r="FK261">
        <v>20</v>
      </c>
      <c r="FL261">
        <v>23</v>
      </c>
      <c r="FM261">
        <v>43</v>
      </c>
      <c r="FN261">
        <v>0</v>
      </c>
      <c r="FO261">
        <v>0</v>
      </c>
      <c r="FP261">
        <v>6</v>
      </c>
      <c r="FQ261">
        <v>0</v>
      </c>
      <c r="FR261">
        <v>0</v>
      </c>
      <c r="FS261">
        <v>0</v>
      </c>
      <c r="FT261">
        <v>0</v>
      </c>
      <c r="FU261">
        <v>0</v>
      </c>
      <c r="FV261">
        <v>0</v>
      </c>
      <c r="FW261">
        <v>0</v>
      </c>
      <c r="FX261">
        <v>0</v>
      </c>
      <c r="FY261">
        <v>0</v>
      </c>
      <c r="FZ261">
        <v>0</v>
      </c>
      <c r="GA261">
        <v>0</v>
      </c>
      <c r="GB261">
        <v>2</v>
      </c>
      <c r="GC261">
        <v>0</v>
      </c>
      <c r="GD261">
        <v>0</v>
      </c>
      <c r="GE261">
        <v>0</v>
      </c>
      <c r="GF261">
        <v>0</v>
      </c>
      <c r="GG261">
        <v>0</v>
      </c>
      <c r="GH261">
        <v>0</v>
      </c>
      <c r="GI261">
        <v>0</v>
      </c>
      <c r="GJ261">
        <v>0</v>
      </c>
      <c r="GK261">
        <v>20</v>
      </c>
      <c r="GL261">
        <v>0</v>
      </c>
      <c r="GM261">
        <v>0</v>
      </c>
      <c r="GN261">
        <v>0</v>
      </c>
      <c r="GO261">
        <v>0</v>
      </c>
      <c r="GP261">
        <v>0</v>
      </c>
      <c r="GQ261">
        <v>3</v>
      </c>
      <c r="GR261">
        <v>4</v>
      </c>
      <c r="GS261">
        <v>0</v>
      </c>
      <c r="GT261">
        <v>0</v>
      </c>
      <c r="GU261">
        <v>0</v>
      </c>
      <c r="GV261">
        <v>0</v>
      </c>
      <c r="GW261">
        <v>0</v>
      </c>
      <c r="GX261">
        <v>0</v>
      </c>
      <c r="GY261">
        <v>0</v>
      </c>
      <c r="GZ261">
        <v>8</v>
      </c>
      <c r="HA261">
        <v>0</v>
      </c>
    </row>
    <row r="262" spans="1:209" ht="15" customHeight="1" x14ac:dyDescent="0.35">
      <c r="A262" s="18">
        <v>4031233</v>
      </c>
      <c r="B262" s="18">
        <v>4</v>
      </c>
      <c r="C262" s="18">
        <v>3</v>
      </c>
      <c r="D262" s="18">
        <v>12</v>
      </c>
      <c r="E262" s="18" t="s">
        <v>385</v>
      </c>
      <c r="F262" s="18">
        <v>1</v>
      </c>
      <c r="G262" s="18">
        <v>3</v>
      </c>
      <c r="H262" s="18">
        <v>2</v>
      </c>
      <c r="I262">
        <v>0</v>
      </c>
      <c r="J262">
        <v>0</v>
      </c>
      <c r="K262" s="13">
        <v>0</v>
      </c>
      <c r="L262" s="14">
        <v>0</v>
      </c>
      <c r="M262" s="13">
        <v>6</v>
      </c>
      <c r="N262" s="14">
        <v>0</v>
      </c>
      <c r="O262" s="13">
        <v>2</v>
      </c>
      <c r="P262" s="14">
        <v>0</v>
      </c>
      <c r="Q262" s="14">
        <v>0</v>
      </c>
      <c r="R262" s="13">
        <v>0</v>
      </c>
      <c r="S262" s="14">
        <v>0</v>
      </c>
      <c r="T262" s="14">
        <f t="shared" si="52"/>
        <v>8</v>
      </c>
      <c r="U262" s="14">
        <v>0</v>
      </c>
      <c r="V262" s="14">
        <v>0</v>
      </c>
      <c r="W262" s="14">
        <v>0</v>
      </c>
      <c r="X262" s="14">
        <v>0</v>
      </c>
      <c r="Y262" s="14">
        <v>0</v>
      </c>
      <c r="Z262" s="14">
        <v>0</v>
      </c>
      <c r="AA262" s="14">
        <v>0</v>
      </c>
      <c r="AB262" s="14">
        <f t="shared" si="53"/>
        <v>0</v>
      </c>
      <c r="AC262" s="14">
        <v>0</v>
      </c>
      <c r="AD262" s="14">
        <v>0</v>
      </c>
      <c r="AE262" s="14">
        <v>0</v>
      </c>
      <c r="AF262" s="14">
        <v>0</v>
      </c>
      <c r="AG262" s="14">
        <v>0</v>
      </c>
      <c r="AH262" s="14">
        <v>0</v>
      </c>
      <c r="AI262" s="14">
        <v>0</v>
      </c>
      <c r="AJ262" s="14">
        <f t="shared" si="54"/>
        <v>0</v>
      </c>
      <c r="AK262" s="14">
        <v>0</v>
      </c>
      <c r="AL262" s="14">
        <v>0</v>
      </c>
      <c r="AM262" s="14">
        <v>0</v>
      </c>
      <c r="AN262" s="14">
        <v>0</v>
      </c>
      <c r="AO262" s="14">
        <v>0</v>
      </c>
      <c r="AP262" s="14">
        <v>0</v>
      </c>
      <c r="AQ262" s="14">
        <v>0</v>
      </c>
      <c r="AR262" s="14">
        <f t="shared" si="55"/>
        <v>0</v>
      </c>
      <c r="AS262" s="14">
        <f t="shared" si="56"/>
        <v>8</v>
      </c>
      <c r="AT262" s="13">
        <v>0</v>
      </c>
      <c r="AU262" s="13" t="s">
        <v>136</v>
      </c>
      <c r="AV262" s="20">
        <v>1</v>
      </c>
      <c r="AW262">
        <v>2</v>
      </c>
      <c r="AX262" s="13">
        <v>2</v>
      </c>
      <c r="AY262" s="13">
        <v>3</v>
      </c>
      <c r="AZ262" s="13">
        <v>1</v>
      </c>
      <c r="BA262" s="13">
        <v>2</v>
      </c>
      <c r="BB262" s="13">
        <v>2</v>
      </c>
      <c r="BC262" s="13">
        <v>3</v>
      </c>
      <c r="BD262" s="20">
        <v>0</v>
      </c>
      <c r="BE262" s="13" t="s">
        <v>136</v>
      </c>
      <c r="BF262" s="13" t="s">
        <v>136</v>
      </c>
      <c r="BG262" s="13" t="s">
        <v>136</v>
      </c>
      <c r="BH262" s="20">
        <v>0</v>
      </c>
      <c r="BI262" s="13" t="s">
        <v>136</v>
      </c>
      <c r="BJ262" s="13" t="s">
        <v>136</v>
      </c>
      <c r="BK262" s="13" t="s">
        <v>136</v>
      </c>
      <c r="BL262" s="20">
        <v>1</v>
      </c>
      <c r="BM262">
        <v>2</v>
      </c>
      <c r="BN262" s="13">
        <v>6</v>
      </c>
      <c r="BO262">
        <v>2</v>
      </c>
      <c r="BP262" s="20">
        <v>0</v>
      </c>
      <c r="BQ262" s="21">
        <v>1</v>
      </c>
      <c r="BR262" s="13" t="s">
        <v>136</v>
      </c>
      <c r="BS262" s="13" t="s">
        <v>136</v>
      </c>
      <c r="BT262" s="13" t="s">
        <v>136</v>
      </c>
      <c r="BU262" s="20">
        <v>0</v>
      </c>
      <c r="BV262" s="13" t="s">
        <v>136</v>
      </c>
      <c r="BW262" s="13" t="s">
        <v>136</v>
      </c>
      <c r="BX262" s="13" t="s">
        <v>136</v>
      </c>
      <c r="BY262" s="20">
        <v>0</v>
      </c>
      <c r="BZ262" s="13" t="s">
        <v>136</v>
      </c>
      <c r="CA262" s="13" t="s">
        <v>136</v>
      </c>
      <c r="CB262" s="13" t="s">
        <v>136</v>
      </c>
      <c r="CC262" s="20">
        <v>0</v>
      </c>
      <c r="CD262" s="13" t="s">
        <v>136</v>
      </c>
      <c r="CE262" s="13" t="s">
        <v>136</v>
      </c>
      <c r="CF262" s="13" t="s">
        <v>136</v>
      </c>
      <c r="CG262" s="20">
        <v>0</v>
      </c>
      <c r="CH262" s="13" t="s">
        <v>136</v>
      </c>
      <c r="CI262" s="13" t="s">
        <v>136</v>
      </c>
      <c r="CJ262" s="13" t="s">
        <v>136</v>
      </c>
      <c r="CK262" s="20">
        <v>0</v>
      </c>
      <c r="CL262" s="13" t="s">
        <v>136</v>
      </c>
      <c r="CM262" s="13" t="s">
        <v>136</v>
      </c>
      <c r="CN262" s="13" t="s">
        <v>136</v>
      </c>
      <c r="CO262" s="13" t="s">
        <v>136</v>
      </c>
      <c r="CP262" s="13" t="s">
        <v>136</v>
      </c>
      <c r="CQ262" s="13" t="s">
        <v>136</v>
      </c>
      <c r="CR262" s="13" t="s">
        <v>136</v>
      </c>
      <c r="CS262" s="13" t="s">
        <v>136</v>
      </c>
      <c r="CT262" s="13" t="s">
        <v>136</v>
      </c>
      <c r="CU262">
        <v>9</v>
      </c>
      <c r="CV262" s="13" t="s">
        <v>136</v>
      </c>
      <c r="CW262" s="13" t="s">
        <v>136</v>
      </c>
      <c r="CX262" s="13" t="s">
        <v>136</v>
      </c>
      <c r="CY262" s="13" t="s">
        <v>136</v>
      </c>
      <c r="CZ262" s="13" t="s">
        <v>136</v>
      </c>
      <c r="DA262" s="13" t="s">
        <v>136</v>
      </c>
      <c r="DB262" s="13" t="s">
        <v>136</v>
      </c>
      <c r="DC262" s="13" t="s">
        <v>136</v>
      </c>
      <c r="DD262" s="13" t="s">
        <v>136</v>
      </c>
      <c r="DE262" s="13" t="s">
        <v>136</v>
      </c>
      <c r="DF262" s="13" t="s">
        <v>136</v>
      </c>
      <c r="DG262" s="13" t="s">
        <v>136</v>
      </c>
      <c r="DH262" s="13" t="s">
        <v>136</v>
      </c>
      <c r="DI262" s="13"/>
      <c r="DJ262" s="13"/>
      <c r="DK262" s="13"/>
      <c r="DL262" s="13">
        <v>0</v>
      </c>
      <c r="DM262" s="13">
        <v>0</v>
      </c>
      <c r="DN262" s="13">
        <v>0</v>
      </c>
      <c r="DO262" s="13">
        <v>0</v>
      </c>
      <c r="DP262" s="13">
        <v>1</v>
      </c>
      <c r="DQ262" s="13">
        <v>0</v>
      </c>
      <c r="DR262" s="13">
        <v>0</v>
      </c>
      <c r="DS262" s="13">
        <v>1</v>
      </c>
      <c r="DT262" s="13">
        <v>0</v>
      </c>
      <c r="DU262" s="13">
        <v>0</v>
      </c>
      <c r="DV262" s="13">
        <v>0</v>
      </c>
      <c r="DW262" s="13">
        <v>0</v>
      </c>
      <c r="DX262" s="13">
        <v>2</v>
      </c>
      <c r="DY262" s="13">
        <v>2</v>
      </c>
      <c r="DZ262" s="13">
        <v>4</v>
      </c>
      <c r="EA262" s="13">
        <v>4</v>
      </c>
      <c r="EB262" s="13">
        <v>4000</v>
      </c>
      <c r="EC262" s="13">
        <v>4000</v>
      </c>
      <c r="ED262" s="19">
        <f t="shared" si="57"/>
        <v>0</v>
      </c>
      <c r="EE262" s="19">
        <f t="shared" si="58"/>
        <v>0</v>
      </c>
      <c r="EF262" s="13">
        <v>3000</v>
      </c>
      <c r="EG262" s="13">
        <v>3000</v>
      </c>
      <c r="EH262" s="19">
        <f t="shared" si="59"/>
        <v>0</v>
      </c>
      <c r="EI262" s="19">
        <f t="shared" si="60"/>
        <v>0</v>
      </c>
      <c r="EJ262" s="19"/>
      <c r="EK262" s="19"/>
      <c r="EL262" s="19"/>
      <c r="EM262" s="19"/>
      <c r="EN262" s="19"/>
      <c r="EO262" s="19"/>
      <c r="EP262" s="19"/>
      <c r="EQ262" s="19"/>
      <c r="ER262" s="19">
        <v>2</v>
      </c>
      <c r="ET262" s="13">
        <v>0</v>
      </c>
      <c r="EU262" s="13">
        <v>0</v>
      </c>
      <c r="EV262" s="19">
        <v>0</v>
      </c>
      <c r="EW262" s="19"/>
      <c r="EX262" s="13">
        <v>0</v>
      </c>
      <c r="EY262" t="s">
        <v>136</v>
      </c>
      <c r="EZ262" s="19">
        <v>0</v>
      </c>
      <c r="FA262" s="19"/>
      <c r="FB262" s="19">
        <v>0</v>
      </c>
      <c r="FC262" s="19"/>
      <c r="FD262" s="19">
        <v>0</v>
      </c>
      <c r="FE262" s="19"/>
      <c r="FF262" s="15">
        <v>0</v>
      </c>
      <c r="FG262">
        <v>8</v>
      </c>
      <c r="FH262">
        <v>2</v>
      </c>
      <c r="FI262">
        <v>5</v>
      </c>
      <c r="FJ262">
        <v>25</v>
      </c>
      <c r="FK262">
        <v>13</v>
      </c>
      <c r="FL262">
        <v>27</v>
      </c>
      <c r="FM262">
        <v>40</v>
      </c>
      <c r="FN262">
        <v>2</v>
      </c>
      <c r="FO262">
        <v>0</v>
      </c>
      <c r="FP262">
        <v>1</v>
      </c>
      <c r="FQ262">
        <v>0</v>
      </c>
      <c r="FR262">
        <v>0</v>
      </c>
      <c r="FS262">
        <v>0</v>
      </c>
      <c r="FT262">
        <v>0</v>
      </c>
      <c r="FU262">
        <v>0</v>
      </c>
      <c r="FV262">
        <v>0</v>
      </c>
      <c r="FW262">
        <v>0</v>
      </c>
      <c r="FX262">
        <v>0</v>
      </c>
      <c r="FY262">
        <v>0</v>
      </c>
      <c r="FZ262">
        <v>3</v>
      </c>
      <c r="GA262">
        <v>0</v>
      </c>
      <c r="GB262">
        <v>1</v>
      </c>
      <c r="GC262">
        <v>10</v>
      </c>
      <c r="GD262">
        <v>3</v>
      </c>
      <c r="GE262">
        <v>0</v>
      </c>
      <c r="GF262">
        <v>0</v>
      </c>
      <c r="GG262">
        <v>0</v>
      </c>
      <c r="GH262">
        <v>0</v>
      </c>
      <c r="GI262">
        <v>0</v>
      </c>
      <c r="GJ262">
        <v>0</v>
      </c>
      <c r="GK262">
        <v>0</v>
      </c>
      <c r="GL262">
        <v>0</v>
      </c>
      <c r="GM262">
        <v>0</v>
      </c>
      <c r="GN262">
        <v>0</v>
      </c>
      <c r="GO262">
        <v>0</v>
      </c>
      <c r="GP262">
        <v>0</v>
      </c>
      <c r="GQ262">
        <v>2</v>
      </c>
      <c r="GR262">
        <v>0</v>
      </c>
      <c r="GS262">
        <v>15</v>
      </c>
      <c r="GT262">
        <v>0</v>
      </c>
      <c r="GU262">
        <v>0</v>
      </c>
      <c r="GV262">
        <v>0</v>
      </c>
      <c r="GW262">
        <v>0</v>
      </c>
      <c r="GX262">
        <v>0</v>
      </c>
      <c r="GY262">
        <v>0</v>
      </c>
      <c r="GZ262">
        <v>3</v>
      </c>
      <c r="HA262">
        <v>0</v>
      </c>
    </row>
    <row r="263" spans="1:209" ht="15" customHeight="1" x14ac:dyDescent="0.35">
      <c r="A263" s="18">
        <v>4031234</v>
      </c>
      <c r="B263" s="18">
        <v>4</v>
      </c>
      <c r="C263" s="18">
        <v>3</v>
      </c>
      <c r="D263" s="18">
        <v>12</v>
      </c>
      <c r="E263" s="18" t="s">
        <v>386</v>
      </c>
      <c r="F263" s="18">
        <v>1</v>
      </c>
      <c r="G263" s="18">
        <v>3</v>
      </c>
      <c r="H263" s="18">
        <v>1</v>
      </c>
      <c r="I263">
        <v>0</v>
      </c>
      <c r="J263" s="18">
        <v>4</v>
      </c>
      <c r="K263" s="13">
        <v>0</v>
      </c>
      <c r="L263" s="14">
        <v>0</v>
      </c>
      <c r="M263" s="13">
        <v>6</v>
      </c>
      <c r="N263" s="14">
        <v>0</v>
      </c>
      <c r="O263" s="13">
        <v>3</v>
      </c>
      <c r="P263" s="14">
        <v>0</v>
      </c>
      <c r="Q263" s="14">
        <v>0</v>
      </c>
      <c r="R263" s="13">
        <v>3</v>
      </c>
      <c r="S263" s="14">
        <v>0</v>
      </c>
      <c r="T263" s="14">
        <f t="shared" si="52"/>
        <v>12</v>
      </c>
      <c r="U263" s="14">
        <v>0</v>
      </c>
      <c r="V263" s="14">
        <v>0</v>
      </c>
      <c r="W263" s="14">
        <v>0</v>
      </c>
      <c r="X263" s="14">
        <v>0</v>
      </c>
      <c r="Y263" s="14">
        <v>0</v>
      </c>
      <c r="Z263" s="14">
        <v>0</v>
      </c>
      <c r="AA263" s="14">
        <v>0</v>
      </c>
      <c r="AB263" s="14">
        <f t="shared" si="53"/>
        <v>0</v>
      </c>
      <c r="AC263" s="14">
        <v>0</v>
      </c>
      <c r="AD263" s="14">
        <v>0</v>
      </c>
      <c r="AE263" s="14">
        <v>0</v>
      </c>
      <c r="AF263" s="14">
        <v>0</v>
      </c>
      <c r="AG263" s="14">
        <v>0</v>
      </c>
      <c r="AH263" s="14">
        <v>0</v>
      </c>
      <c r="AI263" s="14">
        <v>0</v>
      </c>
      <c r="AJ263" s="14">
        <f t="shared" si="54"/>
        <v>0</v>
      </c>
      <c r="AK263" s="14">
        <v>0</v>
      </c>
      <c r="AL263" s="14">
        <v>0</v>
      </c>
      <c r="AM263" s="14">
        <v>0</v>
      </c>
      <c r="AN263" s="14">
        <v>0</v>
      </c>
      <c r="AO263" s="14">
        <v>0</v>
      </c>
      <c r="AP263" s="14">
        <v>0</v>
      </c>
      <c r="AQ263" s="14">
        <v>0</v>
      </c>
      <c r="AR263" s="14">
        <f t="shared" si="55"/>
        <v>0</v>
      </c>
      <c r="AS263" s="14">
        <f t="shared" si="56"/>
        <v>12</v>
      </c>
      <c r="AT263" s="13">
        <v>1</v>
      </c>
      <c r="AU263">
        <v>6</v>
      </c>
      <c r="AV263" s="20">
        <v>0</v>
      </c>
      <c r="AW263" s="13" t="s">
        <v>136</v>
      </c>
      <c r="AX263" s="13" t="s">
        <v>136</v>
      </c>
      <c r="AY263" s="13" t="s">
        <v>136</v>
      </c>
      <c r="AZ263" s="20">
        <v>0</v>
      </c>
      <c r="BA263" s="13" t="s">
        <v>136</v>
      </c>
      <c r="BB263" s="13" t="s">
        <v>136</v>
      </c>
      <c r="BC263" s="13" t="s">
        <v>136</v>
      </c>
      <c r="BD263" s="20">
        <v>0</v>
      </c>
      <c r="BE263" s="13" t="s">
        <v>136</v>
      </c>
      <c r="BF263" s="13" t="s">
        <v>136</v>
      </c>
      <c r="BG263" s="13" t="s">
        <v>136</v>
      </c>
      <c r="BH263" s="20">
        <v>0</v>
      </c>
      <c r="BI263" s="13" t="s">
        <v>136</v>
      </c>
      <c r="BJ263" s="13" t="s">
        <v>136</v>
      </c>
      <c r="BK263" s="13" t="s">
        <v>136</v>
      </c>
      <c r="BL263" s="20">
        <v>0</v>
      </c>
      <c r="BM263" s="13" t="s">
        <v>136</v>
      </c>
      <c r="BN263" s="13" t="s">
        <v>136</v>
      </c>
      <c r="BO263" s="13" t="s">
        <v>136</v>
      </c>
      <c r="BP263" s="20">
        <v>0</v>
      </c>
      <c r="BQ263" s="21">
        <v>1</v>
      </c>
      <c r="BR263" s="13" t="s">
        <v>136</v>
      </c>
      <c r="BS263" s="13" t="s">
        <v>136</v>
      </c>
      <c r="BT263" s="13" t="s">
        <v>136</v>
      </c>
      <c r="BU263" s="20">
        <v>1</v>
      </c>
      <c r="BV263">
        <v>2</v>
      </c>
      <c r="BW263">
        <v>6</v>
      </c>
      <c r="BX263">
        <v>2</v>
      </c>
      <c r="BY263" s="20">
        <v>0</v>
      </c>
      <c r="BZ263" s="13" t="s">
        <v>136</v>
      </c>
      <c r="CA263" s="13" t="s">
        <v>136</v>
      </c>
      <c r="CB263" s="13" t="s">
        <v>136</v>
      </c>
      <c r="CC263" s="20">
        <v>1</v>
      </c>
      <c r="CD263" s="13">
        <v>2</v>
      </c>
      <c r="CE263" s="15">
        <v>6</v>
      </c>
      <c r="CF263" s="13">
        <v>2</v>
      </c>
      <c r="CG263" s="20">
        <v>0</v>
      </c>
      <c r="CH263" s="13" t="s">
        <v>136</v>
      </c>
      <c r="CI263" s="13" t="s">
        <v>136</v>
      </c>
      <c r="CJ263" s="13" t="s">
        <v>136</v>
      </c>
      <c r="CK263" s="20">
        <v>0</v>
      </c>
      <c r="CL263" s="13" t="s">
        <v>136</v>
      </c>
      <c r="CM263" s="13" t="s">
        <v>136</v>
      </c>
      <c r="CN263" s="13" t="s">
        <v>136</v>
      </c>
      <c r="CO263" s="13" t="s">
        <v>136</v>
      </c>
      <c r="CP263" s="13" t="s">
        <v>136</v>
      </c>
      <c r="CQ263" s="13" t="s">
        <v>136</v>
      </c>
      <c r="CR263" s="13" t="s">
        <v>136</v>
      </c>
      <c r="CS263" s="13" t="s">
        <v>136</v>
      </c>
      <c r="CT263" s="13" t="s">
        <v>136</v>
      </c>
      <c r="CU263" s="13" t="s">
        <v>136</v>
      </c>
      <c r="CV263" s="13" t="s">
        <v>136</v>
      </c>
      <c r="CW263" s="13" t="s">
        <v>136</v>
      </c>
      <c r="CX263" s="13" t="s">
        <v>136</v>
      </c>
      <c r="CY263">
        <v>18</v>
      </c>
      <c r="CZ263" s="13" t="s">
        <v>136</v>
      </c>
      <c r="DA263" s="13" t="s">
        <v>136</v>
      </c>
      <c r="DB263" s="13" t="s">
        <v>136</v>
      </c>
      <c r="DC263">
        <v>18</v>
      </c>
      <c r="DD263" s="13" t="s">
        <v>136</v>
      </c>
      <c r="DE263" s="13" t="s">
        <v>136</v>
      </c>
      <c r="DF263" s="13" t="s">
        <v>136</v>
      </c>
      <c r="DG263" s="13" t="s">
        <v>136</v>
      </c>
      <c r="DH263" s="13" t="s">
        <v>136</v>
      </c>
      <c r="DI263" s="13"/>
      <c r="DJ263" s="13"/>
      <c r="DK263" s="13"/>
      <c r="DL263" s="13">
        <v>0</v>
      </c>
      <c r="DM263" s="13">
        <v>0</v>
      </c>
      <c r="DN263" s="13">
        <v>0</v>
      </c>
      <c r="DO263" s="13">
        <v>0</v>
      </c>
      <c r="DP263" s="13">
        <v>0</v>
      </c>
      <c r="DQ263" s="13">
        <v>0</v>
      </c>
      <c r="DR263" s="13">
        <v>1</v>
      </c>
      <c r="DS263" s="13">
        <v>1</v>
      </c>
      <c r="DT263" s="13">
        <v>0</v>
      </c>
      <c r="DU263" s="13">
        <v>0</v>
      </c>
      <c r="DV263" s="13">
        <v>0</v>
      </c>
      <c r="DW263" s="13">
        <v>0</v>
      </c>
      <c r="DX263" s="13">
        <v>2</v>
      </c>
      <c r="DY263" s="13">
        <v>2</v>
      </c>
      <c r="DZ263" s="13">
        <v>4</v>
      </c>
      <c r="EA263" s="13">
        <v>4</v>
      </c>
      <c r="EB263" s="13">
        <v>1500</v>
      </c>
      <c r="EC263" s="13">
        <v>5000</v>
      </c>
      <c r="ED263" s="19">
        <f t="shared" si="57"/>
        <v>3500</v>
      </c>
      <c r="EE263" s="19">
        <f t="shared" si="58"/>
        <v>70</v>
      </c>
      <c r="EF263" s="13">
        <v>1500</v>
      </c>
      <c r="EG263" s="13">
        <v>4000</v>
      </c>
      <c r="EH263" s="19">
        <f t="shared" si="59"/>
        <v>2500</v>
      </c>
      <c r="EI263" s="19">
        <f t="shared" si="60"/>
        <v>62.5</v>
      </c>
      <c r="EJ263" s="19"/>
      <c r="EK263" s="19"/>
      <c r="EL263" s="19"/>
      <c r="EM263" s="19"/>
      <c r="EN263" s="19"/>
      <c r="EO263" s="19"/>
      <c r="EP263" s="19"/>
      <c r="EQ263" s="19"/>
      <c r="ER263" s="19">
        <v>2</v>
      </c>
      <c r="ET263" s="13">
        <v>0</v>
      </c>
      <c r="EU263" s="13">
        <v>0</v>
      </c>
      <c r="EV263" s="19">
        <v>0</v>
      </c>
      <c r="EW263" s="19"/>
      <c r="EX263" s="13">
        <v>0</v>
      </c>
      <c r="EY263" t="s">
        <v>136</v>
      </c>
      <c r="EZ263" s="19">
        <v>0</v>
      </c>
      <c r="FA263" s="19"/>
      <c r="FB263">
        <v>12</v>
      </c>
      <c r="FD263" s="19">
        <v>0</v>
      </c>
      <c r="FE263" s="19"/>
      <c r="FF263">
        <v>4</v>
      </c>
      <c r="FG263">
        <v>17</v>
      </c>
      <c r="FH263">
        <v>1</v>
      </c>
      <c r="FI263">
        <v>4</v>
      </c>
      <c r="FJ263">
        <v>9</v>
      </c>
      <c r="FK263">
        <v>21</v>
      </c>
      <c r="FL263">
        <v>10</v>
      </c>
      <c r="FM263">
        <v>31</v>
      </c>
      <c r="FN263">
        <v>0</v>
      </c>
      <c r="FO263">
        <v>0</v>
      </c>
      <c r="FP263">
        <v>4</v>
      </c>
      <c r="FQ263">
        <v>0</v>
      </c>
      <c r="FR263">
        <v>1</v>
      </c>
      <c r="FS263">
        <v>0</v>
      </c>
      <c r="FT263">
        <v>0</v>
      </c>
      <c r="FU263">
        <v>0</v>
      </c>
      <c r="FV263">
        <v>0</v>
      </c>
      <c r="FW263">
        <v>0</v>
      </c>
      <c r="FX263">
        <v>0</v>
      </c>
      <c r="FY263">
        <v>0</v>
      </c>
      <c r="FZ263">
        <v>1</v>
      </c>
      <c r="GA263">
        <v>0</v>
      </c>
      <c r="GB263">
        <v>0</v>
      </c>
      <c r="GC263">
        <v>6</v>
      </c>
      <c r="GD263">
        <v>2</v>
      </c>
      <c r="GE263">
        <v>0</v>
      </c>
      <c r="GF263">
        <v>0</v>
      </c>
      <c r="GG263">
        <v>0</v>
      </c>
      <c r="GH263">
        <v>9</v>
      </c>
      <c r="GI263">
        <v>0</v>
      </c>
      <c r="GJ263">
        <v>0</v>
      </c>
      <c r="GK263">
        <v>0</v>
      </c>
      <c r="GL263">
        <v>0</v>
      </c>
      <c r="GM263">
        <v>0</v>
      </c>
      <c r="GN263">
        <v>0</v>
      </c>
      <c r="GO263">
        <v>0</v>
      </c>
      <c r="GP263">
        <v>2</v>
      </c>
      <c r="GQ263">
        <v>1</v>
      </c>
      <c r="GR263">
        <v>0</v>
      </c>
      <c r="GS263">
        <v>3</v>
      </c>
      <c r="GT263">
        <v>0</v>
      </c>
      <c r="GU263">
        <v>0</v>
      </c>
      <c r="GV263">
        <v>0</v>
      </c>
      <c r="GW263">
        <v>0</v>
      </c>
      <c r="GX263">
        <v>2</v>
      </c>
      <c r="GY263">
        <v>0</v>
      </c>
      <c r="GZ263">
        <v>0</v>
      </c>
      <c r="HA263">
        <v>0</v>
      </c>
    </row>
    <row r="264" spans="1:209" ht="15" customHeight="1" x14ac:dyDescent="0.35">
      <c r="A264" s="18">
        <v>4031235</v>
      </c>
      <c r="B264" s="18">
        <v>4</v>
      </c>
      <c r="C264" s="18">
        <v>3</v>
      </c>
      <c r="D264" s="18">
        <v>12</v>
      </c>
      <c r="E264" s="18" t="s">
        <v>387</v>
      </c>
      <c r="F264" s="18">
        <v>1</v>
      </c>
      <c r="G264">
        <v>4</v>
      </c>
      <c r="H264" s="18">
        <v>3</v>
      </c>
      <c r="I264">
        <v>0</v>
      </c>
      <c r="J264" s="18">
        <v>1</v>
      </c>
      <c r="K264" s="13">
        <v>0</v>
      </c>
      <c r="L264" s="14">
        <v>0</v>
      </c>
      <c r="M264" s="13">
        <v>7</v>
      </c>
      <c r="N264" s="14">
        <v>0</v>
      </c>
      <c r="O264" s="13">
        <v>1</v>
      </c>
      <c r="P264" s="14">
        <v>0</v>
      </c>
      <c r="Q264" s="14">
        <v>0</v>
      </c>
      <c r="R264" s="13">
        <v>6</v>
      </c>
      <c r="S264" s="14">
        <v>0</v>
      </c>
      <c r="T264" s="14">
        <f t="shared" si="52"/>
        <v>14</v>
      </c>
      <c r="U264">
        <v>7</v>
      </c>
      <c r="V264" s="14">
        <v>0</v>
      </c>
      <c r="W264">
        <v>5</v>
      </c>
      <c r="X264" s="14">
        <v>0</v>
      </c>
      <c r="Y264" s="14">
        <v>0</v>
      </c>
      <c r="Z264">
        <v>2</v>
      </c>
      <c r="AA264" s="14">
        <v>0</v>
      </c>
      <c r="AB264" s="14">
        <f t="shared" si="53"/>
        <v>14</v>
      </c>
      <c r="AC264" s="14">
        <v>0</v>
      </c>
      <c r="AD264" s="14">
        <v>0</v>
      </c>
      <c r="AE264" s="14">
        <v>0</v>
      </c>
      <c r="AF264" s="14">
        <v>0</v>
      </c>
      <c r="AG264" s="14">
        <v>0</v>
      </c>
      <c r="AH264" s="14">
        <v>0</v>
      </c>
      <c r="AI264" s="14">
        <v>0</v>
      </c>
      <c r="AJ264" s="14">
        <f t="shared" si="54"/>
        <v>0</v>
      </c>
      <c r="AK264" s="14">
        <v>0</v>
      </c>
      <c r="AL264" s="14">
        <v>0</v>
      </c>
      <c r="AM264" s="14">
        <v>0</v>
      </c>
      <c r="AN264" s="14">
        <v>0</v>
      </c>
      <c r="AO264" s="14">
        <v>0</v>
      </c>
      <c r="AP264" s="14">
        <v>0</v>
      </c>
      <c r="AQ264" s="14">
        <v>0</v>
      </c>
      <c r="AR264" s="14">
        <f t="shared" si="55"/>
        <v>0</v>
      </c>
      <c r="AS264" s="14">
        <f t="shared" si="56"/>
        <v>28</v>
      </c>
      <c r="AT264" s="13">
        <v>1</v>
      </c>
      <c r="AU264">
        <v>6</v>
      </c>
      <c r="AV264" s="20">
        <v>0</v>
      </c>
      <c r="AW264" s="13" t="s">
        <v>136</v>
      </c>
      <c r="AX264" s="13" t="s">
        <v>136</v>
      </c>
      <c r="AY264" s="13" t="s">
        <v>136</v>
      </c>
      <c r="AZ264" s="20">
        <v>0</v>
      </c>
      <c r="BA264" s="13" t="s">
        <v>136</v>
      </c>
      <c r="BB264" s="13" t="s">
        <v>136</v>
      </c>
      <c r="BC264" s="13" t="s">
        <v>136</v>
      </c>
      <c r="BD264" s="20">
        <v>0</v>
      </c>
      <c r="BE264" s="13" t="s">
        <v>136</v>
      </c>
      <c r="BF264" s="13" t="s">
        <v>136</v>
      </c>
      <c r="BG264" s="13" t="s">
        <v>136</v>
      </c>
      <c r="BH264" s="20">
        <v>0</v>
      </c>
      <c r="BI264" s="13" t="s">
        <v>136</v>
      </c>
      <c r="BJ264" s="13" t="s">
        <v>136</v>
      </c>
      <c r="BK264" s="13" t="s">
        <v>136</v>
      </c>
      <c r="BL264" s="20">
        <v>0</v>
      </c>
      <c r="BM264" s="13" t="s">
        <v>136</v>
      </c>
      <c r="BN264" s="13" t="s">
        <v>136</v>
      </c>
      <c r="BO264" s="13" t="s">
        <v>136</v>
      </c>
      <c r="BP264" s="20">
        <v>0</v>
      </c>
      <c r="BQ264" s="21">
        <v>1</v>
      </c>
      <c r="BR264" s="13" t="s">
        <v>136</v>
      </c>
      <c r="BS264" s="13" t="s">
        <v>136</v>
      </c>
      <c r="BT264" s="13" t="s">
        <v>136</v>
      </c>
      <c r="BU264" s="20">
        <v>0</v>
      </c>
      <c r="BV264" s="13" t="s">
        <v>136</v>
      </c>
      <c r="BW264" s="13" t="s">
        <v>136</v>
      </c>
      <c r="BX264" s="13" t="s">
        <v>136</v>
      </c>
      <c r="BY264" s="20">
        <v>0</v>
      </c>
      <c r="BZ264" s="13" t="s">
        <v>136</v>
      </c>
      <c r="CA264" s="13" t="s">
        <v>136</v>
      </c>
      <c r="CB264" s="13" t="s">
        <v>136</v>
      </c>
      <c r="CC264" s="20">
        <v>1</v>
      </c>
      <c r="CD264" s="13">
        <v>2</v>
      </c>
      <c r="CE264" s="15">
        <v>6</v>
      </c>
      <c r="CF264" s="13">
        <v>2</v>
      </c>
      <c r="CG264" s="20">
        <v>0</v>
      </c>
      <c r="CH264" s="13" t="s">
        <v>136</v>
      </c>
      <c r="CI264" s="13" t="s">
        <v>136</v>
      </c>
      <c r="CJ264" s="13" t="s">
        <v>136</v>
      </c>
      <c r="CK264" s="20">
        <v>0</v>
      </c>
      <c r="CL264" s="13" t="s">
        <v>136</v>
      </c>
      <c r="CM264" s="13" t="s">
        <v>136</v>
      </c>
      <c r="CN264" s="13" t="s">
        <v>136</v>
      </c>
      <c r="CO264" s="13" t="s">
        <v>136</v>
      </c>
      <c r="CP264" s="13" t="s">
        <v>136</v>
      </c>
      <c r="CQ264" s="13" t="s">
        <v>136</v>
      </c>
      <c r="CR264" s="13" t="s">
        <v>136</v>
      </c>
      <c r="CS264" s="13" t="s">
        <v>136</v>
      </c>
      <c r="CT264" s="13" t="s">
        <v>136</v>
      </c>
      <c r="CU264" s="13" t="s">
        <v>136</v>
      </c>
      <c r="CV264" s="13" t="s">
        <v>136</v>
      </c>
      <c r="CW264" s="13" t="s">
        <v>136</v>
      </c>
      <c r="CX264" s="13" t="s">
        <v>136</v>
      </c>
      <c r="CY264" s="13" t="s">
        <v>136</v>
      </c>
      <c r="CZ264" s="13" t="s">
        <v>136</v>
      </c>
      <c r="DA264" s="13" t="s">
        <v>136</v>
      </c>
      <c r="DB264" s="13" t="s">
        <v>136</v>
      </c>
      <c r="DC264" s="13">
        <v>6</v>
      </c>
      <c r="DD264" s="13" t="s">
        <v>136</v>
      </c>
      <c r="DE264" s="13" t="s">
        <v>136</v>
      </c>
      <c r="DF264" s="13" t="s">
        <v>136</v>
      </c>
      <c r="DG264" s="13" t="s">
        <v>136</v>
      </c>
      <c r="DH264" s="13" t="s">
        <v>136</v>
      </c>
      <c r="DI264" s="13"/>
      <c r="DJ264" s="13"/>
      <c r="DK264" s="13"/>
      <c r="DL264" s="13">
        <v>0</v>
      </c>
      <c r="DM264" s="13">
        <v>0</v>
      </c>
      <c r="DN264" s="13">
        <v>0</v>
      </c>
      <c r="DO264" s="13">
        <v>0</v>
      </c>
      <c r="DP264" s="13">
        <v>0</v>
      </c>
      <c r="DQ264" s="13">
        <v>0</v>
      </c>
      <c r="DR264" s="13">
        <v>0</v>
      </c>
      <c r="DS264" s="13">
        <v>1</v>
      </c>
      <c r="DT264" s="13">
        <v>1</v>
      </c>
      <c r="DU264" s="13">
        <v>0</v>
      </c>
      <c r="DV264" s="13">
        <v>0</v>
      </c>
      <c r="DW264" s="13">
        <v>0</v>
      </c>
      <c r="DX264" s="13">
        <v>2</v>
      </c>
      <c r="DY264" s="13">
        <v>2</v>
      </c>
      <c r="DZ264">
        <v>4</v>
      </c>
      <c r="EA264">
        <v>4</v>
      </c>
      <c r="EB264" s="13">
        <v>2000</v>
      </c>
      <c r="EC264" s="13">
        <v>4000</v>
      </c>
      <c r="ED264" s="19">
        <f t="shared" si="57"/>
        <v>2000</v>
      </c>
      <c r="EE264" s="19">
        <f t="shared" si="58"/>
        <v>50</v>
      </c>
      <c r="EF264" s="13">
        <v>1500</v>
      </c>
      <c r="EG264" s="13">
        <v>3000</v>
      </c>
      <c r="EH264" s="19">
        <f t="shared" si="59"/>
        <v>1500</v>
      </c>
      <c r="EI264" s="19">
        <f t="shared" si="60"/>
        <v>50</v>
      </c>
      <c r="EJ264" s="19"/>
      <c r="EK264" s="19"/>
      <c r="EL264" s="19"/>
      <c r="EM264" s="19"/>
      <c r="EN264" s="19"/>
      <c r="EO264" s="19"/>
      <c r="EP264" s="19"/>
      <c r="EQ264" s="19"/>
      <c r="ER264" s="19">
        <v>2</v>
      </c>
      <c r="ET264" s="13">
        <v>1</v>
      </c>
      <c r="EU264" s="13">
        <v>1</v>
      </c>
      <c r="EV264" s="13">
        <v>7</v>
      </c>
      <c r="EW264" s="13"/>
      <c r="EX264" s="13">
        <v>0</v>
      </c>
      <c r="EY264" t="s">
        <v>136</v>
      </c>
      <c r="EZ264" s="19">
        <v>0</v>
      </c>
      <c r="FA264" s="19"/>
      <c r="FB264" s="19">
        <v>0</v>
      </c>
      <c r="FC264" s="19"/>
      <c r="FD264" s="19">
        <v>0</v>
      </c>
      <c r="FE264" s="19"/>
      <c r="FF264" s="15">
        <v>0</v>
      </c>
      <c r="FG264">
        <v>76</v>
      </c>
      <c r="FH264">
        <v>43</v>
      </c>
      <c r="FI264">
        <v>19</v>
      </c>
      <c r="FJ264">
        <v>129</v>
      </c>
      <c r="FK264">
        <v>95</v>
      </c>
      <c r="FL264">
        <v>172</v>
      </c>
      <c r="FM264">
        <v>267</v>
      </c>
      <c r="FN264">
        <v>40</v>
      </c>
      <c r="FO264">
        <v>10</v>
      </c>
      <c r="FP264">
        <v>0</v>
      </c>
      <c r="FQ264">
        <v>0</v>
      </c>
      <c r="FR264">
        <v>0</v>
      </c>
      <c r="FS264">
        <v>0</v>
      </c>
      <c r="FT264">
        <v>0</v>
      </c>
      <c r="FU264">
        <v>0</v>
      </c>
      <c r="FV264">
        <v>3</v>
      </c>
      <c r="FW264">
        <v>3</v>
      </c>
      <c r="FX264">
        <v>0</v>
      </c>
      <c r="FY264">
        <v>0</v>
      </c>
      <c r="FZ264">
        <v>7</v>
      </c>
      <c r="GA264">
        <v>7</v>
      </c>
      <c r="GB264">
        <v>0</v>
      </c>
      <c r="GC264">
        <v>5</v>
      </c>
      <c r="GD264">
        <v>1</v>
      </c>
      <c r="GE264">
        <v>2</v>
      </c>
      <c r="GF264">
        <v>0</v>
      </c>
      <c r="GG264">
        <v>0</v>
      </c>
      <c r="GH264">
        <v>5</v>
      </c>
      <c r="GI264">
        <v>5</v>
      </c>
      <c r="GJ264">
        <v>19</v>
      </c>
      <c r="GK264">
        <v>0</v>
      </c>
      <c r="GL264">
        <v>0</v>
      </c>
      <c r="GM264">
        <v>0</v>
      </c>
      <c r="GN264">
        <v>0</v>
      </c>
      <c r="GO264">
        <v>0</v>
      </c>
      <c r="GP264">
        <v>16</v>
      </c>
      <c r="GQ264">
        <v>16</v>
      </c>
      <c r="GR264">
        <v>0</v>
      </c>
      <c r="GS264">
        <v>124</v>
      </c>
      <c r="GT264">
        <v>0</v>
      </c>
      <c r="GU264">
        <v>0</v>
      </c>
      <c r="GV264">
        <v>0</v>
      </c>
      <c r="GW264">
        <v>0</v>
      </c>
      <c r="GX264">
        <v>4</v>
      </c>
      <c r="GY264">
        <v>0</v>
      </c>
      <c r="GZ264">
        <v>0</v>
      </c>
      <c r="HA264">
        <v>0</v>
      </c>
    </row>
    <row r="265" spans="1:209" ht="15" customHeight="1" x14ac:dyDescent="0.35">
      <c r="A265" s="18">
        <v>4031236</v>
      </c>
      <c r="B265" s="18">
        <v>4</v>
      </c>
      <c r="C265" s="18">
        <v>3</v>
      </c>
      <c r="D265" s="18">
        <v>12</v>
      </c>
      <c r="E265" s="18" t="s">
        <v>388</v>
      </c>
      <c r="F265" s="18">
        <v>1</v>
      </c>
      <c r="G265" s="18">
        <v>4</v>
      </c>
      <c r="H265" s="18">
        <v>2</v>
      </c>
      <c r="I265">
        <v>0</v>
      </c>
      <c r="J265" s="18">
        <v>2</v>
      </c>
      <c r="K265" s="13">
        <v>0</v>
      </c>
      <c r="L265" s="14">
        <v>0</v>
      </c>
      <c r="M265" s="13">
        <v>10</v>
      </c>
      <c r="N265" s="14">
        <v>0</v>
      </c>
      <c r="O265" s="13">
        <v>1</v>
      </c>
      <c r="P265" s="14">
        <v>0</v>
      </c>
      <c r="Q265" s="14">
        <v>0</v>
      </c>
      <c r="R265" s="13">
        <v>1</v>
      </c>
      <c r="S265" s="14">
        <v>0</v>
      </c>
      <c r="T265" s="14">
        <f t="shared" si="52"/>
        <v>12</v>
      </c>
      <c r="U265" s="14">
        <v>0</v>
      </c>
      <c r="V265" s="14">
        <v>0</v>
      </c>
      <c r="W265" s="14">
        <v>0</v>
      </c>
      <c r="X265" s="14">
        <v>0</v>
      </c>
      <c r="Y265" s="14">
        <v>0</v>
      </c>
      <c r="Z265" s="14">
        <v>0</v>
      </c>
      <c r="AA265" s="14">
        <v>0</v>
      </c>
      <c r="AB265" s="14">
        <f t="shared" si="53"/>
        <v>0</v>
      </c>
      <c r="AC265" s="14">
        <v>0</v>
      </c>
      <c r="AD265" s="14">
        <v>0</v>
      </c>
      <c r="AE265" s="14">
        <v>0</v>
      </c>
      <c r="AF265" s="14">
        <v>0</v>
      </c>
      <c r="AG265" s="14">
        <v>0</v>
      </c>
      <c r="AH265" s="14">
        <v>0</v>
      </c>
      <c r="AI265" s="14">
        <v>0</v>
      </c>
      <c r="AJ265" s="14">
        <f t="shared" si="54"/>
        <v>0</v>
      </c>
      <c r="AK265" s="14">
        <v>0</v>
      </c>
      <c r="AL265" s="14">
        <v>0</v>
      </c>
      <c r="AM265" s="14">
        <v>0</v>
      </c>
      <c r="AN265" s="14">
        <v>0</v>
      </c>
      <c r="AO265" s="14">
        <v>0</v>
      </c>
      <c r="AP265" s="14">
        <v>0</v>
      </c>
      <c r="AQ265" s="14">
        <v>0</v>
      </c>
      <c r="AR265" s="14">
        <f t="shared" si="55"/>
        <v>0</v>
      </c>
      <c r="AS265" s="14">
        <f t="shared" si="56"/>
        <v>12</v>
      </c>
      <c r="AT265" s="13">
        <v>1</v>
      </c>
      <c r="AU265">
        <v>5</v>
      </c>
      <c r="AV265" s="20">
        <v>0</v>
      </c>
      <c r="AW265" s="13" t="s">
        <v>136</v>
      </c>
      <c r="AX265" s="13" t="s">
        <v>136</v>
      </c>
      <c r="AY265" s="13" t="s">
        <v>136</v>
      </c>
      <c r="AZ265" s="20">
        <v>0</v>
      </c>
      <c r="BA265" s="13" t="s">
        <v>136</v>
      </c>
      <c r="BB265" s="13" t="s">
        <v>136</v>
      </c>
      <c r="BC265" s="13" t="s">
        <v>136</v>
      </c>
      <c r="BD265" s="20">
        <v>0</v>
      </c>
      <c r="BE265" s="13" t="s">
        <v>136</v>
      </c>
      <c r="BF265" s="13" t="s">
        <v>136</v>
      </c>
      <c r="BG265" s="13" t="s">
        <v>136</v>
      </c>
      <c r="BH265" s="20">
        <v>0</v>
      </c>
      <c r="BI265" s="13" t="s">
        <v>136</v>
      </c>
      <c r="BJ265" s="13" t="s">
        <v>136</v>
      </c>
      <c r="BK265" s="13" t="s">
        <v>136</v>
      </c>
      <c r="BL265" s="20">
        <v>0</v>
      </c>
      <c r="BM265" s="13" t="s">
        <v>136</v>
      </c>
      <c r="BN265" s="13" t="s">
        <v>136</v>
      </c>
      <c r="BO265" s="13" t="s">
        <v>136</v>
      </c>
      <c r="BP265" s="20">
        <v>0</v>
      </c>
      <c r="BQ265" s="21">
        <v>1</v>
      </c>
      <c r="BR265" s="13" t="s">
        <v>136</v>
      </c>
      <c r="BS265" s="13" t="s">
        <v>136</v>
      </c>
      <c r="BT265" s="13" t="s">
        <v>136</v>
      </c>
      <c r="BU265" s="20">
        <v>0</v>
      </c>
      <c r="BV265" s="13" t="s">
        <v>136</v>
      </c>
      <c r="BW265" s="13" t="s">
        <v>136</v>
      </c>
      <c r="BX265" s="13" t="s">
        <v>136</v>
      </c>
      <c r="BY265" s="20">
        <v>0</v>
      </c>
      <c r="BZ265" s="13" t="s">
        <v>136</v>
      </c>
      <c r="CA265" s="13" t="s">
        <v>136</v>
      </c>
      <c r="CB265" s="13" t="s">
        <v>136</v>
      </c>
      <c r="CC265" s="20">
        <v>1</v>
      </c>
      <c r="CD265" s="13">
        <v>2</v>
      </c>
      <c r="CE265" s="15">
        <v>6</v>
      </c>
      <c r="CF265" s="13">
        <v>2</v>
      </c>
      <c r="CG265" s="20">
        <v>0</v>
      </c>
      <c r="CH265" s="13" t="s">
        <v>136</v>
      </c>
      <c r="CI265" s="13" t="s">
        <v>136</v>
      </c>
      <c r="CJ265" s="13" t="s">
        <v>136</v>
      </c>
      <c r="CK265" s="20">
        <v>0</v>
      </c>
      <c r="CL265" s="13" t="s">
        <v>136</v>
      </c>
      <c r="CM265" s="13" t="s">
        <v>136</v>
      </c>
      <c r="CN265" s="13" t="s">
        <v>136</v>
      </c>
      <c r="CO265" s="13" t="s">
        <v>136</v>
      </c>
      <c r="CP265" s="13" t="s">
        <v>136</v>
      </c>
      <c r="CQ265" s="13" t="s">
        <v>136</v>
      </c>
      <c r="CR265" s="13" t="s">
        <v>136</v>
      </c>
      <c r="CS265" s="13" t="s">
        <v>136</v>
      </c>
      <c r="CT265" s="13" t="s">
        <v>136</v>
      </c>
      <c r="CU265" s="13" t="s">
        <v>136</v>
      </c>
      <c r="CV265" s="13" t="s">
        <v>136</v>
      </c>
      <c r="CW265" s="13" t="s">
        <v>136</v>
      </c>
      <c r="CX265" s="13" t="s">
        <v>136</v>
      </c>
      <c r="CY265" s="13" t="s">
        <v>136</v>
      </c>
      <c r="CZ265" s="13" t="s">
        <v>136</v>
      </c>
      <c r="DA265" s="13" t="s">
        <v>136</v>
      </c>
      <c r="DB265" s="13" t="s">
        <v>136</v>
      </c>
      <c r="DC265" s="13">
        <v>9</v>
      </c>
      <c r="DD265" s="13" t="s">
        <v>136</v>
      </c>
      <c r="DE265" s="13" t="s">
        <v>136</v>
      </c>
      <c r="DF265" s="13" t="s">
        <v>136</v>
      </c>
      <c r="DG265" s="13" t="s">
        <v>136</v>
      </c>
      <c r="DH265" s="13" t="s">
        <v>136</v>
      </c>
      <c r="DI265" s="13"/>
      <c r="DJ265" s="13"/>
      <c r="DK265" s="13"/>
      <c r="DL265" s="13">
        <v>0</v>
      </c>
      <c r="DM265" s="13">
        <v>0</v>
      </c>
      <c r="DN265" s="13">
        <v>0</v>
      </c>
      <c r="DO265" s="13">
        <v>0</v>
      </c>
      <c r="DP265" s="13">
        <v>0</v>
      </c>
      <c r="DQ265" s="13">
        <v>0</v>
      </c>
      <c r="DR265" s="13">
        <v>0</v>
      </c>
      <c r="DS265" s="13">
        <v>0</v>
      </c>
      <c r="DT265" s="13">
        <v>1</v>
      </c>
      <c r="DU265" s="13">
        <v>0</v>
      </c>
      <c r="DV265" s="13">
        <v>0</v>
      </c>
      <c r="DW265" s="13">
        <v>0</v>
      </c>
      <c r="DX265" s="13">
        <v>2</v>
      </c>
      <c r="DY265" s="13">
        <v>2</v>
      </c>
      <c r="DZ265" s="13">
        <v>4</v>
      </c>
      <c r="EA265" s="13">
        <v>4</v>
      </c>
      <c r="EB265" s="13">
        <v>3000</v>
      </c>
      <c r="EC265" s="13">
        <v>4000</v>
      </c>
      <c r="ED265" s="19">
        <f t="shared" si="57"/>
        <v>1000</v>
      </c>
      <c r="EE265" s="19">
        <f t="shared" si="58"/>
        <v>25</v>
      </c>
      <c r="EF265" s="13">
        <v>2000</v>
      </c>
      <c r="EG265" s="13">
        <v>3000</v>
      </c>
      <c r="EH265" s="19">
        <f t="shared" si="59"/>
        <v>1000</v>
      </c>
      <c r="EI265" s="19">
        <f t="shared" si="60"/>
        <v>33.333333333333336</v>
      </c>
      <c r="EJ265" s="19"/>
      <c r="EK265" s="19"/>
      <c r="EL265" s="19"/>
      <c r="EM265" s="19"/>
      <c r="EN265" s="19"/>
      <c r="EO265" s="19"/>
      <c r="EP265" s="19"/>
      <c r="EQ265" s="19"/>
      <c r="ER265">
        <v>1</v>
      </c>
      <c r="ET265" s="13">
        <v>0</v>
      </c>
      <c r="EU265" s="13">
        <v>0</v>
      </c>
      <c r="EV265" s="19">
        <v>0</v>
      </c>
      <c r="EW265" s="19"/>
      <c r="EX265" s="13">
        <v>0</v>
      </c>
      <c r="EY265" t="s">
        <v>136</v>
      </c>
      <c r="EZ265" s="19">
        <v>0</v>
      </c>
      <c r="FA265" s="19"/>
      <c r="FB265" s="19">
        <v>0</v>
      </c>
      <c r="FC265" s="19"/>
      <c r="FD265" s="19">
        <v>0</v>
      </c>
      <c r="FE265" s="19"/>
      <c r="FF265">
        <v>3</v>
      </c>
      <c r="FG265">
        <v>33</v>
      </c>
      <c r="FH265">
        <v>32</v>
      </c>
      <c r="FI265">
        <v>21</v>
      </c>
      <c r="FJ265">
        <v>14</v>
      </c>
      <c r="FK265">
        <v>54</v>
      </c>
      <c r="FL265">
        <v>46</v>
      </c>
      <c r="FM265">
        <v>100</v>
      </c>
      <c r="FN265">
        <v>8</v>
      </c>
      <c r="FO265">
        <v>8</v>
      </c>
      <c r="FP265">
        <v>0</v>
      </c>
      <c r="FQ265">
        <v>0</v>
      </c>
      <c r="FR265">
        <v>0</v>
      </c>
      <c r="FS265">
        <v>0</v>
      </c>
      <c r="FT265">
        <v>0</v>
      </c>
      <c r="FU265">
        <v>0</v>
      </c>
      <c r="FV265">
        <v>0</v>
      </c>
      <c r="FW265">
        <v>0</v>
      </c>
      <c r="FX265">
        <v>0</v>
      </c>
      <c r="FY265">
        <v>0</v>
      </c>
      <c r="FZ265">
        <v>5</v>
      </c>
      <c r="GA265">
        <v>5</v>
      </c>
      <c r="GB265">
        <v>0</v>
      </c>
      <c r="GC265">
        <v>4</v>
      </c>
      <c r="GD265">
        <v>1</v>
      </c>
      <c r="GE265">
        <v>0</v>
      </c>
      <c r="GF265">
        <v>0</v>
      </c>
      <c r="GG265">
        <v>0</v>
      </c>
      <c r="GH265">
        <v>7</v>
      </c>
      <c r="GI265">
        <v>7</v>
      </c>
      <c r="GJ265">
        <v>15</v>
      </c>
      <c r="GK265">
        <v>0</v>
      </c>
      <c r="GL265">
        <v>0</v>
      </c>
      <c r="GM265">
        <v>0</v>
      </c>
      <c r="GN265">
        <v>0</v>
      </c>
      <c r="GO265">
        <v>0</v>
      </c>
      <c r="GP265">
        <v>7</v>
      </c>
      <c r="GQ265">
        <v>7</v>
      </c>
      <c r="GR265">
        <v>6</v>
      </c>
      <c r="GS265">
        <v>10</v>
      </c>
      <c r="GT265">
        <v>0</v>
      </c>
      <c r="GU265">
        <v>0</v>
      </c>
      <c r="GV265">
        <v>0</v>
      </c>
      <c r="GW265">
        <v>0</v>
      </c>
      <c r="GX265">
        <v>5</v>
      </c>
      <c r="GY265">
        <v>5</v>
      </c>
      <c r="GZ265">
        <v>0</v>
      </c>
      <c r="HA265">
        <v>0</v>
      </c>
    </row>
    <row r="266" spans="1:209" ht="15" customHeight="1" x14ac:dyDescent="0.35">
      <c r="A266" s="18">
        <v>4031237</v>
      </c>
      <c r="B266" s="18">
        <v>4</v>
      </c>
      <c r="C266" s="18">
        <v>3</v>
      </c>
      <c r="D266" s="18">
        <v>12</v>
      </c>
      <c r="E266" s="18" t="s">
        <v>389</v>
      </c>
      <c r="F266" s="18">
        <v>1</v>
      </c>
      <c r="G266" s="18">
        <v>5</v>
      </c>
      <c r="H266" s="18">
        <v>3</v>
      </c>
      <c r="I266">
        <v>0</v>
      </c>
      <c r="J266" s="18">
        <v>2</v>
      </c>
      <c r="K266" s="13">
        <v>1</v>
      </c>
      <c r="L266" s="13">
        <v>1</v>
      </c>
      <c r="M266" s="13">
        <v>5</v>
      </c>
      <c r="N266" s="14">
        <v>0</v>
      </c>
      <c r="O266" s="13">
        <v>2</v>
      </c>
      <c r="P266" s="14">
        <v>0</v>
      </c>
      <c r="Q266" s="14">
        <v>0</v>
      </c>
      <c r="R266" s="13">
        <v>1</v>
      </c>
      <c r="S266">
        <v>1</v>
      </c>
      <c r="T266" s="14">
        <f t="shared" si="52"/>
        <v>9</v>
      </c>
      <c r="U266" s="14">
        <v>0</v>
      </c>
      <c r="V266" s="14">
        <v>0</v>
      </c>
      <c r="W266" s="14">
        <v>0</v>
      </c>
      <c r="X266" s="14">
        <v>0</v>
      </c>
      <c r="Y266" s="14">
        <v>0</v>
      </c>
      <c r="Z266" s="14">
        <v>0</v>
      </c>
      <c r="AA266" s="14">
        <v>0</v>
      </c>
      <c r="AB266" s="14">
        <f t="shared" si="53"/>
        <v>0</v>
      </c>
      <c r="AC266" s="14">
        <v>0</v>
      </c>
      <c r="AD266" s="14">
        <v>0</v>
      </c>
      <c r="AE266" s="14">
        <v>0</v>
      </c>
      <c r="AF266" s="14">
        <v>0</v>
      </c>
      <c r="AG266" s="14">
        <v>0</v>
      </c>
      <c r="AH266" s="14">
        <v>0</v>
      </c>
      <c r="AI266" s="14">
        <v>0</v>
      </c>
      <c r="AJ266" s="14">
        <f t="shared" si="54"/>
        <v>0</v>
      </c>
      <c r="AK266" s="14">
        <v>0</v>
      </c>
      <c r="AL266" s="14">
        <v>0</v>
      </c>
      <c r="AM266" s="14">
        <v>0</v>
      </c>
      <c r="AN266" s="14">
        <v>0</v>
      </c>
      <c r="AO266" s="14">
        <v>0</v>
      </c>
      <c r="AP266" s="14">
        <v>0</v>
      </c>
      <c r="AQ266" s="14">
        <v>0</v>
      </c>
      <c r="AR266" s="14">
        <f t="shared" si="55"/>
        <v>0</v>
      </c>
      <c r="AS266" s="14">
        <f t="shared" si="56"/>
        <v>9</v>
      </c>
      <c r="AT266" s="13">
        <v>0</v>
      </c>
      <c r="AU266" s="13" t="s">
        <v>136</v>
      </c>
      <c r="AV266" s="20">
        <v>0</v>
      </c>
      <c r="AW266" s="13" t="s">
        <v>136</v>
      </c>
      <c r="AX266" s="13" t="s">
        <v>136</v>
      </c>
      <c r="AY266" s="13" t="s">
        <v>136</v>
      </c>
      <c r="AZ266" s="20">
        <v>0</v>
      </c>
      <c r="BA266" s="13" t="s">
        <v>136</v>
      </c>
      <c r="BB266" s="13" t="s">
        <v>136</v>
      </c>
      <c r="BC266" s="13" t="s">
        <v>136</v>
      </c>
      <c r="BD266" s="20">
        <v>0</v>
      </c>
      <c r="BE266" s="13" t="s">
        <v>136</v>
      </c>
      <c r="BF266" s="13" t="s">
        <v>136</v>
      </c>
      <c r="BG266" s="13" t="s">
        <v>136</v>
      </c>
      <c r="BH266" s="20">
        <v>0</v>
      </c>
      <c r="BI266" s="13" t="s">
        <v>136</v>
      </c>
      <c r="BJ266" s="13" t="s">
        <v>136</v>
      </c>
      <c r="BK266" s="13" t="s">
        <v>136</v>
      </c>
      <c r="BL266" s="20">
        <v>0</v>
      </c>
      <c r="BM266" s="13" t="s">
        <v>136</v>
      </c>
      <c r="BN266" s="13" t="s">
        <v>136</v>
      </c>
      <c r="BO266" s="13" t="s">
        <v>136</v>
      </c>
      <c r="BP266" s="20">
        <v>0</v>
      </c>
      <c r="BQ266" s="21">
        <v>1</v>
      </c>
      <c r="BR266" s="13" t="s">
        <v>136</v>
      </c>
      <c r="BS266" s="13" t="s">
        <v>136</v>
      </c>
      <c r="BT266" s="13" t="s">
        <v>136</v>
      </c>
      <c r="BU266" s="20">
        <v>0</v>
      </c>
      <c r="BV266" s="13" t="s">
        <v>136</v>
      </c>
      <c r="BW266" s="13" t="s">
        <v>136</v>
      </c>
      <c r="BX266" s="13" t="s">
        <v>136</v>
      </c>
      <c r="BY266" s="20">
        <v>0</v>
      </c>
      <c r="BZ266" s="13" t="s">
        <v>136</v>
      </c>
      <c r="CA266" s="13" t="s">
        <v>136</v>
      </c>
      <c r="CB266" s="13" t="s">
        <v>136</v>
      </c>
      <c r="CC266" s="20">
        <v>1</v>
      </c>
      <c r="CD266" s="13">
        <v>2</v>
      </c>
      <c r="CE266" s="15">
        <v>6</v>
      </c>
      <c r="CF266" s="13">
        <v>2</v>
      </c>
      <c r="CG266" s="20">
        <v>0</v>
      </c>
      <c r="CH266" s="13" t="s">
        <v>136</v>
      </c>
      <c r="CI266" s="13" t="s">
        <v>136</v>
      </c>
      <c r="CJ266" s="13" t="s">
        <v>136</v>
      </c>
      <c r="CK266" s="20">
        <v>0</v>
      </c>
      <c r="CL266" s="13" t="s">
        <v>136</v>
      </c>
      <c r="CM266" s="13" t="s">
        <v>136</v>
      </c>
      <c r="CN266" s="13" t="s">
        <v>136</v>
      </c>
      <c r="CO266" s="13" t="s">
        <v>136</v>
      </c>
      <c r="CP266" s="13" t="s">
        <v>136</v>
      </c>
      <c r="CQ266" s="13" t="s">
        <v>136</v>
      </c>
      <c r="CR266" s="13" t="s">
        <v>136</v>
      </c>
      <c r="CS266" s="13" t="s">
        <v>136</v>
      </c>
      <c r="CT266" s="13" t="s">
        <v>136</v>
      </c>
      <c r="CU266" s="13" t="s">
        <v>136</v>
      </c>
      <c r="CV266" s="13" t="s">
        <v>136</v>
      </c>
      <c r="CW266" s="13" t="s">
        <v>136</v>
      </c>
      <c r="CX266" s="13" t="s">
        <v>136</v>
      </c>
      <c r="CY266" s="13" t="s">
        <v>136</v>
      </c>
      <c r="CZ266" s="13" t="s">
        <v>136</v>
      </c>
      <c r="DA266" s="13" t="s">
        <v>136</v>
      </c>
      <c r="DB266" s="13" t="s">
        <v>136</v>
      </c>
      <c r="DC266">
        <v>5</v>
      </c>
      <c r="DD266" s="13" t="s">
        <v>136</v>
      </c>
      <c r="DE266" s="13" t="s">
        <v>136</v>
      </c>
      <c r="DF266" s="13" t="s">
        <v>136</v>
      </c>
      <c r="DG266" s="13" t="s">
        <v>136</v>
      </c>
      <c r="DH266" s="13" t="s">
        <v>136</v>
      </c>
      <c r="DI266" s="13"/>
      <c r="DJ266" s="13"/>
      <c r="DK266" s="13"/>
      <c r="DL266" s="13">
        <v>0</v>
      </c>
      <c r="DM266" s="13">
        <v>0</v>
      </c>
      <c r="DN266" s="13">
        <v>0</v>
      </c>
      <c r="DO266" s="13">
        <v>0</v>
      </c>
      <c r="DP266" s="13">
        <v>0</v>
      </c>
      <c r="DQ266" s="13">
        <v>0</v>
      </c>
      <c r="DR266" s="13">
        <v>0</v>
      </c>
      <c r="DS266" s="13">
        <v>1</v>
      </c>
      <c r="DT266" s="13">
        <v>1</v>
      </c>
      <c r="DU266" s="13">
        <v>0</v>
      </c>
      <c r="DV266" s="13">
        <v>0</v>
      </c>
      <c r="DW266" s="13">
        <v>0</v>
      </c>
      <c r="DX266" s="13">
        <v>2</v>
      </c>
      <c r="DY266" s="13">
        <v>2</v>
      </c>
      <c r="DZ266" s="13">
        <v>2</v>
      </c>
      <c r="EA266" s="13">
        <v>2</v>
      </c>
      <c r="EB266" s="13">
        <v>2500</v>
      </c>
      <c r="EC266" s="13">
        <v>4000</v>
      </c>
      <c r="ED266" s="19">
        <f t="shared" si="57"/>
        <v>1500</v>
      </c>
      <c r="EE266" s="19">
        <f t="shared" si="58"/>
        <v>37.5</v>
      </c>
      <c r="EF266" s="13">
        <v>2000</v>
      </c>
      <c r="EG266" s="13">
        <v>3000</v>
      </c>
      <c r="EH266" s="19">
        <f t="shared" si="59"/>
        <v>1000</v>
      </c>
      <c r="EI266" s="19">
        <f t="shared" si="60"/>
        <v>33.333333333333336</v>
      </c>
      <c r="EJ266" s="13">
        <v>5000</v>
      </c>
      <c r="EK266" s="13">
        <v>7000</v>
      </c>
      <c r="EL266" s="19">
        <f t="shared" ref="EL266:EL299" si="61">EK266-EJ266</f>
        <v>2000</v>
      </c>
      <c r="EM266" s="19">
        <f t="shared" ref="EM266:EM299" si="62">(100/EK266)*EL266</f>
        <v>28.571428571428569</v>
      </c>
      <c r="EN266" s="13">
        <v>2000</v>
      </c>
      <c r="EO266" s="13">
        <v>3000</v>
      </c>
      <c r="EP266" s="19">
        <f t="shared" ref="EP266:EP299" si="63">EO266-EN266</f>
        <v>1000</v>
      </c>
      <c r="EQ266" s="19">
        <f t="shared" ref="EQ266:EQ299" si="64">(100/EO266)*EP266</f>
        <v>33.333333333333336</v>
      </c>
      <c r="ER266" s="13">
        <v>1</v>
      </c>
      <c r="ES266" s="13"/>
      <c r="ET266" s="13">
        <v>1</v>
      </c>
      <c r="EU266" s="13">
        <v>0</v>
      </c>
      <c r="EV266" s="19">
        <v>0</v>
      </c>
      <c r="EW266" s="19"/>
      <c r="EX266" s="13">
        <v>0</v>
      </c>
      <c r="EY266" t="s">
        <v>136</v>
      </c>
      <c r="EZ266" s="19">
        <v>0</v>
      </c>
      <c r="FA266" s="19"/>
      <c r="FB266">
        <v>8</v>
      </c>
      <c r="FD266" s="19">
        <v>0</v>
      </c>
      <c r="FE266" s="19"/>
      <c r="FF266">
        <v>3</v>
      </c>
      <c r="FG266">
        <v>76</v>
      </c>
      <c r="FH266">
        <v>38</v>
      </c>
      <c r="FI266">
        <v>19</v>
      </c>
      <c r="FJ266">
        <v>62</v>
      </c>
      <c r="FK266">
        <v>95</v>
      </c>
      <c r="FL266">
        <v>100</v>
      </c>
      <c r="FM266">
        <v>195</v>
      </c>
      <c r="FN266">
        <v>6</v>
      </c>
      <c r="FO266">
        <v>0</v>
      </c>
      <c r="FP266">
        <v>1</v>
      </c>
      <c r="FQ266">
        <v>0</v>
      </c>
      <c r="FR266">
        <v>0</v>
      </c>
      <c r="FS266">
        <v>0</v>
      </c>
      <c r="FT266">
        <v>0</v>
      </c>
      <c r="FU266">
        <v>0</v>
      </c>
      <c r="FV266">
        <v>0</v>
      </c>
      <c r="FW266">
        <v>0</v>
      </c>
      <c r="FX266">
        <v>0</v>
      </c>
      <c r="FY266">
        <v>0</v>
      </c>
      <c r="FZ266">
        <v>8</v>
      </c>
      <c r="GA266">
        <v>8</v>
      </c>
      <c r="GB266">
        <v>0</v>
      </c>
      <c r="GC266">
        <v>0</v>
      </c>
      <c r="GD266">
        <v>8</v>
      </c>
      <c r="GE266">
        <v>0</v>
      </c>
      <c r="GF266">
        <v>0</v>
      </c>
      <c r="GG266">
        <v>0</v>
      </c>
      <c r="GH266">
        <v>12</v>
      </c>
      <c r="GI266">
        <v>8</v>
      </c>
      <c r="GJ266">
        <v>0</v>
      </c>
      <c r="GK266">
        <v>11</v>
      </c>
      <c r="GL266">
        <v>0</v>
      </c>
      <c r="GM266">
        <v>0</v>
      </c>
      <c r="GN266">
        <v>0</v>
      </c>
      <c r="GO266">
        <v>0</v>
      </c>
      <c r="GP266">
        <v>26</v>
      </c>
      <c r="GQ266">
        <v>17</v>
      </c>
      <c r="GR266">
        <v>18</v>
      </c>
      <c r="GS266">
        <v>51</v>
      </c>
      <c r="GT266">
        <v>10</v>
      </c>
      <c r="GU266">
        <v>5</v>
      </c>
      <c r="GV266">
        <v>0</v>
      </c>
      <c r="GW266">
        <v>0</v>
      </c>
      <c r="GX266">
        <v>6</v>
      </c>
      <c r="GY266">
        <v>0</v>
      </c>
      <c r="GZ266">
        <v>0</v>
      </c>
      <c r="HA266">
        <v>0</v>
      </c>
    </row>
    <row r="267" spans="1:209" s="20" customFormat="1" ht="15" customHeight="1" x14ac:dyDescent="0.35">
      <c r="A267" s="21">
        <v>4031238</v>
      </c>
      <c r="B267" s="21">
        <v>4</v>
      </c>
      <c r="C267" s="21">
        <v>3</v>
      </c>
      <c r="D267" s="21">
        <v>12</v>
      </c>
      <c r="E267" s="21" t="s">
        <v>390</v>
      </c>
      <c r="F267" s="21">
        <v>1</v>
      </c>
      <c r="G267" s="21">
        <v>1</v>
      </c>
      <c r="H267" s="21">
        <v>1</v>
      </c>
      <c r="I267" s="20">
        <v>0</v>
      </c>
      <c r="J267" s="21">
        <v>1</v>
      </c>
      <c r="K267" s="13">
        <v>0</v>
      </c>
      <c r="L267" s="14">
        <v>0</v>
      </c>
      <c r="M267" s="13">
        <v>4</v>
      </c>
      <c r="N267" s="14">
        <v>0</v>
      </c>
      <c r="O267" s="13">
        <v>2</v>
      </c>
      <c r="P267" s="14">
        <v>0</v>
      </c>
      <c r="Q267" s="14">
        <v>0</v>
      </c>
      <c r="R267" s="13">
        <v>1</v>
      </c>
      <c r="S267" s="14">
        <v>0</v>
      </c>
      <c r="T267" s="14">
        <f t="shared" si="52"/>
        <v>7</v>
      </c>
      <c r="U267" s="14">
        <v>0</v>
      </c>
      <c r="V267" s="20">
        <v>5</v>
      </c>
      <c r="W267" s="20">
        <v>1</v>
      </c>
      <c r="X267" s="14">
        <v>0</v>
      </c>
      <c r="Y267" s="14">
        <v>0</v>
      </c>
      <c r="Z267" s="14">
        <v>0</v>
      </c>
      <c r="AA267" s="14">
        <v>0</v>
      </c>
      <c r="AB267" s="14">
        <f t="shared" si="53"/>
        <v>6</v>
      </c>
      <c r="AC267" s="14">
        <v>0</v>
      </c>
      <c r="AD267" s="14">
        <v>0</v>
      </c>
      <c r="AE267" s="14">
        <v>0</v>
      </c>
      <c r="AF267" s="14">
        <v>0</v>
      </c>
      <c r="AG267" s="14">
        <v>0</v>
      </c>
      <c r="AH267" s="14">
        <v>0</v>
      </c>
      <c r="AI267" s="14">
        <v>0</v>
      </c>
      <c r="AJ267" s="14">
        <f t="shared" si="54"/>
        <v>0</v>
      </c>
      <c r="AK267" s="14">
        <v>0</v>
      </c>
      <c r="AL267" s="14">
        <v>0</v>
      </c>
      <c r="AM267" s="14">
        <v>0</v>
      </c>
      <c r="AN267" s="14">
        <v>0</v>
      </c>
      <c r="AO267" s="14">
        <v>0</v>
      </c>
      <c r="AP267" s="14">
        <v>0</v>
      </c>
      <c r="AQ267" s="14">
        <v>0</v>
      </c>
      <c r="AR267" s="14">
        <f t="shared" si="55"/>
        <v>0</v>
      </c>
      <c r="AS267" s="14">
        <f t="shared" si="56"/>
        <v>13</v>
      </c>
      <c r="AT267" s="13">
        <v>0</v>
      </c>
      <c r="AU267" s="13" t="s">
        <v>136</v>
      </c>
      <c r="AV267" s="20">
        <v>0</v>
      </c>
      <c r="AW267" s="13" t="s">
        <v>136</v>
      </c>
      <c r="AX267" s="13" t="s">
        <v>136</v>
      </c>
      <c r="AY267" s="13" t="s">
        <v>136</v>
      </c>
      <c r="AZ267" s="20">
        <v>0</v>
      </c>
      <c r="BA267" s="13" t="s">
        <v>136</v>
      </c>
      <c r="BB267" s="13" t="s">
        <v>136</v>
      </c>
      <c r="BC267" s="13" t="s">
        <v>136</v>
      </c>
      <c r="BD267" s="20">
        <v>0</v>
      </c>
      <c r="BE267" s="13" t="s">
        <v>136</v>
      </c>
      <c r="BF267" s="13" t="s">
        <v>136</v>
      </c>
      <c r="BG267" s="13" t="s">
        <v>136</v>
      </c>
      <c r="BH267" s="20">
        <v>0</v>
      </c>
      <c r="BI267" s="13" t="s">
        <v>136</v>
      </c>
      <c r="BJ267" s="13" t="s">
        <v>136</v>
      </c>
      <c r="BK267" s="13" t="s">
        <v>136</v>
      </c>
      <c r="BL267" s="20">
        <v>1</v>
      </c>
      <c r="BM267" s="13">
        <v>2</v>
      </c>
      <c r="BN267" s="13">
        <v>3</v>
      </c>
      <c r="BO267" s="13">
        <v>2</v>
      </c>
      <c r="BP267" s="20">
        <v>0</v>
      </c>
      <c r="BQ267" s="21">
        <v>1</v>
      </c>
      <c r="BR267" s="13" t="s">
        <v>136</v>
      </c>
      <c r="BS267" s="13" t="s">
        <v>136</v>
      </c>
      <c r="BT267" s="13" t="s">
        <v>136</v>
      </c>
      <c r="BU267" s="20">
        <v>0</v>
      </c>
      <c r="BV267" s="13" t="s">
        <v>136</v>
      </c>
      <c r="BW267" s="13" t="s">
        <v>136</v>
      </c>
      <c r="BX267" s="13" t="s">
        <v>136</v>
      </c>
      <c r="BY267" s="20">
        <v>0</v>
      </c>
      <c r="BZ267" s="13" t="s">
        <v>136</v>
      </c>
      <c r="CA267" s="13" t="s">
        <v>136</v>
      </c>
      <c r="CB267" s="13" t="s">
        <v>136</v>
      </c>
      <c r="CC267" s="20">
        <v>0</v>
      </c>
      <c r="CD267" s="13" t="s">
        <v>136</v>
      </c>
      <c r="CE267" s="13" t="s">
        <v>136</v>
      </c>
      <c r="CF267" s="13" t="s">
        <v>136</v>
      </c>
      <c r="CG267" s="20">
        <v>0</v>
      </c>
      <c r="CH267" s="13" t="s">
        <v>136</v>
      </c>
      <c r="CI267" s="13" t="s">
        <v>136</v>
      </c>
      <c r="CJ267" s="13" t="s">
        <v>136</v>
      </c>
      <c r="CK267" s="20">
        <v>0</v>
      </c>
      <c r="CL267" s="13" t="s">
        <v>136</v>
      </c>
      <c r="CM267" s="13" t="s">
        <v>136</v>
      </c>
      <c r="CN267" s="13" t="s">
        <v>136</v>
      </c>
      <c r="CO267" s="13" t="s">
        <v>136</v>
      </c>
      <c r="CP267" s="13" t="s">
        <v>136</v>
      </c>
      <c r="CQ267" s="13" t="s">
        <v>136</v>
      </c>
      <c r="CR267" s="13" t="s">
        <v>136</v>
      </c>
      <c r="CS267" s="13" t="s">
        <v>136</v>
      </c>
      <c r="CT267" s="13" t="s">
        <v>136</v>
      </c>
      <c r="CU267" s="13">
        <v>9</v>
      </c>
      <c r="CV267" s="13" t="s">
        <v>136</v>
      </c>
      <c r="CW267" s="13" t="s">
        <v>136</v>
      </c>
      <c r="CX267" s="13" t="s">
        <v>136</v>
      </c>
      <c r="CY267" s="13" t="s">
        <v>136</v>
      </c>
      <c r="CZ267" s="13" t="s">
        <v>136</v>
      </c>
      <c r="DA267" s="13" t="s">
        <v>136</v>
      </c>
      <c r="DB267" s="13" t="s">
        <v>136</v>
      </c>
      <c r="DC267" s="13" t="s">
        <v>136</v>
      </c>
      <c r="DD267" s="13" t="s">
        <v>136</v>
      </c>
      <c r="DE267" s="13" t="s">
        <v>136</v>
      </c>
      <c r="DF267" s="13" t="s">
        <v>136</v>
      </c>
      <c r="DG267" s="13" t="s">
        <v>136</v>
      </c>
      <c r="DH267" s="13" t="s">
        <v>136</v>
      </c>
      <c r="DI267" s="13"/>
      <c r="DJ267" s="13"/>
      <c r="DK267" s="13"/>
      <c r="DL267" s="13">
        <v>1</v>
      </c>
      <c r="DM267" s="13">
        <v>0</v>
      </c>
      <c r="DN267" s="13">
        <v>0</v>
      </c>
      <c r="DO267" s="13">
        <v>0</v>
      </c>
      <c r="DP267" s="13">
        <v>0</v>
      </c>
      <c r="DQ267" s="13">
        <v>0</v>
      </c>
      <c r="DR267" s="13">
        <v>0</v>
      </c>
      <c r="DS267" s="13">
        <v>0</v>
      </c>
      <c r="DT267" s="13">
        <v>0</v>
      </c>
      <c r="DU267" s="13">
        <v>0</v>
      </c>
      <c r="DV267" s="13">
        <v>0</v>
      </c>
      <c r="DW267" s="13">
        <v>0</v>
      </c>
      <c r="DX267" s="20">
        <v>2</v>
      </c>
      <c r="DY267" s="20">
        <v>2</v>
      </c>
      <c r="DZ267" s="20">
        <v>4</v>
      </c>
      <c r="EA267" s="20">
        <v>4</v>
      </c>
      <c r="EB267" s="20">
        <v>2000</v>
      </c>
      <c r="EC267" s="20">
        <v>3000</v>
      </c>
      <c r="ED267" s="19">
        <f t="shared" si="57"/>
        <v>1000</v>
      </c>
      <c r="EE267" s="19">
        <f t="shared" si="58"/>
        <v>33.333333333333336</v>
      </c>
      <c r="EF267" s="20">
        <v>2000</v>
      </c>
      <c r="EG267" s="20">
        <v>3000</v>
      </c>
      <c r="EH267" s="19">
        <f t="shared" si="59"/>
        <v>1000</v>
      </c>
      <c r="EI267" s="19">
        <f t="shared" si="60"/>
        <v>33.333333333333336</v>
      </c>
      <c r="EJ267" s="19"/>
      <c r="EK267" s="19"/>
      <c r="EL267" s="19"/>
      <c r="EM267" s="19"/>
      <c r="EN267" s="19"/>
      <c r="EO267" s="19"/>
      <c r="EP267" s="19"/>
      <c r="EQ267" s="19"/>
      <c r="ER267" s="19">
        <v>2</v>
      </c>
      <c r="ET267" s="20">
        <v>0</v>
      </c>
      <c r="EU267" s="20">
        <v>0</v>
      </c>
      <c r="EV267" s="19">
        <v>0</v>
      </c>
      <c r="EW267" s="19"/>
      <c r="EX267" s="20">
        <v>0</v>
      </c>
      <c r="EY267" s="20" t="s">
        <v>136</v>
      </c>
      <c r="EZ267" s="19">
        <v>0</v>
      </c>
      <c r="FA267" s="19"/>
      <c r="FB267" s="19">
        <v>0</v>
      </c>
      <c r="FC267" s="19"/>
      <c r="FD267" s="19">
        <v>0</v>
      </c>
      <c r="FE267" s="19"/>
      <c r="FF267" s="15">
        <v>0</v>
      </c>
      <c r="FG267" s="20">
        <v>0</v>
      </c>
      <c r="FH267" s="20">
        <v>6</v>
      </c>
      <c r="FI267" s="20">
        <v>2</v>
      </c>
      <c r="FJ267" s="20">
        <v>3</v>
      </c>
      <c r="FK267" s="20">
        <v>2</v>
      </c>
      <c r="FL267" s="20">
        <v>9</v>
      </c>
      <c r="FM267" s="20">
        <v>11</v>
      </c>
      <c r="FN267" s="20">
        <v>0</v>
      </c>
      <c r="FO267" s="20">
        <v>0</v>
      </c>
      <c r="FP267" s="20">
        <v>2</v>
      </c>
      <c r="FQ267" s="20">
        <v>0</v>
      </c>
      <c r="FR267" s="20">
        <v>0</v>
      </c>
      <c r="FS267" s="20">
        <v>0</v>
      </c>
      <c r="FT267" s="20">
        <v>0</v>
      </c>
      <c r="FU267" s="20">
        <v>0</v>
      </c>
      <c r="FV267" s="20">
        <v>0</v>
      </c>
      <c r="FW267" s="20">
        <v>1</v>
      </c>
      <c r="FX267" s="20">
        <v>0</v>
      </c>
      <c r="FY267" s="20">
        <v>0</v>
      </c>
      <c r="FZ267" s="20">
        <v>0</v>
      </c>
      <c r="GA267" s="20">
        <v>1</v>
      </c>
      <c r="GB267" s="20">
        <v>0</v>
      </c>
      <c r="GC267" s="20">
        <v>2</v>
      </c>
      <c r="GD267" s="20">
        <v>0</v>
      </c>
      <c r="GE267" s="20">
        <v>1</v>
      </c>
      <c r="GF267" s="20">
        <v>0</v>
      </c>
      <c r="GG267" s="20">
        <v>0</v>
      </c>
      <c r="GH267" s="20">
        <v>0</v>
      </c>
      <c r="GI267" s="20">
        <v>0</v>
      </c>
      <c r="GJ267" s="20">
        <v>0</v>
      </c>
      <c r="GK267" s="20">
        <v>0</v>
      </c>
      <c r="GL267" s="20">
        <v>0</v>
      </c>
      <c r="GM267" s="20">
        <v>1</v>
      </c>
      <c r="GN267" s="20">
        <v>0</v>
      </c>
      <c r="GO267" s="20">
        <v>0</v>
      </c>
      <c r="GP267" s="20">
        <v>0</v>
      </c>
      <c r="GQ267" s="20">
        <v>1</v>
      </c>
      <c r="GR267" s="20">
        <v>0</v>
      </c>
      <c r="GS267" s="20">
        <v>1</v>
      </c>
      <c r="GT267" s="20">
        <v>0</v>
      </c>
      <c r="GU267" s="20">
        <v>0</v>
      </c>
      <c r="GV267" s="20">
        <v>0</v>
      </c>
      <c r="GW267" s="20">
        <v>0</v>
      </c>
      <c r="GX267" s="20">
        <v>0</v>
      </c>
      <c r="GY267" s="20">
        <v>1</v>
      </c>
      <c r="GZ267" s="20">
        <v>0</v>
      </c>
      <c r="HA267" s="20">
        <v>0</v>
      </c>
    </row>
    <row r="268" spans="1:209" ht="15" customHeight="1" x14ac:dyDescent="0.35">
      <c r="A268" s="18">
        <v>4031239</v>
      </c>
      <c r="B268" s="18">
        <v>4</v>
      </c>
      <c r="C268" s="18">
        <v>3</v>
      </c>
      <c r="D268" s="18">
        <v>12</v>
      </c>
      <c r="E268" s="18" t="s">
        <v>391</v>
      </c>
      <c r="F268" s="18">
        <v>1</v>
      </c>
      <c r="G268" s="18">
        <v>5</v>
      </c>
      <c r="H268" s="18">
        <v>2</v>
      </c>
      <c r="I268">
        <v>0</v>
      </c>
      <c r="J268" s="18">
        <v>3</v>
      </c>
      <c r="K268" s="13">
        <v>0</v>
      </c>
      <c r="L268" s="14">
        <v>0</v>
      </c>
      <c r="M268" s="14">
        <v>0</v>
      </c>
      <c r="N268">
        <v>4</v>
      </c>
      <c r="O268" s="13">
        <v>1</v>
      </c>
      <c r="P268" s="14">
        <v>0</v>
      </c>
      <c r="Q268" s="14">
        <v>0</v>
      </c>
      <c r="R268" s="13">
        <v>1</v>
      </c>
      <c r="S268" s="13">
        <v>1</v>
      </c>
      <c r="T268" s="14">
        <f t="shared" si="52"/>
        <v>7</v>
      </c>
      <c r="U268" s="13">
        <v>4</v>
      </c>
      <c r="V268" s="14">
        <v>0</v>
      </c>
      <c r="W268" s="13">
        <v>2</v>
      </c>
      <c r="X268" s="13">
        <v>3</v>
      </c>
      <c r="Y268" s="14">
        <v>0</v>
      </c>
      <c r="Z268" s="14">
        <v>0</v>
      </c>
      <c r="AA268">
        <v>1</v>
      </c>
      <c r="AB268" s="14">
        <f t="shared" si="53"/>
        <v>10</v>
      </c>
      <c r="AC268" s="14">
        <v>0</v>
      </c>
      <c r="AD268" s="14">
        <v>0</v>
      </c>
      <c r="AE268" s="14">
        <v>0</v>
      </c>
      <c r="AF268" s="14">
        <v>0</v>
      </c>
      <c r="AG268" s="14">
        <v>0</v>
      </c>
      <c r="AH268" s="14">
        <v>0</v>
      </c>
      <c r="AI268" s="14">
        <v>0</v>
      </c>
      <c r="AJ268" s="14">
        <f t="shared" si="54"/>
        <v>0</v>
      </c>
      <c r="AK268" s="14">
        <v>0</v>
      </c>
      <c r="AL268" s="14">
        <v>0</v>
      </c>
      <c r="AM268" s="14">
        <v>0</v>
      </c>
      <c r="AN268" s="14">
        <v>0</v>
      </c>
      <c r="AO268" s="14">
        <v>0</v>
      </c>
      <c r="AP268" s="14">
        <v>0</v>
      </c>
      <c r="AQ268" s="14">
        <v>0</v>
      </c>
      <c r="AR268" s="14">
        <f t="shared" si="55"/>
        <v>0</v>
      </c>
      <c r="AS268" s="14">
        <f t="shared" si="56"/>
        <v>17</v>
      </c>
      <c r="AT268" s="13">
        <v>0</v>
      </c>
      <c r="AU268" s="13" t="s">
        <v>136</v>
      </c>
      <c r="AV268" s="20">
        <v>0</v>
      </c>
      <c r="AW268" s="13" t="s">
        <v>136</v>
      </c>
      <c r="AX268" s="13" t="s">
        <v>136</v>
      </c>
      <c r="AY268" s="13" t="s">
        <v>136</v>
      </c>
      <c r="AZ268" s="20">
        <v>0</v>
      </c>
      <c r="BA268" s="13" t="s">
        <v>136</v>
      </c>
      <c r="BB268" s="13" t="s">
        <v>136</v>
      </c>
      <c r="BC268" s="13" t="s">
        <v>136</v>
      </c>
      <c r="BD268" s="20">
        <v>0</v>
      </c>
      <c r="BE268" s="13" t="s">
        <v>136</v>
      </c>
      <c r="BF268" s="13" t="s">
        <v>136</v>
      </c>
      <c r="BG268" s="13" t="s">
        <v>136</v>
      </c>
      <c r="BH268" s="20">
        <v>0</v>
      </c>
      <c r="BI268" s="13" t="s">
        <v>136</v>
      </c>
      <c r="BJ268" s="13" t="s">
        <v>136</v>
      </c>
      <c r="BK268" s="13" t="s">
        <v>136</v>
      </c>
      <c r="BL268" s="20">
        <v>1</v>
      </c>
      <c r="BM268">
        <v>2</v>
      </c>
      <c r="BN268" s="13">
        <v>6</v>
      </c>
      <c r="BO268">
        <v>2</v>
      </c>
      <c r="BP268" s="20">
        <v>0</v>
      </c>
      <c r="BQ268" s="21">
        <v>1</v>
      </c>
      <c r="BR268" s="13" t="s">
        <v>136</v>
      </c>
      <c r="BS268" s="13" t="s">
        <v>136</v>
      </c>
      <c r="BT268" s="13" t="s">
        <v>136</v>
      </c>
      <c r="BU268" s="20">
        <v>0</v>
      </c>
      <c r="BV268" s="13" t="s">
        <v>136</v>
      </c>
      <c r="BW268" s="13" t="s">
        <v>136</v>
      </c>
      <c r="BX268" s="13" t="s">
        <v>136</v>
      </c>
      <c r="BY268" s="20">
        <v>0</v>
      </c>
      <c r="BZ268" s="13" t="s">
        <v>136</v>
      </c>
      <c r="CA268" s="13" t="s">
        <v>136</v>
      </c>
      <c r="CB268" s="13" t="s">
        <v>136</v>
      </c>
      <c r="CC268" s="20">
        <v>1</v>
      </c>
      <c r="CD268" s="13">
        <v>2</v>
      </c>
      <c r="CE268" s="15">
        <v>6</v>
      </c>
      <c r="CF268" s="13">
        <v>2</v>
      </c>
      <c r="CG268" s="20">
        <v>0</v>
      </c>
      <c r="CH268" s="13" t="s">
        <v>136</v>
      </c>
      <c r="CI268" s="13" t="s">
        <v>136</v>
      </c>
      <c r="CJ268" s="13" t="s">
        <v>136</v>
      </c>
      <c r="CK268" s="20">
        <v>0</v>
      </c>
      <c r="CL268" s="13" t="s">
        <v>136</v>
      </c>
      <c r="CM268" s="13" t="s">
        <v>136</v>
      </c>
      <c r="CN268" s="13" t="s">
        <v>136</v>
      </c>
      <c r="CO268" s="13" t="s">
        <v>136</v>
      </c>
      <c r="CP268" s="13" t="s">
        <v>136</v>
      </c>
      <c r="CQ268" s="13" t="s">
        <v>136</v>
      </c>
      <c r="CR268" s="13" t="s">
        <v>136</v>
      </c>
      <c r="CS268" s="13" t="s">
        <v>136</v>
      </c>
      <c r="CT268" s="13" t="s">
        <v>136</v>
      </c>
      <c r="CU268">
        <v>9</v>
      </c>
      <c r="CV268" s="13" t="s">
        <v>136</v>
      </c>
      <c r="CW268" s="13" t="s">
        <v>136</v>
      </c>
      <c r="CX268" s="13" t="s">
        <v>136</v>
      </c>
      <c r="CY268" s="13" t="s">
        <v>136</v>
      </c>
      <c r="CZ268" s="13" t="s">
        <v>136</v>
      </c>
      <c r="DA268" s="13" t="s">
        <v>136</v>
      </c>
      <c r="DB268" s="13" t="s">
        <v>136</v>
      </c>
      <c r="DC268" s="13">
        <v>9</v>
      </c>
      <c r="DD268" s="13" t="s">
        <v>136</v>
      </c>
      <c r="DE268" s="13" t="s">
        <v>136</v>
      </c>
      <c r="DF268" s="13" t="s">
        <v>136</v>
      </c>
      <c r="DG268" s="13" t="s">
        <v>136</v>
      </c>
      <c r="DH268" s="13" t="s">
        <v>136</v>
      </c>
      <c r="DI268" s="13"/>
      <c r="DJ268" s="13"/>
      <c r="DK268" s="13"/>
      <c r="DL268" s="13">
        <v>0</v>
      </c>
      <c r="DM268" s="13">
        <v>0</v>
      </c>
      <c r="DN268" s="13">
        <v>0</v>
      </c>
      <c r="DO268" s="13">
        <v>0</v>
      </c>
      <c r="DP268" s="13">
        <v>0</v>
      </c>
      <c r="DQ268" s="13">
        <v>0</v>
      </c>
      <c r="DR268" s="13">
        <v>1</v>
      </c>
      <c r="DS268" s="13">
        <v>1</v>
      </c>
      <c r="DT268" s="13">
        <v>0</v>
      </c>
      <c r="DU268" s="13">
        <v>0</v>
      </c>
      <c r="DV268" s="13">
        <v>0</v>
      </c>
      <c r="DW268" s="13">
        <v>0</v>
      </c>
      <c r="DX268" s="13">
        <v>2</v>
      </c>
      <c r="DY268" s="13">
        <v>2</v>
      </c>
      <c r="DZ268" s="13">
        <v>2</v>
      </c>
      <c r="EA268" s="13">
        <v>2</v>
      </c>
      <c r="EB268" s="13">
        <v>2500</v>
      </c>
      <c r="EC268" s="13">
        <v>3000</v>
      </c>
      <c r="ED268" s="19">
        <f t="shared" si="57"/>
        <v>500</v>
      </c>
      <c r="EE268" s="19">
        <f t="shared" si="58"/>
        <v>16.666666666666668</v>
      </c>
      <c r="EF268" s="13">
        <v>2500</v>
      </c>
      <c r="EG268" s="13">
        <v>3000</v>
      </c>
      <c r="EH268" s="19">
        <f t="shared" si="59"/>
        <v>500</v>
      </c>
      <c r="EI268" s="19">
        <f t="shared" si="60"/>
        <v>16.666666666666668</v>
      </c>
      <c r="EJ268" s="13">
        <v>5000</v>
      </c>
      <c r="EK268" s="13">
        <v>8000</v>
      </c>
      <c r="EL268" s="19">
        <f t="shared" si="61"/>
        <v>3000</v>
      </c>
      <c r="EM268" s="19">
        <f t="shared" si="62"/>
        <v>37.5</v>
      </c>
      <c r="EN268" s="13">
        <v>3000</v>
      </c>
      <c r="EO268" s="13">
        <v>4000</v>
      </c>
      <c r="EP268" s="19">
        <f t="shared" si="63"/>
        <v>1000</v>
      </c>
      <c r="EQ268" s="19">
        <f t="shared" si="64"/>
        <v>25</v>
      </c>
      <c r="ER268" s="19">
        <v>2</v>
      </c>
      <c r="ES268" s="13"/>
      <c r="ET268" s="13">
        <v>1</v>
      </c>
      <c r="EU268" s="13">
        <v>0</v>
      </c>
      <c r="EV268" s="19">
        <v>0</v>
      </c>
      <c r="EW268" s="19"/>
      <c r="EX268" s="13">
        <v>0</v>
      </c>
      <c r="EY268" t="s">
        <v>136</v>
      </c>
      <c r="EZ268" s="19">
        <v>0</v>
      </c>
      <c r="FA268" s="19"/>
      <c r="FB268">
        <v>13</v>
      </c>
      <c r="FD268" s="19">
        <v>0</v>
      </c>
      <c r="FE268" s="19"/>
      <c r="FF268">
        <v>3</v>
      </c>
      <c r="FG268">
        <v>92</v>
      </c>
      <c r="FH268">
        <v>78</v>
      </c>
      <c r="FI268">
        <v>0</v>
      </c>
      <c r="FJ268">
        <v>24</v>
      </c>
      <c r="FK268">
        <v>92</v>
      </c>
      <c r="FL268">
        <v>102</v>
      </c>
      <c r="FM268">
        <v>194</v>
      </c>
      <c r="FN268">
        <v>13</v>
      </c>
      <c r="FO268">
        <v>0</v>
      </c>
      <c r="FP268">
        <v>0</v>
      </c>
      <c r="FQ268">
        <v>0</v>
      </c>
      <c r="FR268">
        <v>0</v>
      </c>
      <c r="FS268">
        <v>0</v>
      </c>
      <c r="FT268">
        <v>0</v>
      </c>
      <c r="FU268">
        <v>0</v>
      </c>
      <c r="FV268">
        <v>0</v>
      </c>
      <c r="FW268">
        <v>0</v>
      </c>
      <c r="FX268">
        <v>0</v>
      </c>
      <c r="FY268">
        <v>0</v>
      </c>
      <c r="FZ268">
        <v>4</v>
      </c>
      <c r="GA268">
        <v>1</v>
      </c>
      <c r="GB268">
        <v>0</v>
      </c>
      <c r="GC268">
        <v>0</v>
      </c>
      <c r="GD268">
        <v>4</v>
      </c>
      <c r="GE268">
        <v>0</v>
      </c>
      <c r="GF268">
        <v>0</v>
      </c>
      <c r="GG268">
        <v>2</v>
      </c>
      <c r="GH268">
        <v>0</v>
      </c>
      <c r="GI268">
        <v>7</v>
      </c>
      <c r="GJ268">
        <v>0</v>
      </c>
      <c r="GK268">
        <v>14</v>
      </c>
      <c r="GL268">
        <v>0</v>
      </c>
      <c r="GM268">
        <v>0</v>
      </c>
      <c r="GN268">
        <v>0</v>
      </c>
      <c r="GO268">
        <v>0</v>
      </c>
      <c r="GP268">
        <v>5</v>
      </c>
      <c r="GQ268">
        <v>4</v>
      </c>
      <c r="GR268">
        <v>0</v>
      </c>
      <c r="GS268">
        <v>8</v>
      </c>
      <c r="GT268">
        <v>62</v>
      </c>
      <c r="GU268">
        <v>62</v>
      </c>
      <c r="GV268">
        <v>0</v>
      </c>
      <c r="GW268">
        <v>0</v>
      </c>
      <c r="GX268">
        <v>4</v>
      </c>
      <c r="GY268">
        <v>4</v>
      </c>
      <c r="GZ268">
        <v>0</v>
      </c>
      <c r="HA268">
        <v>0</v>
      </c>
    </row>
    <row r="269" spans="1:209" ht="15" customHeight="1" x14ac:dyDescent="0.35">
      <c r="A269" s="18">
        <v>4031240</v>
      </c>
      <c r="B269" s="18">
        <v>4</v>
      </c>
      <c r="C269" s="18">
        <v>3</v>
      </c>
      <c r="D269" s="18">
        <v>12</v>
      </c>
      <c r="E269" s="18" t="s">
        <v>392</v>
      </c>
      <c r="F269" s="18">
        <v>1</v>
      </c>
      <c r="G269" s="18">
        <v>2</v>
      </c>
      <c r="H269" s="18">
        <v>2</v>
      </c>
      <c r="I269">
        <v>0</v>
      </c>
      <c r="J269" s="18">
        <v>2</v>
      </c>
      <c r="K269" s="13">
        <v>1</v>
      </c>
      <c r="L269" s="13">
        <v>1</v>
      </c>
      <c r="M269" s="13">
        <v>1.5</v>
      </c>
      <c r="N269" s="14">
        <v>0</v>
      </c>
      <c r="O269" s="13">
        <v>6</v>
      </c>
      <c r="P269" s="14">
        <v>0</v>
      </c>
      <c r="Q269" s="14">
        <v>0</v>
      </c>
      <c r="R269" s="13">
        <v>4</v>
      </c>
      <c r="S269" s="14">
        <v>0</v>
      </c>
      <c r="T269" s="14">
        <f t="shared" si="52"/>
        <v>11.5</v>
      </c>
      <c r="U269" s="14">
        <v>0</v>
      </c>
      <c r="V269" s="14">
        <v>0</v>
      </c>
      <c r="W269" s="14">
        <v>0</v>
      </c>
      <c r="X269" s="14">
        <v>0</v>
      </c>
      <c r="Y269" s="14">
        <v>0</v>
      </c>
      <c r="Z269" s="14">
        <v>0</v>
      </c>
      <c r="AA269" s="14">
        <v>0</v>
      </c>
      <c r="AB269" s="14">
        <f t="shared" si="53"/>
        <v>0</v>
      </c>
      <c r="AC269" s="14">
        <v>0</v>
      </c>
      <c r="AD269" s="14">
        <v>0</v>
      </c>
      <c r="AE269" s="14">
        <v>0</v>
      </c>
      <c r="AF269" s="14">
        <v>0</v>
      </c>
      <c r="AG269" s="14">
        <v>0</v>
      </c>
      <c r="AH269" s="14">
        <v>0</v>
      </c>
      <c r="AI269" s="14">
        <v>0</v>
      </c>
      <c r="AJ269" s="14">
        <f t="shared" si="54"/>
        <v>0</v>
      </c>
      <c r="AK269" s="14">
        <v>0</v>
      </c>
      <c r="AL269" s="14">
        <v>0</v>
      </c>
      <c r="AM269" s="14">
        <v>0</v>
      </c>
      <c r="AN269" s="14">
        <v>0</v>
      </c>
      <c r="AO269" s="14">
        <v>0</v>
      </c>
      <c r="AP269" s="14">
        <v>0</v>
      </c>
      <c r="AQ269" s="14">
        <v>0</v>
      </c>
      <c r="AR269" s="14">
        <f t="shared" si="55"/>
        <v>0</v>
      </c>
      <c r="AS269" s="14">
        <f t="shared" si="56"/>
        <v>11.5</v>
      </c>
      <c r="AT269" s="13">
        <v>1</v>
      </c>
      <c r="AU269">
        <v>7</v>
      </c>
      <c r="AV269" s="20">
        <v>0</v>
      </c>
      <c r="AW269" s="13" t="s">
        <v>136</v>
      </c>
      <c r="AX269" s="13" t="s">
        <v>136</v>
      </c>
      <c r="AY269" s="13" t="s">
        <v>136</v>
      </c>
      <c r="AZ269" s="20">
        <v>0</v>
      </c>
      <c r="BA269" s="13" t="s">
        <v>136</v>
      </c>
      <c r="BB269" s="13" t="s">
        <v>136</v>
      </c>
      <c r="BC269" s="13" t="s">
        <v>136</v>
      </c>
      <c r="BD269" s="20">
        <v>0</v>
      </c>
      <c r="BE269" s="13" t="s">
        <v>136</v>
      </c>
      <c r="BF269" s="13" t="s">
        <v>136</v>
      </c>
      <c r="BG269" s="13" t="s">
        <v>136</v>
      </c>
      <c r="BH269" s="20">
        <v>0</v>
      </c>
      <c r="BI269" s="13" t="s">
        <v>136</v>
      </c>
      <c r="BJ269" s="13" t="s">
        <v>136</v>
      </c>
      <c r="BK269" s="13" t="s">
        <v>136</v>
      </c>
      <c r="BL269" s="20">
        <v>0</v>
      </c>
      <c r="BM269" s="13" t="s">
        <v>136</v>
      </c>
      <c r="BN269" s="13" t="s">
        <v>136</v>
      </c>
      <c r="BO269" s="13" t="s">
        <v>136</v>
      </c>
      <c r="BP269" s="20">
        <v>0</v>
      </c>
      <c r="BQ269" s="21">
        <v>1</v>
      </c>
      <c r="BR269" s="13" t="s">
        <v>136</v>
      </c>
      <c r="BS269" s="13" t="s">
        <v>136</v>
      </c>
      <c r="BT269" s="13" t="s">
        <v>136</v>
      </c>
      <c r="BU269" s="20">
        <v>1</v>
      </c>
      <c r="BV269">
        <v>2</v>
      </c>
      <c r="BW269">
        <v>6</v>
      </c>
      <c r="BX269">
        <v>2</v>
      </c>
      <c r="BY269" s="20">
        <v>0</v>
      </c>
      <c r="BZ269" s="13" t="s">
        <v>136</v>
      </c>
      <c r="CA269" s="13" t="s">
        <v>136</v>
      </c>
      <c r="CB269" s="13" t="s">
        <v>136</v>
      </c>
      <c r="CC269" s="20">
        <v>1</v>
      </c>
      <c r="CD269" s="13">
        <v>2</v>
      </c>
      <c r="CE269" s="15">
        <v>6</v>
      </c>
      <c r="CF269" s="13">
        <v>2</v>
      </c>
      <c r="CG269" s="20">
        <v>0</v>
      </c>
      <c r="CH269" s="13" t="s">
        <v>136</v>
      </c>
      <c r="CI269" s="13" t="s">
        <v>136</v>
      </c>
      <c r="CJ269" s="13" t="s">
        <v>136</v>
      </c>
      <c r="CK269" s="20">
        <v>0</v>
      </c>
      <c r="CL269" s="13" t="s">
        <v>136</v>
      </c>
      <c r="CM269" s="13" t="s">
        <v>136</v>
      </c>
      <c r="CN269" s="13" t="s">
        <v>136</v>
      </c>
      <c r="CO269" s="13" t="s">
        <v>136</v>
      </c>
      <c r="CP269" s="13" t="s">
        <v>136</v>
      </c>
      <c r="CQ269" s="13" t="s">
        <v>136</v>
      </c>
      <c r="CR269" s="13" t="s">
        <v>136</v>
      </c>
      <c r="CS269" s="13" t="s">
        <v>136</v>
      </c>
      <c r="CT269" s="13" t="s">
        <v>136</v>
      </c>
      <c r="CU269" s="13" t="s">
        <v>136</v>
      </c>
      <c r="CV269" s="13" t="s">
        <v>136</v>
      </c>
      <c r="CW269" s="13" t="s">
        <v>136</v>
      </c>
      <c r="CX269" s="13" t="s">
        <v>136</v>
      </c>
      <c r="CY269">
        <v>5</v>
      </c>
      <c r="CZ269" s="13" t="s">
        <v>136</v>
      </c>
      <c r="DA269" s="13" t="s">
        <v>136</v>
      </c>
      <c r="DB269" s="13" t="s">
        <v>136</v>
      </c>
      <c r="DC269">
        <v>5</v>
      </c>
      <c r="DD269" s="13" t="s">
        <v>136</v>
      </c>
      <c r="DE269" s="13" t="s">
        <v>136</v>
      </c>
      <c r="DF269" s="13" t="s">
        <v>136</v>
      </c>
      <c r="DG269" s="13" t="s">
        <v>136</v>
      </c>
      <c r="DH269" s="13" t="s">
        <v>136</v>
      </c>
      <c r="DI269" s="13"/>
      <c r="DJ269" s="13"/>
      <c r="DK269" s="13"/>
      <c r="DL269" s="13">
        <v>0</v>
      </c>
      <c r="DM269" s="13">
        <v>0</v>
      </c>
      <c r="DN269" s="13">
        <v>0</v>
      </c>
      <c r="DO269" s="13">
        <v>0</v>
      </c>
      <c r="DP269" s="13">
        <v>0</v>
      </c>
      <c r="DQ269" s="13">
        <v>0</v>
      </c>
      <c r="DR269" s="13">
        <v>1</v>
      </c>
      <c r="DS269" s="13">
        <v>1</v>
      </c>
      <c r="DT269" s="13">
        <v>1</v>
      </c>
      <c r="DU269" s="13">
        <v>0</v>
      </c>
      <c r="DV269" s="13">
        <v>0</v>
      </c>
      <c r="DW269" s="13">
        <v>0</v>
      </c>
      <c r="DX269" s="13">
        <v>2</v>
      </c>
      <c r="DY269" s="13">
        <v>2</v>
      </c>
      <c r="DZ269" s="13">
        <v>2</v>
      </c>
      <c r="EA269" s="13">
        <v>4</v>
      </c>
      <c r="EB269" s="13">
        <v>2000</v>
      </c>
      <c r="EC269" s="13">
        <v>3000</v>
      </c>
      <c r="ED269" s="19">
        <f t="shared" si="57"/>
        <v>1000</v>
      </c>
      <c r="EE269" s="19">
        <f t="shared" si="58"/>
        <v>33.333333333333336</v>
      </c>
      <c r="EF269" s="13">
        <v>2000</v>
      </c>
      <c r="EG269" s="13">
        <v>3000</v>
      </c>
      <c r="EH269" s="19">
        <f t="shared" si="59"/>
        <v>1000</v>
      </c>
      <c r="EI269" s="19">
        <f t="shared" si="60"/>
        <v>33.333333333333336</v>
      </c>
      <c r="EJ269" s="13">
        <v>3000</v>
      </c>
      <c r="EK269" s="13">
        <v>5000</v>
      </c>
      <c r="EL269" s="19">
        <f t="shared" si="61"/>
        <v>2000</v>
      </c>
      <c r="EM269" s="19">
        <f t="shared" si="62"/>
        <v>40</v>
      </c>
      <c r="EN269" s="14"/>
      <c r="EO269" s="14"/>
      <c r="EP269" s="19"/>
      <c r="EQ269" s="19"/>
      <c r="ER269" s="19">
        <v>2</v>
      </c>
      <c r="ES269" s="13"/>
      <c r="ET269" s="13">
        <v>1</v>
      </c>
      <c r="EU269" s="13">
        <v>1</v>
      </c>
      <c r="EV269" s="13">
        <v>7</v>
      </c>
      <c r="EW269" s="13"/>
      <c r="EX269" s="13">
        <v>0</v>
      </c>
      <c r="EY269" t="s">
        <v>136</v>
      </c>
      <c r="EZ269" s="19">
        <v>0</v>
      </c>
      <c r="FA269" s="19"/>
      <c r="FB269" s="13">
        <v>8</v>
      </c>
      <c r="FC269" s="13"/>
      <c r="FD269" s="19">
        <v>0</v>
      </c>
      <c r="FE269" s="19"/>
      <c r="FF269">
        <v>2</v>
      </c>
      <c r="FG269">
        <v>62</v>
      </c>
      <c r="FH269">
        <v>132</v>
      </c>
      <c r="FI269">
        <v>0</v>
      </c>
      <c r="FJ269">
        <v>227</v>
      </c>
      <c r="FK269">
        <v>62</v>
      </c>
      <c r="FL269">
        <v>359</v>
      </c>
      <c r="FM269">
        <v>421</v>
      </c>
      <c r="FN269">
        <v>24</v>
      </c>
      <c r="FO269">
        <v>24</v>
      </c>
      <c r="FP269">
        <v>0</v>
      </c>
      <c r="FQ269">
        <v>3</v>
      </c>
      <c r="FR269">
        <v>0</v>
      </c>
      <c r="FS269">
        <v>0</v>
      </c>
      <c r="FT269">
        <v>0</v>
      </c>
      <c r="FU269">
        <v>0</v>
      </c>
      <c r="FV269">
        <v>0</v>
      </c>
      <c r="FW269">
        <v>0</v>
      </c>
      <c r="FX269">
        <v>0</v>
      </c>
      <c r="FY269">
        <v>0</v>
      </c>
      <c r="FZ269">
        <v>26</v>
      </c>
      <c r="GA269">
        <v>26</v>
      </c>
      <c r="GB269">
        <v>0</v>
      </c>
      <c r="GC269">
        <v>15</v>
      </c>
      <c r="GD269">
        <v>8</v>
      </c>
      <c r="GE269">
        <v>0</v>
      </c>
      <c r="GF269">
        <v>0</v>
      </c>
      <c r="GG269">
        <v>0</v>
      </c>
      <c r="GH269">
        <v>0</v>
      </c>
      <c r="GI269">
        <v>40</v>
      </c>
      <c r="GJ269">
        <v>0</v>
      </c>
      <c r="GK269">
        <v>100</v>
      </c>
      <c r="GL269">
        <v>0</v>
      </c>
      <c r="GM269">
        <v>0</v>
      </c>
      <c r="GN269">
        <v>0</v>
      </c>
      <c r="GO269">
        <v>0</v>
      </c>
      <c r="GP269">
        <v>3</v>
      </c>
      <c r="GQ269">
        <v>42</v>
      </c>
      <c r="GR269">
        <v>0</v>
      </c>
      <c r="GS269">
        <v>109</v>
      </c>
      <c r="GT269">
        <v>0</v>
      </c>
      <c r="GU269">
        <v>0</v>
      </c>
      <c r="GV269">
        <v>0</v>
      </c>
      <c r="GW269">
        <v>0</v>
      </c>
      <c r="GX269">
        <v>1</v>
      </c>
      <c r="GY269">
        <v>0</v>
      </c>
      <c r="GZ269">
        <v>0</v>
      </c>
      <c r="HA269">
        <v>0</v>
      </c>
    </row>
    <row r="270" spans="1:209" ht="15" customHeight="1" x14ac:dyDescent="0.35">
      <c r="A270" s="18">
        <v>4031241</v>
      </c>
      <c r="B270" s="18">
        <v>4</v>
      </c>
      <c r="C270" s="18">
        <v>3</v>
      </c>
      <c r="D270" s="18">
        <v>12</v>
      </c>
      <c r="E270" s="18" t="s">
        <v>393</v>
      </c>
      <c r="F270" s="18">
        <v>1</v>
      </c>
      <c r="G270" s="18">
        <v>1</v>
      </c>
      <c r="H270" s="18">
        <v>1</v>
      </c>
      <c r="I270">
        <v>0</v>
      </c>
      <c r="J270" s="18">
        <v>1</v>
      </c>
      <c r="K270" s="13">
        <v>0</v>
      </c>
      <c r="L270" s="14">
        <v>0</v>
      </c>
      <c r="M270" s="14">
        <v>0</v>
      </c>
      <c r="N270" s="14">
        <v>0</v>
      </c>
      <c r="O270" s="13">
        <v>4</v>
      </c>
      <c r="P270" s="13">
        <v>4</v>
      </c>
      <c r="Q270" s="14">
        <v>0</v>
      </c>
      <c r="R270" s="13">
        <v>5</v>
      </c>
      <c r="S270" s="13">
        <v>1</v>
      </c>
      <c r="T270" s="14">
        <f t="shared" si="52"/>
        <v>14</v>
      </c>
      <c r="U270" s="13">
        <v>9</v>
      </c>
      <c r="V270" s="14">
        <v>0</v>
      </c>
      <c r="W270" s="14">
        <v>0</v>
      </c>
      <c r="X270" s="14">
        <v>0</v>
      </c>
      <c r="Y270" s="14">
        <v>0</v>
      </c>
      <c r="Z270">
        <v>5</v>
      </c>
      <c r="AA270" s="14">
        <v>0</v>
      </c>
      <c r="AB270" s="14">
        <f t="shared" si="53"/>
        <v>14</v>
      </c>
      <c r="AC270" s="14">
        <v>0</v>
      </c>
      <c r="AD270" s="14">
        <v>0</v>
      </c>
      <c r="AE270" s="14">
        <v>0</v>
      </c>
      <c r="AF270" s="14">
        <v>0</v>
      </c>
      <c r="AG270" s="14">
        <v>0</v>
      </c>
      <c r="AH270" s="14">
        <v>0</v>
      </c>
      <c r="AI270" s="14">
        <v>0</v>
      </c>
      <c r="AJ270" s="14">
        <f t="shared" si="54"/>
        <v>0</v>
      </c>
      <c r="AK270" s="14">
        <v>0</v>
      </c>
      <c r="AL270" s="14">
        <v>0</v>
      </c>
      <c r="AM270" s="14">
        <v>0</v>
      </c>
      <c r="AN270" s="14">
        <v>0</v>
      </c>
      <c r="AO270" s="14">
        <v>0</v>
      </c>
      <c r="AP270" s="14">
        <v>0</v>
      </c>
      <c r="AQ270" s="14">
        <v>0</v>
      </c>
      <c r="AR270" s="14">
        <f t="shared" si="55"/>
        <v>0</v>
      </c>
      <c r="AS270" s="14">
        <f t="shared" si="56"/>
        <v>28</v>
      </c>
      <c r="AT270" s="13">
        <v>0</v>
      </c>
      <c r="AU270" s="13" t="s">
        <v>136</v>
      </c>
      <c r="AV270" s="20">
        <v>0</v>
      </c>
      <c r="AW270" s="13" t="s">
        <v>136</v>
      </c>
      <c r="AX270" s="13" t="s">
        <v>136</v>
      </c>
      <c r="AY270" s="13" t="s">
        <v>136</v>
      </c>
      <c r="AZ270" s="20">
        <v>0</v>
      </c>
      <c r="BA270" s="13" t="s">
        <v>136</v>
      </c>
      <c r="BB270" s="13" t="s">
        <v>136</v>
      </c>
      <c r="BC270" s="13" t="s">
        <v>136</v>
      </c>
      <c r="BD270" s="20">
        <v>0</v>
      </c>
      <c r="BE270" s="13" t="s">
        <v>136</v>
      </c>
      <c r="BF270" s="13" t="s">
        <v>136</v>
      </c>
      <c r="BG270" s="13" t="s">
        <v>136</v>
      </c>
      <c r="BH270" s="20">
        <v>0</v>
      </c>
      <c r="BI270" s="13" t="s">
        <v>136</v>
      </c>
      <c r="BJ270" s="13" t="s">
        <v>136</v>
      </c>
      <c r="BK270" s="13" t="s">
        <v>136</v>
      </c>
      <c r="BL270" s="20">
        <v>1</v>
      </c>
      <c r="BM270">
        <v>2</v>
      </c>
      <c r="BN270" s="13">
        <v>6</v>
      </c>
      <c r="BO270">
        <v>2</v>
      </c>
      <c r="BP270" s="20">
        <v>0</v>
      </c>
      <c r="BQ270" s="21">
        <v>1</v>
      </c>
      <c r="BR270" s="13" t="s">
        <v>136</v>
      </c>
      <c r="BS270" s="13" t="s">
        <v>136</v>
      </c>
      <c r="BT270" s="13" t="s">
        <v>136</v>
      </c>
      <c r="BU270" s="20">
        <v>0</v>
      </c>
      <c r="BV270" s="13" t="s">
        <v>136</v>
      </c>
      <c r="BW270" s="13" t="s">
        <v>136</v>
      </c>
      <c r="BX270" s="13" t="s">
        <v>136</v>
      </c>
      <c r="BY270" s="20">
        <v>0</v>
      </c>
      <c r="BZ270" s="13" t="s">
        <v>136</v>
      </c>
      <c r="CA270" s="13" t="s">
        <v>136</v>
      </c>
      <c r="CB270" s="13" t="s">
        <v>136</v>
      </c>
      <c r="CC270" s="20">
        <v>0</v>
      </c>
      <c r="CD270" s="13" t="s">
        <v>136</v>
      </c>
      <c r="CE270" s="13" t="s">
        <v>136</v>
      </c>
      <c r="CF270" s="13" t="s">
        <v>136</v>
      </c>
      <c r="CG270" s="20">
        <v>0</v>
      </c>
      <c r="CH270" s="13" t="s">
        <v>136</v>
      </c>
      <c r="CI270" s="13" t="s">
        <v>136</v>
      </c>
      <c r="CJ270" s="13" t="s">
        <v>136</v>
      </c>
      <c r="CK270" s="20">
        <v>0</v>
      </c>
      <c r="CL270" s="13" t="s">
        <v>136</v>
      </c>
      <c r="CM270" s="13" t="s">
        <v>136</v>
      </c>
      <c r="CN270" s="13" t="s">
        <v>136</v>
      </c>
      <c r="CO270" s="13" t="s">
        <v>136</v>
      </c>
      <c r="CP270" s="13" t="s">
        <v>136</v>
      </c>
      <c r="CQ270" s="13" t="s">
        <v>136</v>
      </c>
      <c r="CR270" s="13" t="s">
        <v>136</v>
      </c>
      <c r="CS270" s="13" t="s">
        <v>136</v>
      </c>
      <c r="CT270" s="13" t="s">
        <v>136</v>
      </c>
      <c r="CU270">
        <v>3</v>
      </c>
      <c r="CV270" s="13" t="s">
        <v>136</v>
      </c>
      <c r="CW270" s="13" t="s">
        <v>136</v>
      </c>
      <c r="CX270" s="13" t="s">
        <v>136</v>
      </c>
      <c r="CY270" s="13" t="s">
        <v>136</v>
      </c>
      <c r="CZ270" s="13" t="s">
        <v>136</v>
      </c>
      <c r="DA270" s="13" t="s">
        <v>136</v>
      </c>
      <c r="DB270" s="13" t="s">
        <v>136</v>
      </c>
      <c r="DC270" s="13" t="s">
        <v>136</v>
      </c>
      <c r="DD270" s="13" t="s">
        <v>136</v>
      </c>
      <c r="DE270" s="13" t="s">
        <v>136</v>
      </c>
      <c r="DF270" s="13" t="s">
        <v>136</v>
      </c>
      <c r="DG270" s="13" t="s">
        <v>136</v>
      </c>
      <c r="DH270" s="13" t="s">
        <v>136</v>
      </c>
      <c r="DI270" s="13"/>
      <c r="DJ270" s="13"/>
      <c r="DK270" s="13"/>
      <c r="DL270" s="13">
        <v>0</v>
      </c>
      <c r="DM270" s="13">
        <v>0</v>
      </c>
      <c r="DN270" s="13">
        <v>0</v>
      </c>
      <c r="DO270" s="13">
        <v>0</v>
      </c>
      <c r="DP270" s="13">
        <v>1</v>
      </c>
      <c r="DQ270" s="13">
        <v>1</v>
      </c>
      <c r="DR270" s="13">
        <v>0</v>
      </c>
      <c r="DS270" s="13">
        <v>0</v>
      </c>
      <c r="DT270" s="13">
        <v>0</v>
      </c>
      <c r="DU270" s="13">
        <v>0</v>
      </c>
      <c r="DV270" s="13">
        <v>0</v>
      </c>
      <c r="DW270" s="13">
        <v>0</v>
      </c>
      <c r="DX270" s="13">
        <v>2</v>
      </c>
      <c r="DY270" s="13">
        <v>2</v>
      </c>
      <c r="DZ270" s="13">
        <v>4</v>
      </c>
      <c r="EA270" s="13">
        <v>4</v>
      </c>
      <c r="EB270" s="13">
        <v>1000</v>
      </c>
      <c r="EC270" s="13">
        <v>4000</v>
      </c>
      <c r="ED270" s="19">
        <f t="shared" si="57"/>
        <v>3000</v>
      </c>
      <c r="EE270" s="19">
        <f t="shared" si="58"/>
        <v>75</v>
      </c>
      <c r="EF270" s="13">
        <v>1000</v>
      </c>
      <c r="EG270" s="13">
        <v>3000</v>
      </c>
      <c r="EH270" s="19">
        <f t="shared" si="59"/>
        <v>2000</v>
      </c>
      <c r="EI270" s="19">
        <f t="shared" si="60"/>
        <v>66.666666666666671</v>
      </c>
      <c r="EJ270" s="19"/>
      <c r="EK270" s="19"/>
      <c r="EL270" s="19"/>
      <c r="EM270" s="19"/>
      <c r="EN270" s="19"/>
      <c r="EO270" s="19"/>
      <c r="EP270" s="19"/>
      <c r="EQ270" s="19"/>
      <c r="ER270" s="19">
        <v>2</v>
      </c>
      <c r="ES270" s="13"/>
      <c r="ET270" s="13">
        <v>0</v>
      </c>
      <c r="EU270" s="13">
        <v>0</v>
      </c>
      <c r="EV270" s="19">
        <v>0</v>
      </c>
      <c r="EW270" s="19"/>
      <c r="EX270" s="13">
        <v>0</v>
      </c>
      <c r="EY270" t="s">
        <v>136</v>
      </c>
      <c r="EZ270" s="19">
        <v>0</v>
      </c>
      <c r="FA270" s="19"/>
      <c r="FB270" s="19">
        <v>0</v>
      </c>
      <c r="FC270" s="19"/>
      <c r="FD270" s="19">
        <v>0</v>
      </c>
      <c r="FE270" s="19"/>
      <c r="FF270">
        <v>3</v>
      </c>
      <c r="FG270">
        <v>4</v>
      </c>
      <c r="FH270">
        <v>40</v>
      </c>
      <c r="FI270">
        <v>17</v>
      </c>
      <c r="FJ270">
        <v>11</v>
      </c>
      <c r="FK270">
        <v>21</v>
      </c>
      <c r="FL270">
        <v>51</v>
      </c>
      <c r="FM270">
        <v>72</v>
      </c>
      <c r="FN270">
        <v>0</v>
      </c>
      <c r="FO270">
        <v>0</v>
      </c>
      <c r="FP270">
        <v>10</v>
      </c>
      <c r="FQ270">
        <v>0</v>
      </c>
      <c r="FR270">
        <v>0</v>
      </c>
      <c r="FS270">
        <v>0</v>
      </c>
      <c r="FT270">
        <v>5</v>
      </c>
      <c r="FU270">
        <v>0</v>
      </c>
      <c r="FV270">
        <v>0</v>
      </c>
      <c r="FW270">
        <v>0</v>
      </c>
      <c r="FX270">
        <v>0</v>
      </c>
      <c r="FY270">
        <v>0</v>
      </c>
      <c r="FZ270">
        <v>0</v>
      </c>
      <c r="GA270">
        <v>1</v>
      </c>
      <c r="GB270">
        <v>2</v>
      </c>
      <c r="GC270">
        <v>3</v>
      </c>
      <c r="GD270">
        <v>0</v>
      </c>
      <c r="GE270">
        <v>0</v>
      </c>
      <c r="GF270">
        <v>0</v>
      </c>
      <c r="GG270">
        <v>0</v>
      </c>
      <c r="GH270">
        <v>0</v>
      </c>
      <c r="GI270">
        <v>0</v>
      </c>
      <c r="GJ270">
        <v>0</v>
      </c>
      <c r="GK270">
        <v>0</v>
      </c>
      <c r="GL270">
        <v>0</v>
      </c>
      <c r="GM270">
        <v>0</v>
      </c>
      <c r="GN270">
        <v>0</v>
      </c>
      <c r="GO270">
        <v>0</v>
      </c>
      <c r="GP270">
        <v>0</v>
      </c>
      <c r="GQ270">
        <v>38</v>
      </c>
      <c r="GR270">
        <v>0</v>
      </c>
      <c r="GS270">
        <v>8</v>
      </c>
      <c r="GT270">
        <v>0</v>
      </c>
      <c r="GU270">
        <v>0</v>
      </c>
      <c r="GV270">
        <v>0</v>
      </c>
      <c r="GW270">
        <v>0</v>
      </c>
      <c r="GX270">
        <v>4</v>
      </c>
      <c r="GY270">
        <v>1</v>
      </c>
      <c r="GZ270">
        <v>0</v>
      </c>
      <c r="HA270">
        <v>0</v>
      </c>
    </row>
    <row r="271" spans="1:209" ht="15" customHeight="1" x14ac:dyDescent="0.35">
      <c r="A271" s="18">
        <v>4031242</v>
      </c>
      <c r="B271" s="18">
        <v>4</v>
      </c>
      <c r="C271" s="18">
        <v>3</v>
      </c>
      <c r="D271" s="18">
        <v>12</v>
      </c>
      <c r="E271" s="18" t="s">
        <v>394</v>
      </c>
      <c r="F271" s="18">
        <v>1</v>
      </c>
      <c r="G271" s="18">
        <v>5</v>
      </c>
      <c r="H271" s="18">
        <v>2</v>
      </c>
      <c r="I271">
        <v>0</v>
      </c>
      <c r="J271" s="18">
        <v>3</v>
      </c>
      <c r="K271" s="13">
        <v>1</v>
      </c>
      <c r="L271" s="13">
        <v>1</v>
      </c>
      <c r="M271" s="13">
        <v>8</v>
      </c>
      <c r="N271" s="14">
        <v>0</v>
      </c>
      <c r="O271" s="13">
        <v>2</v>
      </c>
      <c r="P271" s="14">
        <v>0</v>
      </c>
      <c r="Q271" s="14">
        <v>0</v>
      </c>
      <c r="R271" s="13">
        <v>1</v>
      </c>
      <c r="S271" s="14">
        <v>0</v>
      </c>
      <c r="T271" s="14">
        <f t="shared" si="52"/>
        <v>11</v>
      </c>
      <c r="U271" s="14">
        <v>0</v>
      </c>
      <c r="V271" s="14">
        <v>0</v>
      </c>
      <c r="W271" s="14">
        <v>0</v>
      </c>
      <c r="X271" s="14">
        <v>0</v>
      </c>
      <c r="Y271" s="14">
        <v>0</v>
      </c>
      <c r="Z271" s="14">
        <v>0</v>
      </c>
      <c r="AA271" s="14">
        <v>0</v>
      </c>
      <c r="AB271" s="14">
        <f t="shared" si="53"/>
        <v>0</v>
      </c>
      <c r="AC271" s="14">
        <v>0</v>
      </c>
      <c r="AD271" s="14">
        <v>0</v>
      </c>
      <c r="AE271" s="14">
        <v>0</v>
      </c>
      <c r="AF271" s="14">
        <v>0</v>
      </c>
      <c r="AG271" s="14">
        <v>0</v>
      </c>
      <c r="AH271" s="14">
        <v>0</v>
      </c>
      <c r="AI271" s="14">
        <v>0</v>
      </c>
      <c r="AJ271" s="14">
        <f t="shared" si="54"/>
        <v>0</v>
      </c>
      <c r="AK271" s="14">
        <v>0</v>
      </c>
      <c r="AL271" s="14">
        <v>0</v>
      </c>
      <c r="AM271" s="14">
        <v>0</v>
      </c>
      <c r="AN271" s="14">
        <v>0</v>
      </c>
      <c r="AO271" s="14">
        <v>0</v>
      </c>
      <c r="AP271" s="14">
        <v>0</v>
      </c>
      <c r="AQ271" s="14">
        <v>0</v>
      </c>
      <c r="AR271" s="14">
        <f t="shared" si="55"/>
        <v>0</v>
      </c>
      <c r="AS271" s="14">
        <f t="shared" si="56"/>
        <v>11</v>
      </c>
      <c r="AT271" s="13">
        <v>0</v>
      </c>
      <c r="AU271" s="13" t="s">
        <v>136</v>
      </c>
      <c r="AV271" s="20">
        <v>0</v>
      </c>
      <c r="AW271" s="13" t="s">
        <v>136</v>
      </c>
      <c r="AX271" s="13" t="s">
        <v>136</v>
      </c>
      <c r="AY271" s="13" t="s">
        <v>136</v>
      </c>
      <c r="AZ271" s="20">
        <v>0</v>
      </c>
      <c r="BA271" s="13" t="s">
        <v>136</v>
      </c>
      <c r="BB271" s="13" t="s">
        <v>136</v>
      </c>
      <c r="BC271" s="13" t="s">
        <v>136</v>
      </c>
      <c r="BD271" s="20">
        <v>0</v>
      </c>
      <c r="BE271" s="13" t="s">
        <v>136</v>
      </c>
      <c r="BF271" s="13" t="s">
        <v>136</v>
      </c>
      <c r="BG271" s="13" t="s">
        <v>136</v>
      </c>
      <c r="BH271" s="20">
        <v>0</v>
      </c>
      <c r="BI271" s="13" t="s">
        <v>136</v>
      </c>
      <c r="BJ271" s="13" t="s">
        <v>136</v>
      </c>
      <c r="BK271" s="13" t="s">
        <v>136</v>
      </c>
      <c r="BL271" s="20">
        <v>0</v>
      </c>
      <c r="BM271" s="13" t="s">
        <v>136</v>
      </c>
      <c r="BN271" s="13" t="s">
        <v>136</v>
      </c>
      <c r="BO271" s="13" t="s">
        <v>136</v>
      </c>
      <c r="BP271" s="20">
        <v>0</v>
      </c>
      <c r="BQ271" s="21">
        <v>1</v>
      </c>
      <c r="BR271" s="13" t="s">
        <v>136</v>
      </c>
      <c r="BS271" s="13" t="s">
        <v>136</v>
      </c>
      <c r="BT271" s="13" t="s">
        <v>136</v>
      </c>
      <c r="BU271" s="20">
        <v>0</v>
      </c>
      <c r="BV271" s="13" t="s">
        <v>136</v>
      </c>
      <c r="BW271" s="13" t="s">
        <v>136</v>
      </c>
      <c r="BX271" s="13" t="s">
        <v>136</v>
      </c>
      <c r="BY271" s="20">
        <v>0</v>
      </c>
      <c r="BZ271" s="13" t="s">
        <v>136</v>
      </c>
      <c r="CA271" s="13" t="s">
        <v>136</v>
      </c>
      <c r="CB271" s="13" t="s">
        <v>136</v>
      </c>
      <c r="CC271" s="20">
        <v>1</v>
      </c>
      <c r="CD271" s="13">
        <v>2</v>
      </c>
      <c r="CE271" s="15">
        <v>6</v>
      </c>
      <c r="CF271" s="13">
        <v>2</v>
      </c>
      <c r="CG271" s="20">
        <v>0</v>
      </c>
      <c r="CH271" s="13" t="s">
        <v>136</v>
      </c>
      <c r="CI271" s="13" t="s">
        <v>136</v>
      </c>
      <c r="CJ271" s="13" t="s">
        <v>136</v>
      </c>
      <c r="CK271" s="20">
        <v>0</v>
      </c>
      <c r="CL271" s="13" t="s">
        <v>136</v>
      </c>
      <c r="CM271" s="13" t="s">
        <v>136</v>
      </c>
      <c r="CN271" s="13" t="s">
        <v>136</v>
      </c>
      <c r="CO271" s="13" t="s">
        <v>136</v>
      </c>
      <c r="CP271" s="13" t="s">
        <v>136</v>
      </c>
      <c r="CQ271" s="13" t="s">
        <v>136</v>
      </c>
      <c r="CR271" s="13" t="s">
        <v>136</v>
      </c>
      <c r="CS271" s="13" t="s">
        <v>136</v>
      </c>
      <c r="CT271" s="13" t="s">
        <v>136</v>
      </c>
      <c r="CU271" s="13">
        <v>3</v>
      </c>
      <c r="CV271" s="13" t="s">
        <v>136</v>
      </c>
      <c r="CW271" s="13" t="s">
        <v>136</v>
      </c>
      <c r="CX271" s="13" t="s">
        <v>136</v>
      </c>
      <c r="CY271" s="13" t="s">
        <v>136</v>
      </c>
      <c r="CZ271" s="13" t="s">
        <v>136</v>
      </c>
      <c r="DA271" s="13" t="s">
        <v>136</v>
      </c>
      <c r="DB271" s="13" t="s">
        <v>136</v>
      </c>
      <c r="DC271" s="13" t="s">
        <v>136</v>
      </c>
      <c r="DD271" s="13" t="s">
        <v>136</v>
      </c>
      <c r="DE271" s="13" t="s">
        <v>136</v>
      </c>
      <c r="DF271" s="13" t="s">
        <v>136</v>
      </c>
      <c r="DG271" s="13" t="s">
        <v>136</v>
      </c>
      <c r="DH271" s="13" t="s">
        <v>136</v>
      </c>
      <c r="DI271" s="13"/>
      <c r="DJ271" s="13"/>
      <c r="DK271" s="13"/>
      <c r="DL271" s="13">
        <v>0</v>
      </c>
      <c r="DM271" s="13">
        <v>0</v>
      </c>
      <c r="DN271" s="13">
        <v>0</v>
      </c>
      <c r="DO271" s="13">
        <v>0</v>
      </c>
      <c r="DP271" s="13">
        <v>0</v>
      </c>
      <c r="DQ271" s="13">
        <v>0</v>
      </c>
      <c r="DR271" s="13">
        <v>0</v>
      </c>
      <c r="DS271" s="13">
        <v>1</v>
      </c>
      <c r="DT271" s="13">
        <v>0</v>
      </c>
      <c r="DU271" s="13">
        <v>0</v>
      </c>
      <c r="DV271" s="13">
        <v>0</v>
      </c>
      <c r="DW271" s="13">
        <v>0</v>
      </c>
      <c r="DX271" s="13">
        <v>2</v>
      </c>
      <c r="DY271" s="13">
        <v>2</v>
      </c>
      <c r="DZ271" s="13">
        <v>2</v>
      </c>
      <c r="EA271" s="13">
        <v>2</v>
      </c>
      <c r="EB271" s="13">
        <v>2500</v>
      </c>
      <c r="EC271" s="13">
        <v>4000</v>
      </c>
      <c r="ED271" s="19">
        <f t="shared" si="57"/>
        <v>1500</v>
      </c>
      <c r="EE271" s="19">
        <f t="shared" si="58"/>
        <v>37.5</v>
      </c>
      <c r="EF271" s="13">
        <v>2000</v>
      </c>
      <c r="EG271" s="13">
        <v>3000</v>
      </c>
      <c r="EH271" s="19">
        <f t="shared" si="59"/>
        <v>1000</v>
      </c>
      <c r="EI271" s="19">
        <f t="shared" si="60"/>
        <v>33.333333333333336</v>
      </c>
      <c r="EJ271" s="13">
        <v>5000</v>
      </c>
      <c r="EK271" s="13">
        <v>10000</v>
      </c>
      <c r="EL271" s="19">
        <f t="shared" si="61"/>
        <v>5000</v>
      </c>
      <c r="EM271" s="19">
        <f t="shared" si="62"/>
        <v>50</v>
      </c>
      <c r="EN271" s="13">
        <v>3000</v>
      </c>
      <c r="EO271" s="13">
        <v>5000</v>
      </c>
      <c r="EP271" s="19">
        <f t="shared" si="63"/>
        <v>2000</v>
      </c>
      <c r="EQ271" s="19">
        <f t="shared" si="64"/>
        <v>40</v>
      </c>
      <c r="ER271" s="19">
        <v>2</v>
      </c>
      <c r="ES271" s="13"/>
      <c r="ET271" s="13">
        <v>1</v>
      </c>
      <c r="EU271" s="13">
        <v>0</v>
      </c>
      <c r="EV271" s="19">
        <v>0</v>
      </c>
      <c r="EW271" s="19"/>
      <c r="EX271" s="13">
        <v>0</v>
      </c>
      <c r="EY271" t="s">
        <v>136</v>
      </c>
      <c r="EZ271" s="19">
        <v>0</v>
      </c>
      <c r="FA271" s="19"/>
      <c r="FB271">
        <v>8</v>
      </c>
      <c r="FD271" s="19">
        <v>0</v>
      </c>
      <c r="FE271" s="19"/>
      <c r="FF271">
        <v>2</v>
      </c>
      <c r="FG271">
        <v>0</v>
      </c>
      <c r="FH271">
        <v>4</v>
      </c>
      <c r="FI271">
        <v>41</v>
      </c>
      <c r="FJ271">
        <v>17</v>
      </c>
      <c r="FK271">
        <v>41</v>
      </c>
      <c r="FL271">
        <v>21</v>
      </c>
      <c r="FM271">
        <v>62</v>
      </c>
      <c r="FN271">
        <v>0</v>
      </c>
      <c r="FO271">
        <v>0</v>
      </c>
      <c r="FP271">
        <v>6</v>
      </c>
      <c r="FQ271">
        <v>0</v>
      </c>
      <c r="FR271">
        <v>0</v>
      </c>
      <c r="FS271">
        <v>0</v>
      </c>
      <c r="FT271">
        <v>0</v>
      </c>
      <c r="FU271">
        <v>0</v>
      </c>
      <c r="FV271">
        <v>0</v>
      </c>
      <c r="FW271">
        <v>0</v>
      </c>
      <c r="FX271">
        <v>0</v>
      </c>
      <c r="FY271">
        <v>0</v>
      </c>
      <c r="FZ271">
        <v>0</v>
      </c>
      <c r="GA271">
        <v>1</v>
      </c>
      <c r="GB271">
        <v>5</v>
      </c>
      <c r="GC271">
        <v>4</v>
      </c>
      <c r="GD271">
        <v>0</v>
      </c>
      <c r="GE271">
        <v>0</v>
      </c>
      <c r="GF271">
        <v>18</v>
      </c>
      <c r="GG271">
        <v>0</v>
      </c>
      <c r="GH271">
        <v>0</v>
      </c>
      <c r="GI271">
        <v>0</v>
      </c>
      <c r="GJ271">
        <v>4</v>
      </c>
      <c r="GK271">
        <v>4</v>
      </c>
      <c r="GL271">
        <v>0</v>
      </c>
      <c r="GM271">
        <v>0</v>
      </c>
      <c r="GN271">
        <v>0</v>
      </c>
      <c r="GO271">
        <v>0</v>
      </c>
      <c r="GP271">
        <v>0</v>
      </c>
      <c r="GQ271">
        <v>2</v>
      </c>
      <c r="GR271">
        <v>6</v>
      </c>
      <c r="GS271">
        <v>9</v>
      </c>
      <c r="GT271">
        <v>0</v>
      </c>
      <c r="GU271">
        <v>0</v>
      </c>
      <c r="GV271">
        <v>0</v>
      </c>
      <c r="GW271">
        <v>0</v>
      </c>
      <c r="GX271">
        <v>0</v>
      </c>
      <c r="GY271">
        <v>1</v>
      </c>
      <c r="GZ271">
        <v>2</v>
      </c>
      <c r="HA271">
        <v>0</v>
      </c>
    </row>
    <row r="272" spans="1:209" ht="15" customHeight="1" x14ac:dyDescent="0.35">
      <c r="A272" s="18">
        <v>4031243</v>
      </c>
      <c r="B272" s="18">
        <v>4</v>
      </c>
      <c r="C272" s="18">
        <v>3</v>
      </c>
      <c r="D272" s="18">
        <v>12</v>
      </c>
      <c r="E272" s="18" t="s">
        <v>395</v>
      </c>
      <c r="F272" s="18">
        <v>1</v>
      </c>
      <c r="G272" s="18">
        <v>2</v>
      </c>
      <c r="H272" s="18">
        <v>2</v>
      </c>
      <c r="I272">
        <v>0</v>
      </c>
      <c r="J272" s="18">
        <v>3</v>
      </c>
      <c r="K272" s="13">
        <v>0</v>
      </c>
      <c r="L272" s="14">
        <v>0</v>
      </c>
      <c r="M272" s="13">
        <v>9</v>
      </c>
      <c r="N272" s="14">
        <v>0</v>
      </c>
      <c r="O272" s="13">
        <v>1</v>
      </c>
      <c r="P272" s="14">
        <v>0</v>
      </c>
      <c r="Q272" s="14">
        <v>0</v>
      </c>
      <c r="R272" s="13">
        <v>2</v>
      </c>
      <c r="S272" s="14">
        <v>0</v>
      </c>
      <c r="T272" s="14">
        <f t="shared" si="52"/>
        <v>12</v>
      </c>
      <c r="U272" s="14">
        <v>0</v>
      </c>
      <c r="V272" s="14">
        <v>0</v>
      </c>
      <c r="W272" s="14">
        <v>0</v>
      </c>
      <c r="X272" s="14">
        <v>0</v>
      </c>
      <c r="Y272" s="14">
        <v>0</v>
      </c>
      <c r="Z272" s="14">
        <v>0</v>
      </c>
      <c r="AA272" s="14">
        <v>0</v>
      </c>
      <c r="AB272" s="14">
        <f t="shared" si="53"/>
        <v>0</v>
      </c>
      <c r="AC272" s="14">
        <v>0</v>
      </c>
      <c r="AD272" s="14">
        <v>0</v>
      </c>
      <c r="AE272" s="14">
        <v>0</v>
      </c>
      <c r="AF272" s="14">
        <v>0</v>
      </c>
      <c r="AG272" s="14">
        <v>0</v>
      </c>
      <c r="AH272" s="14">
        <v>0</v>
      </c>
      <c r="AI272" s="14">
        <v>0</v>
      </c>
      <c r="AJ272" s="14">
        <f t="shared" si="54"/>
        <v>0</v>
      </c>
      <c r="AK272" s="14">
        <v>0</v>
      </c>
      <c r="AL272" s="14">
        <v>0</v>
      </c>
      <c r="AM272" s="14">
        <v>0</v>
      </c>
      <c r="AN272" s="14">
        <v>0</v>
      </c>
      <c r="AO272" s="14">
        <v>0</v>
      </c>
      <c r="AP272" s="14">
        <v>0</v>
      </c>
      <c r="AQ272" s="14">
        <v>0</v>
      </c>
      <c r="AR272" s="14">
        <f t="shared" si="55"/>
        <v>0</v>
      </c>
      <c r="AS272" s="14">
        <f t="shared" si="56"/>
        <v>12</v>
      </c>
      <c r="AT272" s="13">
        <v>1</v>
      </c>
      <c r="AU272">
        <v>7</v>
      </c>
      <c r="AV272" s="20">
        <v>0</v>
      </c>
      <c r="AW272" s="13" t="s">
        <v>136</v>
      </c>
      <c r="AX272" s="13" t="s">
        <v>136</v>
      </c>
      <c r="AY272" s="13" t="s">
        <v>136</v>
      </c>
      <c r="AZ272" s="20">
        <v>0</v>
      </c>
      <c r="BA272" s="13" t="s">
        <v>136</v>
      </c>
      <c r="BB272" s="13" t="s">
        <v>136</v>
      </c>
      <c r="BC272" s="13" t="s">
        <v>136</v>
      </c>
      <c r="BD272" s="20">
        <v>0</v>
      </c>
      <c r="BE272" s="13" t="s">
        <v>136</v>
      </c>
      <c r="BF272" s="13" t="s">
        <v>136</v>
      </c>
      <c r="BG272" s="13" t="s">
        <v>136</v>
      </c>
      <c r="BH272" s="20">
        <v>0</v>
      </c>
      <c r="BI272" s="13" t="s">
        <v>136</v>
      </c>
      <c r="BJ272" s="13" t="s">
        <v>136</v>
      </c>
      <c r="BK272" s="13" t="s">
        <v>136</v>
      </c>
      <c r="BL272" s="20">
        <v>1</v>
      </c>
      <c r="BM272">
        <v>2</v>
      </c>
      <c r="BN272" s="13">
        <v>6</v>
      </c>
      <c r="BO272">
        <v>2</v>
      </c>
      <c r="BP272" s="20">
        <v>0</v>
      </c>
      <c r="BQ272" s="21">
        <v>1</v>
      </c>
      <c r="BR272" s="13" t="s">
        <v>136</v>
      </c>
      <c r="BS272" s="13" t="s">
        <v>136</v>
      </c>
      <c r="BT272" s="13" t="s">
        <v>136</v>
      </c>
      <c r="BU272" s="20">
        <v>0</v>
      </c>
      <c r="BV272" s="13" t="s">
        <v>136</v>
      </c>
      <c r="BW272" s="13" t="s">
        <v>136</v>
      </c>
      <c r="BX272" s="13" t="s">
        <v>136</v>
      </c>
      <c r="BY272" s="20">
        <v>0</v>
      </c>
      <c r="BZ272" s="13" t="s">
        <v>136</v>
      </c>
      <c r="CA272" s="13" t="s">
        <v>136</v>
      </c>
      <c r="CB272" s="13" t="s">
        <v>136</v>
      </c>
      <c r="CC272" s="20">
        <v>0</v>
      </c>
      <c r="CD272" s="13" t="s">
        <v>136</v>
      </c>
      <c r="CE272" s="13" t="s">
        <v>136</v>
      </c>
      <c r="CF272" s="13" t="s">
        <v>136</v>
      </c>
      <c r="CG272" s="20">
        <v>0</v>
      </c>
      <c r="CH272" s="13" t="s">
        <v>136</v>
      </c>
      <c r="CI272" s="13" t="s">
        <v>136</v>
      </c>
      <c r="CJ272" s="13" t="s">
        <v>136</v>
      </c>
      <c r="CK272" s="20">
        <v>0</v>
      </c>
      <c r="CL272" s="13" t="s">
        <v>136</v>
      </c>
      <c r="CM272" s="13" t="s">
        <v>136</v>
      </c>
      <c r="CN272" s="13" t="s">
        <v>136</v>
      </c>
      <c r="CO272" s="13" t="s">
        <v>136</v>
      </c>
      <c r="CP272" s="13" t="s">
        <v>136</v>
      </c>
      <c r="CQ272" s="13" t="s">
        <v>136</v>
      </c>
      <c r="CR272" s="13" t="s">
        <v>136</v>
      </c>
      <c r="CS272" s="13" t="s">
        <v>136</v>
      </c>
      <c r="CT272" s="13" t="s">
        <v>136</v>
      </c>
      <c r="CU272">
        <v>5</v>
      </c>
      <c r="CV272" s="13" t="s">
        <v>136</v>
      </c>
      <c r="CW272" s="13" t="s">
        <v>136</v>
      </c>
      <c r="CX272" s="13" t="s">
        <v>136</v>
      </c>
      <c r="CY272" s="13" t="s">
        <v>136</v>
      </c>
      <c r="CZ272" s="13" t="s">
        <v>136</v>
      </c>
      <c r="DA272" s="13" t="s">
        <v>136</v>
      </c>
      <c r="DB272" s="13" t="s">
        <v>136</v>
      </c>
      <c r="DC272" s="13" t="s">
        <v>136</v>
      </c>
      <c r="DD272" s="13" t="s">
        <v>136</v>
      </c>
      <c r="DE272" s="13" t="s">
        <v>136</v>
      </c>
      <c r="DF272" s="13" t="s">
        <v>136</v>
      </c>
      <c r="DG272" s="13" t="s">
        <v>136</v>
      </c>
      <c r="DH272" s="13" t="s">
        <v>136</v>
      </c>
      <c r="DI272" s="13"/>
      <c r="DJ272" s="13"/>
      <c r="DK272" s="13"/>
      <c r="DL272" s="13">
        <v>0</v>
      </c>
      <c r="DM272" s="13">
        <v>0</v>
      </c>
      <c r="DN272" s="13">
        <v>0</v>
      </c>
      <c r="DO272" s="13">
        <v>0</v>
      </c>
      <c r="DP272" s="13">
        <v>0</v>
      </c>
      <c r="DQ272" s="13">
        <v>0</v>
      </c>
      <c r="DR272" s="13">
        <v>1</v>
      </c>
      <c r="DS272" s="13">
        <v>1</v>
      </c>
      <c r="DT272" s="13">
        <v>0</v>
      </c>
      <c r="DU272" s="13">
        <v>0</v>
      </c>
      <c r="DV272" s="13">
        <v>0</v>
      </c>
      <c r="DW272" s="13">
        <v>0</v>
      </c>
      <c r="DX272" s="13">
        <v>2</v>
      </c>
      <c r="DY272" s="13">
        <v>2</v>
      </c>
      <c r="DZ272" s="13">
        <v>4</v>
      </c>
      <c r="EA272" s="13">
        <v>4</v>
      </c>
      <c r="EB272" s="13">
        <v>3000</v>
      </c>
      <c r="EC272" s="13">
        <v>4000</v>
      </c>
      <c r="ED272" s="19">
        <f t="shared" si="57"/>
        <v>1000</v>
      </c>
      <c r="EE272" s="19">
        <f t="shared" si="58"/>
        <v>25</v>
      </c>
      <c r="EF272" s="13">
        <v>2000</v>
      </c>
      <c r="EG272" s="13">
        <v>3000</v>
      </c>
      <c r="EH272" s="19">
        <f t="shared" si="59"/>
        <v>1000</v>
      </c>
      <c r="EI272" s="19">
        <f t="shared" si="60"/>
        <v>33.333333333333336</v>
      </c>
      <c r="EJ272" s="19"/>
      <c r="EK272" s="19"/>
      <c r="EL272" s="19"/>
      <c r="EM272" s="19"/>
      <c r="EN272" s="19"/>
      <c r="EO272" s="19"/>
      <c r="EP272" s="19"/>
      <c r="EQ272" s="19"/>
      <c r="ER272" s="19">
        <v>2</v>
      </c>
      <c r="ES272" s="13"/>
      <c r="ET272" s="13">
        <v>1</v>
      </c>
      <c r="EU272" s="13">
        <v>0</v>
      </c>
      <c r="EV272" s="13">
        <v>0</v>
      </c>
      <c r="EW272" s="13"/>
      <c r="EX272" s="13">
        <v>0</v>
      </c>
      <c r="EY272" t="s">
        <v>136</v>
      </c>
      <c r="EZ272" s="19">
        <v>0</v>
      </c>
      <c r="FA272" s="19"/>
      <c r="FB272" s="19">
        <v>0</v>
      </c>
      <c r="FC272" s="19"/>
      <c r="FD272" s="19">
        <v>0</v>
      </c>
      <c r="FE272" s="19"/>
      <c r="FF272" s="15">
        <v>0</v>
      </c>
      <c r="FG272">
        <v>38</v>
      </c>
      <c r="FH272">
        <v>35</v>
      </c>
      <c r="FI272">
        <v>72</v>
      </c>
      <c r="FJ272">
        <v>61</v>
      </c>
      <c r="FK272">
        <v>110</v>
      </c>
      <c r="FL272">
        <v>96</v>
      </c>
      <c r="FM272">
        <v>206</v>
      </c>
      <c r="FN272">
        <v>0</v>
      </c>
      <c r="FO272">
        <v>0</v>
      </c>
      <c r="FP272">
        <v>24</v>
      </c>
      <c r="FQ272">
        <v>0</v>
      </c>
      <c r="FR272">
        <v>0</v>
      </c>
      <c r="FS272">
        <v>3</v>
      </c>
      <c r="FT272">
        <v>0</v>
      </c>
      <c r="FU272">
        <v>0</v>
      </c>
      <c r="FV272">
        <v>0</v>
      </c>
      <c r="FW272">
        <v>0</v>
      </c>
      <c r="FX272">
        <v>0</v>
      </c>
      <c r="FY272">
        <v>0</v>
      </c>
      <c r="FZ272">
        <v>0</v>
      </c>
      <c r="GA272">
        <v>0</v>
      </c>
      <c r="GB272">
        <v>0</v>
      </c>
      <c r="GC272">
        <v>13</v>
      </c>
      <c r="GD272">
        <v>2</v>
      </c>
      <c r="GE272">
        <v>0</v>
      </c>
      <c r="GF272">
        <v>2</v>
      </c>
      <c r="GG272">
        <v>1</v>
      </c>
      <c r="GH272">
        <v>10</v>
      </c>
      <c r="GI272">
        <v>6</v>
      </c>
      <c r="GJ272">
        <v>32</v>
      </c>
      <c r="GK272">
        <v>0</v>
      </c>
      <c r="GL272">
        <v>0</v>
      </c>
      <c r="GM272">
        <v>0</v>
      </c>
      <c r="GN272">
        <v>0</v>
      </c>
      <c r="GO272">
        <v>0</v>
      </c>
      <c r="GP272">
        <v>16</v>
      </c>
      <c r="GQ272">
        <v>17</v>
      </c>
      <c r="GR272">
        <v>12</v>
      </c>
      <c r="GS272">
        <v>46</v>
      </c>
      <c r="GT272">
        <v>0</v>
      </c>
      <c r="GU272">
        <v>0</v>
      </c>
      <c r="GV272">
        <v>0</v>
      </c>
      <c r="GW272">
        <v>0</v>
      </c>
      <c r="GX272">
        <v>10</v>
      </c>
      <c r="GY272">
        <v>9</v>
      </c>
      <c r="GZ272">
        <v>2</v>
      </c>
      <c r="HA272">
        <v>1</v>
      </c>
    </row>
    <row r="273" spans="1:209" ht="15" customHeight="1" x14ac:dyDescent="0.35">
      <c r="A273" s="18">
        <v>4031244</v>
      </c>
      <c r="B273" s="18">
        <v>4</v>
      </c>
      <c r="C273" s="18">
        <v>3</v>
      </c>
      <c r="D273" s="18">
        <v>12</v>
      </c>
      <c r="E273" s="18" t="s">
        <v>396</v>
      </c>
      <c r="F273" s="18">
        <v>1</v>
      </c>
      <c r="G273" s="18">
        <v>3</v>
      </c>
      <c r="H273" s="18">
        <v>1</v>
      </c>
      <c r="I273">
        <v>0</v>
      </c>
      <c r="J273" s="18">
        <v>1</v>
      </c>
      <c r="K273" s="13">
        <v>0</v>
      </c>
      <c r="L273" s="14">
        <v>0</v>
      </c>
      <c r="M273" s="14">
        <v>0</v>
      </c>
      <c r="N273">
        <v>8</v>
      </c>
      <c r="O273" s="14">
        <v>0</v>
      </c>
      <c r="P273" s="13">
        <v>0</v>
      </c>
      <c r="Q273" s="13">
        <v>0</v>
      </c>
      <c r="R273" s="13">
        <v>0</v>
      </c>
      <c r="S273" s="14">
        <v>0</v>
      </c>
      <c r="T273" s="14">
        <f t="shared" si="52"/>
        <v>8</v>
      </c>
      <c r="U273">
        <v>2</v>
      </c>
      <c r="V273" s="14">
        <v>0</v>
      </c>
      <c r="W273">
        <v>2</v>
      </c>
      <c r="X273" s="14">
        <v>0</v>
      </c>
      <c r="Y273">
        <v>2</v>
      </c>
      <c r="Z273" s="13">
        <v>1</v>
      </c>
      <c r="AA273">
        <v>1</v>
      </c>
      <c r="AB273" s="14">
        <f t="shared" si="53"/>
        <v>8</v>
      </c>
      <c r="AC273" s="14">
        <v>0</v>
      </c>
      <c r="AD273" s="14">
        <v>0</v>
      </c>
      <c r="AE273" s="14">
        <v>0</v>
      </c>
      <c r="AF273" s="14">
        <v>0</v>
      </c>
      <c r="AG273" s="14">
        <v>0</v>
      </c>
      <c r="AH273" s="14">
        <v>0</v>
      </c>
      <c r="AI273" s="14">
        <v>0</v>
      </c>
      <c r="AJ273" s="14">
        <f t="shared" si="54"/>
        <v>0</v>
      </c>
      <c r="AK273" s="14">
        <v>0</v>
      </c>
      <c r="AL273" s="14">
        <v>0</v>
      </c>
      <c r="AM273" s="14">
        <v>0</v>
      </c>
      <c r="AN273" s="14">
        <v>0</v>
      </c>
      <c r="AO273" s="14">
        <v>0</v>
      </c>
      <c r="AP273" s="14">
        <v>0</v>
      </c>
      <c r="AQ273" s="14">
        <v>0</v>
      </c>
      <c r="AR273" s="14">
        <f t="shared" si="55"/>
        <v>0</v>
      </c>
      <c r="AS273" s="14">
        <f t="shared" si="56"/>
        <v>16</v>
      </c>
      <c r="AT273" s="13">
        <v>0</v>
      </c>
      <c r="AU273" s="13" t="s">
        <v>136</v>
      </c>
      <c r="AV273" s="20">
        <v>0</v>
      </c>
      <c r="AW273" s="13" t="s">
        <v>136</v>
      </c>
      <c r="AX273" s="13" t="s">
        <v>136</v>
      </c>
      <c r="AY273" s="13" t="s">
        <v>136</v>
      </c>
      <c r="AZ273" s="20">
        <v>0</v>
      </c>
      <c r="BA273" s="13" t="s">
        <v>136</v>
      </c>
      <c r="BB273" s="13" t="s">
        <v>136</v>
      </c>
      <c r="BC273" s="13" t="s">
        <v>136</v>
      </c>
      <c r="BD273" s="20">
        <v>0</v>
      </c>
      <c r="BE273" s="13" t="s">
        <v>136</v>
      </c>
      <c r="BF273" s="13" t="s">
        <v>136</v>
      </c>
      <c r="BG273" s="13" t="s">
        <v>136</v>
      </c>
      <c r="BH273" s="20">
        <v>0</v>
      </c>
      <c r="BI273" s="13" t="s">
        <v>136</v>
      </c>
      <c r="BJ273" s="13" t="s">
        <v>136</v>
      </c>
      <c r="BK273" s="13" t="s">
        <v>136</v>
      </c>
      <c r="BL273" s="20">
        <v>0</v>
      </c>
      <c r="BM273" s="13" t="s">
        <v>136</v>
      </c>
      <c r="BN273" s="13" t="s">
        <v>136</v>
      </c>
      <c r="BO273" s="13" t="s">
        <v>136</v>
      </c>
      <c r="BP273" s="20">
        <v>0</v>
      </c>
      <c r="BQ273" s="21">
        <v>1</v>
      </c>
      <c r="BR273" s="13" t="s">
        <v>136</v>
      </c>
      <c r="BS273" s="13" t="s">
        <v>136</v>
      </c>
      <c r="BT273" s="13" t="s">
        <v>136</v>
      </c>
      <c r="BU273" s="20">
        <v>0</v>
      </c>
      <c r="BV273" s="13" t="s">
        <v>136</v>
      </c>
      <c r="BW273" s="13" t="s">
        <v>136</v>
      </c>
      <c r="BX273" s="13" t="s">
        <v>136</v>
      </c>
      <c r="BY273" s="20">
        <v>0</v>
      </c>
      <c r="BZ273" s="13" t="s">
        <v>136</v>
      </c>
      <c r="CA273" s="13" t="s">
        <v>136</v>
      </c>
      <c r="CB273" s="13" t="s">
        <v>136</v>
      </c>
      <c r="CC273" s="20">
        <v>1</v>
      </c>
      <c r="CD273" s="13">
        <v>2</v>
      </c>
      <c r="CE273" s="15">
        <v>6</v>
      </c>
      <c r="CF273" s="13">
        <v>2</v>
      </c>
      <c r="CG273" s="20">
        <v>0</v>
      </c>
      <c r="CH273" s="13" t="s">
        <v>136</v>
      </c>
      <c r="CI273" s="13" t="s">
        <v>136</v>
      </c>
      <c r="CJ273" s="13" t="s">
        <v>136</v>
      </c>
      <c r="CK273" s="20">
        <v>0</v>
      </c>
      <c r="CL273" s="13" t="s">
        <v>136</v>
      </c>
      <c r="CM273" s="13" t="s">
        <v>136</v>
      </c>
      <c r="CN273" s="13" t="s">
        <v>136</v>
      </c>
      <c r="CO273" s="13" t="s">
        <v>136</v>
      </c>
      <c r="CP273" s="13" t="s">
        <v>136</v>
      </c>
      <c r="CQ273" s="13" t="s">
        <v>136</v>
      </c>
      <c r="CR273" s="13" t="s">
        <v>136</v>
      </c>
      <c r="CS273" s="13" t="s">
        <v>136</v>
      </c>
      <c r="CT273" s="13" t="s">
        <v>136</v>
      </c>
      <c r="CU273" s="13" t="s">
        <v>136</v>
      </c>
      <c r="CV273" s="13" t="s">
        <v>136</v>
      </c>
      <c r="CW273" s="13" t="s">
        <v>136</v>
      </c>
      <c r="CX273" s="13" t="s">
        <v>136</v>
      </c>
      <c r="CY273" s="13" t="s">
        <v>136</v>
      </c>
      <c r="CZ273" s="13" t="s">
        <v>136</v>
      </c>
      <c r="DA273" s="13" t="s">
        <v>136</v>
      </c>
      <c r="DB273" s="13" t="s">
        <v>136</v>
      </c>
      <c r="DC273">
        <v>2</v>
      </c>
      <c r="DD273" s="13" t="s">
        <v>136</v>
      </c>
      <c r="DE273" s="13" t="s">
        <v>136</v>
      </c>
      <c r="DF273" s="13" t="s">
        <v>136</v>
      </c>
      <c r="DG273" s="13" t="s">
        <v>136</v>
      </c>
      <c r="DH273" s="13" t="s">
        <v>136</v>
      </c>
      <c r="DI273" s="13"/>
      <c r="DJ273" s="13"/>
      <c r="DK273" s="13"/>
      <c r="DL273" s="13">
        <v>0</v>
      </c>
      <c r="DM273" s="13">
        <v>0</v>
      </c>
      <c r="DN273" s="13">
        <v>0</v>
      </c>
      <c r="DO273" s="13">
        <v>0</v>
      </c>
      <c r="DP273" s="13">
        <v>0</v>
      </c>
      <c r="DQ273" s="13">
        <v>0</v>
      </c>
      <c r="DR273" s="13">
        <v>1</v>
      </c>
      <c r="DS273" s="13">
        <v>1</v>
      </c>
      <c r="DT273" s="13">
        <v>0</v>
      </c>
      <c r="DU273" s="13">
        <v>0</v>
      </c>
      <c r="DV273" s="13">
        <v>0</v>
      </c>
      <c r="DW273" s="13">
        <v>0</v>
      </c>
      <c r="DX273" s="13">
        <v>2</v>
      </c>
      <c r="DY273" s="13">
        <v>2</v>
      </c>
      <c r="DZ273" s="13">
        <v>2</v>
      </c>
      <c r="EA273" s="13">
        <v>2</v>
      </c>
      <c r="EB273" s="13">
        <v>1500</v>
      </c>
      <c r="EC273" s="13">
        <v>3000</v>
      </c>
      <c r="ED273" s="19">
        <f t="shared" si="57"/>
        <v>1500</v>
      </c>
      <c r="EE273" s="19">
        <f t="shared" si="58"/>
        <v>50</v>
      </c>
      <c r="EF273" s="13">
        <v>1500</v>
      </c>
      <c r="EG273" s="13">
        <v>3000</v>
      </c>
      <c r="EH273" s="19">
        <f t="shared" si="59"/>
        <v>1500</v>
      </c>
      <c r="EI273" s="19">
        <f t="shared" si="60"/>
        <v>50</v>
      </c>
      <c r="EJ273" s="13">
        <v>3000</v>
      </c>
      <c r="EK273" s="13">
        <v>5000</v>
      </c>
      <c r="EL273" s="19">
        <f t="shared" si="61"/>
        <v>2000</v>
      </c>
      <c r="EM273" s="19">
        <f t="shared" si="62"/>
        <v>40</v>
      </c>
      <c r="EN273" s="13">
        <v>2000</v>
      </c>
      <c r="EO273" s="13">
        <v>3000</v>
      </c>
      <c r="EP273" s="19">
        <f t="shared" si="63"/>
        <v>1000</v>
      </c>
      <c r="EQ273" s="19">
        <f t="shared" si="64"/>
        <v>33.333333333333336</v>
      </c>
      <c r="ER273" s="19">
        <v>2</v>
      </c>
      <c r="ES273" s="13"/>
      <c r="ET273" s="13">
        <v>1</v>
      </c>
      <c r="EU273" s="13">
        <v>0</v>
      </c>
      <c r="EV273" s="19">
        <v>0</v>
      </c>
      <c r="EW273" s="19"/>
      <c r="EX273" s="13">
        <v>0</v>
      </c>
      <c r="EY273" t="s">
        <v>136</v>
      </c>
      <c r="EZ273" s="19">
        <v>0</v>
      </c>
      <c r="FA273" s="19"/>
      <c r="FB273" s="19">
        <v>0</v>
      </c>
      <c r="FC273" s="19"/>
      <c r="FD273" s="19">
        <v>0</v>
      </c>
      <c r="FE273" s="19"/>
      <c r="FF273" s="15">
        <v>0</v>
      </c>
      <c r="FG273">
        <v>26</v>
      </c>
      <c r="FH273">
        <v>0</v>
      </c>
      <c r="FI273">
        <v>3</v>
      </c>
      <c r="FJ273">
        <v>57</v>
      </c>
      <c r="FK273">
        <v>29</v>
      </c>
      <c r="FL273">
        <v>57</v>
      </c>
      <c r="FM273">
        <v>86</v>
      </c>
      <c r="FN273">
        <v>3</v>
      </c>
      <c r="FO273">
        <v>0</v>
      </c>
      <c r="FP273">
        <v>0</v>
      </c>
      <c r="FQ273">
        <v>0</v>
      </c>
      <c r="FR273">
        <v>0</v>
      </c>
      <c r="FS273">
        <v>0</v>
      </c>
      <c r="FT273">
        <v>0</v>
      </c>
      <c r="FU273">
        <v>0</v>
      </c>
      <c r="FV273">
        <v>0</v>
      </c>
      <c r="FW273">
        <v>0</v>
      </c>
      <c r="FX273">
        <v>0</v>
      </c>
      <c r="FY273">
        <v>0</v>
      </c>
      <c r="FZ273">
        <v>8</v>
      </c>
      <c r="GA273">
        <v>0</v>
      </c>
      <c r="GB273">
        <v>2</v>
      </c>
      <c r="GC273">
        <v>46</v>
      </c>
      <c r="GD273">
        <v>3</v>
      </c>
      <c r="GE273">
        <v>0</v>
      </c>
      <c r="GF273">
        <v>0</v>
      </c>
      <c r="GG273">
        <v>0</v>
      </c>
      <c r="GH273">
        <v>2</v>
      </c>
      <c r="GI273">
        <v>0</v>
      </c>
      <c r="GJ273">
        <v>1</v>
      </c>
      <c r="GK273">
        <v>0</v>
      </c>
      <c r="GL273">
        <v>0</v>
      </c>
      <c r="GM273">
        <v>0</v>
      </c>
      <c r="GN273">
        <v>0</v>
      </c>
      <c r="GO273">
        <v>0</v>
      </c>
      <c r="GP273">
        <v>4</v>
      </c>
      <c r="GQ273">
        <v>0</v>
      </c>
      <c r="GR273">
        <v>0</v>
      </c>
      <c r="GS273">
        <v>11</v>
      </c>
      <c r="GT273">
        <v>3</v>
      </c>
      <c r="GU273">
        <v>0</v>
      </c>
      <c r="GV273">
        <v>0</v>
      </c>
      <c r="GW273">
        <v>0</v>
      </c>
      <c r="GX273">
        <v>3</v>
      </c>
      <c r="GY273">
        <v>0</v>
      </c>
      <c r="GZ273">
        <v>0</v>
      </c>
      <c r="HA273">
        <v>0</v>
      </c>
    </row>
    <row r="274" spans="1:209" ht="15" customHeight="1" x14ac:dyDescent="0.35">
      <c r="A274" s="18">
        <v>4011001</v>
      </c>
      <c r="B274" s="18">
        <v>4</v>
      </c>
      <c r="C274" s="18">
        <v>1</v>
      </c>
      <c r="D274" s="18">
        <v>10</v>
      </c>
      <c r="E274" s="18" t="s">
        <v>397</v>
      </c>
      <c r="F274" s="18">
        <v>0</v>
      </c>
      <c r="G274">
        <v>0</v>
      </c>
      <c r="H274" s="18">
        <v>1</v>
      </c>
      <c r="I274">
        <v>0</v>
      </c>
      <c r="J274">
        <v>0</v>
      </c>
      <c r="K274" s="13">
        <v>0</v>
      </c>
      <c r="L274" s="14">
        <v>0</v>
      </c>
      <c r="M274" s="13">
        <v>10</v>
      </c>
      <c r="N274" s="14">
        <v>0</v>
      </c>
      <c r="O274" s="13">
        <v>2</v>
      </c>
      <c r="P274" s="14">
        <v>0</v>
      </c>
      <c r="Q274" s="14">
        <v>0</v>
      </c>
      <c r="R274" s="13">
        <v>1</v>
      </c>
      <c r="S274">
        <v>1</v>
      </c>
      <c r="T274" s="14">
        <f t="shared" si="52"/>
        <v>14</v>
      </c>
      <c r="U274" s="14">
        <v>0</v>
      </c>
      <c r="V274" s="14">
        <v>0</v>
      </c>
      <c r="W274" s="14">
        <v>0</v>
      </c>
      <c r="X274" s="14">
        <v>0</v>
      </c>
      <c r="Y274" s="14">
        <v>0</v>
      </c>
      <c r="Z274" s="14">
        <v>0</v>
      </c>
      <c r="AA274" s="14">
        <v>0</v>
      </c>
      <c r="AB274" s="14">
        <f t="shared" si="53"/>
        <v>0</v>
      </c>
      <c r="AC274" s="14">
        <v>0</v>
      </c>
      <c r="AD274" s="14">
        <v>0</v>
      </c>
      <c r="AE274" s="14">
        <v>0</v>
      </c>
      <c r="AF274" s="14">
        <v>0</v>
      </c>
      <c r="AG274" s="14">
        <v>0</v>
      </c>
      <c r="AH274" s="14">
        <v>0</v>
      </c>
      <c r="AI274" s="14">
        <v>0</v>
      </c>
      <c r="AJ274" s="14">
        <f t="shared" si="54"/>
        <v>0</v>
      </c>
      <c r="AK274" s="14">
        <v>0</v>
      </c>
      <c r="AL274" s="14">
        <v>0</v>
      </c>
      <c r="AM274" s="14">
        <v>0</v>
      </c>
      <c r="AN274" s="14">
        <v>0</v>
      </c>
      <c r="AO274" s="14">
        <v>0</v>
      </c>
      <c r="AP274" s="14">
        <v>0</v>
      </c>
      <c r="AQ274" s="14">
        <v>0</v>
      </c>
      <c r="AR274" s="14">
        <f t="shared" si="55"/>
        <v>0</v>
      </c>
      <c r="AS274" s="14">
        <f t="shared" si="56"/>
        <v>14</v>
      </c>
      <c r="AT274" s="13">
        <v>1</v>
      </c>
      <c r="AU274">
        <v>7</v>
      </c>
      <c r="AV274" s="20">
        <v>1</v>
      </c>
      <c r="AW274" s="13">
        <v>2</v>
      </c>
      <c r="AX274" s="13">
        <v>2</v>
      </c>
      <c r="AY274" s="13">
        <v>2</v>
      </c>
      <c r="AZ274" s="20">
        <v>1</v>
      </c>
      <c r="BA274" s="13">
        <v>2</v>
      </c>
      <c r="BB274" s="13">
        <v>2</v>
      </c>
      <c r="BC274" s="13">
        <v>2</v>
      </c>
      <c r="BD274" s="20">
        <v>1</v>
      </c>
      <c r="BE274" s="13">
        <v>2</v>
      </c>
      <c r="BF274" s="13">
        <v>2</v>
      </c>
      <c r="BG274" s="13">
        <v>2</v>
      </c>
      <c r="BH274" s="20">
        <v>1</v>
      </c>
      <c r="BI274" s="13">
        <v>2</v>
      </c>
      <c r="BJ274" s="13">
        <v>6</v>
      </c>
      <c r="BK274" s="13">
        <v>2</v>
      </c>
      <c r="BL274" s="20">
        <v>1</v>
      </c>
      <c r="BM274" s="13">
        <v>2</v>
      </c>
      <c r="BN274" s="13">
        <v>6</v>
      </c>
      <c r="BO274" s="13">
        <v>2</v>
      </c>
      <c r="BP274" s="20">
        <v>1</v>
      </c>
      <c r="BQ274" s="21">
        <v>0</v>
      </c>
      <c r="BR274" s="13">
        <v>2</v>
      </c>
      <c r="BS274" s="13">
        <v>6</v>
      </c>
      <c r="BT274" s="13">
        <v>2</v>
      </c>
      <c r="BU274" s="20">
        <v>1</v>
      </c>
      <c r="BV274" s="13">
        <v>2</v>
      </c>
      <c r="BW274">
        <v>6</v>
      </c>
      <c r="BX274" s="13">
        <v>2</v>
      </c>
      <c r="BY274" s="20">
        <v>1</v>
      </c>
      <c r="BZ274" s="13">
        <v>2</v>
      </c>
      <c r="CA274" s="13">
        <v>2</v>
      </c>
      <c r="CB274" s="13">
        <v>2</v>
      </c>
      <c r="CC274" s="20">
        <v>1</v>
      </c>
      <c r="CD274" s="13">
        <v>2</v>
      </c>
      <c r="CE274" s="15">
        <v>6</v>
      </c>
      <c r="CF274" s="13">
        <v>2</v>
      </c>
      <c r="CG274" s="20">
        <v>1</v>
      </c>
      <c r="CH274" s="13">
        <v>2</v>
      </c>
      <c r="CI274" s="13">
        <v>6</v>
      </c>
      <c r="CJ274" s="13">
        <v>2</v>
      </c>
      <c r="CK274" s="20">
        <v>1</v>
      </c>
      <c r="CL274" s="13">
        <v>2</v>
      </c>
      <c r="CM274" s="13">
        <v>6</v>
      </c>
      <c r="CN274" s="13">
        <v>2</v>
      </c>
      <c r="CO274" s="13">
        <v>6</v>
      </c>
      <c r="CP274" s="13" t="s">
        <v>136</v>
      </c>
      <c r="CQ274" s="13">
        <v>6</v>
      </c>
      <c r="CR274" s="13" t="s">
        <v>136</v>
      </c>
      <c r="CS274" s="13">
        <v>6</v>
      </c>
      <c r="CT274" s="13" t="s">
        <v>136</v>
      </c>
      <c r="CU274" s="13">
        <v>6</v>
      </c>
      <c r="CV274" s="13" t="s">
        <v>136</v>
      </c>
      <c r="CW274" s="13">
        <v>6</v>
      </c>
      <c r="CX274" s="13" t="s">
        <v>136</v>
      </c>
      <c r="CY274" s="13">
        <v>6</v>
      </c>
      <c r="CZ274" s="13" t="s">
        <v>136</v>
      </c>
      <c r="DA274" s="13">
        <v>6</v>
      </c>
      <c r="DB274" s="13" t="s">
        <v>136</v>
      </c>
      <c r="DC274" s="13">
        <v>6</v>
      </c>
      <c r="DD274" s="13" t="s">
        <v>136</v>
      </c>
      <c r="DE274" s="13">
        <v>6</v>
      </c>
      <c r="DF274" s="13" t="s">
        <v>136</v>
      </c>
      <c r="DG274" s="13">
        <v>6</v>
      </c>
      <c r="DH274" s="13" t="s">
        <v>136</v>
      </c>
      <c r="DI274" s="13"/>
      <c r="DJ274" s="13"/>
      <c r="DK274" s="13"/>
      <c r="DL274" s="13">
        <v>1</v>
      </c>
      <c r="DM274" s="13">
        <v>1</v>
      </c>
      <c r="DN274" s="13">
        <v>1</v>
      </c>
      <c r="DO274" s="13">
        <v>1</v>
      </c>
      <c r="DP274" s="13">
        <v>1</v>
      </c>
      <c r="DQ274" s="13">
        <v>1</v>
      </c>
      <c r="DR274" s="13">
        <v>1</v>
      </c>
      <c r="DS274" s="13">
        <v>1</v>
      </c>
      <c r="DT274" s="13">
        <v>1</v>
      </c>
      <c r="DU274" s="13">
        <v>1</v>
      </c>
      <c r="DV274" s="13">
        <v>1</v>
      </c>
      <c r="DW274" s="13">
        <v>1</v>
      </c>
      <c r="DX274" s="13">
        <v>2</v>
      </c>
      <c r="DY274" s="13">
        <v>2</v>
      </c>
      <c r="DZ274" s="13">
        <v>4</v>
      </c>
      <c r="EA274" s="13">
        <v>4</v>
      </c>
      <c r="EB274" s="13">
        <v>2000</v>
      </c>
      <c r="EC274" s="13">
        <v>4000</v>
      </c>
      <c r="ED274" s="19">
        <f t="shared" si="57"/>
        <v>2000</v>
      </c>
      <c r="EE274" s="19">
        <f t="shared" si="58"/>
        <v>50</v>
      </c>
      <c r="EF274" s="13">
        <v>2000</v>
      </c>
      <c r="EG274" s="13">
        <v>4000</v>
      </c>
      <c r="EH274" s="19">
        <f t="shared" si="59"/>
        <v>2000</v>
      </c>
      <c r="EI274" s="19">
        <f t="shared" si="60"/>
        <v>50</v>
      </c>
      <c r="EJ274" s="19"/>
      <c r="EK274" s="19"/>
      <c r="EL274" s="19"/>
      <c r="EM274" s="19"/>
      <c r="EN274" s="19"/>
      <c r="EO274" s="19"/>
      <c r="EP274" s="19"/>
      <c r="EQ274" s="19"/>
      <c r="ER274" s="13">
        <v>1</v>
      </c>
      <c r="ES274" s="13"/>
      <c r="ET274" s="13">
        <v>0</v>
      </c>
      <c r="EU274" s="13">
        <v>0</v>
      </c>
      <c r="EV274" s="19">
        <v>0</v>
      </c>
      <c r="EW274" s="19"/>
      <c r="EX274" s="13">
        <v>0</v>
      </c>
      <c r="EY274" t="s">
        <v>136</v>
      </c>
      <c r="EZ274" s="19">
        <v>0</v>
      </c>
      <c r="FA274" s="19"/>
      <c r="FB274" s="19">
        <v>0</v>
      </c>
      <c r="FC274" s="19"/>
      <c r="FD274" s="19">
        <v>0</v>
      </c>
      <c r="FE274" s="19"/>
      <c r="FF274">
        <v>4</v>
      </c>
      <c r="FG274">
        <v>0</v>
      </c>
      <c r="FH274">
        <v>1</v>
      </c>
      <c r="FI274">
        <v>6</v>
      </c>
      <c r="FJ274">
        <v>7</v>
      </c>
      <c r="FK274">
        <v>6</v>
      </c>
      <c r="FL274">
        <v>8</v>
      </c>
      <c r="FM274">
        <v>14</v>
      </c>
      <c r="FN274">
        <v>0</v>
      </c>
      <c r="FO274">
        <v>0</v>
      </c>
      <c r="FP274">
        <v>1</v>
      </c>
      <c r="FQ274">
        <v>0</v>
      </c>
      <c r="FR274">
        <v>0</v>
      </c>
      <c r="FS274">
        <v>0</v>
      </c>
      <c r="FT274">
        <v>0</v>
      </c>
      <c r="FU274">
        <v>0</v>
      </c>
      <c r="FV274">
        <v>0</v>
      </c>
      <c r="FW274">
        <v>0</v>
      </c>
      <c r="FX274">
        <v>0</v>
      </c>
      <c r="FY274">
        <v>0</v>
      </c>
      <c r="FZ274">
        <v>0</v>
      </c>
      <c r="GA274">
        <v>1</v>
      </c>
      <c r="GB274">
        <v>0</v>
      </c>
      <c r="GC274">
        <v>2</v>
      </c>
      <c r="GD274">
        <v>0</v>
      </c>
      <c r="GE274">
        <v>0</v>
      </c>
      <c r="GF274">
        <v>0</v>
      </c>
      <c r="GG274">
        <v>0</v>
      </c>
      <c r="GH274">
        <v>0</v>
      </c>
      <c r="GI274">
        <v>0</v>
      </c>
      <c r="GJ274">
        <v>5</v>
      </c>
      <c r="GK274">
        <v>5</v>
      </c>
      <c r="GL274">
        <v>0</v>
      </c>
      <c r="GM274">
        <v>0</v>
      </c>
      <c r="GN274">
        <v>0</v>
      </c>
      <c r="GO274">
        <v>0</v>
      </c>
      <c r="GP274">
        <v>0</v>
      </c>
      <c r="GQ274">
        <v>0</v>
      </c>
      <c r="GR274">
        <v>0</v>
      </c>
      <c r="GS274">
        <v>0</v>
      </c>
      <c r="GT274">
        <v>0</v>
      </c>
      <c r="GU274">
        <v>0</v>
      </c>
      <c r="GV274">
        <v>0</v>
      </c>
      <c r="GW274">
        <v>0</v>
      </c>
      <c r="GX274">
        <v>0</v>
      </c>
      <c r="GY274">
        <v>0</v>
      </c>
      <c r="GZ274">
        <v>0</v>
      </c>
      <c r="HA274">
        <v>0</v>
      </c>
    </row>
    <row r="275" spans="1:209" ht="15" customHeight="1" x14ac:dyDescent="0.35">
      <c r="A275" s="18">
        <v>4011002</v>
      </c>
      <c r="B275" s="18">
        <v>4</v>
      </c>
      <c r="C275" s="18">
        <v>1</v>
      </c>
      <c r="D275" s="18">
        <v>10</v>
      </c>
      <c r="E275" s="18" t="s">
        <v>398</v>
      </c>
      <c r="F275" s="18">
        <v>0</v>
      </c>
      <c r="G275">
        <v>0</v>
      </c>
      <c r="H275" s="18">
        <v>2</v>
      </c>
      <c r="I275">
        <v>0</v>
      </c>
      <c r="J275">
        <v>0</v>
      </c>
      <c r="K275" s="13">
        <v>0</v>
      </c>
      <c r="L275" s="14">
        <v>0</v>
      </c>
      <c r="M275" s="13">
        <v>4</v>
      </c>
      <c r="N275" s="14">
        <v>0</v>
      </c>
      <c r="O275" s="13">
        <v>2</v>
      </c>
      <c r="P275" s="14">
        <v>0</v>
      </c>
      <c r="Q275" s="14">
        <v>0</v>
      </c>
      <c r="R275" s="13">
        <v>0</v>
      </c>
      <c r="S275" s="14">
        <v>0</v>
      </c>
      <c r="T275" s="14">
        <f t="shared" si="52"/>
        <v>6</v>
      </c>
      <c r="U275" s="14">
        <v>0</v>
      </c>
      <c r="V275" s="14">
        <v>0</v>
      </c>
      <c r="W275" s="14">
        <v>0</v>
      </c>
      <c r="X275" s="14">
        <v>0</v>
      </c>
      <c r="Y275" s="14">
        <v>0</v>
      </c>
      <c r="Z275" s="14">
        <v>0</v>
      </c>
      <c r="AA275" s="14">
        <v>0</v>
      </c>
      <c r="AB275" s="14">
        <f t="shared" si="53"/>
        <v>0</v>
      </c>
      <c r="AC275" s="14">
        <v>0</v>
      </c>
      <c r="AD275" s="14">
        <v>0</v>
      </c>
      <c r="AE275" s="14">
        <v>0</v>
      </c>
      <c r="AF275" s="14">
        <v>0</v>
      </c>
      <c r="AG275" s="14">
        <v>0</v>
      </c>
      <c r="AH275" s="14">
        <v>0</v>
      </c>
      <c r="AI275" s="14">
        <v>0</v>
      </c>
      <c r="AJ275" s="14">
        <f t="shared" si="54"/>
        <v>0</v>
      </c>
      <c r="AK275" s="14">
        <v>0</v>
      </c>
      <c r="AL275" s="14">
        <v>0</v>
      </c>
      <c r="AM275" s="14">
        <v>0</v>
      </c>
      <c r="AN275" s="14">
        <v>0</v>
      </c>
      <c r="AO275" s="14">
        <v>0</v>
      </c>
      <c r="AP275" s="14">
        <v>0</v>
      </c>
      <c r="AQ275" s="14">
        <v>0</v>
      </c>
      <c r="AR275" s="14">
        <f t="shared" si="55"/>
        <v>0</v>
      </c>
      <c r="AS275" s="14">
        <f t="shared" si="56"/>
        <v>6</v>
      </c>
      <c r="AT275" s="13">
        <v>0</v>
      </c>
      <c r="AU275" s="13" t="s">
        <v>136</v>
      </c>
      <c r="AV275" s="20">
        <v>0</v>
      </c>
      <c r="AW275" s="13" t="s">
        <v>136</v>
      </c>
      <c r="AX275" s="13" t="s">
        <v>136</v>
      </c>
      <c r="AY275" s="13" t="s">
        <v>136</v>
      </c>
      <c r="AZ275" s="20">
        <v>0</v>
      </c>
      <c r="BA275" s="13" t="s">
        <v>136</v>
      </c>
      <c r="BB275" s="13" t="s">
        <v>136</v>
      </c>
      <c r="BC275" s="13" t="s">
        <v>136</v>
      </c>
      <c r="BD275" s="20">
        <v>0</v>
      </c>
      <c r="BE275" s="13" t="s">
        <v>136</v>
      </c>
      <c r="BF275" s="13" t="s">
        <v>136</v>
      </c>
      <c r="BG275" s="13" t="s">
        <v>136</v>
      </c>
      <c r="BH275" s="20">
        <v>0</v>
      </c>
      <c r="BI275" s="13" t="s">
        <v>136</v>
      </c>
      <c r="BJ275" s="13" t="s">
        <v>136</v>
      </c>
      <c r="BK275" s="13" t="s">
        <v>136</v>
      </c>
      <c r="BL275" s="20">
        <v>0</v>
      </c>
      <c r="BM275" s="13" t="s">
        <v>136</v>
      </c>
      <c r="BN275" s="13" t="s">
        <v>136</v>
      </c>
      <c r="BO275" s="13" t="s">
        <v>136</v>
      </c>
      <c r="BP275" s="20">
        <v>0</v>
      </c>
      <c r="BQ275" s="21">
        <v>0</v>
      </c>
      <c r="BR275" s="13" t="s">
        <v>136</v>
      </c>
      <c r="BS275" s="13" t="s">
        <v>136</v>
      </c>
      <c r="BT275" s="13" t="s">
        <v>136</v>
      </c>
      <c r="BU275" s="20">
        <v>1</v>
      </c>
      <c r="BV275">
        <v>2</v>
      </c>
      <c r="BW275">
        <v>6</v>
      </c>
      <c r="BX275">
        <v>2</v>
      </c>
      <c r="BY275" s="20">
        <v>0</v>
      </c>
      <c r="BZ275" s="13" t="s">
        <v>136</v>
      </c>
      <c r="CA275" s="13" t="s">
        <v>136</v>
      </c>
      <c r="CB275" s="13" t="s">
        <v>136</v>
      </c>
      <c r="CC275" s="20">
        <v>1</v>
      </c>
      <c r="CD275" s="13">
        <v>2</v>
      </c>
      <c r="CE275" s="15">
        <v>6</v>
      </c>
      <c r="CF275" s="13">
        <v>2</v>
      </c>
      <c r="CG275" s="20">
        <v>0</v>
      </c>
      <c r="CH275" s="13" t="s">
        <v>136</v>
      </c>
      <c r="CI275" s="13" t="s">
        <v>136</v>
      </c>
      <c r="CJ275" s="13" t="s">
        <v>136</v>
      </c>
      <c r="CK275" s="20">
        <v>0</v>
      </c>
      <c r="CL275" s="13" t="s">
        <v>136</v>
      </c>
      <c r="CM275" s="13" t="s">
        <v>136</v>
      </c>
      <c r="CN275" s="13" t="s">
        <v>136</v>
      </c>
      <c r="CO275" s="13" t="s">
        <v>136</v>
      </c>
      <c r="CP275" s="13" t="s">
        <v>136</v>
      </c>
      <c r="CQ275" s="13" t="s">
        <v>136</v>
      </c>
      <c r="CR275" s="13" t="s">
        <v>136</v>
      </c>
      <c r="CS275" s="13" t="s">
        <v>136</v>
      </c>
      <c r="CT275" s="13" t="s">
        <v>136</v>
      </c>
      <c r="CU275" s="13" t="s">
        <v>136</v>
      </c>
      <c r="CV275" s="13" t="s">
        <v>136</v>
      </c>
      <c r="CW275" s="13" t="s">
        <v>136</v>
      </c>
      <c r="CX275" s="13" t="s">
        <v>136</v>
      </c>
      <c r="CY275">
        <v>9</v>
      </c>
      <c r="CZ275" s="13" t="s">
        <v>136</v>
      </c>
      <c r="DA275" s="13" t="s">
        <v>136</v>
      </c>
      <c r="DB275" s="13" t="s">
        <v>136</v>
      </c>
      <c r="DC275" s="13" t="s">
        <v>136</v>
      </c>
      <c r="DD275">
        <v>9</v>
      </c>
      <c r="DE275" s="13" t="s">
        <v>136</v>
      </c>
      <c r="DF275" s="13" t="s">
        <v>136</v>
      </c>
      <c r="DG275" s="13" t="s">
        <v>136</v>
      </c>
      <c r="DH275" s="13" t="s">
        <v>136</v>
      </c>
      <c r="DI275" s="13"/>
      <c r="DJ275" s="13"/>
      <c r="DK275" s="13"/>
      <c r="DL275" s="13">
        <v>0</v>
      </c>
      <c r="DM275" s="13">
        <v>0</v>
      </c>
      <c r="DN275" s="13">
        <v>0</v>
      </c>
      <c r="DO275" s="13">
        <v>0</v>
      </c>
      <c r="DP275" s="13">
        <v>0</v>
      </c>
      <c r="DQ275" s="13">
        <v>0</v>
      </c>
      <c r="DR275" s="13">
        <v>1</v>
      </c>
      <c r="DS275" s="13">
        <v>1</v>
      </c>
      <c r="DT275" s="13">
        <v>0</v>
      </c>
      <c r="DU275" s="13">
        <v>0</v>
      </c>
      <c r="DV275" s="13">
        <v>0</v>
      </c>
      <c r="DW275" s="13">
        <v>0</v>
      </c>
      <c r="DX275" s="13">
        <v>2</v>
      </c>
      <c r="DY275" s="13">
        <v>2</v>
      </c>
      <c r="DZ275" s="13">
        <v>2</v>
      </c>
      <c r="EA275" s="13">
        <v>2</v>
      </c>
      <c r="EB275" s="13">
        <v>2000</v>
      </c>
      <c r="EC275" s="13">
        <v>4000</v>
      </c>
      <c r="ED275" s="19">
        <f t="shared" si="57"/>
        <v>2000</v>
      </c>
      <c r="EE275" s="19">
        <f t="shared" si="58"/>
        <v>50</v>
      </c>
      <c r="EF275" s="13">
        <v>2000</v>
      </c>
      <c r="EG275" s="13">
        <v>4000</v>
      </c>
      <c r="EH275" s="19">
        <f t="shared" si="59"/>
        <v>2000</v>
      </c>
      <c r="EI275" s="19">
        <f t="shared" si="60"/>
        <v>50</v>
      </c>
      <c r="EJ275" s="13">
        <v>3000</v>
      </c>
      <c r="EK275" s="13">
        <v>5000</v>
      </c>
      <c r="EL275" s="19">
        <f t="shared" si="61"/>
        <v>2000</v>
      </c>
      <c r="EM275" s="19">
        <f t="shared" si="62"/>
        <v>40</v>
      </c>
      <c r="EN275" s="13">
        <v>3000</v>
      </c>
      <c r="EO275" s="13">
        <v>4000</v>
      </c>
      <c r="EP275" s="19">
        <f t="shared" si="63"/>
        <v>1000</v>
      </c>
      <c r="EQ275" s="19">
        <f t="shared" si="64"/>
        <v>25</v>
      </c>
      <c r="ER275" s="19">
        <v>2</v>
      </c>
      <c r="ES275" s="13"/>
      <c r="ET275" s="13">
        <v>1</v>
      </c>
      <c r="EU275" s="13">
        <v>0</v>
      </c>
      <c r="EV275" s="19">
        <v>0</v>
      </c>
      <c r="EW275" s="19"/>
      <c r="EX275" s="13">
        <v>0</v>
      </c>
      <c r="EY275" t="s">
        <v>136</v>
      </c>
      <c r="EZ275" s="19">
        <v>0</v>
      </c>
      <c r="FA275" s="19"/>
      <c r="FB275">
        <v>8</v>
      </c>
      <c r="FD275" s="19">
        <v>0</v>
      </c>
      <c r="FE275" s="19"/>
      <c r="FF275">
        <v>2</v>
      </c>
      <c r="FG275">
        <v>32</v>
      </c>
      <c r="FH275">
        <v>14</v>
      </c>
      <c r="FI275">
        <v>10</v>
      </c>
      <c r="FJ275">
        <v>45</v>
      </c>
      <c r="FK275">
        <v>42</v>
      </c>
      <c r="FL275">
        <v>59</v>
      </c>
      <c r="FM275">
        <v>101</v>
      </c>
      <c r="FN275">
        <v>5</v>
      </c>
      <c r="FO275">
        <v>0</v>
      </c>
      <c r="FP275">
        <v>2</v>
      </c>
      <c r="FQ275">
        <v>0</v>
      </c>
      <c r="FR275">
        <v>0</v>
      </c>
      <c r="FS275">
        <v>0</v>
      </c>
      <c r="FT275">
        <v>0</v>
      </c>
      <c r="FU275">
        <v>0</v>
      </c>
      <c r="FV275">
        <v>0</v>
      </c>
      <c r="FW275">
        <v>0</v>
      </c>
      <c r="FX275">
        <v>0</v>
      </c>
      <c r="FY275">
        <v>0</v>
      </c>
      <c r="FZ275">
        <v>5</v>
      </c>
      <c r="GA275">
        <v>4</v>
      </c>
      <c r="GB275">
        <v>2</v>
      </c>
      <c r="GC275">
        <v>8</v>
      </c>
      <c r="GD275">
        <v>5</v>
      </c>
      <c r="GE275">
        <v>0</v>
      </c>
      <c r="GF275">
        <v>0</v>
      </c>
      <c r="GG275">
        <v>0</v>
      </c>
      <c r="GH275">
        <v>5</v>
      </c>
      <c r="GI275">
        <v>4</v>
      </c>
      <c r="GJ275">
        <v>4</v>
      </c>
      <c r="GK275">
        <v>20</v>
      </c>
      <c r="GL275">
        <v>0</v>
      </c>
      <c r="GM275">
        <v>0</v>
      </c>
      <c r="GN275">
        <v>0</v>
      </c>
      <c r="GO275">
        <v>0</v>
      </c>
      <c r="GP275">
        <v>5</v>
      </c>
      <c r="GQ275">
        <v>4</v>
      </c>
      <c r="GR275">
        <v>1</v>
      </c>
      <c r="GS275">
        <v>14</v>
      </c>
      <c r="GT275">
        <v>2</v>
      </c>
      <c r="GU275">
        <v>2</v>
      </c>
      <c r="GV275">
        <v>1</v>
      </c>
      <c r="GW275">
        <v>3</v>
      </c>
      <c r="GX275">
        <v>5</v>
      </c>
      <c r="GY275">
        <v>0</v>
      </c>
      <c r="GZ275">
        <v>0</v>
      </c>
      <c r="HA275">
        <v>0</v>
      </c>
    </row>
    <row r="276" spans="1:209" ht="15" customHeight="1" x14ac:dyDescent="0.35">
      <c r="A276" s="18">
        <v>4011003</v>
      </c>
      <c r="B276" s="18">
        <v>4</v>
      </c>
      <c r="C276" s="18">
        <v>1</v>
      </c>
      <c r="D276" s="18">
        <v>10</v>
      </c>
      <c r="E276" s="18" t="s">
        <v>399</v>
      </c>
      <c r="F276" s="18">
        <v>0</v>
      </c>
      <c r="G276">
        <v>0</v>
      </c>
      <c r="H276" s="18">
        <v>2</v>
      </c>
      <c r="I276">
        <v>0</v>
      </c>
      <c r="J276">
        <v>0</v>
      </c>
      <c r="K276" s="13">
        <v>0</v>
      </c>
      <c r="L276" s="14">
        <v>0</v>
      </c>
      <c r="M276" s="14">
        <v>0</v>
      </c>
      <c r="N276" s="14">
        <v>0</v>
      </c>
      <c r="O276" s="13">
        <v>4</v>
      </c>
      <c r="P276">
        <v>8</v>
      </c>
      <c r="Q276" s="14">
        <v>0</v>
      </c>
      <c r="R276" s="13">
        <v>0</v>
      </c>
      <c r="S276">
        <v>1</v>
      </c>
      <c r="T276" s="14">
        <f t="shared" si="52"/>
        <v>13</v>
      </c>
      <c r="U276" s="14">
        <v>0</v>
      </c>
      <c r="V276" s="14">
        <v>0</v>
      </c>
      <c r="W276" s="14">
        <v>0</v>
      </c>
      <c r="X276" s="14">
        <v>0</v>
      </c>
      <c r="Y276" s="14">
        <v>0</v>
      </c>
      <c r="Z276" s="14">
        <v>0</v>
      </c>
      <c r="AA276" s="14">
        <v>0</v>
      </c>
      <c r="AB276" s="14">
        <f t="shared" si="53"/>
        <v>0</v>
      </c>
      <c r="AC276" s="14">
        <v>0</v>
      </c>
      <c r="AD276" s="14">
        <v>0</v>
      </c>
      <c r="AE276" s="14">
        <v>0</v>
      </c>
      <c r="AF276" s="14">
        <v>0</v>
      </c>
      <c r="AG276" s="14">
        <v>0</v>
      </c>
      <c r="AH276" s="14">
        <v>0</v>
      </c>
      <c r="AI276" s="14">
        <v>0</v>
      </c>
      <c r="AJ276" s="14">
        <f t="shared" si="54"/>
        <v>0</v>
      </c>
      <c r="AK276" s="14">
        <v>0</v>
      </c>
      <c r="AL276" s="14">
        <v>0</v>
      </c>
      <c r="AM276" s="14">
        <v>0</v>
      </c>
      <c r="AN276" s="14">
        <v>0</v>
      </c>
      <c r="AO276" s="14">
        <v>0</v>
      </c>
      <c r="AP276" s="14">
        <v>0</v>
      </c>
      <c r="AQ276" s="14">
        <v>0</v>
      </c>
      <c r="AR276" s="14">
        <f t="shared" si="55"/>
        <v>0</v>
      </c>
      <c r="AS276" s="14">
        <f t="shared" si="56"/>
        <v>13</v>
      </c>
      <c r="AT276" s="13">
        <v>0</v>
      </c>
      <c r="AU276" s="13" t="s">
        <v>136</v>
      </c>
      <c r="AV276" s="20">
        <v>0</v>
      </c>
      <c r="AW276" s="13" t="s">
        <v>136</v>
      </c>
      <c r="AX276" s="13" t="s">
        <v>136</v>
      </c>
      <c r="AY276" s="13" t="s">
        <v>136</v>
      </c>
      <c r="AZ276" s="20">
        <v>0</v>
      </c>
      <c r="BA276" s="13" t="s">
        <v>136</v>
      </c>
      <c r="BB276" s="13" t="s">
        <v>136</v>
      </c>
      <c r="BC276" s="13" t="s">
        <v>136</v>
      </c>
      <c r="BD276" s="20">
        <v>0</v>
      </c>
      <c r="BE276" s="13" t="s">
        <v>136</v>
      </c>
      <c r="BF276" s="13" t="s">
        <v>136</v>
      </c>
      <c r="BG276" s="13" t="s">
        <v>136</v>
      </c>
      <c r="BH276" s="20">
        <v>0</v>
      </c>
      <c r="BI276" s="13" t="s">
        <v>136</v>
      </c>
      <c r="BJ276" s="13" t="s">
        <v>136</v>
      </c>
      <c r="BK276" s="13" t="s">
        <v>136</v>
      </c>
      <c r="BL276" s="20">
        <v>0</v>
      </c>
      <c r="BM276" s="13" t="s">
        <v>136</v>
      </c>
      <c r="BN276" s="13" t="s">
        <v>136</v>
      </c>
      <c r="BO276" s="13" t="s">
        <v>136</v>
      </c>
      <c r="BP276" s="20">
        <v>0</v>
      </c>
      <c r="BQ276" s="21">
        <v>0</v>
      </c>
      <c r="BR276" s="13" t="s">
        <v>136</v>
      </c>
      <c r="BS276" s="13" t="s">
        <v>136</v>
      </c>
      <c r="BT276" s="13" t="s">
        <v>136</v>
      </c>
      <c r="BU276" s="20">
        <v>1</v>
      </c>
      <c r="BV276">
        <v>2</v>
      </c>
      <c r="BW276">
        <v>6</v>
      </c>
      <c r="BX276">
        <v>2</v>
      </c>
      <c r="BY276" s="20">
        <v>0</v>
      </c>
      <c r="BZ276" s="13" t="s">
        <v>136</v>
      </c>
      <c r="CA276" s="13" t="s">
        <v>136</v>
      </c>
      <c r="CB276" s="13" t="s">
        <v>136</v>
      </c>
      <c r="CC276" s="20">
        <v>1</v>
      </c>
      <c r="CD276" s="13">
        <v>2</v>
      </c>
      <c r="CE276" s="15">
        <v>6</v>
      </c>
      <c r="CF276" s="13">
        <v>2</v>
      </c>
      <c r="CG276" s="20">
        <v>0</v>
      </c>
      <c r="CH276" s="13" t="s">
        <v>136</v>
      </c>
      <c r="CI276" s="13" t="s">
        <v>136</v>
      </c>
      <c r="CJ276" s="13" t="s">
        <v>136</v>
      </c>
      <c r="CK276" s="20">
        <v>0</v>
      </c>
      <c r="CL276" s="13" t="s">
        <v>136</v>
      </c>
      <c r="CM276" s="13" t="s">
        <v>136</v>
      </c>
      <c r="CN276" s="13" t="s">
        <v>136</v>
      </c>
      <c r="CO276" s="13" t="s">
        <v>136</v>
      </c>
      <c r="CP276" s="13" t="s">
        <v>136</v>
      </c>
      <c r="CQ276" s="13" t="s">
        <v>136</v>
      </c>
      <c r="CR276" s="13" t="s">
        <v>136</v>
      </c>
      <c r="CS276" s="13" t="s">
        <v>136</v>
      </c>
      <c r="CT276" s="13" t="s">
        <v>136</v>
      </c>
      <c r="CU276" s="13" t="s">
        <v>136</v>
      </c>
      <c r="CV276" s="13" t="s">
        <v>136</v>
      </c>
      <c r="CW276" s="13" t="s">
        <v>136</v>
      </c>
      <c r="CX276" s="13" t="s">
        <v>136</v>
      </c>
      <c r="CY276">
        <v>5</v>
      </c>
      <c r="CZ276" s="13" t="s">
        <v>136</v>
      </c>
      <c r="DA276" s="13" t="s">
        <v>136</v>
      </c>
      <c r="DB276" s="13" t="s">
        <v>136</v>
      </c>
      <c r="DC276">
        <v>5</v>
      </c>
      <c r="DD276" s="13" t="s">
        <v>136</v>
      </c>
      <c r="DE276" s="13" t="s">
        <v>136</v>
      </c>
      <c r="DF276" s="13" t="s">
        <v>136</v>
      </c>
      <c r="DG276" s="13" t="s">
        <v>136</v>
      </c>
      <c r="DH276" s="13" t="s">
        <v>136</v>
      </c>
      <c r="DI276" s="13"/>
      <c r="DJ276" s="13"/>
      <c r="DK276" s="13"/>
      <c r="DL276" s="13">
        <v>0</v>
      </c>
      <c r="DM276" s="13">
        <v>0</v>
      </c>
      <c r="DN276" s="13">
        <v>0</v>
      </c>
      <c r="DO276" s="13">
        <v>0</v>
      </c>
      <c r="DP276" s="13">
        <v>0</v>
      </c>
      <c r="DQ276" s="13">
        <v>0</v>
      </c>
      <c r="DR276" s="13">
        <v>1</v>
      </c>
      <c r="DS276" s="13">
        <v>1</v>
      </c>
      <c r="DT276" s="13">
        <v>0</v>
      </c>
      <c r="DU276" s="13">
        <v>0</v>
      </c>
      <c r="DV276" s="13">
        <v>0</v>
      </c>
      <c r="DW276" s="13">
        <v>1</v>
      </c>
      <c r="DX276" s="13">
        <v>3</v>
      </c>
      <c r="DY276" s="13">
        <v>3</v>
      </c>
      <c r="DZ276" s="13">
        <v>4</v>
      </c>
      <c r="EA276" s="13">
        <v>4</v>
      </c>
      <c r="EC276" s="15"/>
      <c r="ED276" s="19"/>
      <c r="EE276" s="19"/>
      <c r="EF276" s="20"/>
      <c r="EH276" s="19"/>
      <c r="EI276" s="19"/>
      <c r="EJ276" s="19"/>
      <c r="EK276" s="19"/>
      <c r="EL276" s="19"/>
      <c r="EM276" s="19"/>
      <c r="EN276" s="19"/>
      <c r="EO276" s="19"/>
      <c r="EP276" s="19"/>
      <c r="EQ276" s="19"/>
      <c r="ER276" s="20">
        <v>0</v>
      </c>
      <c r="ET276" s="13">
        <v>0</v>
      </c>
      <c r="EU276" s="13">
        <v>0</v>
      </c>
      <c r="EV276" s="19">
        <v>0</v>
      </c>
      <c r="EW276" s="19"/>
      <c r="EX276">
        <v>0</v>
      </c>
      <c r="EY276" t="s">
        <v>136</v>
      </c>
      <c r="EZ276" s="19">
        <v>0</v>
      </c>
      <c r="FA276" s="19"/>
      <c r="FB276" s="20">
        <v>4</v>
      </c>
      <c r="FD276" s="19">
        <v>0</v>
      </c>
      <c r="FE276" s="19"/>
      <c r="FF276" s="15">
        <v>0</v>
      </c>
      <c r="FG276">
        <v>38</v>
      </c>
      <c r="FH276">
        <v>0</v>
      </c>
      <c r="FI276">
        <v>25</v>
      </c>
      <c r="FJ276">
        <v>119</v>
      </c>
      <c r="FK276">
        <v>63</v>
      </c>
      <c r="FL276">
        <v>119</v>
      </c>
      <c r="FM276">
        <v>182</v>
      </c>
      <c r="FN276">
        <v>5</v>
      </c>
      <c r="FO276">
        <v>0</v>
      </c>
      <c r="FP276">
        <v>0</v>
      </c>
      <c r="FQ276">
        <v>10</v>
      </c>
      <c r="FR276">
        <v>0</v>
      </c>
      <c r="FS276">
        <v>0</v>
      </c>
      <c r="FT276">
        <v>0</v>
      </c>
      <c r="FU276">
        <v>0</v>
      </c>
      <c r="FV276">
        <v>0</v>
      </c>
      <c r="FW276">
        <v>0</v>
      </c>
      <c r="FX276">
        <v>0</v>
      </c>
      <c r="FY276">
        <v>0</v>
      </c>
      <c r="FZ276">
        <v>5</v>
      </c>
      <c r="GA276">
        <v>0</v>
      </c>
      <c r="GB276">
        <v>2</v>
      </c>
      <c r="GC276">
        <v>8</v>
      </c>
      <c r="GD276">
        <v>0</v>
      </c>
      <c r="GE276">
        <v>0</v>
      </c>
      <c r="GF276">
        <v>0</v>
      </c>
      <c r="GG276">
        <v>0</v>
      </c>
      <c r="GH276">
        <v>5</v>
      </c>
      <c r="GI276">
        <v>0</v>
      </c>
      <c r="GJ276">
        <v>0</v>
      </c>
      <c r="GK276">
        <v>40</v>
      </c>
      <c r="GL276">
        <v>0</v>
      </c>
      <c r="GM276">
        <v>0</v>
      </c>
      <c r="GN276">
        <v>0</v>
      </c>
      <c r="GO276">
        <v>0</v>
      </c>
      <c r="GP276">
        <v>13</v>
      </c>
      <c r="GQ276">
        <v>0</v>
      </c>
      <c r="GR276">
        <v>3</v>
      </c>
      <c r="GS276">
        <v>36</v>
      </c>
      <c r="GT276">
        <v>5</v>
      </c>
      <c r="GU276">
        <v>0</v>
      </c>
      <c r="GV276">
        <v>20</v>
      </c>
      <c r="GW276">
        <v>25</v>
      </c>
      <c r="GX276">
        <v>5</v>
      </c>
      <c r="GY276">
        <v>0</v>
      </c>
      <c r="GZ276">
        <v>0</v>
      </c>
      <c r="HA276">
        <v>0</v>
      </c>
    </row>
    <row r="277" spans="1:209" ht="15" customHeight="1" x14ac:dyDescent="0.35">
      <c r="A277" s="18">
        <v>4011004</v>
      </c>
      <c r="B277" s="18">
        <v>4</v>
      </c>
      <c r="C277" s="18">
        <v>1</v>
      </c>
      <c r="D277" s="18">
        <v>10</v>
      </c>
      <c r="E277" s="18" t="s">
        <v>400</v>
      </c>
      <c r="F277" s="18">
        <v>0</v>
      </c>
      <c r="G277">
        <v>0</v>
      </c>
      <c r="H277" s="18">
        <v>2</v>
      </c>
      <c r="I277">
        <v>0</v>
      </c>
      <c r="J277">
        <v>0</v>
      </c>
      <c r="K277" s="13">
        <v>0</v>
      </c>
      <c r="L277" s="14">
        <v>0</v>
      </c>
      <c r="M277" s="14">
        <v>0</v>
      </c>
      <c r="N277">
        <v>2</v>
      </c>
      <c r="O277" s="13">
        <v>6</v>
      </c>
      <c r="P277" s="14">
        <v>0</v>
      </c>
      <c r="Q277" s="14">
        <v>0</v>
      </c>
      <c r="R277" s="13">
        <v>0</v>
      </c>
      <c r="S277">
        <v>1</v>
      </c>
      <c r="T277" s="14">
        <f t="shared" si="52"/>
        <v>9</v>
      </c>
      <c r="U277" s="14">
        <v>0</v>
      </c>
      <c r="V277" s="14">
        <v>0</v>
      </c>
      <c r="W277" s="14">
        <v>0</v>
      </c>
      <c r="X277" s="14">
        <v>0</v>
      </c>
      <c r="Y277" s="14">
        <v>0</v>
      </c>
      <c r="Z277" s="14">
        <v>0</v>
      </c>
      <c r="AA277" s="14">
        <v>0</v>
      </c>
      <c r="AB277" s="14">
        <f t="shared" si="53"/>
        <v>0</v>
      </c>
      <c r="AC277" s="14">
        <v>0</v>
      </c>
      <c r="AD277" s="14">
        <v>0</v>
      </c>
      <c r="AE277" s="14">
        <v>0</v>
      </c>
      <c r="AF277" s="14">
        <v>0</v>
      </c>
      <c r="AG277" s="14">
        <v>0</v>
      </c>
      <c r="AH277" s="14">
        <v>0</v>
      </c>
      <c r="AI277" s="14">
        <v>0</v>
      </c>
      <c r="AJ277" s="14">
        <f t="shared" si="54"/>
        <v>0</v>
      </c>
      <c r="AK277" s="14">
        <v>0</v>
      </c>
      <c r="AL277" s="14">
        <v>0</v>
      </c>
      <c r="AM277" s="14">
        <v>0</v>
      </c>
      <c r="AN277" s="14">
        <v>0</v>
      </c>
      <c r="AO277" s="14">
        <v>0</v>
      </c>
      <c r="AP277" s="14">
        <v>0</v>
      </c>
      <c r="AQ277" s="14">
        <v>0</v>
      </c>
      <c r="AR277" s="14">
        <f t="shared" si="55"/>
        <v>0</v>
      </c>
      <c r="AS277" s="14">
        <f t="shared" si="56"/>
        <v>9</v>
      </c>
      <c r="AT277" s="13">
        <v>0</v>
      </c>
      <c r="AU277" s="13" t="s">
        <v>136</v>
      </c>
      <c r="AV277" s="20">
        <v>0</v>
      </c>
      <c r="AW277" s="13" t="s">
        <v>136</v>
      </c>
      <c r="AX277" s="13" t="s">
        <v>136</v>
      </c>
      <c r="AY277" s="13" t="s">
        <v>136</v>
      </c>
      <c r="AZ277" s="20">
        <v>0</v>
      </c>
      <c r="BA277" s="13" t="s">
        <v>136</v>
      </c>
      <c r="BB277" s="13" t="s">
        <v>136</v>
      </c>
      <c r="BC277" s="13" t="s">
        <v>136</v>
      </c>
      <c r="BD277" s="20">
        <v>0</v>
      </c>
      <c r="BE277" s="13" t="s">
        <v>136</v>
      </c>
      <c r="BF277" s="13" t="s">
        <v>136</v>
      </c>
      <c r="BG277" s="13" t="s">
        <v>136</v>
      </c>
      <c r="BH277" s="20">
        <v>0</v>
      </c>
      <c r="BI277" s="13" t="s">
        <v>136</v>
      </c>
      <c r="BJ277" s="13" t="s">
        <v>136</v>
      </c>
      <c r="BK277" s="13" t="s">
        <v>136</v>
      </c>
      <c r="BL277" s="20">
        <v>0</v>
      </c>
      <c r="BM277" s="13" t="s">
        <v>136</v>
      </c>
      <c r="BN277" s="13" t="s">
        <v>136</v>
      </c>
      <c r="BO277" s="13" t="s">
        <v>136</v>
      </c>
      <c r="BP277" s="20">
        <v>0</v>
      </c>
      <c r="BQ277" s="21">
        <v>0</v>
      </c>
      <c r="BR277" s="13" t="s">
        <v>136</v>
      </c>
      <c r="BS277" s="13" t="s">
        <v>136</v>
      </c>
      <c r="BT277" s="13" t="s">
        <v>136</v>
      </c>
      <c r="BU277" s="20">
        <v>0</v>
      </c>
      <c r="BV277" s="13" t="s">
        <v>136</v>
      </c>
      <c r="BW277" s="13" t="s">
        <v>136</v>
      </c>
      <c r="BX277" s="13" t="s">
        <v>136</v>
      </c>
      <c r="BY277" s="20">
        <v>0</v>
      </c>
      <c r="BZ277" s="13" t="s">
        <v>136</v>
      </c>
      <c r="CA277" s="13" t="s">
        <v>136</v>
      </c>
      <c r="CB277" s="13" t="s">
        <v>136</v>
      </c>
      <c r="CC277" s="20">
        <v>1</v>
      </c>
      <c r="CD277" s="13">
        <v>2</v>
      </c>
      <c r="CE277" s="13">
        <v>2</v>
      </c>
      <c r="CF277" s="13">
        <v>3</v>
      </c>
      <c r="CG277" s="20">
        <v>0</v>
      </c>
      <c r="CH277" s="13" t="s">
        <v>136</v>
      </c>
      <c r="CI277" s="13" t="s">
        <v>136</v>
      </c>
      <c r="CJ277" s="13" t="s">
        <v>136</v>
      </c>
      <c r="CK277" s="20">
        <v>0</v>
      </c>
      <c r="CL277" s="13" t="s">
        <v>136</v>
      </c>
      <c r="CM277" s="13" t="s">
        <v>136</v>
      </c>
      <c r="CN277" s="13" t="s">
        <v>136</v>
      </c>
      <c r="CO277" s="13" t="s">
        <v>136</v>
      </c>
      <c r="CP277" s="13" t="s">
        <v>136</v>
      </c>
      <c r="CQ277" s="13" t="s">
        <v>136</v>
      </c>
      <c r="CR277" s="13" t="s">
        <v>136</v>
      </c>
      <c r="CS277" s="13" t="s">
        <v>136</v>
      </c>
      <c r="CT277" s="13" t="s">
        <v>136</v>
      </c>
      <c r="CU277" s="13" t="s">
        <v>136</v>
      </c>
      <c r="CV277" s="13" t="s">
        <v>136</v>
      </c>
      <c r="CW277" s="13" t="s">
        <v>136</v>
      </c>
      <c r="CX277" s="13" t="s">
        <v>136</v>
      </c>
      <c r="CY277" s="13" t="s">
        <v>136</v>
      </c>
      <c r="CZ277" s="13" t="s">
        <v>136</v>
      </c>
      <c r="DA277" s="13" t="s">
        <v>136</v>
      </c>
      <c r="DB277" s="13" t="s">
        <v>136</v>
      </c>
      <c r="DC277" s="13">
        <v>2</v>
      </c>
      <c r="DD277">
        <v>6</v>
      </c>
      <c r="DE277" s="13" t="s">
        <v>136</v>
      </c>
      <c r="DF277" s="13" t="s">
        <v>136</v>
      </c>
      <c r="DG277" s="13" t="s">
        <v>136</v>
      </c>
      <c r="DH277" s="13" t="s">
        <v>136</v>
      </c>
      <c r="DI277" s="13"/>
      <c r="DJ277" s="13"/>
      <c r="DK277" s="13"/>
      <c r="DL277" s="13">
        <v>0</v>
      </c>
      <c r="DM277" s="13">
        <v>0</v>
      </c>
      <c r="DN277" s="13">
        <v>0</v>
      </c>
      <c r="DO277" s="13">
        <v>0</v>
      </c>
      <c r="DP277" s="13">
        <v>0</v>
      </c>
      <c r="DQ277" s="13">
        <v>0</v>
      </c>
      <c r="DR277" s="13">
        <v>0</v>
      </c>
      <c r="DS277" s="13">
        <v>0</v>
      </c>
      <c r="DT277" s="13">
        <v>0</v>
      </c>
      <c r="DU277" s="13">
        <v>0</v>
      </c>
      <c r="DV277" s="13">
        <v>0</v>
      </c>
      <c r="DW277" s="13">
        <v>1</v>
      </c>
      <c r="DX277" s="13">
        <v>2</v>
      </c>
      <c r="DY277" s="13">
        <v>2</v>
      </c>
      <c r="DZ277" s="13">
        <v>2</v>
      </c>
      <c r="EA277" s="13">
        <v>4</v>
      </c>
      <c r="EB277" s="13">
        <v>3000</v>
      </c>
      <c r="EC277" s="13">
        <v>4000</v>
      </c>
      <c r="ED277" s="19">
        <f t="shared" si="57"/>
        <v>1000</v>
      </c>
      <c r="EE277" s="19">
        <f t="shared" si="58"/>
        <v>25</v>
      </c>
      <c r="EF277" s="13">
        <v>3000</v>
      </c>
      <c r="EG277" s="13">
        <v>4000</v>
      </c>
      <c r="EH277" s="19">
        <f t="shared" si="59"/>
        <v>1000</v>
      </c>
      <c r="EI277" s="19">
        <f t="shared" si="60"/>
        <v>25</v>
      </c>
      <c r="EJ277" s="13">
        <v>3500</v>
      </c>
      <c r="EK277" s="13">
        <v>5000</v>
      </c>
      <c r="EL277" s="19">
        <f t="shared" si="61"/>
        <v>1500</v>
      </c>
      <c r="EM277" s="19">
        <f t="shared" si="62"/>
        <v>30</v>
      </c>
      <c r="EN277" s="14"/>
      <c r="EO277" s="14"/>
      <c r="EP277" s="19"/>
      <c r="EQ277" s="19"/>
      <c r="ER277" s="13">
        <v>1</v>
      </c>
      <c r="ES277" s="13"/>
      <c r="ET277" s="13">
        <v>1</v>
      </c>
      <c r="EU277" s="13">
        <v>0</v>
      </c>
      <c r="EV277" s="19">
        <v>0</v>
      </c>
      <c r="EW277" s="19"/>
      <c r="EX277" s="13">
        <v>0</v>
      </c>
      <c r="EY277" t="s">
        <v>136</v>
      </c>
      <c r="EZ277" s="19">
        <v>0</v>
      </c>
      <c r="FA277" s="19"/>
      <c r="FB277" s="20">
        <v>6</v>
      </c>
      <c r="FD277" s="19">
        <v>0</v>
      </c>
      <c r="FE277" s="19"/>
      <c r="FF277">
        <v>3</v>
      </c>
      <c r="FG277">
        <v>0</v>
      </c>
      <c r="FH277">
        <v>0</v>
      </c>
      <c r="FI277">
        <v>10</v>
      </c>
      <c r="FJ277">
        <v>331</v>
      </c>
      <c r="FK277">
        <v>10</v>
      </c>
      <c r="FL277">
        <v>331</v>
      </c>
      <c r="FM277">
        <v>341</v>
      </c>
      <c r="FN277">
        <v>0</v>
      </c>
      <c r="FO277">
        <v>0</v>
      </c>
      <c r="FP277">
        <v>5</v>
      </c>
      <c r="FQ277">
        <v>4</v>
      </c>
      <c r="FR277">
        <v>0</v>
      </c>
      <c r="FS277">
        <v>0</v>
      </c>
      <c r="FT277">
        <v>0</v>
      </c>
      <c r="FU277">
        <v>0</v>
      </c>
      <c r="FV277">
        <v>0</v>
      </c>
      <c r="FW277">
        <v>0</v>
      </c>
      <c r="FX277">
        <v>0</v>
      </c>
      <c r="FY277">
        <v>0</v>
      </c>
      <c r="FZ277">
        <v>0</v>
      </c>
      <c r="GA277">
        <v>0</v>
      </c>
      <c r="GB277">
        <v>1</v>
      </c>
      <c r="GC277">
        <v>3</v>
      </c>
      <c r="GD277">
        <v>0</v>
      </c>
      <c r="GE277">
        <v>0</v>
      </c>
      <c r="GF277">
        <v>1</v>
      </c>
      <c r="GG277">
        <v>0</v>
      </c>
      <c r="GH277">
        <v>0</v>
      </c>
      <c r="GI277">
        <v>0</v>
      </c>
      <c r="GJ277">
        <v>1</v>
      </c>
      <c r="GK277">
        <v>1</v>
      </c>
      <c r="GL277">
        <v>0</v>
      </c>
      <c r="GM277">
        <v>0</v>
      </c>
      <c r="GN277">
        <v>0</v>
      </c>
      <c r="GO277">
        <v>0</v>
      </c>
      <c r="GP277">
        <v>0</v>
      </c>
      <c r="GQ277">
        <v>0</v>
      </c>
      <c r="GR277">
        <v>0</v>
      </c>
      <c r="GS277">
        <v>320</v>
      </c>
      <c r="GT277">
        <v>0</v>
      </c>
      <c r="GU277">
        <v>0</v>
      </c>
      <c r="GV277">
        <v>0</v>
      </c>
      <c r="GW277">
        <v>3</v>
      </c>
      <c r="GX277">
        <v>0</v>
      </c>
      <c r="GY277">
        <v>0</v>
      </c>
      <c r="GZ277">
        <v>2</v>
      </c>
      <c r="HA277">
        <v>0</v>
      </c>
    </row>
    <row r="278" spans="1:209" ht="15" customHeight="1" x14ac:dyDescent="0.35">
      <c r="A278" s="18">
        <v>4011005</v>
      </c>
      <c r="B278" s="18">
        <v>4</v>
      </c>
      <c r="C278" s="18">
        <v>1</v>
      </c>
      <c r="D278" s="18">
        <v>10</v>
      </c>
      <c r="E278" s="18" t="s">
        <v>401</v>
      </c>
      <c r="F278" s="18">
        <v>0</v>
      </c>
      <c r="G278">
        <v>0</v>
      </c>
      <c r="H278" s="18">
        <v>1</v>
      </c>
      <c r="I278">
        <v>0</v>
      </c>
      <c r="J278">
        <v>0</v>
      </c>
      <c r="K278" s="13">
        <v>0</v>
      </c>
      <c r="L278" s="14">
        <v>0</v>
      </c>
      <c r="M278" s="14">
        <v>0</v>
      </c>
      <c r="N278" s="14">
        <v>0</v>
      </c>
      <c r="O278" s="13">
        <v>5</v>
      </c>
      <c r="P278" s="14">
        <v>0</v>
      </c>
      <c r="Q278" s="14">
        <v>0</v>
      </c>
      <c r="R278">
        <v>1</v>
      </c>
      <c r="S278">
        <v>2</v>
      </c>
      <c r="T278" s="14">
        <f t="shared" si="52"/>
        <v>8</v>
      </c>
      <c r="U278" s="14">
        <v>0</v>
      </c>
      <c r="V278" s="14">
        <v>0</v>
      </c>
      <c r="W278" s="14">
        <v>0</v>
      </c>
      <c r="X278" s="14">
        <v>0</v>
      </c>
      <c r="Y278" s="14">
        <v>0</v>
      </c>
      <c r="Z278" s="14">
        <v>0</v>
      </c>
      <c r="AA278" s="14">
        <v>0</v>
      </c>
      <c r="AB278" s="14">
        <f t="shared" si="53"/>
        <v>0</v>
      </c>
      <c r="AC278" s="14">
        <v>0</v>
      </c>
      <c r="AD278" s="14">
        <v>0</v>
      </c>
      <c r="AE278" s="14">
        <v>0</v>
      </c>
      <c r="AF278" s="14">
        <v>0</v>
      </c>
      <c r="AG278" s="14">
        <v>0</v>
      </c>
      <c r="AH278" s="14">
        <v>0</v>
      </c>
      <c r="AI278" s="14">
        <v>0</v>
      </c>
      <c r="AJ278" s="14">
        <f t="shared" si="54"/>
        <v>0</v>
      </c>
      <c r="AK278" s="14">
        <v>0</v>
      </c>
      <c r="AL278" s="14">
        <v>0</v>
      </c>
      <c r="AM278" s="14">
        <v>0</v>
      </c>
      <c r="AN278" s="14">
        <v>0</v>
      </c>
      <c r="AO278" s="14">
        <v>0</v>
      </c>
      <c r="AP278" s="14">
        <v>0</v>
      </c>
      <c r="AQ278" s="14">
        <v>0</v>
      </c>
      <c r="AR278" s="14">
        <f t="shared" si="55"/>
        <v>0</v>
      </c>
      <c r="AS278" s="14">
        <f t="shared" si="56"/>
        <v>8</v>
      </c>
      <c r="AT278" s="13">
        <v>0</v>
      </c>
      <c r="AU278" s="13" t="s">
        <v>136</v>
      </c>
      <c r="AV278" s="20">
        <v>1</v>
      </c>
      <c r="AW278">
        <v>2</v>
      </c>
      <c r="AX278" s="13">
        <v>2</v>
      </c>
      <c r="AY278" s="13">
        <v>2</v>
      </c>
      <c r="AZ278" s="20">
        <v>0</v>
      </c>
      <c r="BA278" s="13" t="s">
        <v>136</v>
      </c>
      <c r="BB278" s="13" t="s">
        <v>136</v>
      </c>
      <c r="BC278" s="13" t="s">
        <v>136</v>
      </c>
      <c r="BD278" s="20">
        <v>0</v>
      </c>
      <c r="BE278" s="13" t="s">
        <v>136</v>
      </c>
      <c r="BF278" s="13" t="s">
        <v>136</v>
      </c>
      <c r="BG278" s="13" t="s">
        <v>136</v>
      </c>
      <c r="BH278" s="20">
        <v>0</v>
      </c>
      <c r="BI278" s="13" t="s">
        <v>136</v>
      </c>
      <c r="BJ278" s="13" t="s">
        <v>136</v>
      </c>
      <c r="BK278" s="13" t="s">
        <v>136</v>
      </c>
      <c r="BL278" s="20">
        <v>0</v>
      </c>
      <c r="BM278" s="13" t="s">
        <v>136</v>
      </c>
      <c r="BN278" s="13" t="s">
        <v>136</v>
      </c>
      <c r="BO278" s="13" t="s">
        <v>136</v>
      </c>
      <c r="BP278" s="20">
        <v>0</v>
      </c>
      <c r="BQ278" s="21">
        <v>0</v>
      </c>
      <c r="BR278" s="13" t="s">
        <v>136</v>
      </c>
      <c r="BS278" s="13" t="s">
        <v>136</v>
      </c>
      <c r="BT278" s="13" t="s">
        <v>136</v>
      </c>
      <c r="BU278" s="20">
        <v>0</v>
      </c>
      <c r="BV278" s="13" t="s">
        <v>136</v>
      </c>
      <c r="BW278" s="13" t="s">
        <v>136</v>
      </c>
      <c r="BX278" s="13" t="s">
        <v>136</v>
      </c>
      <c r="BY278" s="20">
        <v>0</v>
      </c>
      <c r="BZ278" s="13" t="s">
        <v>136</v>
      </c>
      <c r="CA278" s="13" t="s">
        <v>136</v>
      </c>
      <c r="CB278" s="13" t="s">
        <v>136</v>
      </c>
      <c r="CC278" s="20">
        <v>1</v>
      </c>
      <c r="CD278" s="13">
        <v>2</v>
      </c>
      <c r="CE278" s="15">
        <v>6</v>
      </c>
      <c r="CF278" s="13">
        <v>2</v>
      </c>
      <c r="CG278" s="20">
        <v>0</v>
      </c>
      <c r="CH278" s="13" t="s">
        <v>136</v>
      </c>
      <c r="CI278" s="13" t="s">
        <v>136</v>
      </c>
      <c r="CJ278" s="13" t="s">
        <v>136</v>
      </c>
      <c r="CK278" s="20">
        <v>1</v>
      </c>
      <c r="CL278">
        <v>2</v>
      </c>
      <c r="CM278">
        <v>2</v>
      </c>
      <c r="CN278">
        <v>3</v>
      </c>
      <c r="CO278" s="13" t="s">
        <v>136</v>
      </c>
      <c r="CP278" s="13" t="s">
        <v>136</v>
      </c>
      <c r="CQ278" s="13" t="s">
        <v>136</v>
      </c>
      <c r="CR278" s="13" t="s">
        <v>136</v>
      </c>
      <c r="CS278" s="13" t="s">
        <v>136</v>
      </c>
      <c r="CT278" s="13" t="s">
        <v>136</v>
      </c>
      <c r="CU278" s="13" t="s">
        <v>136</v>
      </c>
      <c r="CV278" s="13" t="s">
        <v>136</v>
      </c>
      <c r="CW278" s="13" t="s">
        <v>136</v>
      </c>
      <c r="CX278" s="13" t="s">
        <v>136</v>
      </c>
      <c r="CY278" s="13" t="s">
        <v>136</v>
      </c>
      <c r="CZ278" s="13" t="s">
        <v>136</v>
      </c>
      <c r="DA278" s="13" t="s">
        <v>136</v>
      </c>
      <c r="DB278" s="13" t="s">
        <v>136</v>
      </c>
      <c r="DC278" s="13">
        <v>6</v>
      </c>
      <c r="DD278" s="13" t="s">
        <v>136</v>
      </c>
      <c r="DE278" s="13" t="s">
        <v>136</v>
      </c>
      <c r="DF278" s="13" t="s">
        <v>136</v>
      </c>
      <c r="DG278">
        <v>6</v>
      </c>
      <c r="DH278" s="13" t="s">
        <v>136</v>
      </c>
      <c r="DI278" s="13"/>
      <c r="DJ278" s="13"/>
      <c r="DK278" s="13"/>
      <c r="DL278" s="13">
        <v>0</v>
      </c>
      <c r="DM278" s="13">
        <v>0</v>
      </c>
      <c r="DN278" s="13">
        <v>0</v>
      </c>
      <c r="DO278" s="13">
        <v>0</v>
      </c>
      <c r="DP278" s="13">
        <v>0</v>
      </c>
      <c r="DQ278" s="13">
        <v>0</v>
      </c>
      <c r="DR278" s="13">
        <v>1</v>
      </c>
      <c r="DS278" s="13">
        <v>1</v>
      </c>
      <c r="DT278" s="13">
        <v>0</v>
      </c>
      <c r="DU278" s="13">
        <v>0</v>
      </c>
      <c r="DV278" s="13">
        <v>0</v>
      </c>
      <c r="DW278" s="13">
        <v>0</v>
      </c>
      <c r="DX278" s="13">
        <v>2</v>
      </c>
      <c r="DY278" s="13">
        <v>2</v>
      </c>
      <c r="DZ278">
        <v>4</v>
      </c>
      <c r="EA278">
        <v>4</v>
      </c>
      <c r="EB278" s="13">
        <v>3000</v>
      </c>
      <c r="EC278" s="13">
        <v>4000</v>
      </c>
      <c r="ED278" s="19">
        <f t="shared" si="57"/>
        <v>1000</v>
      </c>
      <c r="EE278" s="19">
        <f t="shared" si="58"/>
        <v>25</v>
      </c>
      <c r="EF278" s="13">
        <v>2500</v>
      </c>
      <c r="EG278" s="13">
        <v>4000</v>
      </c>
      <c r="EH278" s="19">
        <f t="shared" si="59"/>
        <v>1500</v>
      </c>
      <c r="EI278" s="19">
        <f t="shared" si="60"/>
        <v>37.5</v>
      </c>
      <c r="EJ278" s="19"/>
      <c r="EK278" s="19"/>
      <c r="EL278" s="19"/>
      <c r="EM278" s="19"/>
      <c r="EN278" s="19"/>
      <c r="EO278" s="19"/>
      <c r="EP278" s="19"/>
      <c r="EQ278" s="19"/>
      <c r="ER278" s="19">
        <v>2</v>
      </c>
      <c r="ET278" s="13">
        <v>0</v>
      </c>
      <c r="EU278" s="13">
        <v>0</v>
      </c>
      <c r="EV278" s="19">
        <v>0</v>
      </c>
      <c r="EW278" s="19"/>
      <c r="EX278" s="13">
        <v>0</v>
      </c>
      <c r="EY278" t="s">
        <v>136</v>
      </c>
      <c r="EZ278" s="19">
        <v>0</v>
      </c>
      <c r="FA278" s="19"/>
      <c r="FB278" s="19">
        <v>0</v>
      </c>
      <c r="FC278" s="19"/>
      <c r="FD278" s="19">
        <v>0</v>
      </c>
      <c r="FE278" s="19"/>
      <c r="FF278" s="15">
        <v>0</v>
      </c>
      <c r="FG278">
        <v>7</v>
      </c>
      <c r="FH278">
        <v>0</v>
      </c>
      <c r="FI278">
        <v>0</v>
      </c>
      <c r="FJ278">
        <v>69</v>
      </c>
      <c r="FK278">
        <v>7</v>
      </c>
      <c r="FL278">
        <v>69</v>
      </c>
      <c r="FM278">
        <v>76</v>
      </c>
      <c r="FN278">
        <v>3</v>
      </c>
      <c r="FO278">
        <v>0</v>
      </c>
      <c r="FP278">
        <v>0</v>
      </c>
      <c r="FQ278">
        <v>0</v>
      </c>
      <c r="FR278">
        <v>0</v>
      </c>
      <c r="FS278">
        <v>0</v>
      </c>
      <c r="FT278">
        <v>0</v>
      </c>
      <c r="FU278">
        <v>0</v>
      </c>
      <c r="FV278">
        <v>0</v>
      </c>
      <c r="FW278">
        <v>0</v>
      </c>
      <c r="FX278">
        <v>0</v>
      </c>
      <c r="FY278">
        <v>0</v>
      </c>
      <c r="FZ278">
        <v>0</v>
      </c>
      <c r="GA278">
        <v>0</v>
      </c>
      <c r="GB278">
        <v>0</v>
      </c>
      <c r="GC278">
        <v>9</v>
      </c>
      <c r="GD278">
        <v>3</v>
      </c>
      <c r="GE278">
        <v>0</v>
      </c>
      <c r="GF278">
        <v>0</v>
      </c>
      <c r="GG278">
        <v>0</v>
      </c>
      <c r="GH278">
        <v>0</v>
      </c>
      <c r="GI278">
        <v>0</v>
      </c>
      <c r="GJ278">
        <v>0</v>
      </c>
      <c r="GK278">
        <v>36</v>
      </c>
      <c r="GL278">
        <v>0</v>
      </c>
      <c r="GM278">
        <v>0</v>
      </c>
      <c r="GN278">
        <v>0</v>
      </c>
      <c r="GO278">
        <v>0</v>
      </c>
      <c r="GP278">
        <v>0</v>
      </c>
      <c r="GQ278">
        <v>0</v>
      </c>
      <c r="GR278">
        <v>0</v>
      </c>
      <c r="GS278">
        <v>24</v>
      </c>
      <c r="GT278">
        <v>0</v>
      </c>
      <c r="GU278">
        <v>0</v>
      </c>
      <c r="GV278">
        <v>0</v>
      </c>
      <c r="GW278">
        <v>0</v>
      </c>
      <c r="GX278">
        <v>1</v>
      </c>
      <c r="GY278">
        <v>0</v>
      </c>
      <c r="GZ278">
        <v>0</v>
      </c>
      <c r="HA278">
        <v>0</v>
      </c>
    </row>
    <row r="279" spans="1:209" ht="15" customHeight="1" x14ac:dyDescent="0.35">
      <c r="A279" s="18">
        <v>4011006</v>
      </c>
      <c r="B279" s="18">
        <v>4</v>
      </c>
      <c r="C279" s="18">
        <v>1</v>
      </c>
      <c r="D279" s="18">
        <v>10</v>
      </c>
      <c r="E279" s="18" t="s">
        <v>186</v>
      </c>
      <c r="F279" s="18">
        <v>0</v>
      </c>
      <c r="G279">
        <v>0</v>
      </c>
      <c r="H279" s="18">
        <v>2</v>
      </c>
      <c r="I279">
        <v>0</v>
      </c>
      <c r="J279">
        <v>0</v>
      </c>
      <c r="K279" s="13">
        <v>0</v>
      </c>
      <c r="L279" s="14">
        <v>0</v>
      </c>
      <c r="M279">
        <v>3.5</v>
      </c>
      <c r="N279">
        <v>2</v>
      </c>
      <c r="O279" s="13">
        <v>2</v>
      </c>
      <c r="P279" s="14">
        <v>0</v>
      </c>
      <c r="Q279" s="14">
        <v>0</v>
      </c>
      <c r="R279" s="13">
        <v>4</v>
      </c>
      <c r="S279" s="14">
        <v>0</v>
      </c>
      <c r="T279" s="14">
        <f t="shared" si="52"/>
        <v>11.5</v>
      </c>
      <c r="U279" s="14">
        <v>0</v>
      </c>
      <c r="V279" s="14">
        <v>0</v>
      </c>
      <c r="W279" s="14">
        <v>0</v>
      </c>
      <c r="X279" s="14">
        <v>0</v>
      </c>
      <c r="Y279" s="14">
        <v>0</v>
      </c>
      <c r="Z279" s="14">
        <v>0</v>
      </c>
      <c r="AA279" s="14">
        <v>0</v>
      </c>
      <c r="AB279" s="14">
        <f t="shared" si="53"/>
        <v>0</v>
      </c>
      <c r="AC279" s="14">
        <v>0</v>
      </c>
      <c r="AD279" s="14">
        <v>0</v>
      </c>
      <c r="AE279" s="14">
        <v>0</v>
      </c>
      <c r="AF279" s="14">
        <v>0</v>
      </c>
      <c r="AG279" s="14">
        <v>0</v>
      </c>
      <c r="AH279" s="14">
        <v>0</v>
      </c>
      <c r="AI279" s="14">
        <v>0</v>
      </c>
      <c r="AJ279" s="14">
        <f t="shared" si="54"/>
        <v>0</v>
      </c>
      <c r="AK279" s="14">
        <v>0</v>
      </c>
      <c r="AL279" s="14">
        <v>0</v>
      </c>
      <c r="AM279" s="14">
        <v>0</v>
      </c>
      <c r="AN279" s="14">
        <v>0</v>
      </c>
      <c r="AO279" s="14">
        <v>0</v>
      </c>
      <c r="AP279" s="14">
        <v>0</v>
      </c>
      <c r="AQ279" s="14">
        <v>0</v>
      </c>
      <c r="AR279" s="14">
        <f t="shared" si="55"/>
        <v>0</v>
      </c>
      <c r="AS279" s="14">
        <f t="shared" si="56"/>
        <v>11.5</v>
      </c>
      <c r="AT279" s="13">
        <v>1</v>
      </c>
      <c r="AU279">
        <v>8</v>
      </c>
      <c r="AV279" s="20">
        <v>0</v>
      </c>
      <c r="AW279" s="13" t="s">
        <v>136</v>
      </c>
      <c r="AX279" s="13" t="s">
        <v>136</v>
      </c>
      <c r="AY279" s="13" t="s">
        <v>136</v>
      </c>
      <c r="AZ279" s="20">
        <v>0</v>
      </c>
      <c r="BA279" s="13" t="s">
        <v>136</v>
      </c>
      <c r="BB279" s="13" t="s">
        <v>136</v>
      </c>
      <c r="BC279" s="13" t="s">
        <v>136</v>
      </c>
      <c r="BD279" s="20">
        <v>0</v>
      </c>
      <c r="BE279" s="13" t="s">
        <v>136</v>
      </c>
      <c r="BF279" s="13" t="s">
        <v>136</v>
      </c>
      <c r="BG279" s="13" t="s">
        <v>136</v>
      </c>
      <c r="BH279" s="20">
        <v>0</v>
      </c>
      <c r="BI279" s="13" t="s">
        <v>136</v>
      </c>
      <c r="BJ279" s="13" t="s">
        <v>136</v>
      </c>
      <c r="BK279" s="13" t="s">
        <v>136</v>
      </c>
      <c r="BL279" s="20">
        <v>0</v>
      </c>
      <c r="BM279" s="13" t="s">
        <v>136</v>
      </c>
      <c r="BN279" s="13" t="s">
        <v>136</v>
      </c>
      <c r="BO279" s="13" t="s">
        <v>136</v>
      </c>
      <c r="BP279" s="20">
        <v>0</v>
      </c>
      <c r="BQ279" s="21">
        <v>0</v>
      </c>
      <c r="BR279" s="13" t="s">
        <v>136</v>
      </c>
      <c r="BS279" s="13" t="s">
        <v>136</v>
      </c>
      <c r="BT279" s="13" t="s">
        <v>136</v>
      </c>
      <c r="BU279" s="20">
        <v>1</v>
      </c>
      <c r="BV279" s="13">
        <v>2</v>
      </c>
      <c r="BW279">
        <v>6</v>
      </c>
      <c r="BX279" s="13">
        <v>2</v>
      </c>
      <c r="BY279" s="20">
        <v>0</v>
      </c>
      <c r="BZ279" s="13" t="s">
        <v>136</v>
      </c>
      <c r="CA279" s="13" t="s">
        <v>136</v>
      </c>
      <c r="CB279" s="13" t="s">
        <v>136</v>
      </c>
      <c r="CC279" s="20">
        <v>1</v>
      </c>
      <c r="CD279" s="13">
        <v>2</v>
      </c>
      <c r="CE279" s="15">
        <v>6</v>
      </c>
      <c r="CF279" s="13">
        <v>2</v>
      </c>
      <c r="CG279" s="20">
        <v>0</v>
      </c>
      <c r="CH279" s="13" t="s">
        <v>136</v>
      </c>
      <c r="CI279" s="13" t="s">
        <v>136</v>
      </c>
      <c r="CJ279" s="13" t="s">
        <v>136</v>
      </c>
      <c r="CK279" s="20">
        <v>0</v>
      </c>
      <c r="CL279" s="13" t="s">
        <v>136</v>
      </c>
      <c r="CM279" s="13" t="s">
        <v>136</v>
      </c>
      <c r="CN279" s="13" t="s">
        <v>136</v>
      </c>
      <c r="CO279" s="13" t="s">
        <v>136</v>
      </c>
      <c r="CP279" s="13" t="s">
        <v>136</v>
      </c>
      <c r="CQ279" s="13" t="s">
        <v>136</v>
      </c>
      <c r="CR279" s="13" t="s">
        <v>136</v>
      </c>
      <c r="CS279" s="13" t="s">
        <v>136</v>
      </c>
      <c r="CT279" s="13" t="s">
        <v>136</v>
      </c>
      <c r="CU279" s="13" t="s">
        <v>136</v>
      </c>
      <c r="CV279" s="13" t="s">
        <v>136</v>
      </c>
      <c r="CW279" s="13" t="s">
        <v>136</v>
      </c>
      <c r="CX279" s="13" t="s">
        <v>136</v>
      </c>
      <c r="CY279" s="13">
        <v>6</v>
      </c>
      <c r="CZ279" s="13" t="s">
        <v>136</v>
      </c>
      <c r="DA279" s="13" t="s">
        <v>136</v>
      </c>
      <c r="DB279" s="13" t="s">
        <v>136</v>
      </c>
      <c r="DC279" s="13">
        <v>7</v>
      </c>
      <c r="DD279" s="13" t="s">
        <v>136</v>
      </c>
      <c r="DE279" s="13" t="s">
        <v>136</v>
      </c>
      <c r="DF279" s="13" t="s">
        <v>136</v>
      </c>
      <c r="DG279" s="13" t="s">
        <v>136</v>
      </c>
      <c r="DH279" s="13" t="s">
        <v>136</v>
      </c>
      <c r="DI279" s="13"/>
      <c r="DJ279" s="13"/>
      <c r="DK279" s="13"/>
      <c r="DL279" s="13">
        <v>0</v>
      </c>
      <c r="DM279" s="13">
        <v>0</v>
      </c>
      <c r="DN279" s="13">
        <v>0</v>
      </c>
      <c r="DO279" s="13">
        <v>0</v>
      </c>
      <c r="DP279" s="13">
        <v>0</v>
      </c>
      <c r="DQ279" s="13">
        <v>0</v>
      </c>
      <c r="DR279" s="13">
        <v>1</v>
      </c>
      <c r="DS279" s="13">
        <v>0</v>
      </c>
      <c r="DT279" s="13">
        <v>0</v>
      </c>
      <c r="DU279" s="13">
        <v>0</v>
      </c>
      <c r="DV279" s="13">
        <v>0</v>
      </c>
      <c r="DW279" s="13">
        <v>0</v>
      </c>
      <c r="DX279" s="13">
        <v>2</v>
      </c>
      <c r="DY279" s="13">
        <v>2</v>
      </c>
      <c r="DZ279" s="13">
        <v>4</v>
      </c>
      <c r="EA279" s="13">
        <v>4</v>
      </c>
      <c r="EB279" s="13">
        <v>3000</v>
      </c>
      <c r="EC279" s="13">
        <v>4000</v>
      </c>
      <c r="ED279" s="19">
        <f t="shared" si="57"/>
        <v>1000</v>
      </c>
      <c r="EE279" s="19">
        <f t="shared" si="58"/>
        <v>25</v>
      </c>
      <c r="EF279" s="13">
        <v>3000</v>
      </c>
      <c r="EG279" s="13">
        <v>4000</v>
      </c>
      <c r="EH279" s="19">
        <f t="shared" si="59"/>
        <v>1000</v>
      </c>
      <c r="EI279" s="19">
        <f t="shared" si="60"/>
        <v>25</v>
      </c>
      <c r="EJ279" s="19"/>
      <c r="EK279" s="19"/>
      <c r="EL279" s="19"/>
      <c r="EM279" s="19"/>
      <c r="EN279" s="19"/>
      <c r="EO279" s="19"/>
      <c r="EP279" s="19"/>
      <c r="EQ279" s="19"/>
      <c r="ER279" s="13">
        <v>1</v>
      </c>
      <c r="ES279" s="13"/>
      <c r="ET279" s="13">
        <v>1</v>
      </c>
      <c r="EU279" s="13">
        <v>0</v>
      </c>
      <c r="EV279" s="13">
        <v>0</v>
      </c>
      <c r="EW279" s="13"/>
      <c r="EX279" s="13">
        <v>0</v>
      </c>
      <c r="EY279" t="s">
        <v>136</v>
      </c>
      <c r="EZ279" s="13">
        <v>1</v>
      </c>
      <c r="FA279" s="13"/>
      <c r="FB279" s="19">
        <v>0</v>
      </c>
      <c r="FC279" s="19"/>
      <c r="FD279" s="19">
        <v>0</v>
      </c>
      <c r="FE279" s="19"/>
      <c r="FF279">
        <v>1</v>
      </c>
      <c r="FG279">
        <v>4</v>
      </c>
      <c r="FH279">
        <v>4</v>
      </c>
      <c r="FI279">
        <v>142</v>
      </c>
      <c r="FJ279">
        <v>663</v>
      </c>
      <c r="FK279">
        <v>146</v>
      </c>
      <c r="FL279">
        <v>667</v>
      </c>
      <c r="FM279">
        <v>813</v>
      </c>
      <c r="FN279">
        <v>0</v>
      </c>
      <c r="FO279">
        <v>0</v>
      </c>
      <c r="FP279">
        <v>61</v>
      </c>
      <c r="FQ279">
        <v>0</v>
      </c>
      <c r="FR279">
        <v>0</v>
      </c>
      <c r="FS279">
        <v>0</v>
      </c>
      <c r="FT279">
        <v>1</v>
      </c>
      <c r="FU279">
        <v>5</v>
      </c>
      <c r="FV279">
        <v>0</v>
      </c>
      <c r="FW279">
        <v>0</v>
      </c>
      <c r="FX279">
        <v>0</v>
      </c>
      <c r="FY279">
        <v>0</v>
      </c>
      <c r="FZ279">
        <v>2</v>
      </c>
      <c r="GA279">
        <v>2</v>
      </c>
      <c r="GB279">
        <v>5</v>
      </c>
      <c r="GC279">
        <v>5</v>
      </c>
      <c r="GD279">
        <v>1</v>
      </c>
      <c r="GE279">
        <v>1</v>
      </c>
      <c r="GF279">
        <v>2</v>
      </c>
      <c r="GG279">
        <v>0</v>
      </c>
      <c r="GH279">
        <v>0</v>
      </c>
      <c r="GI279">
        <v>0</v>
      </c>
      <c r="GJ279">
        <v>70</v>
      </c>
      <c r="GK279">
        <v>0</v>
      </c>
      <c r="GL279">
        <v>0</v>
      </c>
      <c r="GM279">
        <v>0</v>
      </c>
      <c r="GN279">
        <v>0</v>
      </c>
      <c r="GO279">
        <v>0</v>
      </c>
      <c r="GP279">
        <v>1</v>
      </c>
      <c r="GQ279">
        <v>1</v>
      </c>
      <c r="GR279">
        <v>0</v>
      </c>
      <c r="GS279">
        <v>338</v>
      </c>
      <c r="GT279">
        <v>0</v>
      </c>
      <c r="GU279">
        <v>0</v>
      </c>
      <c r="GV279">
        <v>0</v>
      </c>
      <c r="GW279">
        <v>0</v>
      </c>
      <c r="GX279">
        <v>0</v>
      </c>
      <c r="GY279">
        <v>0</v>
      </c>
      <c r="GZ279">
        <v>3</v>
      </c>
      <c r="HA279">
        <v>315</v>
      </c>
    </row>
    <row r="280" spans="1:209" ht="15" customHeight="1" x14ac:dyDescent="0.35">
      <c r="A280" s="18">
        <v>4011007</v>
      </c>
      <c r="B280" s="18">
        <v>4</v>
      </c>
      <c r="C280" s="18">
        <v>1</v>
      </c>
      <c r="D280" s="18">
        <v>10</v>
      </c>
      <c r="E280" s="18" t="s">
        <v>402</v>
      </c>
      <c r="F280" s="18">
        <v>0</v>
      </c>
      <c r="G280">
        <v>0</v>
      </c>
      <c r="H280" s="18">
        <v>2</v>
      </c>
      <c r="I280">
        <v>0</v>
      </c>
      <c r="J280">
        <v>0</v>
      </c>
      <c r="K280" s="13">
        <v>0</v>
      </c>
      <c r="L280" s="14">
        <v>0</v>
      </c>
      <c r="M280" s="14">
        <v>0</v>
      </c>
      <c r="N280" s="14">
        <v>0</v>
      </c>
      <c r="O280" s="13">
        <v>3</v>
      </c>
      <c r="P280" s="14">
        <v>0</v>
      </c>
      <c r="Q280" s="14">
        <v>0</v>
      </c>
      <c r="R280" s="13">
        <v>0</v>
      </c>
      <c r="S280" s="14">
        <v>0</v>
      </c>
      <c r="T280" s="14">
        <f t="shared" si="52"/>
        <v>3</v>
      </c>
      <c r="U280">
        <v>4</v>
      </c>
      <c r="V280" s="14">
        <v>0</v>
      </c>
      <c r="W280" s="14">
        <v>0</v>
      </c>
      <c r="X280">
        <v>2</v>
      </c>
      <c r="Y280" s="14">
        <v>0</v>
      </c>
      <c r="Z280">
        <v>6</v>
      </c>
      <c r="AA280" s="14">
        <v>0</v>
      </c>
      <c r="AB280" s="14">
        <f t="shared" si="53"/>
        <v>12</v>
      </c>
      <c r="AC280" s="14">
        <v>0</v>
      </c>
      <c r="AD280" s="14">
        <v>0</v>
      </c>
      <c r="AE280" s="14">
        <v>0</v>
      </c>
      <c r="AF280" s="14">
        <v>0</v>
      </c>
      <c r="AG280" s="14">
        <v>0</v>
      </c>
      <c r="AH280" s="14">
        <v>0</v>
      </c>
      <c r="AI280" s="14">
        <v>0</v>
      </c>
      <c r="AJ280" s="14">
        <f t="shared" si="54"/>
        <v>0</v>
      </c>
      <c r="AK280" s="14">
        <v>0</v>
      </c>
      <c r="AL280" s="14">
        <v>0</v>
      </c>
      <c r="AM280" s="14">
        <v>0</v>
      </c>
      <c r="AN280" s="14">
        <v>0</v>
      </c>
      <c r="AO280" s="14">
        <v>0</v>
      </c>
      <c r="AP280" s="14">
        <v>0</v>
      </c>
      <c r="AQ280" s="14">
        <v>0</v>
      </c>
      <c r="AR280" s="14">
        <f t="shared" si="55"/>
        <v>0</v>
      </c>
      <c r="AS280" s="14">
        <f t="shared" si="56"/>
        <v>15</v>
      </c>
      <c r="AT280" s="13">
        <v>0</v>
      </c>
      <c r="AU280" s="13" t="s">
        <v>136</v>
      </c>
      <c r="AV280" s="20">
        <v>0</v>
      </c>
      <c r="AW280" s="13" t="s">
        <v>136</v>
      </c>
      <c r="AX280" s="13" t="s">
        <v>136</v>
      </c>
      <c r="AY280" s="13" t="s">
        <v>136</v>
      </c>
      <c r="AZ280" s="20">
        <v>1</v>
      </c>
      <c r="BA280">
        <v>2</v>
      </c>
      <c r="BB280">
        <v>2</v>
      </c>
      <c r="BC280">
        <v>2</v>
      </c>
      <c r="BD280" s="20">
        <v>0</v>
      </c>
      <c r="BE280" s="13" t="s">
        <v>136</v>
      </c>
      <c r="BF280" s="13" t="s">
        <v>136</v>
      </c>
      <c r="BG280" s="13" t="s">
        <v>136</v>
      </c>
      <c r="BH280" s="20">
        <v>0</v>
      </c>
      <c r="BI280" s="13" t="s">
        <v>136</v>
      </c>
      <c r="BJ280" s="13" t="s">
        <v>136</v>
      </c>
      <c r="BK280" s="13" t="s">
        <v>136</v>
      </c>
      <c r="BL280" s="20">
        <v>1</v>
      </c>
      <c r="BM280">
        <v>2</v>
      </c>
      <c r="BN280" s="13">
        <v>6</v>
      </c>
      <c r="BO280">
        <v>2</v>
      </c>
      <c r="BP280" s="20">
        <v>1</v>
      </c>
      <c r="BQ280" s="21">
        <v>0</v>
      </c>
      <c r="BR280" s="20">
        <v>2</v>
      </c>
      <c r="BS280" s="20">
        <v>6</v>
      </c>
      <c r="BT280" s="20">
        <v>2</v>
      </c>
      <c r="BU280" s="20">
        <v>1</v>
      </c>
      <c r="BV280" s="13">
        <v>2</v>
      </c>
      <c r="BW280">
        <v>6</v>
      </c>
      <c r="BX280" s="13">
        <v>2</v>
      </c>
      <c r="BY280" s="20">
        <v>0</v>
      </c>
      <c r="BZ280" s="13" t="s">
        <v>136</v>
      </c>
      <c r="CA280" s="13" t="s">
        <v>136</v>
      </c>
      <c r="CB280" s="13" t="s">
        <v>136</v>
      </c>
      <c r="CC280" s="20">
        <v>1</v>
      </c>
      <c r="CD280" s="13">
        <v>2</v>
      </c>
      <c r="CE280" s="15">
        <v>6</v>
      </c>
      <c r="CF280" s="13">
        <v>2</v>
      </c>
      <c r="CG280" s="20">
        <v>0</v>
      </c>
      <c r="CH280" s="13" t="s">
        <v>136</v>
      </c>
      <c r="CI280" s="13" t="s">
        <v>136</v>
      </c>
      <c r="CJ280" s="13" t="s">
        <v>136</v>
      </c>
      <c r="CK280" s="20">
        <v>0</v>
      </c>
      <c r="CL280" s="13" t="s">
        <v>136</v>
      </c>
      <c r="CM280" s="13" t="s">
        <v>136</v>
      </c>
      <c r="CN280" s="13" t="s">
        <v>136</v>
      </c>
      <c r="CO280">
        <v>2</v>
      </c>
      <c r="CP280" s="13" t="s">
        <v>136</v>
      </c>
      <c r="CQ280" s="13" t="s">
        <v>136</v>
      </c>
      <c r="CR280" s="13" t="s">
        <v>136</v>
      </c>
      <c r="CS280" s="13" t="s">
        <v>136</v>
      </c>
      <c r="CT280" s="13" t="s">
        <v>136</v>
      </c>
      <c r="CU280">
        <v>2</v>
      </c>
      <c r="CV280" s="13" t="s">
        <v>136</v>
      </c>
      <c r="CW280">
        <v>6</v>
      </c>
      <c r="CX280" s="13" t="s">
        <v>136</v>
      </c>
      <c r="CY280" s="13">
        <v>18</v>
      </c>
      <c r="CZ280" s="13" t="s">
        <v>136</v>
      </c>
      <c r="DA280" s="13" t="s">
        <v>136</v>
      </c>
      <c r="DB280" s="13" t="s">
        <v>136</v>
      </c>
      <c r="DC280" s="13">
        <v>2</v>
      </c>
      <c r="DD280" s="13" t="s">
        <v>136</v>
      </c>
      <c r="DE280" s="13" t="s">
        <v>136</v>
      </c>
      <c r="DF280" s="13" t="s">
        <v>136</v>
      </c>
      <c r="DG280" s="13" t="s">
        <v>136</v>
      </c>
      <c r="DH280" s="13" t="s">
        <v>136</v>
      </c>
      <c r="DI280" s="13"/>
      <c r="DJ280" s="13"/>
      <c r="DK280" s="13"/>
      <c r="DL280" s="13">
        <v>0</v>
      </c>
      <c r="DM280" s="13">
        <v>0</v>
      </c>
      <c r="DN280" s="13">
        <v>0</v>
      </c>
      <c r="DO280" s="13">
        <v>0</v>
      </c>
      <c r="DP280" s="13">
        <v>1</v>
      </c>
      <c r="DQ280" s="13">
        <v>1</v>
      </c>
      <c r="DR280" s="13">
        <v>0</v>
      </c>
      <c r="DS280" s="13">
        <v>0</v>
      </c>
      <c r="DT280" s="13">
        <v>0</v>
      </c>
      <c r="DU280" s="13">
        <v>0</v>
      </c>
      <c r="DV280" s="13">
        <v>0</v>
      </c>
      <c r="DW280" s="13">
        <v>0</v>
      </c>
      <c r="DX280" s="13">
        <v>2</v>
      </c>
      <c r="DY280" s="13">
        <v>2</v>
      </c>
      <c r="DZ280" s="13">
        <v>4</v>
      </c>
      <c r="EA280" s="13">
        <v>4</v>
      </c>
      <c r="EB280" s="13">
        <v>3000</v>
      </c>
      <c r="EC280" s="13">
        <v>4000</v>
      </c>
      <c r="ED280" s="19">
        <f t="shared" si="57"/>
        <v>1000</v>
      </c>
      <c r="EE280" s="19">
        <f t="shared" si="58"/>
        <v>25</v>
      </c>
      <c r="EF280" s="13">
        <v>3000</v>
      </c>
      <c r="EG280" s="13">
        <v>4000</v>
      </c>
      <c r="EH280" s="19">
        <f t="shared" si="59"/>
        <v>1000</v>
      </c>
      <c r="EI280" s="19">
        <f t="shared" si="60"/>
        <v>25</v>
      </c>
      <c r="EJ280" s="19"/>
      <c r="EK280" s="19"/>
      <c r="EL280" s="19"/>
      <c r="EM280" s="19"/>
      <c r="EN280" s="19"/>
      <c r="EO280" s="19"/>
      <c r="EP280" s="19"/>
      <c r="EQ280" s="19"/>
      <c r="ER280">
        <v>8</v>
      </c>
      <c r="ET280" s="13">
        <v>1</v>
      </c>
      <c r="EU280" s="13">
        <v>1</v>
      </c>
      <c r="EV280">
        <v>7</v>
      </c>
      <c r="EX280" s="13">
        <v>0</v>
      </c>
      <c r="EY280" t="s">
        <v>136</v>
      </c>
      <c r="EZ280" s="19">
        <v>0</v>
      </c>
      <c r="FA280" s="19"/>
      <c r="FB280" s="19">
        <v>0</v>
      </c>
      <c r="FC280" s="19"/>
      <c r="FD280" s="19">
        <v>0</v>
      </c>
      <c r="FE280" s="19"/>
      <c r="FF280" s="20">
        <v>4</v>
      </c>
      <c r="FG280">
        <v>37</v>
      </c>
      <c r="FH280">
        <v>4</v>
      </c>
      <c r="FI280">
        <v>149</v>
      </c>
      <c r="FJ280">
        <v>69</v>
      </c>
      <c r="FK280">
        <v>186</v>
      </c>
      <c r="FL280">
        <v>73</v>
      </c>
      <c r="FM280">
        <v>259</v>
      </c>
      <c r="FN280">
        <v>11</v>
      </c>
      <c r="FO280">
        <v>0</v>
      </c>
      <c r="FP280">
        <v>18</v>
      </c>
      <c r="FQ280">
        <v>0</v>
      </c>
      <c r="FR280">
        <v>3</v>
      </c>
      <c r="FS280">
        <v>0</v>
      </c>
      <c r="FT280">
        <v>6</v>
      </c>
      <c r="FU280">
        <v>0</v>
      </c>
      <c r="FV280">
        <v>0</v>
      </c>
      <c r="FW280">
        <v>0</v>
      </c>
      <c r="FX280">
        <v>0</v>
      </c>
      <c r="FY280">
        <v>0</v>
      </c>
      <c r="FZ280">
        <v>8</v>
      </c>
      <c r="GA280">
        <v>3</v>
      </c>
      <c r="GB280">
        <v>13</v>
      </c>
      <c r="GC280">
        <v>29</v>
      </c>
      <c r="GD280">
        <v>7</v>
      </c>
      <c r="GE280">
        <v>0</v>
      </c>
      <c r="GF280">
        <v>16</v>
      </c>
      <c r="GG280">
        <v>0</v>
      </c>
      <c r="GH280">
        <v>4</v>
      </c>
      <c r="GI280">
        <v>0</v>
      </c>
      <c r="GJ280">
        <v>53</v>
      </c>
      <c r="GK280">
        <v>0</v>
      </c>
      <c r="GL280">
        <v>0</v>
      </c>
      <c r="GM280">
        <v>0</v>
      </c>
      <c r="GN280">
        <v>0</v>
      </c>
      <c r="GO280">
        <v>0</v>
      </c>
      <c r="GP280">
        <v>4</v>
      </c>
      <c r="GQ280">
        <v>1</v>
      </c>
      <c r="GR280">
        <v>43</v>
      </c>
      <c r="GS280">
        <v>40</v>
      </c>
      <c r="GT280">
        <v>0</v>
      </c>
      <c r="GU280">
        <v>0</v>
      </c>
      <c r="GV280">
        <v>0</v>
      </c>
      <c r="GW280">
        <v>0</v>
      </c>
      <c r="GX280">
        <v>0</v>
      </c>
      <c r="GY280">
        <v>0</v>
      </c>
      <c r="GZ280">
        <v>0</v>
      </c>
      <c r="HA280">
        <v>0</v>
      </c>
    </row>
    <row r="281" spans="1:209" ht="15" customHeight="1" x14ac:dyDescent="0.35">
      <c r="A281" s="18">
        <v>4011008</v>
      </c>
      <c r="B281" s="18">
        <v>4</v>
      </c>
      <c r="C281" s="18">
        <v>1</v>
      </c>
      <c r="D281" s="18">
        <v>10</v>
      </c>
      <c r="E281" s="18" t="s">
        <v>403</v>
      </c>
      <c r="F281" s="18">
        <v>0</v>
      </c>
      <c r="G281">
        <v>0</v>
      </c>
      <c r="H281" s="18">
        <v>2</v>
      </c>
      <c r="I281">
        <v>0</v>
      </c>
      <c r="J281">
        <v>1</v>
      </c>
      <c r="K281" s="13">
        <v>0</v>
      </c>
      <c r="L281" s="14">
        <v>0</v>
      </c>
      <c r="M281" s="14">
        <v>0</v>
      </c>
      <c r="N281" s="14">
        <v>0</v>
      </c>
      <c r="O281" s="14">
        <v>0</v>
      </c>
      <c r="P281" s="13">
        <v>0</v>
      </c>
      <c r="Q281" s="13">
        <v>0</v>
      </c>
      <c r="R281" s="13">
        <v>0</v>
      </c>
      <c r="S281" s="14">
        <v>0</v>
      </c>
      <c r="T281" s="14">
        <f t="shared" si="52"/>
        <v>0</v>
      </c>
      <c r="U281">
        <v>5</v>
      </c>
      <c r="V281" s="14">
        <v>0</v>
      </c>
      <c r="W281">
        <v>3</v>
      </c>
      <c r="X281">
        <v>1</v>
      </c>
      <c r="Y281" s="14">
        <v>0</v>
      </c>
      <c r="Z281">
        <v>0.5</v>
      </c>
      <c r="AA281" s="14">
        <v>0</v>
      </c>
      <c r="AB281" s="14">
        <f t="shared" si="53"/>
        <v>9.5</v>
      </c>
      <c r="AC281" s="14">
        <v>0</v>
      </c>
      <c r="AD281" s="14">
        <v>0</v>
      </c>
      <c r="AE281" s="14">
        <v>0</v>
      </c>
      <c r="AF281" s="14">
        <v>0</v>
      </c>
      <c r="AG281" s="14">
        <v>0</v>
      </c>
      <c r="AH281" s="14">
        <v>0</v>
      </c>
      <c r="AI281" s="14">
        <v>0</v>
      </c>
      <c r="AJ281" s="14">
        <f t="shared" si="54"/>
        <v>0</v>
      </c>
      <c r="AK281" s="14">
        <v>0</v>
      </c>
      <c r="AL281" s="14">
        <v>0</v>
      </c>
      <c r="AM281" s="14">
        <v>0</v>
      </c>
      <c r="AN281" s="14">
        <v>0</v>
      </c>
      <c r="AO281" s="14">
        <v>0</v>
      </c>
      <c r="AP281" s="14">
        <v>0</v>
      </c>
      <c r="AQ281" s="14">
        <v>0</v>
      </c>
      <c r="AR281" s="14">
        <f t="shared" si="55"/>
        <v>0</v>
      </c>
      <c r="AS281" s="14">
        <f t="shared" si="56"/>
        <v>9.5</v>
      </c>
      <c r="AT281" s="13">
        <v>0</v>
      </c>
      <c r="AU281" s="13" t="s">
        <v>136</v>
      </c>
      <c r="AV281" s="20">
        <v>0</v>
      </c>
      <c r="AW281" s="13" t="s">
        <v>136</v>
      </c>
      <c r="AX281" s="13" t="s">
        <v>136</v>
      </c>
      <c r="AY281" s="13" t="s">
        <v>136</v>
      </c>
      <c r="AZ281" s="20">
        <v>0</v>
      </c>
      <c r="BA281" s="13" t="s">
        <v>136</v>
      </c>
      <c r="BB281" s="13" t="s">
        <v>136</v>
      </c>
      <c r="BC281" s="13" t="s">
        <v>136</v>
      </c>
      <c r="BD281" s="20">
        <v>0</v>
      </c>
      <c r="BE281" s="13" t="s">
        <v>136</v>
      </c>
      <c r="BF281" s="13" t="s">
        <v>136</v>
      </c>
      <c r="BG281" s="13" t="s">
        <v>136</v>
      </c>
      <c r="BH281" s="20">
        <v>0</v>
      </c>
      <c r="BI281" s="13" t="s">
        <v>136</v>
      </c>
      <c r="BJ281" s="13" t="s">
        <v>136</v>
      </c>
      <c r="BK281" s="13" t="s">
        <v>136</v>
      </c>
      <c r="BL281" s="20">
        <v>0</v>
      </c>
      <c r="BM281" s="13" t="s">
        <v>136</v>
      </c>
      <c r="BN281" s="13" t="s">
        <v>136</v>
      </c>
      <c r="BO281" s="13" t="s">
        <v>136</v>
      </c>
      <c r="BP281" s="20">
        <v>0</v>
      </c>
      <c r="BQ281" s="21">
        <v>0</v>
      </c>
      <c r="BR281" s="13" t="s">
        <v>136</v>
      </c>
      <c r="BS281" s="13" t="s">
        <v>136</v>
      </c>
      <c r="BT281" s="13" t="s">
        <v>136</v>
      </c>
      <c r="BU281" s="20">
        <v>0</v>
      </c>
      <c r="BV281" s="13" t="s">
        <v>136</v>
      </c>
      <c r="BW281" s="13" t="s">
        <v>136</v>
      </c>
      <c r="BX281" s="13" t="s">
        <v>136</v>
      </c>
      <c r="BY281" s="20">
        <v>0</v>
      </c>
      <c r="BZ281" s="13" t="s">
        <v>136</v>
      </c>
      <c r="CA281" s="13" t="s">
        <v>136</v>
      </c>
      <c r="CB281" s="13" t="s">
        <v>136</v>
      </c>
      <c r="CC281" s="20">
        <v>1</v>
      </c>
      <c r="CD281" s="13">
        <v>2</v>
      </c>
      <c r="CE281" s="15">
        <v>6</v>
      </c>
      <c r="CF281" s="13">
        <v>2</v>
      </c>
      <c r="CG281" s="20">
        <v>0</v>
      </c>
      <c r="CH281" s="13" t="s">
        <v>136</v>
      </c>
      <c r="CI281" s="13" t="s">
        <v>136</v>
      </c>
      <c r="CJ281" s="13" t="s">
        <v>136</v>
      </c>
      <c r="CK281" s="20">
        <v>0</v>
      </c>
      <c r="CL281" s="13" t="s">
        <v>136</v>
      </c>
      <c r="CM281" s="13" t="s">
        <v>136</v>
      </c>
      <c r="CN281" s="13" t="s">
        <v>136</v>
      </c>
      <c r="CO281" s="13" t="s">
        <v>136</v>
      </c>
      <c r="CP281" s="13" t="s">
        <v>136</v>
      </c>
      <c r="CQ281" s="13" t="s">
        <v>136</v>
      </c>
      <c r="CR281" s="13" t="s">
        <v>136</v>
      </c>
      <c r="CS281" s="13" t="s">
        <v>136</v>
      </c>
      <c r="CT281" s="13" t="s">
        <v>136</v>
      </c>
      <c r="CU281" s="13" t="s">
        <v>136</v>
      </c>
      <c r="CV281" s="13" t="s">
        <v>136</v>
      </c>
      <c r="CW281" s="13" t="s">
        <v>136</v>
      </c>
      <c r="CX281" s="13" t="s">
        <v>136</v>
      </c>
      <c r="CY281" s="13" t="s">
        <v>136</v>
      </c>
      <c r="CZ281" s="13" t="s">
        <v>136</v>
      </c>
      <c r="DA281" s="13" t="s">
        <v>136</v>
      </c>
      <c r="DB281" s="13" t="s">
        <v>136</v>
      </c>
      <c r="DC281" s="13">
        <v>9</v>
      </c>
      <c r="DD281" s="13" t="s">
        <v>136</v>
      </c>
      <c r="DE281" s="13" t="s">
        <v>136</v>
      </c>
      <c r="DF281" s="13" t="s">
        <v>136</v>
      </c>
      <c r="DG281" s="13" t="s">
        <v>136</v>
      </c>
      <c r="DH281" s="13" t="s">
        <v>136</v>
      </c>
      <c r="DI281" s="13"/>
      <c r="DJ281" s="13"/>
      <c r="DK281" s="13"/>
      <c r="DL281" s="13">
        <v>0</v>
      </c>
      <c r="DM281" s="13">
        <v>0</v>
      </c>
      <c r="DN281" s="13">
        <v>0</v>
      </c>
      <c r="DO281" s="13">
        <v>0</v>
      </c>
      <c r="DP281" s="13">
        <v>0</v>
      </c>
      <c r="DQ281" s="13">
        <v>0</v>
      </c>
      <c r="DR281" s="13">
        <v>1</v>
      </c>
      <c r="DS281" s="13">
        <v>1</v>
      </c>
      <c r="DT281" s="13">
        <v>0</v>
      </c>
      <c r="DU281" s="13">
        <v>0</v>
      </c>
      <c r="DV281" s="13">
        <v>0</v>
      </c>
      <c r="DW281" s="13">
        <v>0</v>
      </c>
      <c r="DX281" s="13">
        <v>2</v>
      </c>
      <c r="DY281" s="13">
        <v>2</v>
      </c>
      <c r="DZ281" s="13">
        <v>4</v>
      </c>
      <c r="EA281" s="13">
        <v>4</v>
      </c>
      <c r="EB281" s="13">
        <v>3000</v>
      </c>
      <c r="EC281" s="13">
        <v>4000</v>
      </c>
      <c r="ED281" s="19">
        <f t="shared" si="57"/>
        <v>1000</v>
      </c>
      <c r="EE281" s="19">
        <f t="shared" si="58"/>
        <v>25</v>
      </c>
      <c r="EF281" s="13">
        <v>3000</v>
      </c>
      <c r="EG281" s="13">
        <v>4000</v>
      </c>
      <c r="EH281" s="19">
        <f t="shared" si="59"/>
        <v>1000</v>
      </c>
      <c r="EI281" s="19">
        <f t="shared" si="60"/>
        <v>25</v>
      </c>
      <c r="EJ281" s="19"/>
      <c r="EK281" s="19"/>
      <c r="EL281" s="19"/>
      <c r="EM281" s="19"/>
      <c r="EN281" s="19"/>
      <c r="EO281" s="19"/>
      <c r="EP281" s="19"/>
      <c r="EQ281" s="19"/>
      <c r="ER281" s="13">
        <v>1</v>
      </c>
      <c r="ES281" s="13"/>
      <c r="ET281" s="13">
        <v>1</v>
      </c>
      <c r="EU281" s="13">
        <v>1</v>
      </c>
      <c r="EV281" s="13">
        <v>3</v>
      </c>
      <c r="EW281" s="13"/>
      <c r="EX281" s="13">
        <v>0</v>
      </c>
      <c r="EY281" t="s">
        <v>136</v>
      </c>
      <c r="EZ281" s="19">
        <v>0</v>
      </c>
      <c r="FA281" s="19"/>
      <c r="FB281" s="19">
        <v>0</v>
      </c>
      <c r="FC281" s="19"/>
      <c r="FD281" s="19">
        <v>0</v>
      </c>
      <c r="FE281" s="19"/>
      <c r="FF281">
        <v>1</v>
      </c>
      <c r="FG281">
        <v>21</v>
      </c>
      <c r="FH281">
        <v>11</v>
      </c>
      <c r="FI281">
        <v>8</v>
      </c>
      <c r="FJ281">
        <v>26</v>
      </c>
      <c r="FK281">
        <v>29</v>
      </c>
      <c r="FL281">
        <v>37</v>
      </c>
      <c r="FM281">
        <v>66</v>
      </c>
      <c r="FN281">
        <v>10</v>
      </c>
      <c r="FO281">
        <v>0</v>
      </c>
      <c r="FP281">
        <v>0</v>
      </c>
      <c r="FQ281">
        <v>0</v>
      </c>
      <c r="FR281">
        <v>0</v>
      </c>
      <c r="FS281">
        <v>0</v>
      </c>
      <c r="FT281">
        <v>0</v>
      </c>
      <c r="FU281">
        <v>0</v>
      </c>
      <c r="FV281">
        <v>0</v>
      </c>
      <c r="FW281">
        <v>0</v>
      </c>
      <c r="FX281">
        <v>0</v>
      </c>
      <c r="FY281">
        <v>0</v>
      </c>
      <c r="FZ281">
        <v>2</v>
      </c>
      <c r="GA281">
        <v>2</v>
      </c>
      <c r="GB281">
        <v>0</v>
      </c>
      <c r="GC281">
        <v>7</v>
      </c>
      <c r="GD281">
        <v>0</v>
      </c>
      <c r="GE281">
        <v>0</v>
      </c>
      <c r="GF281">
        <v>0</v>
      </c>
      <c r="GG281">
        <v>0</v>
      </c>
      <c r="GH281">
        <v>5</v>
      </c>
      <c r="GI281">
        <v>5</v>
      </c>
      <c r="GJ281">
        <v>6</v>
      </c>
      <c r="GK281">
        <v>11</v>
      </c>
      <c r="GL281">
        <v>0</v>
      </c>
      <c r="GM281">
        <v>0</v>
      </c>
      <c r="GN281">
        <v>0</v>
      </c>
      <c r="GO281">
        <v>0</v>
      </c>
      <c r="GP281">
        <v>2</v>
      </c>
      <c r="GQ281">
        <v>2</v>
      </c>
      <c r="GR281">
        <v>2</v>
      </c>
      <c r="GS281">
        <v>8</v>
      </c>
      <c r="GT281">
        <v>0</v>
      </c>
      <c r="GU281">
        <v>0</v>
      </c>
      <c r="GV281">
        <v>0</v>
      </c>
      <c r="GW281">
        <v>0</v>
      </c>
      <c r="GX281">
        <v>2</v>
      </c>
      <c r="GY281">
        <v>2</v>
      </c>
      <c r="GZ281">
        <v>0</v>
      </c>
      <c r="HA281">
        <v>0</v>
      </c>
    </row>
    <row r="282" spans="1:209" s="20" customFormat="1" ht="15" customHeight="1" x14ac:dyDescent="0.35">
      <c r="A282" s="21">
        <v>4011009</v>
      </c>
      <c r="B282" s="21">
        <v>4</v>
      </c>
      <c r="C282" s="21">
        <v>1</v>
      </c>
      <c r="D282" s="21">
        <v>10</v>
      </c>
      <c r="E282" s="21" t="s">
        <v>404</v>
      </c>
      <c r="F282" s="21">
        <v>0</v>
      </c>
      <c r="G282" s="20">
        <v>0</v>
      </c>
      <c r="H282" s="21">
        <v>1</v>
      </c>
      <c r="I282" s="20">
        <v>0</v>
      </c>
      <c r="J282" s="21">
        <v>0</v>
      </c>
      <c r="K282" s="13">
        <v>0</v>
      </c>
      <c r="L282" s="14">
        <v>0</v>
      </c>
      <c r="M282" s="20">
        <v>6</v>
      </c>
      <c r="N282" s="14">
        <v>0</v>
      </c>
      <c r="O282" s="13">
        <v>4</v>
      </c>
      <c r="P282" s="13">
        <v>4</v>
      </c>
      <c r="Q282" s="14">
        <v>0</v>
      </c>
      <c r="R282" s="13">
        <v>0</v>
      </c>
      <c r="S282" s="20">
        <v>1</v>
      </c>
      <c r="T282" s="14">
        <f t="shared" si="52"/>
        <v>15</v>
      </c>
      <c r="U282" s="14">
        <v>0</v>
      </c>
      <c r="V282" s="14">
        <v>0</v>
      </c>
      <c r="W282" s="14">
        <v>0</v>
      </c>
      <c r="X282" s="14">
        <v>0</v>
      </c>
      <c r="Y282" s="14">
        <v>0</v>
      </c>
      <c r="Z282" s="14">
        <v>0</v>
      </c>
      <c r="AA282" s="14">
        <v>0</v>
      </c>
      <c r="AB282" s="14">
        <f t="shared" si="53"/>
        <v>0</v>
      </c>
      <c r="AC282" s="14">
        <v>0</v>
      </c>
      <c r="AD282" s="14">
        <v>0</v>
      </c>
      <c r="AE282" s="14">
        <v>0</v>
      </c>
      <c r="AF282" s="14">
        <v>0</v>
      </c>
      <c r="AG282" s="14">
        <v>0</v>
      </c>
      <c r="AH282" s="14">
        <v>0</v>
      </c>
      <c r="AI282" s="14">
        <v>0</v>
      </c>
      <c r="AJ282" s="14">
        <f t="shared" si="54"/>
        <v>0</v>
      </c>
      <c r="AK282" s="14">
        <v>0</v>
      </c>
      <c r="AL282" s="14">
        <v>0</v>
      </c>
      <c r="AM282" s="14">
        <v>0</v>
      </c>
      <c r="AN282" s="14">
        <v>0</v>
      </c>
      <c r="AO282" s="14">
        <v>0</v>
      </c>
      <c r="AP282" s="14">
        <v>0</v>
      </c>
      <c r="AQ282" s="14">
        <v>0</v>
      </c>
      <c r="AR282" s="14">
        <f t="shared" si="55"/>
        <v>0</v>
      </c>
      <c r="AS282" s="14">
        <f t="shared" si="56"/>
        <v>15</v>
      </c>
      <c r="AT282" s="13">
        <v>1</v>
      </c>
      <c r="AU282" s="20">
        <v>5</v>
      </c>
      <c r="AV282" s="20">
        <v>0</v>
      </c>
      <c r="AW282" s="13" t="s">
        <v>136</v>
      </c>
      <c r="AX282" s="13" t="s">
        <v>136</v>
      </c>
      <c r="AY282" s="13" t="s">
        <v>136</v>
      </c>
      <c r="AZ282" s="20">
        <v>0</v>
      </c>
      <c r="BA282" s="13" t="s">
        <v>136</v>
      </c>
      <c r="BB282" s="13" t="s">
        <v>136</v>
      </c>
      <c r="BC282" s="13" t="s">
        <v>136</v>
      </c>
      <c r="BD282" s="20">
        <v>0</v>
      </c>
      <c r="BE282" s="13" t="s">
        <v>136</v>
      </c>
      <c r="BF282" s="13" t="s">
        <v>136</v>
      </c>
      <c r="BG282" s="13" t="s">
        <v>136</v>
      </c>
      <c r="BH282" s="20">
        <v>0</v>
      </c>
      <c r="BI282" s="13" t="s">
        <v>136</v>
      </c>
      <c r="BJ282" s="13" t="s">
        <v>136</v>
      </c>
      <c r="BK282" s="13" t="s">
        <v>136</v>
      </c>
      <c r="BL282" s="20">
        <v>0</v>
      </c>
      <c r="BM282" s="13" t="s">
        <v>136</v>
      </c>
      <c r="BN282" s="13" t="s">
        <v>136</v>
      </c>
      <c r="BO282" s="13" t="s">
        <v>136</v>
      </c>
      <c r="BP282" s="20">
        <v>0</v>
      </c>
      <c r="BQ282" s="21">
        <v>0</v>
      </c>
      <c r="BR282" s="13" t="s">
        <v>136</v>
      </c>
      <c r="BS282" s="13" t="s">
        <v>136</v>
      </c>
      <c r="BT282" s="13" t="s">
        <v>136</v>
      </c>
      <c r="BU282" s="20">
        <v>1</v>
      </c>
      <c r="BV282" s="20">
        <v>2</v>
      </c>
      <c r="BW282" s="19">
        <v>4</v>
      </c>
      <c r="BX282" s="20">
        <v>2</v>
      </c>
      <c r="BY282" s="20">
        <v>0</v>
      </c>
      <c r="BZ282" s="13" t="s">
        <v>136</v>
      </c>
      <c r="CA282" s="13" t="s">
        <v>136</v>
      </c>
      <c r="CB282" s="13" t="s">
        <v>136</v>
      </c>
      <c r="CC282" s="20">
        <v>0</v>
      </c>
      <c r="CD282" s="13" t="s">
        <v>136</v>
      </c>
      <c r="CE282" s="13" t="s">
        <v>136</v>
      </c>
      <c r="CF282" s="13" t="s">
        <v>136</v>
      </c>
      <c r="CG282" s="20">
        <v>0</v>
      </c>
      <c r="CH282" s="13" t="s">
        <v>136</v>
      </c>
      <c r="CI282" s="13" t="s">
        <v>136</v>
      </c>
      <c r="CJ282" s="13" t="s">
        <v>136</v>
      </c>
      <c r="CK282" s="20">
        <v>1</v>
      </c>
      <c r="CL282" s="20">
        <v>2</v>
      </c>
      <c r="CM282" s="20">
        <v>2</v>
      </c>
      <c r="CN282" s="20">
        <v>3</v>
      </c>
      <c r="CO282" s="13" t="s">
        <v>136</v>
      </c>
      <c r="CP282" s="13" t="s">
        <v>136</v>
      </c>
      <c r="CQ282" s="13" t="s">
        <v>136</v>
      </c>
      <c r="CR282" s="13" t="s">
        <v>136</v>
      </c>
      <c r="CS282" s="13" t="s">
        <v>136</v>
      </c>
      <c r="CT282" s="13" t="s">
        <v>136</v>
      </c>
      <c r="CU282" s="13" t="s">
        <v>136</v>
      </c>
      <c r="CV282" s="13" t="s">
        <v>136</v>
      </c>
      <c r="CW282" s="13" t="s">
        <v>136</v>
      </c>
      <c r="CX282" s="13" t="s">
        <v>136</v>
      </c>
      <c r="CY282" s="20">
        <v>3</v>
      </c>
      <c r="CZ282" s="13" t="s">
        <v>136</v>
      </c>
      <c r="DA282" s="13" t="s">
        <v>136</v>
      </c>
      <c r="DB282" s="13" t="s">
        <v>136</v>
      </c>
      <c r="DC282" s="13" t="s">
        <v>136</v>
      </c>
      <c r="DD282" s="13" t="s">
        <v>136</v>
      </c>
      <c r="DE282" s="13" t="s">
        <v>136</v>
      </c>
      <c r="DF282" s="13" t="s">
        <v>136</v>
      </c>
      <c r="DG282" s="13" t="s">
        <v>136</v>
      </c>
      <c r="DH282" s="13">
        <v>3</v>
      </c>
      <c r="DI282" s="13"/>
      <c r="DJ282" s="13"/>
      <c r="DK282" s="13"/>
      <c r="DL282" s="13">
        <v>0</v>
      </c>
      <c r="DM282" s="13">
        <v>0</v>
      </c>
      <c r="DN282" s="13">
        <v>0</v>
      </c>
      <c r="DO282" s="13">
        <v>0</v>
      </c>
      <c r="DP282" s="13">
        <v>0</v>
      </c>
      <c r="DQ282" s="13">
        <v>0</v>
      </c>
      <c r="DR282" s="13">
        <v>1</v>
      </c>
      <c r="DS282" s="13">
        <v>0</v>
      </c>
      <c r="DT282" s="13">
        <v>0</v>
      </c>
      <c r="DU282" s="13">
        <v>1</v>
      </c>
      <c r="DV282" s="13">
        <v>0</v>
      </c>
      <c r="DW282" s="13">
        <v>0</v>
      </c>
      <c r="DX282" s="13">
        <v>3</v>
      </c>
      <c r="DY282" s="13">
        <v>3</v>
      </c>
      <c r="DZ282" s="13">
        <v>4</v>
      </c>
      <c r="EA282" s="13">
        <v>4</v>
      </c>
      <c r="EB282" s="13">
        <v>5000</v>
      </c>
      <c r="EC282" s="13">
        <v>5000</v>
      </c>
      <c r="ED282" s="19">
        <f t="shared" si="57"/>
        <v>0</v>
      </c>
      <c r="EE282" s="19">
        <f t="shared" si="58"/>
        <v>0</v>
      </c>
      <c r="EF282" s="13">
        <v>4000</v>
      </c>
      <c r="EG282" s="13">
        <v>4000</v>
      </c>
      <c r="EH282" s="19">
        <f t="shared" si="59"/>
        <v>0</v>
      </c>
      <c r="EI282" s="19">
        <f t="shared" si="60"/>
        <v>0</v>
      </c>
      <c r="EJ282" s="19"/>
      <c r="EK282" s="19"/>
      <c r="EL282" s="19"/>
      <c r="EM282" s="19"/>
      <c r="EN282" s="19"/>
      <c r="EO282" s="19"/>
      <c r="EP282" s="19"/>
      <c r="EQ282" s="19"/>
      <c r="ER282" s="20">
        <v>2</v>
      </c>
      <c r="ET282" s="13">
        <v>1</v>
      </c>
      <c r="EU282" s="13">
        <v>1</v>
      </c>
      <c r="EV282" s="20">
        <v>8</v>
      </c>
      <c r="EX282" s="13">
        <v>0</v>
      </c>
      <c r="EY282" s="20" t="s">
        <v>136</v>
      </c>
      <c r="EZ282" s="19">
        <v>0</v>
      </c>
      <c r="FA282" s="19"/>
      <c r="FB282" s="19">
        <v>0</v>
      </c>
      <c r="FC282" s="19"/>
      <c r="FD282" s="19">
        <v>0</v>
      </c>
      <c r="FE282" s="19"/>
      <c r="FF282" s="15">
        <v>0</v>
      </c>
      <c r="FG282" s="20">
        <v>0</v>
      </c>
      <c r="FH282" s="20">
        <v>18</v>
      </c>
      <c r="FI282" s="20">
        <v>6</v>
      </c>
      <c r="FJ282" s="20">
        <v>58</v>
      </c>
      <c r="FK282" s="20">
        <v>6</v>
      </c>
      <c r="FL282" s="20">
        <v>76</v>
      </c>
      <c r="FM282" s="20">
        <v>82</v>
      </c>
      <c r="FN282" s="20">
        <v>0</v>
      </c>
      <c r="FO282" s="20">
        <v>0</v>
      </c>
      <c r="FP282" s="20">
        <v>4</v>
      </c>
      <c r="FQ282" s="20">
        <v>0</v>
      </c>
      <c r="FR282" s="20">
        <v>0</v>
      </c>
      <c r="FS282" s="20">
        <v>4</v>
      </c>
      <c r="FT282" s="20">
        <v>0</v>
      </c>
      <c r="FU282" s="20">
        <v>12</v>
      </c>
      <c r="FV282" s="20">
        <v>0</v>
      </c>
      <c r="FW282" s="20">
        <v>0</v>
      </c>
      <c r="FX282" s="20">
        <v>0</v>
      </c>
      <c r="FY282" s="20">
        <v>0</v>
      </c>
      <c r="FZ282" s="20">
        <v>0</v>
      </c>
      <c r="GA282" s="20">
        <v>0</v>
      </c>
      <c r="GB282" s="20">
        <v>0</v>
      </c>
      <c r="GC282" s="20">
        <v>0</v>
      </c>
      <c r="GD282" s="20">
        <v>0</v>
      </c>
      <c r="GE282" s="20">
        <v>4</v>
      </c>
      <c r="GF282" s="20">
        <v>0</v>
      </c>
      <c r="GG282" s="20">
        <v>0</v>
      </c>
      <c r="GH282" s="20">
        <v>0</v>
      </c>
      <c r="GI282" s="20">
        <v>2</v>
      </c>
      <c r="GJ282" s="20">
        <v>0</v>
      </c>
      <c r="GK282" s="20">
        <v>22</v>
      </c>
      <c r="GL282" s="20">
        <v>0</v>
      </c>
      <c r="GM282" s="20">
        <v>0</v>
      </c>
      <c r="GN282" s="20">
        <v>0</v>
      </c>
      <c r="GO282" s="20">
        <v>0</v>
      </c>
      <c r="GP282" s="20">
        <v>0</v>
      </c>
      <c r="GQ282" s="20">
        <v>8</v>
      </c>
      <c r="GR282" s="20">
        <v>0</v>
      </c>
      <c r="GS282" s="20">
        <v>24</v>
      </c>
      <c r="GT282" s="20">
        <v>0</v>
      </c>
      <c r="GU282" s="20">
        <v>0</v>
      </c>
      <c r="GV282" s="20">
        <v>0</v>
      </c>
      <c r="GW282" s="20">
        <v>0</v>
      </c>
      <c r="GX282" s="20">
        <v>0</v>
      </c>
      <c r="GY282" s="20">
        <v>0</v>
      </c>
      <c r="GZ282" s="20">
        <v>2</v>
      </c>
      <c r="HA282" s="20">
        <v>0</v>
      </c>
    </row>
    <row r="283" spans="1:209" ht="15" customHeight="1" x14ac:dyDescent="0.35">
      <c r="A283" s="18">
        <v>4011010</v>
      </c>
      <c r="B283" s="18">
        <v>4</v>
      </c>
      <c r="C283" s="18">
        <v>1</v>
      </c>
      <c r="D283" s="18">
        <v>10</v>
      </c>
      <c r="E283" s="18" t="s">
        <v>405</v>
      </c>
      <c r="F283" s="18">
        <v>0</v>
      </c>
      <c r="G283">
        <v>0</v>
      </c>
      <c r="H283" s="18">
        <v>2</v>
      </c>
      <c r="I283">
        <v>0</v>
      </c>
      <c r="J283" s="18">
        <v>0</v>
      </c>
      <c r="K283" s="13">
        <v>0</v>
      </c>
      <c r="L283" s="14">
        <v>0</v>
      </c>
      <c r="M283">
        <v>4</v>
      </c>
      <c r="N283">
        <v>7</v>
      </c>
      <c r="O283" s="13">
        <v>2</v>
      </c>
      <c r="P283" s="13">
        <v>4</v>
      </c>
      <c r="Q283" s="14">
        <v>0</v>
      </c>
      <c r="R283" s="13">
        <v>0</v>
      </c>
      <c r="S283" s="14">
        <v>0</v>
      </c>
      <c r="T283" s="14">
        <f t="shared" si="52"/>
        <v>17</v>
      </c>
      <c r="U283" s="14">
        <v>0</v>
      </c>
      <c r="V283" s="14">
        <v>0</v>
      </c>
      <c r="W283" s="14">
        <v>0</v>
      </c>
      <c r="X283" s="14">
        <v>0</v>
      </c>
      <c r="Y283" s="14">
        <v>0</v>
      </c>
      <c r="Z283" s="14">
        <v>0</v>
      </c>
      <c r="AA283" s="14">
        <v>0</v>
      </c>
      <c r="AB283" s="14">
        <f t="shared" si="53"/>
        <v>0</v>
      </c>
      <c r="AC283" s="14">
        <v>0</v>
      </c>
      <c r="AD283" s="14">
        <v>0</v>
      </c>
      <c r="AE283" s="14">
        <v>0</v>
      </c>
      <c r="AF283" s="14">
        <v>0</v>
      </c>
      <c r="AG283" s="14">
        <v>0</v>
      </c>
      <c r="AH283" s="14">
        <v>0</v>
      </c>
      <c r="AI283" s="14">
        <v>0</v>
      </c>
      <c r="AJ283" s="14">
        <f t="shared" si="54"/>
        <v>0</v>
      </c>
      <c r="AK283" s="14">
        <v>0</v>
      </c>
      <c r="AL283" s="14">
        <v>0</v>
      </c>
      <c r="AM283" s="14">
        <v>0</v>
      </c>
      <c r="AN283" s="14">
        <v>0</v>
      </c>
      <c r="AO283" s="14">
        <v>0</v>
      </c>
      <c r="AP283" s="14">
        <v>0</v>
      </c>
      <c r="AQ283" s="14">
        <v>0</v>
      </c>
      <c r="AR283" s="14">
        <f t="shared" si="55"/>
        <v>0</v>
      </c>
      <c r="AS283" s="14">
        <f t="shared" si="56"/>
        <v>17</v>
      </c>
      <c r="AT283" s="13">
        <v>0</v>
      </c>
      <c r="AU283" s="13" t="s">
        <v>136</v>
      </c>
      <c r="AV283" s="20">
        <v>1</v>
      </c>
      <c r="AW283">
        <v>2</v>
      </c>
      <c r="AX283" s="13">
        <v>2</v>
      </c>
      <c r="AY283" s="13">
        <v>2</v>
      </c>
      <c r="AZ283" s="13">
        <v>1</v>
      </c>
      <c r="BA283" s="13">
        <v>2</v>
      </c>
      <c r="BB283" s="13">
        <v>2</v>
      </c>
      <c r="BC283" s="13">
        <v>3</v>
      </c>
      <c r="BD283" s="20">
        <v>0</v>
      </c>
      <c r="BE283" s="13" t="s">
        <v>136</v>
      </c>
      <c r="BF283" s="13" t="s">
        <v>136</v>
      </c>
      <c r="BG283" s="13" t="s">
        <v>136</v>
      </c>
      <c r="BH283" s="20">
        <v>0</v>
      </c>
      <c r="BI283" s="13" t="s">
        <v>136</v>
      </c>
      <c r="BJ283" s="13" t="s">
        <v>136</v>
      </c>
      <c r="BK283" s="13" t="s">
        <v>136</v>
      </c>
      <c r="BL283" s="20">
        <v>1</v>
      </c>
      <c r="BM283">
        <v>2</v>
      </c>
      <c r="BN283" s="13">
        <v>6</v>
      </c>
      <c r="BO283">
        <v>2</v>
      </c>
      <c r="BP283" s="20">
        <v>0</v>
      </c>
      <c r="BQ283" s="21">
        <v>0</v>
      </c>
      <c r="BR283" s="13" t="s">
        <v>136</v>
      </c>
      <c r="BS283" s="13" t="s">
        <v>136</v>
      </c>
      <c r="BT283" s="13" t="s">
        <v>136</v>
      </c>
      <c r="BU283" s="20">
        <v>0</v>
      </c>
      <c r="BV283" s="13" t="s">
        <v>136</v>
      </c>
      <c r="BW283" s="13" t="s">
        <v>136</v>
      </c>
      <c r="BX283" s="13" t="s">
        <v>136</v>
      </c>
      <c r="BY283" s="20">
        <v>0</v>
      </c>
      <c r="BZ283" s="13" t="s">
        <v>136</v>
      </c>
      <c r="CA283" s="13" t="s">
        <v>136</v>
      </c>
      <c r="CB283" s="13" t="s">
        <v>136</v>
      </c>
      <c r="CC283" s="20">
        <v>0</v>
      </c>
      <c r="CD283" s="13" t="s">
        <v>136</v>
      </c>
      <c r="CE283" s="13" t="s">
        <v>136</v>
      </c>
      <c r="CF283" s="13" t="s">
        <v>136</v>
      </c>
      <c r="CG283" s="20">
        <v>0</v>
      </c>
      <c r="CH283" s="13" t="s">
        <v>136</v>
      </c>
      <c r="CI283" s="13" t="s">
        <v>136</v>
      </c>
      <c r="CJ283" s="13" t="s">
        <v>136</v>
      </c>
      <c r="CK283" s="20">
        <v>1</v>
      </c>
      <c r="CL283">
        <v>2</v>
      </c>
      <c r="CM283">
        <v>2</v>
      </c>
      <c r="CN283">
        <v>3</v>
      </c>
      <c r="CO283" s="13" t="s">
        <v>136</v>
      </c>
      <c r="CP283" s="13" t="s">
        <v>136</v>
      </c>
      <c r="CQ283" s="13" t="s">
        <v>136</v>
      </c>
      <c r="CR283" s="13" t="s">
        <v>136</v>
      </c>
      <c r="CS283" s="13" t="s">
        <v>136</v>
      </c>
      <c r="CT283" s="13" t="s">
        <v>136</v>
      </c>
      <c r="CU283" s="13" t="s">
        <v>136</v>
      </c>
      <c r="CV283" s="13" t="s">
        <v>136</v>
      </c>
      <c r="CW283" s="13" t="s">
        <v>136</v>
      </c>
      <c r="CX283" s="13" t="s">
        <v>136</v>
      </c>
      <c r="CY283" s="13">
        <v>2</v>
      </c>
      <c r="CZ283" s="13" t="s">
        <v>136</v>
      </c>
      <c r="DA283" s="13" t="s">
        <v>136</v>
      </c>
      <c r="DB283" s="13" t="s">
        <v>136</v>
      </c>
      <c r="DC283" s="13" t="s">
        <v>136</v>
      </c>
      <c r="DD283" s="13" t="s">
        <v>136</v>
      </c>
      <c r="DE283" s="13" t="s">
        <v>136</v>
      </c>
      <c r="DF283" s="13" t="s">
        <v>136</v>
      </c>
      <c r="DG283" s="13" t="s">
        <v>136</v>
      </c>
      <c r="DH283" s="13" t="s">
        <v>136</v>
      </c>
      <c r="DI283" s="13"/>
      <c r="DJ283" s="13"/>
      <c r="DK283" s="13"/>
      <c r="DL283" s="13">
        <v>0</v>
      </c>
      <c r="DM283" s="13">
        <v>0</v>
      </c>
      <c r="DN283" s="13">
        <v>0</v>
      </c>
      <c r="DO283" s="13">
        <v>0</v>
      </c>
      <c r="DP283" s="13">
        <v>0</v>
      </c>
      <c r="DQ283" s="13">
        <v>1</v>
      </c>
      <c r="DR283" s="13">
        <v>1</v>
      </c>
      <c r="DS283" s="13">
        <v>0</v>
      </c>
      <c r="DT283" s="13">
        <v>0</v>
      </c>
      <c r="DU283" s="13">
        <v>0</v>
      </c>
      <c r="DV283" s="13">
        <v>0</v>
      </c>
      <c r="DW283" s="13">
        <v>0</v>
      </c>
      <c r="DX283" s="13">
        <v>2</v>
      </c>
      <c r="DY283" s="13">
        <v>2</v>
      </c>
      <c r="DZ283" s="13">
        <v>4</v>
      </c>
      <c r="EA283" s="13">
        <v>4</v>
      </c>
      <c r="EB283" s="13">
        <v>3000</v>
      </c>
      <c r="EC283" s="13">
        <v>4000</v>
      </c>
      <c r="ED283" s="19">
        <f t="shared" si="57"/>
        <v>1000</v>
      </c>
      <c r="EE283" s="19">
        <f t="shared" si="58"/>
        <v>25</v>
      </c>
      <c r="EF283" s="13">
        <v>2500</v>
      </c>
      <c r="EG283" s="13">
        <v>4000</v>
      </c>
      <c r="EH283" s="19">
        <f t="shared" si="59"/>
        <v>1500</v>
      </c>
      <c r="EI283" s="19">
        <f t="shared" si="60"/>
        <v>37.5</v>
      </c>
      <c r="EJ283" s="19"/>
      <c r="EK283" s="19"/>
      <c r="EL283" s="19"/>
      <c r="EM283" s="19"/>
      <c r="EN283" s="19"/>
      <c r="EO283" s="19"/>
      <c r="EP283" s="19"/>
      <c r="EQ283" s="19"/>
      <c r="ER283" s="13">
        <v>1</v>
      </c>
      <c r="ES283" s="13"/>
      <c r="ET283" s="13">
        <v>0</v>
      </c>
      <c r="EU283" s="13">
        <v>0</v>
      </c>
      <c r="EV283" s="19">
        <v>0</v>
      </c>
      <c r="EW283" s="19"/>
      <c r="EX283" s="13">
        <v>0</v>
      </c>
      <c r="EY283" t="s">
        <v>136</v>
      </c>
      <c r="EZ283" s="19">
        <v>0</v>
      </c>
      <c r="FA283" s="19"/>
      <c r="FB283" s="19">
        <v>0</v>
      </c>
      <c r="FC283" s="19"/>
      <c r="FD283" s="19">
        <v>0</v>
      </c>
      <c r="FE283" s="19"/>
      <c r="FF283" s="15">
        <v>0</v>
      </c>
      <c r="FG283">
        <v>15</v>
      </c>
      <c r="FH283">
        <v>0</v>
      </c>
      <c r="FI283">
        <v>7</v>
      </c>
      <c r="FJ283">
        <v>57</v>
      </c>
      <c r="FK283">
        <v>22</v>
      </c>
      <c r="FL283">
        <v>57</v>
      </c>
      <c r="FM283">
        <v>79</v>
      </c>
      <c r="FN283">
        <v>4</v>
      </c>
      <c r="FO283">
        <v>0</v>
      </c>
      <c r="FP283">
        <v>4</v>
      </c>
      <c r="FQ283">
        <v>0</v>
      </c>
      <c r="FR283">
        <v>4</v>
      </c>
      <c r="FS283">
        <v>0</v>
      </c>
      <c r="FT283">
        <v>0</v>
      </c>
      <c r="FU283">
        <v>0</v>
      </c>
      <c r="FV283">
        <v>0</v>
      </c>
      <c r="FW283">
        <v>0</v>
      </c>
      <c r="FX283">
        <v>0</v>
      </c>
      <c r="FY283">
        <v>0</v>
      </c>
      <c r="FZ283">
        <v>0</v>
      </c>
      <c r="GA283">
        <v>0</v>
      </c>
      <c r="GB283">
        <v>0</v>
      </c>
      <c r="GC283">
        <v>5</v>
      </c>
      <c r="GD283">
        <v>4</v>
      </c>
      <c r="GE283">
        <v>0</v>
      </c>
      <c r="GF283">
        <v>0</v>
      </c>
      <c r="GG283">
        <v>0</v>
      </c>
      <c r="GH283">
        <v>0</v>
      </c>
      <c r="GI283">
        <v>0</v>
      </c>
      <c r="GJ283">
        <v>0</v>
      </c>
      <c r="GK283">
        <v>27</v>
      </c>
      <c r="GL283">
        <v>0</v>
      </c>
      <c r="GM283">
        <v>0</v>
      </c>
      <c r="GN283">
        <v>0</v>
      </c>
      <c r="GO283">
        <v>0</v>
      </c>
      <c r="GP283">
        <v>0</v>
      </c>
      <c r="GQ283">
        <v>0</v>
      </c>
      <c r="GR283">
        <v>0</v>
      </c>
      <c r="GS283">
        <v>25</v>
      </c>
      <c r="GT283">
        <v>0</v>
      </c>
      <c r="GU283">
        <v>0</v>
      </c>
      <c r="GV283">
        <v>0</v>
      </c>
      <c r="GW283">
        <v>0</v>
      </c>
      <c r="GX283">
        <v>3</v>
      </c>
      <c r="GY283">
        <v>0</v>
      </c>
      <c r="GZ283">
        <v>3</v>
      </c>
      <c r="HA283">
        <v>0</v>
      </c>
    </row>
    <row r="284" spans="1:209" ht="15" customHeight="1" x14ac:dyDescent="0.35">
      <c r="A284" s="18">
        <v>4011011</v>
      </c>
      <c r="B284" s="18">
        <v>4</v>
      </c>
      <c r="C284" s="18">
        <v>1</v>
      </c>
      <c r="D284" s="18">
        <v>10</v>
      </c>
      <c r="E284" s="18" t="s">
        <v>406</v>
      </c>
      <c r="F284" s="18">
        <v>1</v>
      </c>
      <c r="G284" s="18">
        <v>2</v>
      </c>
      <c r="H284" s="18">
        <v>2</v>
      </c>
      <c r="I284">
        <v>0</v>
      </c>
      <c r="J284" s="18">
        <v>2</v>
      </c>
      <c r="K284" s="13">
        <v>0</v>
      </c>
      <c r="L284" s="14">
        <v>0</v>
      </c>
      <c r="M284" s="13">
        <v>6</v>
      </c>
      <c r="N284" s="14">
        <v>0</v>
      </c>
      <c r="O284" s="13">
        <v>5</v>
      </c>
      <c r="P284" s="13">
        <v>2</v>
      </c>
      <c r="Q284" s="14">
        <v>0</v>
      </c>
      <c r="R284" s="13">
        <v>0</v>
      </c>
      <c r="S284">
        <v>1</v>
      </c>
      <c r="T284" s="14">
        <f t="shared" si="52"/>
        <v>14</v>
      </c>
      <c r="U284" s="14">
        <v>0</v>
      </c>
      <c r="V284" s="14">
        <v>0</v>
      </c>
      <c r="W284" s="14">
        <v>0</v>
      </c>
      <c r="X284" s="14">
        <v>0</v>
      </c>
      <c r="Y284" s="14">
        <v>0</v>
      </c>
      <c r="Z284" s="14">
        <v>0</v>
      </c>
      <c r="AA284" s="14">
        <v>0</v>
      </c>
      <c r="AB284" s="14">
        <f t="shared" si="53"/>
        <v>0</v>
      </c>
      <c r="AC284" s="14">
        <v>0</v>
      </c>
      <c r="AD284" s="14">
        <v>0</v>
      </c>
      <c r="AE284" s="14">
        <v>0</v>
      </c>
      <c r="AF284" s="14">
        <v>0</v>
      </c>
      <c r="AG284" s="14">
        <v>0</v>
      </c>
      <c r="AH284" s="14">
        <v>0</v>
      </c>
      <c r="AI284" s="14">
        <v>0</v>
      </c>
      <c r="AJ284" s="14">
        <f t="shared" si="54"/>
        <v>0</v>
      </c>
      <c r="AK284" s="14">
        <v>0</v>
      </c>
      <c r="AL284" s="14">
        <v>0</v>
      </c>
      <c r="AM284" s="14">
        <v>0</v>
      </c>
      <c r="AN284" s="14">
        <v>0</v>
      </c>
      <c r="AO284" s="14">
        <v>0</v>
      </c>
      <c r="AP284" s="14">
        <v>0</v>
      </c>
      <c r="AQ284" s="14">
        <v>0</v>
      </c>
      <c r="AR284" s="14">
        <f t="shared" si="55"/>
        <v>0</v>
      </c>
      <c r="AS284" s="14">
        <f t="shared" si="56"/>
        <v>14</v>
      </c>
      <c r="AT284">
        <v>1</v>
      </c>
      <c r="AU284">
        <v>5</v>
      </c>
      <c r="AV284" s="20">
        <v>1</v>
      </c>
      <c r="AW284" s="20">
        <v>2</v>
      </c>
      <c r="AX284" s="20">
        <v>2</v>
      </c>
      <c r="AY284" s="20">
        <v>2</v>
      </c>
      <c r="AZ284" s="20">
        <v>0</v>
      </c>
      <c r="BA284" s="13" t="s">
        <v>136</v>
      </c>
      <c r="BB284" s="13" t="s">
        <v>136</v>
      </c>
      <c r="BC284" s="13" t="s">
        <v>136</v>
      </c>
      <c r="BD284" s="20">
        <v>0</v>
      </c>
      <c r="BE284" s="13" t="s">
        <v>136</v>
      </c>
      <c r="BF284" s="13" t="s">
        <v>136</v>
      </c>
      <c r="BG284" s="13" t="s">
        <v>136</v>
      </c>
      <c r="BH284" s="20">
        <v>0</v>
      </c>
      <c r="BI284" s="13" t="s">
        <v>136</v>
      </c>
      <c r="BJ284" s="13" t="s">
        <v>136</v>
      </c>
      <c r="BK284" s="13" t="s">
        <v>136</v>
      </c>
      <c r="BL284" s="20">
        <v>0</v>
      </c>
      <c r="BM284" s="13" t="s">
        <v>136</v>
      </c>
      <c r="BN284" s="13" t="s">
        <v>136</v>
      </c>
      <c r="BO284" s="13" t="s">
        <v>136</v>
      </c>
      <c r="BP284" s="20">
        <v>0</v>
      </c>
      <c r="BQ284" s="21">
        <v>1</v>
      </c>
      <c r="BR284" s="13" t="s">
        <v>136</v>
      </c>
      <c r="BS284" s="13" t="s">
        <v>136</v>
      </c>
      <c r="BT284" s="13" t="s">
        <v>136</v>
      </c>
      <c r="BU284" s="20">
        <v>1</v>
      </c>
      <c r="BV284" s="13">
        <v>2</v>
      </c>
      <c r="BW284" s="19">
        <v>4</v>
      </c>
      <c r="BX284" s="13">
        <v>2</v>
      </c>
      <c r="BY284" s="20">
        <v>0</v>
      </c>
      <c r="BZ284" s="13" t="s">
        <v>136</v>
      </c>
      <c r="CA284" s="13" t="s">
        <v>136</v>
      </c>
      <c r="CB284" s="13" t="s">
        <v>136</v>
      </c>
      <c r="CC284" s="20">
        <v>1</v>
      </c>
      <c r="CD284" s="13">
        <v>2</v>
      </c>
      <c r="CE284" s="15">
        <v>6</v>
      </c>
      <c r="CF284" s="13">
        <v>2</v>
      </c>
      <c r="CG284" s="20">
        <v>0</v>
      </c>
      <c r="CH284" s="13" t="s">
        <v>136</v>
      </c>
      <c r="CI284" s="13" t="s">
        <v>136</v>
      </c>
      <c r="CJ284" s="13" t="s">
        <v>136</v>
      </c>
      <c r="CK284" s="20">
        <v>1</v>
      </c>
      <c r="CL284" s="13">
        <v>2</v>
      </c>
      <c r="CM284" s="13">
        <v>2</v>
      </c>
      <c r="CN284" s="13">
        <v>3</v>
      </c>
      <c r="CO284" s="13" t="s">
        <v>136</v>
      </c>
      <c r="CP284" s="13" t="s">
        <v>136</v>
      </c>
      <c r="CQ284" s="13" t="s">
        <v>136</v>
      </c>
      <c r="CR284" s="13" t="s">
        <v>136</v>
      </c>
      <c r="CS284" s="13" t="s">
        <v>136</v>
      </c>
      <c r="CT284" s="13" t="s">
        <v>136</v>
      </c>
      <c r="CU284" s="13" t="s">
        <v>136</v>
      </c>
      <c r="CV284" s="13" t="s">
        <v>136</v>
      </c>
      <c r="CW284" s="13" t="s">
        <v>136</v>
      </c>
      <c r="CX284" s="13" t="s">
        <v>136</v>
      </c>
      <c r="CY284" s="13" t="s">
        <v>136</v>
      </c>
      <c r="CZ284" s="13" t="s">
        <v>136</v>
      </c>
      <c r="DA284" s="13" t="s">
        <v>136</v>
      </c>
      <c r="DB284" s="13" t="s">
        <v>136</v>
      </c>
      <c r="DC284" s="13">
        <v>6</v>
      </c>
      <c r="DD284" s="13" t="s">
        <v>136</v>
      </c>
      <c r="DE284" s="13" t="s">
        <v>136</v>
      </c>
      <c r="DF284" s="13" t="s">
        <v>136</v>
      </c>
      <c r="DG284" s="13" t="s">
        <v>136</v>
      </c>
      <c r="DH284" s="13" t="s">
        <v>136</v>
      </c>
      <c r="DI284" s="13"/>
      <c r="DJ284" s="13"/>
      <c r="DK284" s="13"/>
      <c r="DL284" s="13">
        <v>0</v>
      </c>
      <c r="DM284" s="13">
        <v>0</v>
      </c>
      <c r="DN284" s="13">
        <v>0</v>
      </c>
      <c r="DO284" s="13">
        <v>0</v>
      </c>
      <c r="DP284" s="13">
        <v>0</v>
      </c>
      <c r="DQ284" s="13">
        <v>0</v>
      </c>
      <c r="DR284" s="13">
        <v>0</v>
      </c>
      <c r="DS284" s="13">
        <v>1</v>
      </c>
      <c r="DT284" s="13">
        <v>1</v>
      </c>
      <c r="DU284" s="13">
        <v>1</v>
      </c>
      <c r="DV284" s="13">
        <v>0</v>
      </c>
      <c r="DW284" s="13">
        <v>0</v>
      </c>
      <c r="DX284" s="13">
        <v>2</v>
      </c>
      <c r="DY284" s="13">
        <v>2</v>
      </c>
      <c r="DZ284" s="13">
        <v>4</v>
      </c>
      <c r="EA284" s="13">
        <v>4</v>
      </c>
      <c r="EB284" s="13">
        <v>2500</v>
      </c>
      <c r="EC284" s="13">
        <v>4000</v>
      </c>
      <c r="ED284" s="19">
        <f t="shared" si="57"/>
        <v>1500</v>
      </c>
      <c r="EE284" s="19">
        <f t="shared" si="58"/>
        <v>37.5</v>
      </c>
      <c r="EF284" s="13">
        <v>2500</v>
      </c>
      <c r="EG284" s="13">
        <v>4000</v>
      </c>
      <c r="EH284" s="19">
        <f t="shared" si="59"/>
        <v>1500</v>
      </c>
      <c r="EI284" s="19">
        <f t="shared" si="60"/>
        <v>37.5</v>
      </c>
      <c r="EJ284" s="19"/>
      <c r="EK284" s="19"/>
      <c r="EL284" s="19"/>
      <c r="EM284" s="19"/>
      <c r="EN284" s="19"/>
      <c r="EO284" s="19"/>
      <c r="EP284" s="19"/>
      <c r="EQ284" s="19"/>
      <c r="ER284">
        <v>1</v>
      </c>
      <c r="ET284" s="13">
        <v>0</v>
      </c>
      <c r="EU284" s="13">
        <v>0</v>
      </c>
      <c r="EV284" s="19">
        <v>0</v>
      </c>
      <c r="EW284" s="19"/>
      <c r="EX284" s="13">
        <v>0</v>
      </c>
      <c r="EY284" t="s">
        <v>136</v>
      </c>
      <c r="EZ284" s="19">
        <v>0</v>
      </c>
      <c r="FA284" s="19"/>
      <c r="FB284" s="19">
        <v>0</v>
      </c>
      <c r="FC284" s="19"/>
      <c r="FD284" s="19">
        <v>0</v>
      </c>
      <c r="FE284" s="19"/>
      <c r="FF284" s="15">
        <v>0</v>
      </c>
      <c r="FG284">
        <v>0</v>
      </c>
      <c r="FH284">
        <v>9</v>
      </c>
      <c r="FI284">
        <v>17</v>
      </c>
      <c r="FJ284">
        <v>53</v>
      </c>
      <c r="FK284">
        <v>17</v>
      </c>
      <c r="FL284">
        <v>62</v>
      </c>
      <c r="FM284">
        <v>79</v>
      </c>
      <c r="FN284">
        <v>0</v>
      </c>
      <c r="FO284">
        <v>0</v>
      </c>
      <c r="FP284">
        <v>3</v>
      </c>
      <c r="FQ284">
        <v>0</v>
      </c>
      <c r="FR284">
        <v>0</v>
      </c>
      <c r="FS284">
        <v>1</v>
      </c>
      <c r="FT284">
        <v>0</v>
      </c>
      <c r="FU284">
        <v>2</v>
      </c>
      <c r="FV284">
        <v>0</v>
      </c>
      <c r="FW284">
        <v>0</v>
      </c>
      <c r="FX284">
        <v>0</v>
      </c>
      <c r="FY284">
        <v>0</v>
      </c>
      <c r="FZ284">
        <v>0</v>
      </c>
      <c r="GA284">
        <v>2</v>
      </c>
      <c r="GB284">
        <v>5</v>
      </c>
      <c r="GC284">
        <v>5</v>
      </c>
      <c r="GD284">
        <v>0</v>
      </c>
      <c r="GE284">
        <v>0</v>
      </c>
      <c r="GF284">
        <v>6</v>
      </c>
      <c r="GG284">
        <v>0</v>
      </c>
      <c r="GH284">
        <v>0</v>
      </c>
      <c r="GI284">
        <v>3</v>
      </c>
      <c r="GJ284">
        <v>0</v>
      </c>
      <c r="GK284">
        <v>30</v>
      </c>
      <c r="GL284">
        <v>0</v>
      </c>
      <c r="GM284">
        <v>0</v>
      </c>
      <c r="GN284">
        <v>0</v>
      </c>
      <c r="GO284">
        <v>0</v>
      </c>
      <c r="GP284">
        <v>0</v>
      </c>
      <c r="GQ284">
        <v>3</v>
      </c>
      <c r="GR284">
        <v>0</v>
      </c>
      <c r="GS284">
        <v>16</v>
      </c>
      <c r="GT284">
        <v>0</v>
      </c>
      <c r="GU284">
        <v>0</v>
      </c>
      <c r="GV284">
        <v>0</v>
      </c>
      <c r="GW284">
        <v>0</v>
      </c>
      <c r="GX284">
        <v>0</v>
      </c>
      <c r="GY284">
        <v>0</v>
      </c>
      <c r="GZ284">
        <v>3</v>
      </c>
      <c r="HA284">
        <v>0</v>
      </c>
    </row>
    <row r="285" spans="1:209" ht="15" customHeight="1" x14ac:dyDescent="0.35">
      <c r="A285" s="18">
        <v>4011012</v>
      </c>
      <c r="B285" s="18">
        <v>4</v>
      </c>
      <c r="C285" s="18">
        <v>1</v>
      </c>
      <c r="D285" s="18">
        <v>10</v>
      </c>
      <c r="E285" s="18" t="s">
        <v>294</v>
      </c>
      <c r="F285" s="18">
        <v>1</v>
      </c>
      <c r="G285" s="18">
        <v>3</v>
      </c>
      <c r="H285" s="18">
        <v>1</v>
      </c>
      <c r="I285">
        <v>0</v>
      </c>
      <c r="J285" s="18">
        <v>2</v>
      </c>
      <c r="K285" s="13">
        <v>0</v>
      </c>
      <c r="L285" s="14">
        <v>0</v>
      </c>
      <c r="M285" s="13">
        <v>6</v>
      </c>
      <c r="N285" s="14">
        <v>0</v>
      </c>
      <c r="O285" s="13">
        <v>4</v>
      </c>
      <c r="P285" s="13">
        <v>2</v>
      </c>
      <c r="Q285" s="14">
        <v>0</v>
      </c>
      <c r="R285" s="13">
        <v>1</v>
      </c>
      <c r="S285" s="13">
        <v>2</v>
      </c>
      <c r="T285" s="14">
        <f t="shared" si="52"/>
        <v>15</v>
      </c>
      <c r="U285" s="14">
        <v>0</v>
      </c>
      <c r="V285" s="14">
        <v>0</v>
      </c>
      <c r="W285" s="14">
        <v>0</v>
      </c>
      <c r="X285" s="14">
        <v>0</v>
      </c>
      <c r="Y285" s="14">
        <v>0</v>
      </c>
      <c r="Z285" s="14">
        <v>0</v>
      </c>
      <c r="AA285" s="14">
        <v>0</v>
      </c>
      <c r="AB285" s="14">
        <f t="shared" si="53"/>
        <v>0</v>
      </c>
      <c r="AC285" s="14">
        <v>0</v>
      </c>
      <c r="AD285" s="14">
        <v>0</v>
      </c>
      <c r="AE285" s="14">
        <v>0</v>
      </c>
      <c r="AF285" s="14">
        <v>0</v>
      </c>
      <c r="AG285" s="14">
        <v>0</v>
      </c>
      <c r="AH285" s="14">
        <v>0</v>
      </c>
      <c r="AI285" s="14">
        <v>0</v>
      </c>
      <c r="AJ285" s="14">
        <f t="shared" si="54"/>
        <v>0</v>
      </c>
      <c r="AK285" s="14">
        <v>0</v>
      </c>
      <c r="AL285" s="14">
        <v>0</v>
      </c>
      <c r="AM285" s="14">
        <v>0</v>
      </c>
      <c r="AN285" s="14">
        <v>0</v>
      </c>
      <c r="AO285" s="14">
        <v>0</v>
      </c>
      <c r="AP285" s="14">
        <v>0</v>
      </c>
      <c r="AQ285" s="14">
        <v>0</v>
      </c>
      <c r="AR285" s="14">
        <f t="shared" si="55"/>
        <v>0</v>
      </c>
      <c r="AS285" s="14">
        <f t="shared" si="56"/>
        <v>15</v>
      </c>
      <c r="AT285" s="13">
        <v>0</v>
      </c>
      <c r="AU285" s="13" t="s">
        <v>136</v>
      </c>
      <c r="AV285" s="20">
        <v>1</v>
      </c>
      <c r="AW285">
        <v>2</v>
      </c>
      <c r="AX285">
        <v>2</v>
      </c>
      <c r="AY285">
        <v>2</v>
      </c>
      <c r="AZ285" s="20">
        <v>1</v>
      </c>
      <c r="BA285" s="20">
        <v>2</v>
      </c>
      <c r="BB285" s="20">
        <v>2</v>
      </c>
      <c r="BC285" s="20">
        <v>3</v>
      </c>
      <c r="BD285" s="20">
        <v>0</v>
      </c>
      <c r="BE285" s="13" t="s">
        <v>136</v>
      </c>
      <c r="BF285" s="13" t="s">
        <v>136</v>
      </c>
      <c r="BG285" s="13" t="s">
        <v>136</v>
      </c>
      <c r="BH285" s="20">
        <v>0</v>
      </c>
      <c r="BI285" s="13" t="s">
        <v>136</v>
      </c>
      <c r="BJ285" s="13" t="s">
        <v>136</v>
      </c>
      <c r="BK285" s="13" t="s">
        <v>136</v>
      </c>
      <c r="BL285" s="20">
        <v>0</v>
      </c>
      <c r="BM285" s="13" t="s">
        <v>136</v>
      </c>
      <c r="BN285" s="13" t="s">
        <v>136</v>
      </c>
      <c r="BO285" s="13" t="s">
        <v>136</v>
      </c>
      <c r="BP285" s="20">
        <v>1</v>
      </c>
      <c r="BQ285" s="21">
        <v>1</v>
      </c>
      <c r="BR285">
        <v>2</v>
      </c>
      <c r="BS285">
        <v>2</v>
      </c>
      <c r="BT285">
        <v>3</v>
      </c>
      <c r="BU285" s="20">
        <v>1</v>
      </c>
      <c r="BV285" s="13">
        <v>2</v>
      </c>
      <c r="BW285">
        <v>6</v>
      </c>
      <c r="BX285" s="13">
        <v>2</v>
      </c>
      <c r="BY285" s="20">
        <v>0</v>
      </c>
      <c r="BZ285" s="13" t="s">
        <v>136</v>
      </c>
      <c r="CA285" s="13" t="s">
        <v>136</v>
      </c>
      <c r="CB285" s="13" t="s">
        <v>136</v>
      </c>
      <c r="CC285" s="20">
        <v>1</v>
      </c>
      <c r="CD285" s="13">
        <v>2</v>
      </c>
      <c r="CE285" s="15">
        <v>6</v>
      </c>
      <c r="CF285" s="13">
        <v>2</v>
      </c>
      <c r="CG285" s="20">
        <v>0</v>
      </c>
      <c r="CH285" s="13" t="s">
        <v>136</v>
      </c>
      <c r="CI285" s="13" t="s">
        <v>136</v>
      </c>
      <c r="CJ285" s="13" t="s">
        <v>136</v>
      </c>
      <c r="CK285" s="20">
        <v>1</v>
      </c>
      <c r="CL285" s="13">
        <v>2</v>
      </c>
      <c r="CM285" s="13">
        <v>2</v>
      </c>
      <c r="CN285" s="13">
        <v>3</v>
      </c>
      <c r="CO285" s="13" t="s">
        <v>136</v>
      </c>
      <c r="CP285" s="13" t="s">
        <v>136</v>
      </c>
      <c r="CQ285" s="13" t="s">
        <v>136</v>
      </c>
      <c r="CR285" s="13" t="s">
        <v>136</v>
      </c>
      <c r="CS285" s="13" t="s">
        <v>136</v>
      </c>
      <c r="CT285" s="13" t="s">
        <v>136</v>
      </c>
      <c r="CU285" s="13" t="s">
        <v>136</v>
      </c>
      <c r="CV285" s="13" t="s">
        <v>136</v>
      </c>
      <c r="CW285" s="13" t="s">
        <v>136</v>
      </c>
      <c r="CX285" s="13" t="s">
        <v>136</v>
      </c>
      <c r="CY285" s="13" t="s">
        <v>136</v>
      </c>
      <c r="CZ285" s="13" t="s">
        <v>136</v>
      </c>
      <c r="DA285" s="13" t="s">
        <v>136</v>
      </c>
      <c r="DB285" s="13" t="s">
        <v>136</v>
      </c>
      <c r="DC285" s="13">
        <v>6</v>
      </c>
      <c r="DD285" s="13" t="s">
        <v>136</v>
      </c>
      <c r="DE285" s="13" t="s">
        <v>136</v>
      </c>
      <c r="DF285" s="13" t="s">
        <v>136</v>
      </c>
      <c r="DG285" s="13" t="s">
        <v>136</v>
      </c>
      <c r="DH285" s="13" t="s">
        <v>136</v>
      </c>
      <c r="DI285" s="13"/>
      <c r="DJ285" s="13"/>
      <c r="DK285" s="13"/>
      <c r="DL285" s="13">
        <v>0</v>
      </c>
      <c r="DM285" s="13">
        <v>0</v>
      </c>
      <c r="DN285" s="13">
        <v>0</v>
      </c>
      <c r="DO285" s="13">
        <v>0</v>
      </c>
      <c r="DP285" s="13">
        <v>0</v>
      </c>
      <c r="DQ285" s="13">
        <v>0</v>
      </c>
      <c r="DR285" s="13">
        <v>1</v>
      </c>
      <c r="DS285" s="13">
        <v>1</v>
      </c>
      <c r="DT285" s="13">
        <v>1</v>
      </c>
      <c r="DU285" s="13">
        <v>0</v>
      </c>
      <c r="DV285" s="13">
        <v>0</v>
      </c>
      <c r="DW285" s="13">
        <v>0</v>
      </c>
      <c r="DX285" s="13">
        <v>2</v>
      </c>
      <c r="DY285" s="13">
        <v>2</v>
      </c>
      <c r="DZ285" s="13">
        <v>4</v>
      </c>
      <c r="EA285" s="13">
        <v>4</v>
      </c>
      <c r="EB285" s="13">
        <v>4000</v>
      </c>
      <c r="EC285" s="13">
        <v>5000</v>
      </c>
      <c r="ED285" s="19">
        <f t="shared" si="57"/>
        <v>1000</v>
      </c>
      <c r="EE285" s="19">
        <f t="shared" si="58"/>
        <v>20</v>
      </c>
      <c r="EF285" s="13">
        <v>3000</v>
      </c>
      <c r="EG285" s="13">
        <v>4000</v>
      </c>
      <c r="EH285" s="19">
        <f t="shared" si="59"/>
        <v>1000</v>
      </c>
      <c r="EI285" s="19">
        <f t="shared" si="60"/>
        <v>25</v>
      </c>
      <c r="EJ285" s="19"/>
      <c r="EK285" s="19"/>
      <c r="EL285" s="19"/>
      <c r="EM285" s="19"/>
      <c r="EN285" s="19"/>
      <c r="EO285" s="19"/>
      <c r="EP285" s="19"/>
      <c r="EQ285" s="19"/>
      <c r="ER285" s="19">
        <v>2</v>
      </c>
      <c r="ES285" s="13"/>
      <c r="ET285" s="13">
        <v>0</v>
      </c>
      <c r="EU285" s="13">
        <v>0</v>
      </c>
      <c r="EV285" s="19">
        <v>0</v>
      </c>
      <c r="EW285" s="19"/>
      <c r="EX285" s="13">
        <v>0</v>
      </c>
      <c r="EY285" t="s">
        <v>136</v>
      </c>
      <c r="EZ285" s="19">
        <v>0</v>
      </c>
      <c r="FA285" s="19"/>
      <c r="FB285" s="19">
        <v>0</v>
      </c>
      <c r="FC285" s="19"/>
      <c r="FD285" s="19">
        <v>0</v>
      </c>
      <c r="FE285" s="19"/>
      <c r="FF285" s="15">
        <v>0</v>
      </c>
      <c r="FG285">
        <v>6</v>
      </c>
      <c r="FH285">
        <v>4</v>
      </c>
      <c r="FI285">
        <v>9</v>
      </c>
      <c r="FJ285">
        <v>55</v>
      </c>
      <c r="FK285">
        <v>15</v>
      </c>
      <c r="FL285">
        <v>59</v>
      </c>
      <c r="FM285">
        <v>74</v>
      </c>
      <c r="FN285">
        <v>2</v>
      </c>
      <c r="FO285">
        <v>0</v>
      </c>
      <c r="FP285">
        <v>2</v>
      </c>
      <c r="FQ285">
        <v>0</v>
      </c>
      <c r="FR285">
        <v>0</v>
      </c>
      <c r="FS285">
        <v>0</v>
      </c>
      <c r="FT285">
        <v>0</v>
      </c>
      <c r="FU285">
        <v>0</v>
      </c>
      <c r="FV285">
        <v>0</v>
      </c>
      <c r="FW285">
        <v>0</v>
      </c>
      <c r="FX285">
        <v>0</v>
      </c>
      <c r="FY285">
        <v>0</v>
      </c>
      <c r="FZ285">
        <v>1</v>
      </c>
      <c r="GA285">
        <v>1</v>
      </c>
      <c r="GB285">
        <v>4</v>
      </c>
      <c r="GC285">
        <v>5</v>
      </c>
      <c r="GD285">
        <v>2</v>
      </c>
      <c r="GE285">
        <v>0</v>
      </c>
      <c r="GF285">
        <v>2</v>
      </c>
      <c r="GG285">
        <v>0</v>
      </c>
      <c r="GH285">
        <v>0</v>
      </c>
      <c r="GI285">
        <v>0</v>
      </c>
      <c r="GJ285">
        <v>0</v>
      </c>
      <c r="GK285">
        <v>40</v>
      </c>
      <c r="GL285">
        <v>0</v>
      </c>
      <c r="GM285">
        <v>0</v>
      </c>
      <c r="GN285">
        <v>0</v>
      </c>
      <c r="GO285">
        <v>0</v>
      </c>
      <c r="GP285">
        <v>1</v>
      </c>
      <c r="GQ285">
        <v>2</v>
      </c>
      <c r="GR285">
        <v>0</v>
      </c>
      <c r="GS285">
        <v>10</v>
      </c>
      <c r="GT285">
        <v>0</v>
      </c>
      <c r="GU285">
        <v>0</v>
      </c>
      <c r="GV285">
        <v>0</v>
      </c>
      <c r="GW285">
        <v>0</v>
      </c>
      <c r="GX285">
        <v>0</v>
      </c>
      <c r="GY285">
        <v>1</v>
      </c>
      <c r="GZ285">
        <v>1</v>
      </c>
      <c r="HA285">
        <v>0</v>
      </c>
    </row>
    <row r="286" spans="1:209" ht="15" customHeight="1" x14ac:dyDescent="0.35">
      <c r="A286" s="18">
        <v>4011013</v>
      </c>
      <c r="B286" s="18">
        <v>4</v>
      </c>
      <c r="C286" s="18">
        <v>1</v>
      </c>
      <c r="D286" s="18">
        <v>10</v>
      </c>
      <c r="E286" s="18" t="s">
        <v>305</v>
      </c>
      <c r="F286" s="18">
        <v>1</v>
      </c>
      <c r="G286" s="18">
        <v>4</v>
      </c>
      <c r="H286" s="18">
        <v>3</v>
      </c>
      <c r="I286">
        <v>0</v>
      </c>
      <c r="J286" s="18">
        <v>1</v>
      </c>
      <c r="K286" s="13">
        <v>0</v>
      </c>
      <c r="L286" s="14">
        <v>0</v>
      </c>
      <c r="M286" s="13">
        <v>7</v>
      </c>
      <c r="N286" s="14">
        <v>0</v>
      </c>
      <c r="O286" s="13">
        <v>1</v>
      </c>
      <c r="P286" s="13">
        <v>3</v>
      </c>
      <c r="Q286" s="14">
        <v>0</v>
      </c>
      <c r="R286" s="13">
        <v>1</v>
      </c>
      <c r="S286" s="13">
        <v>1</v>
      </c>
      <c r="T286" s="14">
        <f t="shared" si="52"/>
        <v>13</v>
      </c>
      <c r="U286" s="14">
        <v>0</v>
      </c>
      <c r="V286" s="14">
        <v>0</v>
      </c>
      <c r="W286" s="14">
        <v>0</v>
      </c>
      <c r="X286" s="14">
        <v>0</v>
      </c>
      <c r="Y286" s="14">
        <v>0</v>
      </c>
      <c r="Z286" s="14">
        <v>0</v>
      </c>
      <c r="AA286" s="14">
        <v>0</v>
      </c>
      <c r="AB286" s="14">
        <f t="shared" si="53"/>
        <v>0</v>
      </c>
      <c r="AC286" s="14">
        <v>0</v>
      </c>
      <c r="AD286" s="14">
        <v>0</v>
      </c>
      <c r="AE286" s="14">
        <v>0</v>
      </c>
      <c r="AF286" s="14">
        <v>0</v>
      </c>
      <c r="AG286" s="14">
        <v>0</v>
      </c>
      <c r="AH286" s="14">
        <v>0</v>
      </c>
      <c r="AI286" s="14">
        <v>0</v>
      </c>
      <c r="AJ286" s="14">
        <f t="shared" si="54"/>
        <v>0</v>
      </c>
      <c r="AK286" s="14">
        <v>0</v>
      </c>
      <c r="AL286" s="14">
        <v>0</v>
      </c>
      <c r="AM286" s="14">
        <v>0</v>
      </c>
      <c r="AN286" s="14">
        <v>0</v>
      </c>
      <c r="AO286" s="14">
        <v>0</v>
      </c>
      <c r="AP286" s="14">
        <v>0</v>
      </c>
      <c r="AQ286" s="14">
        <v>0</v>
      </c>
      <c r="AR286" s="14">
        <f t="shared" si="55"/>
        <v>0</v>
      </c>
      <c r="AS286" s="14">
        <f t="shared" si="56"/>
        <v>13</v>
      </c>
      <c r="AT286">
        <v>1</v>
      </c>
      <c r="AU286">
        <v>5</v>
      </c>
      <c r="AV286" s="20">
        <v>0</v>
      </c>
      <c r="AW286" s="13" t="s">
        <v>136</v>
      </c>
      <c r="AX286" s="13" t="s">
        <v>136</v>
      </c>
      <c r="AY286" s="13" t="s">
        <v>136</v>
      </c>
      <c r="AZ286" s="20">
        <v>0</v>
      </c>
      <c r="BA286" s="13" t="s">
        <v>136</v>
      </c>
      <c r="BB286" s="13" t="s">
        <v>136</v>
      </c>
      <c r="BC286" s="13" t="s">
        <v>136</v>
      </c>
      <c r="BD286" s="20">
        <v>0</v>
      </c>
      <c r="BE286" s="13" t="s">
        <v>136</v>
      </c>
      <c r="BF286" s="13" t="s">
        <v>136</v>
      </c>
      <c r="BG286" s="13" t="s">
        <v>136</v>
      </c>
      <c r="BH286" s="20">
        <v>0</v>
      </c>
      <c r="BI286" s="13" t="s">
        <v>136</v>
      </c>
      <c r="BJ286" s="13" t="s">
        <v>136</v>
      </c>
      <c r="BK286" s="13" t="s">
        <v>136</v>
      </c>
      <c r="BL286" s="20">
        <v>0</v>
      </c>
      <c r="BM286" s="13" t="s">
        <v>136</v>
      </c>
      <c r="BN286" s="13" t="s">
        <v>136</v>
      </c>
      <c r="BO286" s="13" t="s">
        <v>136</v>
      </c>
      <c r="BP286" s="20">
        <v>0</v>
      </c>
      <c r="BQ286" s="21">
        <v>1</v>
      </c>
      <c r="BR286" s="13" t="s">
        <v>136</v>
      </c>
      <c r="BS286" s="13" t="s">
        <v>136</v>
      </c>
      <c r="BT286" s="13" t="s">
        <v>136</v>
      </c>
      <c r="BU286" s="20">
        <v>0</v>
      </c>
      <c r="BV286" s="13" t="s">
        <v>136</v>
      </c>
      <c r="BW286" s="13" t="s">
        <v>136</v>
      </c>
      <c r="BX286" s="13" t="s">
        <v>136</v>
      </c>
      <c r="BY286" s="20">
        <v>0</v>
      </c>
      <c r="BZ286" s="13" t="s">
        <v>136</v>
      </c>
      <c r="CA286" s="13" t="s">
        <v>136</v>
      </c>
      <c r="CB286" s="13" t="s">
        <v>136</v>
      </c>
      <c r="CC286" s="20">
        <v>1</v>
      </c>
      <c r="CD286" s="13">
        <v>2</v>
      </c>
      <c r="CE286" s="15">
        <v>6</v>
      </c>
      <c r="CF286" s="13">
        <v>2</v>
      </c>
      <c r="CG286" s="20">
        <v>0</v>
      </c>
      <c r="CH286" s="13" t="s">
        <v>136</v>
      </c>
      <c r="CI286" s="13" t="s">
        <v>136</v>
      </c>
      <c r="CJ286" s="13" t="s">
        <v>136</v>
      </c>
      <c r="CK286" s="20">
        <v>0</v>
      </c>
      <c r="CL286" s="13" t="s">
        <v>136</v>
      </c>
      <c r="CM286" s="13" t="s">
        <v>136</v>
      </c>
      <c r="CN286" s="13" t="s">
        <v>136</v>
      </c>
      <c r="CO286" s="13" t="s">
        <v>136</v>
      </c>
      <c r="CP286" s="13" t="s">
        <v>136</v>
      </c>
      <c r="CQ286" s="13" t="s">
        <v>136</v>
      </c>
      <c r="CR286" s="13" t="s">
        <v>136</v>
      </c>
      <c r="CS286" s="13" t="s">
        <v>136</v>
      </c>
      <c r="CT286" s="13" t="s">
        <v>136</v>
      </c>
      <c r="CU286" s="13" t="s">
        <v>136</v>
      </c>
      <c r="CV286" s="13" t="s">
        <v>136</v>
      </c>
      <c r="CW286" s="13" t="s">
        <v>136</v>
      </c>
      <c r="CX286" s="13" t="s">
        <v>136</v>
      </c>
      <c r="CY286" s="13" t="s">
        <v>136</v>
      </c>
      <c r="CZ286" s="13" t="s">
        <v>136</v>
      </c>
      <c r="DA286" s="13" t="s">
        <v>136</v>
      </c>
      <c r="DB286" s="13" t="s">
        <v>136</v>
      </c>
      <c r="DC286" s="13">
        <v>6</v>
      </c>
      <c r="DD286" s="13" t="s">
        <v>136</v>
      </c>
      <c r="DE286" s="13" t="s">
        <v>136</v>
      </c>
      <c r="DF286" s="13" t="s">
        <v>136</v>
      </c>
      <c r="DG286" s="13" t="s">
        <v>136</v>
      </c>
      <c r="DH286" s="13" t="s">
        <v>136</v>
      </c>
      <c r="DI286" s="13"/>
      <c r="DJ286" s="13"/>
      <c r="DK286" s="13"/>
      <c r="DL286" s="13">
        <v>1</v>
      </c>
      <c r="DM286" s="13">
        <v>0</v>
      </c>
      <c r="DN286" s="13">
        <v>0</v>
      </c>
      <c r="DO286" s="13">
        <v>0</v>
      </c>
      <c r="DP286" s="13">
        <v>0</v>
      </c>
      <c r="DQ286" s="13">
        <v>0</v>
      </c>
      <c r="DR286" s="13">
        <v>0</v>
      </c>
      <c r="DS286" s="13">
        <v>0</v>
      </c>
      <c r="DT286" s="13">
        <v>0</v>
      </c>
      <c r="DU286" s="13">
        <v>0</v>
      </c>
      <c r="DV286" s="13">
        <v>0</v>
      </c>
      <c r="DW286" s="13">
        <v>1</v>
      </c>
      <c r="DX286" s="13">
        <v>2</v>
      </c>
      <c r="DY286" s="13">
        <v>2</v>
      </c>
      <c r="DZ286" s="13">
        <v>2</v>
      </c>
      <c r="EA286" s="13">
        <v>2</v>
      </c>
      <c r="EB286" s="13">
        <v>2000</v>
      </c>
      <c r="EC286" s="13">
        <v>4000</v>
      </c>
      <c r="ED286" s="19">
        <f t="shared" si="57"/>
        <v>2000</v>
      </c>
      <c r="EE286" s="19">
        <f t="shared" si="58"/>
        <v>50</v>
      </c>
      <c r="EF286" s="13">
        <v>2000</v>
      </c>
      <c r="EG286" s="13">
        <v>4000</v>
      </c>
      <c r="EH286" s="19">
        <f t="shared" si="59"/>
        <v>2000</v>
      </c>
      <c r="EI286" s="19">
        <f t="shared" si="60"/>
        <v>50</v>
      </c>
      <c r="EJ286" s="13">
        <v>2500</v>
      </c>
      <c r="EK286" s="13">
        <v>5000</v>
      </c>
      <c r="EL286" s="19">
        <f t="shared" si="61"/>
        <v>2500</v>
      </c>
      <c r="EM286" s="19">
        <f t="shared" si="62"/>
        <v>50</v>
      </c>
      <c r="EN286" s="13">
        <v>2500</v>
      </c>
      <c r="EO286" s="13">
        <v>4000</v>
      </c>
      <c r="EP286" s="19">
        <f t="shared" si="63"/>
        <v>1500</v>
      </c>
      <c r="EQ286" s="19">
        <f t="shared" si="64"/>
        <v>37.5</v>
      </c>
      <c r="ER286" s="13">
        <v>1</v>
      </c>
      <c r="ES286" s="13"/>
      <c r="ET286" s="13">
        <v>1</v>
      </c>
      <c r="EU286" s="13">
        <v>0</v>
      </c>
      <c r="EV286" s="19">
        <v>0</v>
      </c>
      <c r="EW286" s="19"/>
      <c r="EX286" s="13">
        <v>1</v>
      </c>
      <c r="EY286">
        <v>2</v>
      </c>
      <c r="EZ286" s="19">
        <v>0</v>
      </c>
      <c r="FA286" s="19"/>
      <c r="FB286" s="20">
        <v>5</v>
      </c>
      <c r="FD286" s="19">
        <v>0</v>
      </c>
      <c r="FE286" s="19"/>
      <c r="FF286">
        <v>3</v>
      </c>
      <c r="FG286">
        <v>43</v>
      </c>
      <c r="FH286">
        <v>36</v>
      </c>
      <c r="FI286">
        <v>16</v>
      </c>
      <c r="FJ286">
        <v>53</v>
      </c>
      <c r="FK286">
        <v>59</v>
      </c>
      <c r="FL286">
        <v>89</v>
      </c>
      <c r="FM286">
        <v>148</v>
      </c>
      <c r="FN286">
        <v>6</v>
      </c>
      <c r="FO286">
        <v>0</v>
      </c>
      <c r="FP286">
        <v>1</v>
      </c>
      <c r="FQ286">
        <v>0</v>
      </c>
      <c r="FR286">
        <v>0</v>
      </c>
      <c r="FS286">
        <v>0</v>
      </c>
      <c r="FT286">
        <v>0</v>
      </c>
      <c r="FU286">
        <v>0</v>
      </c>
      <c r="FV286">
        <v>0</v>
      </c>
      <c r="FW286">
        <v>0</v>
      </c>
      <c r="FX286">
        <v>0</v>
      </c>
      <c r="FY286">
        <v>0</v>
      </c>
      <c r="FZ286">
        <v>8</v>
      </c>
      <c r="GA286">
        <v>12</v>
      </c>
      <c r="GB286">
        <v>8</v>
      </c>
      <c r="GC286">
        <v>11</v>
      </c>
      <c r="GD286">
        <v>4</v>
      </c>
      <c r="GE286">
        <v>0</v>
      </c>
      <c r="GF286">
        <v>0</v>
      </c>
      <c r="GG286">
        <v>0</v>
      </c>
      <c r="GH286">
        <v>6</v>
      </c>
      <c r="GI286">
        <v>4</v>
      </c>
      <c r="GJ286">
        <v>1</v>
      </c>
      <c r="GK286">
        <v>18</v>
      </c>
      <c r="GL286">
        <v>0</v>
      </c>
      <c r="GM286">
        <v>0</v>
      </c>
      <c r="GN286">
        <v>0</v>
      </c>
      <c r="GO286">
        <v>0</v>
      </c>
      <c r="GP286">
        <v>7</v>
      </c>
      <c r="GQ286">
        <v>6</v>
      </c>
      <c r="GR286">
        <v>6</v>
      </c>
      <c r="GS286">
        <v>12</v>
      </c>
      <c r="GT286">
        <v>8</v>
      </c>
      <c r="GU286">
        <v>10</v>
      </c>
      <c r="GV286">
        <v>0</v>
      </c>
      <c r="GW286">
        <v>12</v>
      </c>
      <c r="GX286">
        <v>4</v>
      </c>
      <c r="GY286">
        <v>4</v>
      </c>
      <c r="GZ286">
        <v>0</v>
      </c>
      <c r="HA286">
        <v>0</v>
      </c>
    </row>
    <row r="287" spans="1:209" ht="15" customHeight="1" x14ac:dyDescent="0.35">
      <c r="A287" s="18">
        <v>4011014</v>
      </c>
      <c r="B287" s="18">
        <v>4</v>
      </c>
      <c r="C287" s="18">
        <v>1</v>
      </c>
      <c r="D287" s="18">
        <v>10</v>
      </c>
      <c r="E287" s="18" t="s">
        <v>407</v>
      </c>
      <c r="F287" s="18">
        <v>1</v>
      </c>
      <c r="G287" s="18">
        <v>3</v>
      </c>
      <c r="H287" s="18">
        <v>2</v>
      </c>
      <c r="I287">
        <v>0</v>
      </c>
      <c r="J287">
        <v>0</v>
      </c>
      <c r="K287" s="13">
        <v>0</v>
      </c>
      <c r="L287" s="14">
        <v>0</v>
      </c>
      <c r="M287" s="13">
        <v>5</v>
      </c>
      <c r="N287" s="14">
        <v>0</v>
      </c>
      <c r="O287" s="13">
        <v>2</v>
      </c>
      <c r="P287" s="14">
        <v>0</v>
      </c>
      <c r="Q287" s="14">
        <v>0</v>
      </c>
      <c r="R287">
        <v>1</v>
      </c>
      <c r="S287" s="13">
        <v>1</v>
      </c>
      <c r="T287" s="14">
        <f t="shared" si="52"/>
        <v>9</v>
      </c>
      <c r="U287" s="14">
        <v>0</v>
      </c>
      <c r="V287" s="14">
        <v>0</v>
      </c>
      <c r="W287" s="14">
        <v>0</v>
      </c>
      <c r="X287" s="14">
        <v>0</v>
      </c>
      <c r="Y287" s="14">
        <v>0</v>
      </c>
      <c r="Z287" s="14">
        <v>0</v>
      </c>
      <c r="AA287" s="14">
        <v>0</v>
      </c>
      <c r="AB287" s="14">
        <f t="shared" si="53"/>
        <v>0</v>
      </c>
      <c r="AC287" s="14">
        <v>0</v>
      </c>
      <c r="AD287" s="14">
        <v>0</v>
      </c>
      <c r="AE287" s="14">
        <v>0</v>
      </c>
      <c r="AF287" s="14">
        <v>0</v>
      </c>
      <c r="AG287" s="14">
        <v>0</v>
      </c>
      <c r="AH287" s="14">
        <v>0</v>
      </c>
      <c r="AI287" s="14">
        <v>0</v>
      </c>
      <c r="AJ287" s="14">
        <f t="shared" si="54"/>
        <v>0</v>
      </c>
      <c r="AK287" s="14">
        <v>0</v>
      </c>
      <c r="AL287" s="14">
        <v>0</v>
      </c>
      <c r="AM287" s="14">
        <v>0</v>
      </c>
      <c r="AN287" s="14">
        <v>0</v>
      </c>
      <c r="AO287" s="14">
        <v>0</v>
      </c>
      <c r="AP287" s="14">
        <v>0</v>
      </c>
      <c r="AQ287" s="14">
        <v>0</v>
      </c>
      <c r="AR287" s="14">
        <f t="shared" si="55"/>
        <v>0</v>
      </c>
      <c r="AS287" s="14">
        <f t="shared" si="56"/>
        <v>9</v>
      </c>
      <c r="AT287" s="13">
        <v>0</v>
      </c>
      <c r="AU287" t="s">
        <v>136</v>
      </c>
      <c r="AV287" s="20">
        <v>0</v>
      </c>
      <c r="AW287" s="13" t="s">
        <v>136</v>
      </c>
      <c r="AX287" s="13" t="s">
        <v>136</v>
      </c>
      <c r="AY287" s="13" t="s">
        <v>136</v>
      </c>
      <c r="AZ287" s="20">
        <v>0</v>
      </c>
      <c r="BA287" s="13" t="s">
        <v>136</v>
      </c>
      <c r="BB287" s="13" t="s">
        <v>136</v>
      </c>
      <c r="BC287" s="13" t="s">
        <v>136</v>
      </c>
      <c r="BD287" s="20">
        <v>0</v>
      </c>
      <c r="BE287" s="13" t="s">
        <v>136</v>
      </c>
      <c r="BF287" s="13" t="s">
        <v>136</v>
      </c>
      <c r="BG287" s="13" t="s">
        <v>136</v>
      </c>
      <c r="BH287" s="20">
        <v>0</v>
      </c>
      <c r="BI287" s="13" t="s">
        <v>136</v>
      </c>
      <c r="BJ287" s="13" t="s">
        <v>136</v>
      </c>
      <c r="BK287" s="13" t="s">
        <v>136</v>
      </c>
      <c r="BL287" s="20">
        <v>0</v>
      </c>
      <c r="BM287" s="13" t="s">
        <v>136</v>
      </c>
      <c r="BN287" s="13" t="s">
        <v>136</v>
      </c>
      <c r="BO287" s="13" t="s">
        <v>136</v>
      </c>
      <c r="BP287" s="20">
        <v>0</v>
      </c>
      <c r="BQ287" s="21">
        <v>1</v>
      </c>
      <c r="BR287" s="13" t="s">
        <v>136</v>
      </c>
      <c r="BS287" s="13" t="s">
        <v>136</v>
      </c>
      <c r="BT287" s="13" t="s">
        <v>136</v>
      </c>
      <c r="BU287" s="20">
        <v>0</v>
      </c>
      <c r="BV287" s="13" t="s">
        <v>136</v>
      </c>
      <c r="BW287" s="13" t="s">
        <v>136</v>
      </c>
      <c r="BX287" s="13" t="s">
        <v>136</v>
      </c>
      <c r="BY287" s="20">
        <v>0</v>
      </c>
      <c r="BZ287" s="13" t="s">
        <v>136</v>
      </c>
      <c r="CA287" s="13" t="s">
        <v>136</v>
      </c>
      <c r="CB287" s="13" t="s">
        <v>136</v>
      </c>
      <c r="CC287" s="20">
        <v>1</v>
      </c>
      <c r="CD287" s="13">
        <v>2</v>
      </c>
      <c r="CE287" s="15">
        <v>6</v>
      </c>
      <c r="CF287" s="13">
        <v>2</v>
      </c>
      <c r="CG287" s="20">
        <v>0</v>
      </c>
      <c r="CH287" s="13" t="s">
        <v>136</v>
      </c>
      <c r="CI287" s="13" t="s">
        <v>136</v>
      </c>
      <c r="CJ287" s="13" t="s">
        <v>136</v>
      </c>
      <c r="CK287" s="20">
        <v>0</v>
      </c>
      <c r="CL287" s="13" t="s">
        <v>136</v>
      </c>
      <c r="CM287" s="13" t="s">
        <v>136</v>
      </c>
      <c r="CN287" s="13" t="s">
        <v>136</v>
      </c>
      <c r="CO287" s="13" t="s">
        <v>136</v>
      </c>
      <c r="CP287" s="13" t="s">
        <v>136</v>
      </c>
      <c r="CQ287" s="13" t="s">
        <v>136</v>
      </c>
      <c r="CR287" s="13" t="s">
        <v>136</v>
      </c>
      <c r="CS287" s="13" t="s">
        <v>136</v>
      </c>
      <c r="CT287" s="13" t="s">
        <v>136</v>
      </c>
      <c r="CU287" s="13" t="s">
        <v>136</v>
      </c>
      <c r="CV287" s="13" t="s">
        <v>136</v>
      </c>
      <c r="CW287" s="13" t="s">
        <v>136</v>
      </c>
      <c r="CX287" s="13" t="s">
        <v>136</v>
      </c>
      <c r="CY287" s="13" t="s">
        <v>136</v>
      </c>
      <c r="CZ287" s="13" t="s">
        <v>136</v>
      </c>
      <c r="DA287" s="13" t="s">
        <v>136</v>
      </c>
      <c r="DB287" s="13" t="s">
        <v>136</v>
      </c>
      <c r="DC287">
        <v>5</v>
      </c>
      <c r="DD287" s="13" t="s">
        <v>136</v>
      </c>
      <c r="DE287" s="13" t="s">
        <v>136</v>
      </c>
      <c r="DF287" s="13" t="s">
        <v>136</v>
      </c>
      <c r="DG287" s="13" t="s">
        <v>136</v>
      </c>
      <c r="DH287" s="13" t="s">
        <v>136</v>
      </c>
      <c r="DI287" s="13"/>
      <c r="DJ287" s="13"/>
      <c r="DK287" s="13"/>
      <c r="DL287" s="13">
        <v>0</v>
      </c>
      <c r="DM287" s="13">
        <v>0</v>
      </c>
      <c r="DN287" s="13">
        <v>0</v>
      </c>
      <c r="DO287" s="13">
        <v>0</v>
      </c>
      <c r="DP287" s="13">
        <v>0</v>
      </c>
      <c r="DQ287" s="13">
        <v>0</v>
      </c>
      <c r="DR287" s="13">
        <v>1</v>
      </c>
      <c r="DS287" s="13">
        <v>1</v>
      </c>
      <c r="DT287" s="13">
        <v>0</v>
      </c>
      <c r="DU287" s="13">
        <v>0</v>
      </c>
      <c r="DV287" s="13">
        <v>0</v>
      </c>
      <c r="DW287" s="13">
        <v>0</v>
      </c>
      <c r="DX287" s="13">
        <v>2</v>
      </c>
      <c r="DY287" s="13">
        <v>2</v>
      </c>
      <c r="DZ287" s="13">
        <v>2</v>
      </c>
      <c r="EA287" s="13">
        <v>2</v>
      </c>
      <c r="EB287" s="13">
        <v>3000</v>
      </c>
      <c r="EC287" s="13">
        <v>4000</v>
      </c>
      <c r="ED287" s="19">
        <f t="shared" si="57"/>
        <v>1000</v>
      </c>
      <c r="EE287" s="19">
        <f t="shared" si="58"/>
        <v>25</v>
      </c>
      <c r="EF287" s="13">
        <v>3000</v>
      </c>
      <c r="EG287" s="13">
        <v>4000</v>
      </c>
      <c r="EH287" s="19">
        <f t="shared" si="59"/>
        <v>1000</v>
      </c>
      <c r="EI287" s="19">
        <f t="shared" si="60"/>
        <v>25</v>
      </c>
      <c r="EJ287" s="13">
        <v>3000</v>
      </c>
      <c r="EK287" s="13">
        <v>5000</v>
      </c>
      <c r="EL287" s="19">
        <f t="shared" si="61"/>
        <v>2000</v>
      </c>
      <c r="EM287" s="19">
        <f t="shared" si="62"/>
        <v>40</v>
      </c>
      <c r="EN287" s="13">
        <v>2500</v>
      </c>
      <c r="EO287" s="13">
        <v>4000</v>
      </c>
      <c r="EP287" s="19">
        <f t="shared" si="63"/>
        <v>1500</v>
      </c>
      <c r="EQ287" s="19">
        <f t="shared" si="64"/>
        <v>37.5</v>
      </c>
      <c r="ER287" s="13">
        <v>1</v>
      </c>
      <c r="ES287" s="13"/>
      <c r="ET287" s="13">
        <v>0</v>
      </c>
      <c r="EU287">
        <v>0</v>
      </c>
      <c r="EV287" s="19">
        <v>0</v>
      </c>
      <c r="EW287" s="19"/>
      <c r="EX287" s="13">
        <v>0</v>
      </c>
      <c r="EY287" t="s">
        <v>136</v>
      </c>
      <c r="EZ287" s="19">
        <v>0</v>
      </c>
      <c r="FA287" s="19"/>
      <c r="FB287">
        <v>8</v>
      </c>
      <c r="FD287" s="19">
        <v>0</v>
      </c>
      <c r="FE287" s="19"/>
      <c r="FF287">
        <v>3</v>
      </c>
      <c r="FG287">
        <v>21</v>
      </c>
      <c r="FH287">
        <v>8</v>
      </c>
      <c r="FI287">
        <v>6</v>
      </c>
      <c r="FJ287">
        <v>37</v>
      </c>
      <c r="FK287">
        <v>27</v>
      </c>
      <c r="FL287">
        <v>45</v>
      </c>
      <c r="FM287">
        <v>72</v>
      </c>
      <c r="FN287">
        <v>3</v>
      </c>
      <c r="FO287">
        <v>0</v>
      </c>
      <c r="FP287">
        <v>0</v>
      </c>
      <c r="FQ287">
        <v>0</v>
      </c>
      <c r="FR287">
        <v>0</v>
      </c>
      <c r="FS287">
        <v>0</v>
      </c>
      <c r="FT287">
        <v>0</v>
      </c>
      <c r="FU287">
        <v>0</v>
      </c>
      <c r="FV287">
        <v>0</v>
      </c>
      <c r="FW287">
        <v>0</v>
      </c>
      <c r="FX287">
        <v>0</v>
      </c>
      <c r="FY287">
        <v>0</v>
      </c>
      <c r="FZ287">
        <v>3</v>
      </c>
      <c r="GA287">
        <v>2</v>
      </c>
      <c r="GB287">
        <v>3</v>
      </c>
      <c r="GC287">
        <v>10</v>
      </c>
      <c r="GD287">
        <v>5</v>
      </c>
      <c r="GE287">
        <v>0</v>
      </c>
      <c r="GF287">
        <v>0</v>
      </c>
      <c r="GG287">
        <v>0</v>
      </c>
      <c r="GH287">
        <v>2</v>
      </c>
      <c r="GI287">
        <v>1</v>
      </c>
      <c r="GJ287">
        <v>2</v>
      </c>
      <c r="GK287">
        <v>16</v>
      </c>
      <c r="GL287">
        <v>0</v>
      </c>
      <c r="GM287">
        <v>0</v>
      </c>
      <c r="GN287">
        <v>0</v>
      </c>
      <c r="GO287">
        <v>0</v>
      </c>
      <c r="GP287">
        <v>3</v>
      </c>
      <c r="GQ287">
        <v>3</v>
      </c>
      <c r="GR287">
        <v>1</v>
      </c>
      <c r="GS287">
        <v>11</v>
      </c>
      <c r="GT287">
        <v>0</v>
      </c>
      <c r="GU287">
        <v>0</v>
      </c>
      <c r="GV287">
        <v>0</v>
      </c>
      <c r="GW287">
        <v>0</v>
      </c>
      <c r="GX287">
        <v>5</v>
      </c>
      <c r="GY287">
        <v>2</v>
      </c>
      <c r="GZ287">
        <v>0</v>
      </c>
      <c r="HA287">
        <v>0</v>
      </c>
    </row>
    <row r="288" spans="1:209" ht="15" customHeight="1" x14ac:dyDescent="0.35">
      <c r="A288" s="18">
        <v>4011015</v>
      </c>
      <c r="B288" s="18">
        <v>4</v>
      </c>
      <c r="C288" s="18">
        <v>1</v>
      </c>
      <c r="D288" s="18">
        <v>10</v>
      </c>
      <c r="E288" s="18" t="s">
        <v>408</v>
      </c>
      <c r="F288" s="18">
        <v>1</v>
      </c>
      <c r="G288" s="18">
        <v>4</v>
      </c>
      <c r="H288" s="18">
        <v>3</v>
      </c>
      <c r="I288">
        <v>0</v>
      </c>
      <c r="J288" s="18">
        <v>2</v>
      </c>
      <c r="K288" s="13">
        <v>1</v>
      </c>
      <c r="L288" s="13">
        <v>1</v>
      </c>
      <c r="M288" s="13">
        <v>2</v>
      </c>
      <c r="N288" s="14">
        <v>0</v>
      </c>
      <c r="O288" s="13">
        <v>3</v>
      </c>
      <c r="P288" s="13">
        <v>2</v>
      </c>
      <c r="Q288" s="14">
        <v>0</v>
      </c>
      <c r="R288" s="13">
        <v>1</v>
      </c>
      <c r="S288" s="13">
        <v>1</v>
      </c>
      <c r="T288" s="14">
        <f t="shared" si="52"/>
        <v>9</v>
      </c>
      <c r="U288" s="13">
        <v>5</v>
      </c>
      <c r="V288" s="14">
        <v>0</v>
      </c>
      <c r="W288" s="14">
        <v>0</v>
      </c>
      <c r="X288" s="13">
        <v>2</v>
      </c>
      <c r="Y288" s="14">
        <v>0</v>
      </c>
      <c r="Z288">
        <v>1</v>
      </c>
      <c r="AA288" s="14">
        <v>0</v>
      </c>
      <c r="AB288" s="14">
        <f t="shared" si="53"/>
        <v>8</v>
      </c>
      <c r="AC288" s="14">
        <v>0</v>
      </c>
      <c r="AD288" s="14">
        <v>0</v>
      </c>
      <c r="AE288" s="14">
        <v>0</v>
      </c>
      <c r="AF288" s="14">
        <v>0</v>
      </c>
      <c r="AG288" s="14">
        <v>0</v>
      </c>
      <c r="AH288" s="14">
        <v>0</v>
      </c>
      <c r="AI288" s="14">
        <v>0</v>
      </c>
      <c r="AJ288" s="14">
        <f t="shared" si="54"/>
        <v>0</v>
      </c>
      <c r="AK288" s="14">
        <v>0</v>
      </c>
      <c r="AL288" s="14">
        <v>0</v>
      </c>
      <c r="AM288" s="14">
        <v>0</v>
      </c>
      <c r="AN288" s="14">
        <v>0</v>
      </c>
      <c r="AO288" s="14">
        <v>0</v>
      </c>
      <c r="AP288" s="14">
        <v>0</v>
      </c>
      <c r="AQ288" s="14">
        <v>0</v>
      </c>
      <c r="AR288" s="14">
        <f t="shared" si="55"/>
        <v>0</v>
      </c>
      <c r="AS288" s="14">
        <f t="shared" si="56"/>
        <v>17</v>
      </c>
      <c r="AT288">
        <v>0</v>
      </c>
      <c r="AU288" t="s">
        <v>136</v>
      </c>
      <c r="AV288" s="20">
        <v>0</v>
      </c>
      <c r="AW288" s="13" t="s">
        <v>136</v>
      </c>
      <c r="AX288" s="13" t="s">
        <v>136</v>
      </c>
      <c r="AY288" s="13" t="s">
        <v>136</v>
      </c>
      <c r="AZ288" s="20">
        <v>0</v>
      </c>
      <c r="BA288" s="13" t="s">
        <v>136</v>
      </c>
      <c r="BB288" s="13" t="s">
        <v>136</v>
      </c>
      <c r="BC288" s="13" t="s">
        <v>136</v>
      </c>
      <c r="BD288" s="20">
        <v>0</v>
      </c>
      <c r="BE288" s="13" t="s">
        <v>136</v>
      </c>
      <c r="BF288" s="13" t="s">
        <v>136</v>
      </c>
      <c r="BG288" s="13" t="s">
        <v>136</v>
      </c>
      <c r="BH288" s="20">
        <v>0</v>
      </c>
      <c r="BI288" s="13" t="s">
        <v>136</v>
      </c>
      <c r="BJ288" s="13" t="s">
        <v>136</v>
      </c>
      <c r="BK288" s="13" t="s">
        <v>136</v>
      </c>
      <c r="BL288" s="20">
        <v>1</v>
      </c>
      <c r="BM288">
        <v>2</v>
      </c>
      <c r="BN288" s="13">
        <v>6</v>
      </c>
      <c r="BO288">
        <v>2</v>
      </c>
      <c r="BP288" s="20">
        <v>0</v>
      </c>
      <c r="BQ288" s="21">
        <v>1</v>
      </c>
      <c r="BR288" s="13" t="s">
        <v>136</v>
      </c>
      <c r="BS288" s="13" t="s">
        <v>136</v>
      </c>
      <c r="BT288" s="13" t="s">
        <v>136</v>
      </c>
      <c r="BU288" s="20">
        <v>1</v>
      </c>
      <c r="BV288">
        <v>2</v>
      </c>
      <c r="BW288">
        <v>6</v>
      </c>
      <c r="BX288">
        <v>2</v>
      </c>
      <c r="BY288" s="20">
        <v>0</v>
      </c>
      <c r="BZ288" s="13" t="s">
        <v>136</v>
      </c>
      <c r="CA288" s="13" t="s">
        <v>136</v>
      </c>
      <c r="CB288" s="13" t="s">
        <v>136</v>
      </c>
      <c r="CC288" s="20">
        <v>1</v>
      </c>
      <c r="CD288" s="13">
        <v>2</v>
      </c>
      <c r="CE288" s="15">
        <v>6</v>
      </c>
      <c r="CF288" s="13">
        <v>2</v>
      </c>
      <c r="CG288" s="20">
        <v>0</v>
      </c>
      <c r="CH288" s="13" t="s">
        <v>136</v>
      </c>
      <c r="CI288" s="13" t="s">
        <v>136</v>
      </c>
      <c r="CJ288" s="13" t="s">
        <v>136</v>
      </c>
      <c r="CK288" s="20">
        <v>0</v>
      </c>
      <c r="CL288" s="13" t="s">
        <v>136</v>
      </c>
      <c r="CM288" s="13" t="s">
        <v>136</v>
      </c>
      <c r="CN288" s="13" t="s">
        <v>136</v>
      </c>
      <c r="CO288" s="13" t="s">
        <v>136</v>
      </c>
      <c r="CP288" s="13" t="s">
        <v>136</v>
      </c>
      <c r="CQ288" s="13" t="s">
        <v>136</v>
      </c>
      <c r="CR288" s="13" t="s">
        <v>136</v>
      </c>
      <c r="CS288" s="13" t="s">
        <v>136</v>
      </c>
      <c r="CT288" s="13" t="s">
        <v>136</v>
      </c>
      <c r="CU288">
        <v>6</v>
      </c>
      <c r="CV288" s="13" t="s">
        <v>136</v>
      </c>
      <c r="CW288" s="13" t="s">
        <v>136</v>
      </c>
      <c r="CX288" s="13" t="s">
        <v>136</v>
      </c>
      <c r="CY288">
        <v>6</v>
      </c>
      <c r="CZ288" s="13" t="s">
        <v>136</v>
      </c>
      <c r="DA288" s="13" t="s">
        <v>136</v>
      </c>
      <c r="DB288" s="13" t="s">
        <v>136</v>
      </c>
      <c r="DC288" s="13">
        <v>6</v>
      </c>
      <c r="DD288" s="13" t="s">
        <v>136</v>
      </c>
      <c r="DE288" s="13" t="s">
        <v>136</v>
      </c>
      <c r="DF288" s="13" t="s">
        <v>136</v>
      </c>
      <c r="DG288" s="13" t="s">
        <v>136</v>
      </c>
      <c r="DH288" s="13" t="s">
        <v>136</v>
      </c>
      <c r="DI288" s="13"/>
      <c r="DJ288" s="13"/>
      <c r="DK288" s="13"/>
      <c r="DL288" s="13">
        <v>0</v>
      </c>
      <c r="DM288" s="13">
        <v>0</v>
      </c>
      <c r="DN288" s="13">
        <v>0</v>
      </c>
      <c r="DO288" s="13">
        <v>0</v>
      </c>
      <c r="DP288" s="13">
        <v>0</v>
      </c>
      <c r="DQ288" s="13">
        <v>0</v>
      </c>
      <c r="DR288" s="13">
        <v>1</v>
      </c>
      <c r="DS288" s="13">
        <v>1</v>
      </c>
      <c r="DT288" s="13">
        <v>0</v>
      </c>
      <c r="DU288" s="13">
        <v>0</v>
      </c>
      <c r="DV288" s="13">
        <v>0</v>
      </c>
      <c r="DW288" s="13">
        <v>1</v>
      </c>
      <c r="DX288" s="13">
        <v>2</v>
      </c>
      <c r="DY288" s="13">
        <v>2</v>
      </c>
      <c r="DZ288" s="13">
        <v>2</v>
      </c>
      <c r="EA288" s="13">
        <v>2</v>
      </c>
      <c r="EB288" s="13">
        <v>3000</v>
      </c>
      <c r="EC288" s="13">
        <v>5000</v>
      </c>
      <c r="ED288" s="19">
        <f t="shared" si="57"/>
        <v>2000</v>
      </c>
      <c r="EE288" s="19">
        <f t="shared" si="58"/>
        <v>40</v>
      </c>
      <c r="EF288" s="13">
        <v>3000</v>
      </c>
      <c r="EG288" s="13">
        <v>5000</v>
      </c>
      <c r="EH288" s="19">
        <f t="shared" si="59"/>
        <v>2000</v>
      </c>
      <c r="EI288" s="19">
        <f t="shared" si="60"/>
        <v>40</v>
      </c>
      <c r="EJ288" s="13">
        <v>3000</v>
      </c>
      <c r="EK288" s="13">
        <v>6000</v>
      </c>
      <c r="EL288" s="19">
        <f t="shared" si="61"/>
        <v>3000</v>
      </c>
      <c r="EM288" s="19">
        <f t="shared" si="62"/>
        <v>50</v>
      </c>
      <c r="EN288" s="13">
        <v>1500</v>
      </c>
      <c r="EO288" s="13">
        <v>4000</v>
      </c>
      <c r="EP288" s="19">
        <f t="shared" si="63"/>
        <v>2500</v>
      </c>
      <c r="EQ288" s="19">
        <f t="shared" si="64"/>
        <v>62.5</v>
      </c>
      <c r="ER288" s="19">
        <v>2</v>
      </c>
      <c r="ES288" s="13"/>
      <c r="ET288" s="13">
        <v>1</v>
      </c>
      <c r="EU288" s="13">
        <v>0</v>
      </c>
      <c r="EV288" s="19">
        <v>0</v>
      </c>
      <c r="EW288" s="19"/>
      <c r="EX288" s="13">
        <v>0</v>
      </c>
      <c r="EY288" t="s">
        <v>136</v>
      </c>
      <c r="EZ288" s="19">
        <v>0</v>
      </c>
      <c r="FA288" s="19"/>
      <c r="FB288">
        <v>8</v>
      </c>
      <c r="FD288" s="19">
        <v>0</v>
      </c>
      <c r="FE288" s="19"/>
      <c r="FF288">
        <v>2</v>
      </c>
      <c r="FG288">
        <v>17</v>
      </c>
      <c r="FH288">
        <v>6</v>
      </c>
      <c r="FI288">
        <v>10</v>
      </c>
      <c r="FJ288">
        <v>41</v>
      </c>
      <c r="FK288">
        <v>27</v>
      </c>
      <c r="FL288">
        <v>47</v>
      </c>
      <c r="FM288">
        <v>74</v>
      </c>
      <c r="FN288">
        <v>0</v>
      </c>
      <c r="FO288">
        <v>0</v>
      </c>
      <c r="FP288">
        <v>4</v>
      </c>
      <c r="FQ288">
        <v>0</v>
      </c>
      <c r="FR288">
        <v>0</v>
      </c>
      <c r="FS288">
        <v>0</v>
      </c>
      <c r="FT288">
        <v>0</v>
      </c>
      <c r="FU288">
        <v>0</v>
      </c>
      <c r="FV288">
        <v>0</v>
      </c>
      <c r="FW288">
        <v>0</v>
      </c>
      <c r="FX288">
        <v>0</v>
      </c>
      <c r="FY288">
        <v>0</v>
      </c>
      <c r="FZ288">
        <v>6</v>
      </c>
      <c r="GA288">
        <v>0</v>
      </c>
      <c r="GB288">
        <v>0</v>
      </c>
      <c r="GC288">
        <v>2</v>
      </c>
      <c r="GD288">
        <v>1</v>
      </c>
      <c r="GE288">
        <v>0</v>
      </c>
      <c r="GF288">
        <v>0</v>
      </c>
      <c r="GG288">
        <v>0</v>
      </c>
      <c r="GH288">
        <v>0</v>
      </c>
      <c r="GI288">
        <v>0</v>
      </c>
      <c r="GJ288">
        <v>5</v>
      </c>
      <c r="GK288">
        <v>9</v>
      </c>
      <c r="GL288">
        <v>0</v>
      </c>
      <c r="GM288">
        <v>0</v>
      </c>
      <c r="GN288">
        <v>0</v>
      </c>
      <c r="GO288">
        <v>0</v>
      </c>
      <c r="GP288">
        <v>7</v>
      </c>
      <c r="GQ288">
        <v>2</v>
      </c>
      <c r="GR288">
        <v>0</v>
      </c>
      <c r="GS288">
        <v>30</v>
      </c>
      <c r="GT288">
        <v>1</v>
      </c>
      <c r="GU288">
        <v>2</v>
      </c>
      <c r="GV288">
        <v>0</v>
      </c>
      <c r="GW288">
        <v>0</v>
      </c>
      <c r="GX288">
        <v>2</v>
      </c>
      <c r="GY288">
        <v>2</v>
      </c>
      <c r="GZ288">
        <v>1</v>
      </c>
      <c r="HA288">
        <v>0</v>
      </c>
    </row>
    <row r="289" spans="1:209" ht="15" customHeight="1" x14ac:dyDescent="0.35">
      <c r="A289" s="18">
        <v>4011016</v>
      </c>
      <c r="B289" s="18">
        <v>4</v>
      </c>
      <c r="C289" s="18">
        <v>1</v>
      </c>
      <c r="D289" s="18">
        <v>10</v>
      </c>
      <c r="E289" s="18" t="s">
        <v>409</v>
      </c>
      <c r="F289" s="18">
        <v>1</v>
      </c>
      <c r="G289" s="18">
        <v>5</v>
      </c>
      <c r="H289" s="18">
        <v>1</v>
      </c>
      <c r="I289">
        <v>0</v>
      </c>
      <c r="J289">
        <v>0</v>
      </c>
      <c r="K289" s="13">
        <v>1</v>
      </c>
      <c r="L289" s="13">
        <v>2</v>
      </c>
      <c r="M289" s="13">
        <v>6</v>
      </c>
      <c r="N289" s="13">
        <v>5</v>
      </c>
      <c r="O289" s="13">
        <v>3</v>
      </c>
      <c r="P289" s="14">
        <v>0</v>
      </c>
      <c r="Q289" s="14">
        <v>0</v>
      </c>
      <c r="R289" s="13">
        <v>1</v>
      </c>
      <c r="S289" s="13">
        <v>1</v>
      </c>
      <c r="T289" s="14">
        <f t="shared" si="52"/>
        <v>16</v>
      </c>
      <c r="U289" s="14">
        <v>0</v>
      </c>
      <c r="V289" s="14">
        <v>0</v>
      </c>
      <c r="W289" s="14">
        <v>0</v>
      </c>
      <c r="X289" s="14">
        <v>0</v>
      </c>
      <c r="Y289" s="14">
        <v>0</v>
      </c>
      <c r="Z289" s="14">
        <v>0</v>
      </c>
      <c r="AA289" s="14">
        <v>0</v>
      </c>
      <c r="AB289" s="14">
        <f t="shared" si="53"/>
        <v>0</v>
      </c>
      <c r="AC289" s="14">
        <v>0</v>
      </c>
      <c r="AD289" s="14">
        <v>0</v>
      </c>
      <c r="AE289" s="14">
        <v>0</v>
      </c>
      <c r="AF289" s="14">
        <v>0</v>
      </c>
      <c r="AG289" s="14">
        <v>0</v>
      </c>
      <c r="AH289" s="14">
        <v>0</v>
      </c>
      <c r="AI289" s="14">
        <v>0</v>
      </c>
      <c r="AJ289" s="14">
        <f t="shared" si="54"/>
        <v>0</v>
      </c>
      <c r="AK289" s="14">
        <v>0</v>
      </c>
      <c r="AL289" s="14">
        <v>0</v>
      </c>
      <c r="AM289" s="14">
        <v>0</v>
      </c>
      <c r="AN289" s="14">
        <v>0</v>
      </c>
      <c r="AO289" s="14">
        <v>0</v>
      </c>
      <c r="AP289" s="14">
        <v>0</v>
      </c>
      <c r="AQ289" s="14">
        <v>0</v>
      </c>
      <c r="AR289" s="14">
        <f t="shared" si="55"/>
        <v>0</v>
      </c>
      <c r="AS289" s="14">
        <f t="shared" si="56"/>
        <v>16</v>
      </c>
      <c r="AT289" s="13">
        <v>0</v>
      </c>
      <c r="AU289" t="s">
        <v>136</v>
      </c>
      <c r="AV289" s="20">
        <v>1</v>
      </c>
      <c r="AW289">
        <v>2</v>
      </c>
      <c r="AX289">
        <v>2</v>
      </c>
      <c r="AY289">
        <v>2</v>
      </c>
      <c r="AZ289" s="20">
        <v>0</v>
      </c>
      <c r="BA289" s="13" t="s">
        <v>136</v>
      </c>
      <c r="BB289" s="13" t="s">
        <v>136</v>
      </c>
      <c r="BC289" s="13" t="s">
        <v>136</v>
      </c>
      <c r="BD289" s="20">
        <v>0</v>
      </c>
      <c r="BE289" s="13" t="s">
        <v>136</v>
      </c>
      <c r="BF289" s="13" t="s">
        <v>136</v>
      </c>
      <c r="BG289" s="13" t="s">
        <v>136</v>
      </c>
      <c r="BH289" s="20">
        <v>0</v>
      </c>
      <c r="BI289" s="13" t="s">
        <v>136</v>
      </c>
      <c r="BJ289" s="13" t="s">
        <v>136</v>
      </c>
      <c r="BK289" s="13" t="s">
        <v>136</v>
      </c>
      <c r="BL289" s="20">
        <v>0</v>
      </c>
      <c r="BM289" s="13" t="s">
        <v>136</v>
      </c>
      <c r="BN289" s="13" t="s">
        <v>136</v>
      </c>
      <c r="BO289" s="13" t="s">
        <v>136</v>
      </c>
      <c r="BP289" s="20">
        <v>0</v>
      </c>
      <c r="BQ289" s="21">
        <v>1</v>
      </c>
      <c r="BR289" s="13" t="s">
        <v>136</v>
      </c>
      <c r="BS289" s="13" t="s">
        <v>136</v>
      </c>
      <c r="BT289" s="13" t="s">
        <v>136</v>
      </c>
      <c r="BU289" s="20">
        <v>0</v>
      </c>
      <c r="BV289" s="13" t="s">
        <v>136</v>
      </c>
      <c r="BW289" s="13" t="s">
        <v>136</v>
      </c>
      <c r="BX289" s="13" t="s">
        <v>136</v>
      </c>
      <c r="BY289" s="20">
        <v>0</v>
      </c>
      <c r="BZ289" s="13" t="s">
        <v>136</v>
      </c>
      <c r="CA289" s="13" t="s">
        <v>136</v>
      </c>
      <c r="CB289" s="13" t="s">
        <v>136</v>
      </c>
      <c r="CC289" s="20">
        <v>0</v>
      </c>
      <c r="CD289" s="13" t="s">
        <v>136</v>
      </c>
      <c r="CE289" s="13" t="s">
        <v>136</v>
      </c>
      <c r="CF289" s="13" t="s">
        <v>136</v>
      </c>
      <c r="CG289" s="20">
        <v>0</v>
      </c>
      <c r="CH289" s="13" t="s">
        <v>136</v>
      </c>
      <c r="CI289" s="13" t="s">
        <v>136</v>
      </c>
      <c r="CJ289" s="13" t="s">
        <v>136</v>
      </c>
      <c r="CK289" s="20">
        <v>0</v>
      </c>
      <c r="CL289" s="13" t="s">
        <v>136</v>
      </c>
      <c r="CM289" s="13" t="s">
        <v>136</v>
      </c>
      <c r="CN289" s="13" t="s">
        <v>136</v>
      </c>
      <c r="CO289" s="13" t="s">
        <v>136</v>
      </c>
      <c r="CP289" s="13" t="s">
        <v>136</v>
      </c>
      <c r="CQ289" s="13" t="s">
        <v>136</v>
      </c>
      <c r="CR289" s="13" t="s">
        <v>136</v>
      </c>
      <c r="CS289" s="13" t="s">
        <v>136</v>
      </c>
      <c r="CT289" s="13" t="s">
        <v>136</v>
      </c>
      <c r="CU289" s="13" t="s">
        <v>136</v>
      </c>
      <c r="CV289" s="13" t="s">
        <v>136</v>
      </c>
      <c r="CW289" s="13" t="s">
        <v>136</v>
      </c>
      <c r="CX289" s="13" t="s">
        <v>136</v>
      </c>
      <c r="CY289" s="13" t="s">
        <v>136</v>
      </c>
      <c r="CZ289" s="13" t="s">
        <v>136</v>
      </c>
      <c r="DA289" s="13" t="s">
        <v>136</v>
      </c>
      <c r="DB289" s="13" t="s">
        <v>136</v>
      </c>
      <c r="DC289" s="13">
        <v>10</v>
      </c>
      <c r="DD289" s="13" t="s">
        <v>136</v>
      </c>
      <c r="DE289" s="13" t="s">
        <v>136</v>
      </c>
      <c r="DF289" s="13" t="s">
        <v>136</v>
      </c>
      <c r="DG289" s="13" t="s">
        <v>136</v>
      </c>
      <c r="DH289" s="13" t="s">
        <v>136</v>
      </c>
      <c r="DI289" s="13"/>
      <c r="DJ289" s="13"/>
      <c r="DK289" s="13"/>
      <c r="DL289" s="13">
        <v>1</v>
      </c>
      <c r="DM289" s="13">
        <v>0</v>
      </c>
      <c r="DN289" s="13">
        <v>0</v>
      </c>
      <c r="DO289" s="13">
        <v>0</v>
      </c>
      <c r="DP289" s="13">
        <v>0</v>
      </c>
      <c r="DQ289" s="13">
        <v>0</v>
      </c>
      <c r="DR289" s="13">
        <v>1</v>
      </c>
      <c r="DS289" s="13">
        <v>0</v>
      </c>
      <c r="DT289" s="13">
        <v>0</v>
      </c>
      <c r="DU289" s="13">
        <v>0</v>
      </c>
      <c r="DV289" s="13">
        <v>0</v>
      </c>
      <c r="DW289" s="13">
        <v>1</v>
      </c>
      <c r="DX289" s="13">
        <v>2</v>
      </c>
      <c r="DY289" s="13">
        <v>2</v>
      </c>
      <c r="DZ289" s="13">
        <v>4</v>
      </c>
      <c r="EA289" s="13">
        <v>4</v>
      </c>
      <c r="EB289" s="13">
        <v>3000</v>
      </c>
      <c r="EC289" s="13">
        <v>5000</v>
      </c>
      <c r="ED289" s="19">
        <f t="shared" si="57"/>
        <v>2000</v>
      </c>
      <c r="EE289" s="19">
        <f t="shared" si="58"/>
        <v>40</v>
      </c>
      <c r="EF289" s="13">
        <v>3000</v>
      </c>
      <c r="EG289" s="13">
        <v>5000</v>
      </c>
      <c r="EH289" s="19">
        <f t="shared" si="59"/>
        <v>2000</v>
      </c>
      <c r="EI289" s="19">
        <f t="shared" si="60"/>
        <v>40</v>
      </c>
      <c r="EJ289" s="19"/>
      <c r="EK289" s="19"/>
      <c r="EL289" s="19"/>
      <c r="EM289" s="19"/>
      <c r="EN289" s="19"/>
      <c r="EO289" s="19"/>
      <c r="EP289" s="19"/>
      <c r="EQ289" s="19"/>
      <c r="ER289" s="19">
        <v>2</v>
      </c>
      <c r="ES289" s="13"/>
      <c r="ET289" s="13">
        <v>1</v>
      </c>
      <c r="EU289" s="13">
        <v>0</v>
      </c>
      <c r="EV289" s="19">
        <v>0</v>
      </c>
      <c r="EW289" s="19"/>
      <c r="EX289" s="13">
        <v>0</v>
      </c>
      <c r="EY289" t="s">
        <v>136</v>
      </c>
      <c r="EZ289" s="19">
        <v>0</v>
      </c>
      <c r="FA289" s="19"/>
      <c r="FB289">
        <v>8</v>
      </c>
      <c r="FD289" s="19">
        <v>0</v>
      </c>
      <c r="FE289" s="19"/>
      <c r="FF289">
        <v>2</v>
      </c>
      <c r="FG289">
        <v>1</v>
      </c>
      <c r="FH289">
        <v>5</v>
      </c>
      <c r="FI289">
        <v>19</v>
      </c>
      <c r="FJ289">
        <v>33</v>
      </c>
      <c r="FK289">
        <v>20</v>
      </c>
      <c r="FL289">
        <v>38</v>
      </c>
      <c r="FM289">
        <v>58</v>
      </c>
      <c r="FN289">
        <v>0</v>
      </c>
      <c r="FO289">
        <v>0</v>
      </c>
      <c r="FP289">
        <v>3</v>
      </c>
      <c r="FQ289">
        <v>0</v>
      </c>
      <c r="FR289">
        <v>0</v>
      </c>
      <c r="FS289">
        <v>0</v>
      </c>
      <c r="FT289">
        <v>0</v>
      </c>
      <c r="FU289">
        <v>0</v>
      </c>
      <c r="FV289">
        <v>0</v>
      </c>
      <c r="FW289">
        <v>0</v>
      </c>
      <c r="FX289">
        <v>0</v>
      </c>
      <c r="FY289">
        <v>0</v>
      </c>
      <c r="FZ289">
        <v>0</v>
      </c>
      <c r="GA289">
        <v>1</v>
      </c>
      <c r="GB289">
        <v>0</v>
      </c>
      <c r="GC289">
        <v>9</v>
      </c>
      <c r="GD289">
        <v>0</v>
      </c>
      <c r="GE289">
        <v>1</v>
      </c>
      <c r="GF289">
        <v>2</v>
      </c>
      <c r="GG289">
        <v>0</v>
      </c>
      <c r="GH289">
        <v>0</v>
      </c>
      <c r="GI289">
        <v>1</v>
      </c>
      <c r="GJ289">
        <v>3</v>
      </c>
      <c r="GK289">
        <v>8</v>
      </c>
      <c r="GL289">
        <v>0</v>
      </c>
      <c r="GM289">
        <v>0</v>
      </c>
      <c r="GN289">
        <v>0</v>
      </c>
      <c r="GO289">
        <v>0</v>
      </c>
      <c r="GP289">
        <v>1</v>
      </c>
      <c r="GQ289">
        <v>1</v>
      </c>
      <c r="GR289">
        <v>9</v>
      </c>
      <c r="GS289">
        <v>6</v>
      </c>
      <c r="GT289">
        <v>0</v>
      </c>
      <c r="GU289">
        <v>1</v>
      </c>
      <c r="GV289">
        <v>2</v>
      </c>
      <c r="GW289">
        <v>10</v>
      </c>
      <c r="GX289">
        <v>0</v>
      </c>
      <c r="GY289">
        <v>0</v>
      </c>
      <c r="GZ289">
        <v>0</v>
      </c>
      <c r="HA289">
        <v>0</v>
      </c>
    </row>
    <row r="290" spans="1:209" ht="15" customHeight="1" x14ac:dyDescent="0.35">
      <c r="A290" s="18">
        <v>4011017</v>
      </c>
      <c r="B290" s="18">
        <v>4</v>
      </c>
      <c r="C290" s="18">
        <v>1</v>
      </c>
      <c r="D290" s="18">
        <v>10</v>
      </c>
      <c r="E290" s="18" t="s">
        <v>158</v>
      </c>
      <c r="F290" s="18">
        <v>1</v>
      </c>
      <c r="G290" s="18">
        <v>5</v>
      </c>
      <c r="H290" s="18">
        <v>4</v>
      </c>
      <c r="I290">
        <v>0</v>
      </c>
      <c r="J290">
        <v>0</v>
      </c>
      <c r="K290" s="13">
        <v>1</v>
      </c>
      <c r="L290" s="13">
        <v>1</v>
      </c>
      <c r="M290" s="13">
        <v>4</v>
      </c>
      <c r="N290" s="14">
        <v>0</v>
      </c>
      <c r="O290" s="13">
        <v>3</v>
      </c>
      <c r="P290" s="14">
        <v>0</v>
      </c>
      <c r="Q290" s="14">
        <v>0</v>
      </c>
      <c r="R290" s="13">
        <v>1</v>
      </c>
      <c r="S290" s="14">
        <v>0</v>
      </c>
      <c r="T290" s="14">
        <f t="shared" si="52"/>
        <v>8</v>
      </c>
      <c r="U290" s="14">
        <v>0</v>
      </c>
      <c r="V290" s="14">
        <v>0</v>
      </c>
      <c r="W290" s="14">
        <v>0</v>
      </c>
      <c r="X290" s="14">
        <v>0</v>
      </c>
      <c r="Y290" s="14">
        <v>0</v>
      </c>
      <c r="Z290" s="14">
        <v>0</v>
      </c>
      <c r="AA290" s="14">
        <v>0</v>
      </c>
      <c r="AB290" s="14">
        <f t="shared" si="53"/>
        <v>0</v>
      </c>
      <c r="AC290" s="14">
        <v>0</v>
      </c>
      <c r="AD290" s="14">
        <v>0</v>
      </c>
      <c r="AE290" s="14">
        <v>0</v>
      </c>
      <c r="AF290" s="14">
        <v>0</v>
      </c>
      <c r="AG290" s="14">
        <v>0</v>
      </c>
      <c r="AH290" s="14">
        <v>0</v>
      </c>
      <c r="AI290" s="14">
        <v>0</v>
      </c>
      <c r="AJ290" s="14">
        <f t="shared" si="54"/>
        <v>0</v>
      </c>
      <c r="AK290" s="14">
        <v>0</v>
      </c>
      <c r="AL290" s="14">
        <v>0</v>
      </c>
      <c r="AM290" s="14">
        <v>0</v>
      </c>
      <c r="AN290" s="14">
        <v>0</v>
      </c>
      <c r="AO290" s="14">
        <v>0</v>
      </c>
      <c r="AP290" s="14">
        <v>0</v>
      </c>
      <c r="AQ290" s="14">
        <v>0</v>
      </c>
      <c r="AR290" s="14">
        <f t="shared" si="55"/>
        <v>0</v>
      </c>
      <c r="AS290" s="14">
        <f t="shared" si="56"/>
        <v>8</v>
      </c>
      <c r="AT290">
        <v>1</v>
      </c>
      <c r="AU290">
        <v>5</v>
      </c>
      <c r="AV290" s="20">
        <v>1</v>
      </c>
      <c r="AW290" s="20">
        <v>2</v>
      </c>
      <c r="AX290" s="20">
        <v>2</v>
      </c>
      <c r="AY290" s="20">
        <v>1</v>
      </c>
      <c r="AZ290" s="20">
        <v>0</v>
      </c>
      <c r="BA290" s="13" t="s">
        <v>136</v>
      </c>
      <c r="BB290" s="13" t="s">
        <v>136</v>
      </c>
      <c r="BC290" s="13" t="s">
        <v>136</v>
      </c>
      <c r="BD290" s="20">
        <v>0</v>
      </c>
      <c r="BE290" s="13" t="s">
        <v>136</v>
      </c>
      <c r="BF290" s="13" t="s">
        <v>136</v>
      </c>
      <c r="BG290" s="13" t="s">
        <v>136</v>
      </c>
      <c r="BH290" s="20">
        <v>0</v>
      </c>
      <c r="BI290" s="13" t="s">
        <v>136</v>
      </c>
      <c r="BJ290" s="13" t="s">
        <v>136</v>
      </c>
      <c r="BK290" s="13" t="s">
        <v>136</v>
      </c>
      <c r="BL290" s="20">
        <v>0</v>
      </c>
      <c r="BM290" s="13" t="s">
        <v>136</v>
      </c>
      <c r="BN290" s="13" t="s">
        <v>136</v>
      </c>
      <c r="BO290" s="13" t="s">
        <v>136</v>
      </c>
      <c r="BP290" s="20">
        <v>0</v>
      </c>
      <c r="BQ290" s="21">
        <v>1</v>
      </c>
      <c r="BR290" s="13" t="s">
        <v>136</v>
      </c>
      <c r="BS290" s="13" t="s">
        <v>136</v>
      </c>
      <c r="BT290" s="13" t="s">
        <v>136</v>
      </c>
      <c r="BU290" s="20">
        <v>1</v>
      </c>
      <c r="BV290">
        <v>2</v>
      </c>
      <c r="BW290">
        <v>6</v>
      </c>
      <c r="BX290">
        <v>2</v>
      </c>
      <c r="BY290" s="20">
        <v>0</v>
      </c>
      <c r="BZ290" s="13" t="s">
        <v>136</v>
      </c>
      <c r="CA290" s="13" t="s">
        <v>136</v>
      </c>
      <c r="CB290" s="13" t="s">
        <v>136</v>
      </c>
      <c r="CC290" s="20">
        <v>1</v>
      </c>
      <c r="CD290" s="13">
        <v>2</v>
      </c>
      <c r="CE290" s="15">
        <v>6</v>
      </c>
      <c r="CF290" s="13">
        <v>2</v>
      </c>
      <c r="CG290" s="20">
        <v>0</v>
      </c>
      <c r="CH290" s="13" t="s">
        <v>136</v>
      </c>
      <c r="CI290" s="13" t="s">
        <v>136</v>
      </c>
      <c r="CJ290" s="13" t="s">
        <v>136</v>
      </c>
      <c r="CK290" s="20">
        <v>0</v>
      </c>
      <c r="CL290" s="13" t="s">
        <v>136</v>
      </c>
      <c r="CM290" s="13" t="s">
        <v>136</v>
      </c>
      <c r="CN290" s="13" t="s">
        <v>136</v>
      </c>
      <c r="CO290" s="13" t="s">
        <v>136</v>
      </c>
      <c r="CP290" s="13" t="s">
        <v>136</v>
      </c>
      <c r="CQ290" s="13" t="s">
        <v>136</v>
      </c>
      <c r="CR290" s="13" t="s">
        <v>136</v>
      </c>
      <c r="CS290" s="13" t="s">
        <v>136</v>
      </c>
      <c r="CT290" s="13" t="s">
        <v>136</v>
      </c>
      <c r="CU290" s="13" t="s">
        <v>136</v>
      </c>
      <c r="CV290" s="13" t="s">
        <v>136</v>
      </c>
      <c r="CW290" s="13" t="s">
        <v>136</v>
      </c>
      <c r="CX290" s="13" t="s">
        <v>136</v>
      </c>
      <c r="CY290">
        <v>3</v>
      </c>
      <c r="CZ290">
        <v>6</v>
      </c>
      <c r="DA290" s="13" t="s">
        <v>136</v>
      </c>
      <c r="DB290" s="13" t="s">
        <v>136</v>
      </c>
      <c r="DC290" s="13">
        <v>3</v>
      </c>
      <c r="DD290" s="13">
        <v>6</v>
      </c>
      <c r="DE290" s="13" t="s">
        <v>136</v>
      </c>
      <c r="DF290" s="13" t="s">
        <v>136</v>
      </c>
      <c r="DG290" s="13" t="s">
        <v>136</v>
      </c>
      <c r="DH290" s="13" t="s">
        <v>136</v>
      </c>
      <c r="DI290" s="13"/>
      <c r="DJ290" s="13"/>
      <c r="DK290" s="13"/>
      <c r="DL290" s="13">
        <v>0</v>
      </c>
      <c r="DM290" s="13">
        <v>0</v>
      </c>
      <c r="DN290" s="13">
        <v>0</v>
      </c>
      <c r="DO290" s="13">
        <v>0</v>
      </c>
      <c r="DP290" s="13">
        <v>0</v>
      </c>
      <c r="DQ290" s="13">
        <v>0</v>
      </c>
      <c r="DR290" s="13">
        <v>1</v>
      </c>
      <c r="DS290" s="13">
        <v>0</v>
      </c>
      <c r="DT290" s="13">
        <v>0</v>
      </c>
      <c r="DU290" s="13">
        <v>0</v>
      </c>
      <c r="DV290" s="13">
        <v>0</v>
      </c>
      <c r="DW290" s="13">
        <v>0</v>
      </c>
      <c r="DX290" s="13">
        <v>2</v>
      </c>
      <c r="DY290" s="13">
        <v>2</v>
      </c>
      <c r="DZ290" s="13">
        <v>2</v>
      </c>
      <c r="EA290" s="13">
        <v>2</v>
      </c>
      <c r="EB290" s="13">
        <v>3000</v>
      </c>
      <c r="EC290" s="13">
        <v>4000</v>
      </c>
      <c r="ED290" s="19">
        <f t="shared" si="57"/>
        <v>1000</v>
      </c>
      <c r="EE290" s="19">
        <f t="shared" si="58"/>
        <v>25</v>
      </c>
      <c r="EF290" s="13">
        <v>3000</v>
      </c>
      <c r="EG290" s="13">
        <v>4000</v>
      </c>
      <c r="EH290" s="19">
        <f t="shared" si="59"/>
        <v>1000</v>
      </c>
      <c r="EI290" s="19">
        <f t="shared" si="60"/>
        <v>25</v>
      </c>
      <c r="EJ290" s="13">
        <v>4000</v>
      </c>
      <c r="EK290" s="13">
        <v>6000</v>
      </c>
      <c r="EL290" s="19">
        <f t="shared" si="61"/>
        <v>2000</v>
      </c>
      <c r="EM290" s="19">
        <f t="shared" si="62"/>
        <v>33.333333333333336</v>
      </c>
      <c r="EN290" s="13">
        <v>4000</v>
      </c>
      <c r="EO290" s="13">
        <v>6000</v>
      </c>
      <c r="EP290" s="19">
        <f t="shared" si="63"/>
        <v>2000</v>
      </c>
      <c r="EQ290" s="19">
        <f t="shared" si="64"/>
        <v>33.333333333333336</v>
      </c>
      <c r="ER290" s="19">
        <v>2</v>
      </c>
      <c r="ES290" s="13"/>
      <c r="ET290" s="13">
        <v>1</v>
      </c>
      <c r="EU290" s="13">
        <v>0</v>
      </c>
      <c r="EV290" s="19">
        <v>0</v>
      </c>
      <c r="EW290" s="19"/>
      <c r="EX290" s="13">
        <v>0</v>
      </c>
      <c r="EY290" t="s">
        <v>136</v>
      </c>
      <c r="EZ290" s="19">
        <v>0</v>
      </c>
      <c r="FA290" s="19"/>
      <c r="FB290" s="19">
        <v>0</v>
      </c>
      <c r="FC290" s="19"/>
      <c r="FD290" s="19">
        <v>0</v>
      </c>
      <c r="FE290" s="19"/>
      <c r="FF290" s="15">
        <v>0</v>
      </c>
      <c r="FG290">
        <v>58</v>
      </c>
      <c r="FH290">
        <v>27</v>
      </c>
      <c r="FI290">
        <v>55</v>
      </c>
      <c r="FJ290">
        <v>49</v>
      </c>
      <c r="FK290">
        <v>113</v>
      </c>
      <c r="FL290">
        <v>76</v>
      </c>
      <c r="FM290">
        <v>189</v>
      </c>
      <c r="FN290">
        <v>12</v>
      </c>
      <c r="FO290">
        <v>0</v>
      </c>
      <c r="FP290">
        <v>0</v>
      </c>
      <c r="FQ290">
        <v>0</v>
      </c>
      <c r="FR290">
        <v>0</v>
      </c>
      <c r="FS290">
        <v>0</v>
      </c>
      <c r="FT290">
        <v>0</v>
      </c>
      <c r="FU290">
        <v>0</v>
      </c>
      <c r="FV290">
        <v>0</v>
      </c>
      <c r="FW290">
        <v>0</v>
      </c>
      <c r="FX290">
        <v>0</v>
      </c>
      <c r="FY290">
        <v>0</v>
      </c>
      <c r="FZ290">
        <v>9</v>
      </c>
      <c r="GA290">
        <v>5</v>
      </c>
      <c r="GB290">
        <v>7</v>
      </c>
      <c r="GC290">
        <v>7</v>
      </c>
      <c r="GD290">
        <v>9</v>
      </c>
      <c r="GE290">
        <v>3</v>
      </c>
      <c r="GF290">
        <v>0</v>
      </c>
      <c r="GG290">
        <v>1</v>
      </c>
      <c r="GH290">
        <v>8</v>
      </c>
      <c r="GI290">
        <v>5</v>
      </c>
      <c r="GJ290">
        <v>17</v>
      </c>
      <c r="GK290">
        <v>13</v>
      </c>
      <c r="GL290">
        <v>0</v>
      </c>
      <c r="GM290">
        <v>0</v>
      </c>
      <c r="GN290">
        <v>0</v>
      </c>
      <c r="GO290">
        <v>0</v>
      </c>
      <c r="GP290">
        <v>4</v>
      </c>
      <c r="GQ290">
        <v>4</v>
      </c>
      <c r="GR290">
        <v>16</v>
      </c>
      <c r="GS290">
        <v>15</v>
      </c>
      <c r="GT290">
        <v>10</v>
      </c>
      <c r="GU290">
        <v>5</v>
      </c>
      <c r="GV290">
        <v>8</v>
      </c>
      <c r="GW290">
        <v>3</v>
      </c>
      <c r="GX290">
        <v>6</v>
      </c>
      <c r="GY290">
        <v>5</v>
      </c>
      <c r="GZ290">
        <v>7</v>
      </c>
      <c r="HA290">
        <v>10</v>
      </c>
    </row>
    <row r="291" spans="1:209" ht="15" customHeight="1" x14ac:dyDescent="0.35">
      <c r="A291" s="18">
        <v>4011018</v>
      </c>
      <c r="B291" s="18">
        <v>4</v>
      </c>
      <c r="C291" s="18">
        <v>1</v>
      </c>
      <c r="D291" s="18">
        <v>10</v>
      </c>
      <c r="E291" s="18" t="s">
        <v>410</v>
      </c>
      <c r="F291" s="18">
        <v>1</v>
      </c>
      <c r="G291" s="18">
        <v>4</v>
      </c>
      <c r="H291" s="18">
        <v>3</v>
      </c>
      <c r="I291">
        <v>0</v>
      </c>
      <c r="J291" s="18">
        <v>1</v>
      </c>
      <c r="K291" s="13">
        <v>0</v>
      </c>
      <c r="L291" s="14">
        <v>0</v>
      </c>
      <c r="M291" s="13">
        <v>3</v>
      </c>
      <c r="N291" s="14">
        <v>0</v>
      </c>
      <c r="O291" s="13">
        <v>4</v>
      </c>
      <c r="P291" s="14">
        <v>0</v>
      </c>
      <c r="Q291" s="14">
        <v>0</v>
      </c>
      <c r="R291" s="13">
        <v>2</v>
      </c>
      <c r="S291" s="13">
        <v>1</v>
      </c>
      <c r="T291" s="14">
        <f t="shared" si="52"/>
        <v>10</v>
      </c>
      <c r="U291" s="14">
        <v>0</v>
      </c>
      <c r="V291" s="14">
        <v>0</v>
      </c>
      <c r="W291" s="14">
        <v>0</v>
      </c>
      <c r="X291" s="14">
        <v>0</v>
      </c>
      <c r="Y291" s="14">
        <v>0</v>
      </c>
      <c r="Z291" s="14">
        <v>0</v>
      </c>
      <c r="AA291" s="14">
        <v>0</v>
      </c>
      <c r="AB291" s="14">
        <f t="shared" si="53"/>
        <v>0</v>
      </c>
      <c r="AC291" s="14">
        <v>0</v>
      </c>
      <c r="AD291" s="14">
        <v>0</v>
      </c>
      <c r="AE291" s="14">
        <v>0</v>
      </c>
      <c r="AF291" s="14">
        <v>0</v>
      </c>
      <c r="AG291" s="14">
        <v>0</v>
      </c>
      <c r="AH291" s="14">
        <v>0</v>
      </c>
      <c r="AI291" s="14">
        <v>0</v>
      </c>
      <c r="AJ291" s="14">
        <f t="shared" si="54"/>
        <v>0</v>
      </c>
      <c r="AK291" s="14">
        <v>0</v>
      </c>
      <c r="AL291" s="14">
        <v>0</v>
      </c>
      <c r="AM291" s="14">
        <v>0</v>
      </c>
      <c r="AN291" s="14">
        <v>0</v>
      </c>
      <c r="AO291" s="14">
        <v>0</v>
      </c>
      <c r="AP291" s="14">
        <v>0</v>
      </c>
      <c r="AQ291" s="14">
        <v>0</v>
      </c>
      <c r="AR291" s="14">
        <f t="shared" si="55"/>
        <v>0</v>
      </c>
      <c r="AS291" s="14">
        <f t="shared" si="56"/>
        <v>10</v>
      </c>
      <c r="AT291">
        <v>0</v>
      </c>
      <c r="AU291" t="s">
        <v>136</v>
      </c>
      <c r="AV291">
        <v>1</v>
      </c>
      <c r="AW291">
        <v>2</v>
      </c>
      <c r="AX291">
        <v>2</v>
      </c>
      <c r="AY291">
        <v>2</v>
      </c>
      <c r="AZ291" s="20">
        <v>0</v>
      </c>
      <c r="BA291" s="13" t="s">
        <v>136</v>
      </c>
      <c r="BB291" s="13" t="s">
        <v>136</v>
      </c>
      <c r="BC291" s="13" t="s">
        <v>136</v>
      </c>
      <c r="BD291" s="20">
        <v>0</v>
      </c>
      <c r="BE291" s="13" t="s">
        <v>136</v>
      </c>
      <c r="BF291" s="13" t="s">
        <v>136</v>
      </c>
      <c r="BG291" s="13" t="s">
        <v>136</v>
      </c>
      <c r="BH291" s="20">
        <v>0</v>
      </c>
      <c r="BI291" s="13" t="s">
        <v>136</v>
      </c>
      <c r="BJ291" s="13" t="s">
        <v>136</v>
      </c>
      <c r="BK291" s="13" t="s">
        <v>136</v>
      </c>
      <c r="BL291" s="20">
        <v>1</v>
      </c>
      <c r="BM291">
        <v>2</v>
      </c>
      <c r="BN291" s="13">
        <v>6</v>
      </c>
      <c r="BO291">
        <v>2</v>
      </c>
      <c r="BP291" s="20">
        <v>0</v>
      </c>
      <c r="BQ291" s="21">
        <v>1</v>
      </c>
      <c r="BR291" s="13" t="s">
        <v>136</v>
      </c>
      <c r="BS291" s="13" t="s">
        <v>136</v>
      </c>
      <c r="BT291" s="13" t="s">
        <v>136</v>
      </c>
      <c r="BU291" s="20">
        <v>0</v>
      </c>
      <c r="BV291" s="13" t="s">
        <v>136</v>
      </c>
      <c r="BW291" s="13" t="s">
        <v>136</v>
      </c>
      <c r="BX291" s="13" t="s">
        <v>136</v>
      </c>
      <c r="BY291" s="20">
        <v>0</v>
      </c>
      <c r="BZ291" s="13" t="s">
        <v>136</v>
      </c>
      <c r="CA291" s="13" t="s">
        <v>136</v>
      </c>
      <c r="CB291" s="13" t="s">
        <v>136</v>
      </c>
      <c r="CC291" s="20">
        <v>1</v>
      </c>
      <c r="CD291" s="13">
        <v>2</v>
      </c>
      <c r="CE291" s="15">
        <v>6</v>
      </c>
      <c r="CF291" s="13">
        <v>2</v>
      </c>
      <c r="CG291" s="20">
        <v>0</v>
      </c>
      <c r="CH291" s="13" t="s">
        <v>136</v>
      </c>
      <c r="CI291" s="13" t="s">
        <v>136</v>
      </c>
      <c r="CJ291" s="13" t="s">
        <v>136</v>
      </c>
      <c r="CK291" s="20">
        <v>0</v>
      </c>
      <c r="CL291" s="13" t="s">
        <v>136</v>
      </c>
      <c r="CM291" s="13" t="s">
        <v>136</v>
      </c>
      <c r="CN291" s="13" t="s">
        <v>136</v>
      </c>
      <c r="CO291" s="13" t="s">
        <v>136</v>
      </c>
      <c r="CP291" s="13" t="s">
        <v>136</v>
      </c>
      <c r="CQ291" s="13" t="s">
        <v>136</v>
      </c>
      <c r="CR291" s="13" t="s">
        <v>136</v>
      </c>
      <c r="CS291" s="13" t="s">
        <v>136</v>
      </c>
      <c r="CT291" s="13" t="s">
        <v>136</v>
      </c>
      <c r="CU291" s="13">
        <v>2</v>
      </c>
      <c r="CV291">
        <v>3</v>
      </c>
      <c r="CW291" s="13" t="s">
        <v>136</v>
      </c>
      <c r="CX291" s="13" t="s">
        <v>136</v>
      </c>
      <c r="CY291" s="13" t="s">
        <v>136</v>
      </c>
      <c r="CZ291" s="13" t="s">
        <v>136</v>
      </c>
      <c r="DA291" s="13" t="s">
        <v>136</v>
      </c>
      <c r="DB291" s="13" t="s">
        <v>136</v>
      </c>
      <c r="DC291" s="13">
        <v>6</v>
      </c>
      <c r="DD291" s="13" t="s">
        <v>136</v>
      </c>
      <c r="DE291" s="13" t="s">
        <v>136</v>
      </c>
      <c r="DF291" s="13" t="s">
        <v>136</v>
      </c>
      <c r="DG291" s="13" t="s">
        <v>136</v>
      </c>
      <c r="DH291" s="13" t="s">
        <v>136</v>
      </c>
      <c r="DI291" s="13"/>
      <c r="DJ291" s="13"/>
      <c r="DK291" s="13"/>
      <c r="DL291" s="13">
        <v>0</v>
      </c>
      <c r="DM291" s="13">
        <v>0</v>
      </c>
      <c r="DN291" s="13">
        <v>0</v>
      </c>
      <c r="DO291" s="13">
        <v>0</v>
      </c>
      <c r="DP291" s="13">
        <v>0</v>
      </c>
      <c r="DQ291" s="13">
        <v>0</v>
      </c>
      <c r="DR291" s="13">
        <v>0</v>
      </c>
      <c r="DS291" s="13">
        <v>0</v>
      </c>
      <c r="DT291" s="13">
        <v>1</v>
      </c>
      <c r="DU291" s="13">
        <v>1</v>
      </c>
      <c r="DV291" s="13">
        <v>1</v>
      </c>
      <c r="DW291" s="13">
        <v>1</v>
      </c>
      <c r="DX291" s="13">
        <v>2</v>
      </c>
      <c r="DY291" s="13">
        <v>2</v>
      </c>
      <c r="DZ291" s="13">
        <v>2</v>
      </c>
      <c r="EA291" s="13">
        <v>2</v>
      </c>
      <c r="EB291" s="13">
        <v>3000</v>
      </c>
      <c r="EC291" s="13">
        <v>4000</v>
      </c>
      <c r="ED291" s="19">
        <f t="shared" si="57"/>
        <v>1000</v>
      </c>
      <c r="EE291" s="19">
        <f t="shared" si="58"/>
        <v>25</v>
      </c>
      <c r="EF291" s="13">
        <v>3000</v>
      </c>
      <c r="EG291" s="13">
        <v>4000</v>
      </c>
      <c r="EH291" s="19">
        <f t="shared" si="59"/>
        <v>1000</v>
      </c>
      <c r="EI291" s="19">
        <f t="shared" si="60"/>
        <v>25</v>
      </c>
      <c r="EJ291" s="13">
        <v>3000</v>
      </c>
      <c r="EK291" s="13">
        <v>4000</v>
      </c>
      <c r="EL291" s="19">
        <f t="shared" si="61"/>
        <v>1000</v>
      </c>
      <c r="EM291" s="19">
        <f t="shared" si="62"/>
        <v>25</v>
      </c>
      <c r="EN291" s="13">
        <v>3000</v>
      </c>
      <c r="EO291" s="13">
        <v>4000</v>
      </c>
      <c r="EP291" s="19">
        <f t="shared" si="63"/>
        <v>1000</v>
      </c>
      <c r="EQ291" s="19">
        <f t="shared" si="64"/>
        <v>25</v>
      </c>
      <c r="ER291" s="13">
        <v>1</v>
      </c>
      <c r="ES291" s="13"/>
      <c r="ET291" s="13">
        <v>1</v>
      </c>
      <c r="EU291" s="13">
        <v>0</v>
      </c>
      <c r="EV291" s="19">
        <v>0</v>
      </c>
      <c r="EW291" s="19"/>
      <c r="EX291" s="13">
        <v>0</v>
      </c>
      <c r="EY291" t="s">
        <v>136</v>
      </c>
      <c r="EZ291" s="19">
        <v>0</v>
      </c>
      <c r="FA291" s="19"/>
      <c r="FB291">
        <v>8</v>
      </c>
      <c r="FD291" s="19">
        <v>0</v>
      </c>
      <c r="FE291" s="19"/>
      <c r="FF291">
        <v>2</v>
      </c>
      <c r="FG291">
        <v>30</v>
      </c>
      <c r="FH291">
        <v>8</v>
      </c>
      <c r="FI291">
        <v>40</v>
      </c>
      <c r="FJ291">
        <v>48</v>
      </c>
      <c r="FK291">
        <v>70</v>
      </c>
      <c r="FL291">
        <v>56</v>
      </c>
      <c r="FM291">
        <v>126</v>
      </c>
      <c r="FN291">
        <v>0</v>
      </c>
      <c r="FO291">
        <v>0</v>
      </c>
      <c r="FP291">
        <v>3</v>
      </c>
      <c r="FQ291">
        <v>0</v>
      </c>
      <c r="FR291">
        <v>0</v>
      </c>
      <c r="FS291">
        <v>0</v>
      </c>
      <c r="FT291">
        <v>0</v>
      </c>
      <c r="FU291">
        <v>0</v>
      </c>
      <c r="FV291">
        <v>0</v>
      </c>
      <c r="FW291">
        <v>0</v>
      </c>
      <c r="FX291">
        <v>0</v>
      </c>
      <c r="FY291">
        <v>0</v>
      </c>
      <c r="FZ291">
        <v>6</v>
      </c>
      <c r="GA291">
        <v>3</v>
      </c>
      <c r="GB291">
        <v>2</v>
      </c>
      <c r="GC291">
        <v>4</v>
      </c>
      <c r="GD291">
        <v>6</v>
      </c>
      <c r="GE291">
        <v>0</v>
      </c>
      <c r="GF291">
        <v>0</v>
      </c>
      <c r="GG291">
        <v>0</v>
      </c>
      <c r="GH291">
        <v>6</v>
      </c>
      <c r="GI291">
        <v>3</v>
      </c>
      <c r="GJ291">
        <v>13</v>
      </c>
      <c r="GK291">
        <v>12</v>
      </c>
      <c r="GL291">
        <v>0</v>
      </c>
      <c r="GM291">
        <v>0</v>
      </c>
      <c r="GN291">
        <v>0</v>
      </c>
      <c r="GO291">
        <v>0</v>
      </c>
      <c r="GP291">
        <v>4</v>
      </c>
      <c r="GQ291">
        <v>0</v>
      </c>
      <c r="GR291">
        <v>8</v>
      </c>
      <c r="GS291">
        <v>11</v>
      </c>
      <c r="GT291">
        <v>4</v>
      </c>
      <c r="GU291">
        <v>2</v>
      </c>
      <c r="GV291">
        <v>6</v>
      </c>
      <c r="GW291">
        <v>10</v>
      </c>
      <c r="GX291">
        <v>4</v>
      </c>
      <c r="GY291">
        <v>0</v>
      </c>
      <c r="GZ291">
        <v>8</v>
      </c>
      <c r="HA291">
        <v>11</v>
      </c>
    </row>
    <row r="292" spans="1:209" ht="15" customHeight="1" x14ac:dyDescent="0.35">
      <c r="A292" s="18">
        <v>4011019</v>
      </c>
      <c r="B292" s="18">
        <v>4</v>
      </c>
      <c r="C292" s="18">
        <v>1</v>
      </c>
      <c r="D292" s="18">
        <v>10</v>
      </c>
      <c r="E292" s="18" t="s">
        <v>411</v>
      </c>
      <c r="F292" s="18">
        <v>1</v>
      </c>
      <c r="G292" s="18">
        <v>4</v>
      </c>
      <c r="H292" s="18">
        <v>2</v>
      </c>
      <c r="I292">
        <v>0</v>
      </c>
      <c r="J292" s="18">
        <v>2</v>
      </c>
      <c r="K292" s="13">
        <v>0</v>
      </c>
      <c r="L292" s="14">
        <v>0</v>
      </c>
      <c r="M292" s="13">
        <v>7</v>
      </c>
      <c r="N292" s="14">
        <v>0</v>
      </c>
      <c r="O292" s="13">
        <v>3</v>
      </c>
      <c r="P292" s="14">
        <v>0</v>
      </c>
      <c r="Q292">
        <v>3</v>
      </c>
      <c r="R292" s="13">
        <v>1</v>
      </c>
      <c r="S292" s="13">
        <v>1</v>
      </c>
      <c r="T292" s="14">
        <f t="shared" si="52"/>
        <v>15</v>
      </c>
      <c r="U292" s="14">
        <v>0</v>
      </c>
      <c r="V292" s="14">
        <v>0</v>
      </c>
      <c r="W292" s="14">
        <v>0</v>
      </c>
      <c r="X292" s="14">
        <v>0</v>
      </c>
      <c r="Y292" s="14">
        <v>0</v>
      </c>
      <c r="Z292" s="14">
        <v>0</v>
      </c>
      <c r="AA292" s="14">
        <v>0</v>
      </c>
      <c r="AB292" s="14">
        <f t="shared" si="53"/>
        <v>0</v>
      </c>
      <c r="AC292" s="14">
        <v>0</v>
      </c>
      <c r="AD292" s="14">
        <v>0</v>
      </c>
      <c r="AE292" s="14">
        <v>0</v>
      </c>
      <c r="AF292" s="14">
        <v>0</v>
      </c>
      <c r="AG292" s="14">
        <v>0</v>
      </c>
      <c r="AH292" s="14">
        <v>0</v>
      </c>
      <c r="AI292" s="14">
        <v>0</v>
      </c>
      <c r="AJ292" s="14">
        <f t="shared" si="54"/>
        <v>0</v>
      </c>
      <c r="AK292" s="14">
        <v>0</v>
      </c>
      <c r="AL292" s="14">
        <v>0</v>
      </c>
      <c r="AM292" s="14">
        <v>0</v>
      </c>
      <c r="AN292" s="14">
        <v>0</v>
      </c>
      <c r="AO292" s="14">
        <v>0</v>
      </c>
      <c r="AP292" s="14">
        <v>0</v>
      </c>
      <c r="AQ292" s="14">
        <v>0</v>
      </c>
      <c r="AR292" s="14">
        <f t="shared" si="55"/>
        <v>0</v>
      </c>
      <c r="AS292" s="14">
        <f t="shared" si="56"/>
        <v>15</v>
      </c>
      <c r="AT292">
        <v>1</v>
      </c>
      <c r="AU292">
        <v>6</v>
      </c>
      <c r="AV292">
        <v>1</v>
      </c>
      <c r="AW292">
        <v>2</v>
      </c>
      <c r="AX292">
        <v>2</v>
      </c>
      <c r="AY292">
        <v>2</v>
      </c>
      <c r="AZ292" s="20">
        <v>0</v>
      </c>
      <c r="BA292" s="13" t="s">
        <v>136</v>
      </c>
      <c r="BB292" s="13" t="s">
        <v>136</v>
      </c>
      <c r="BC292" s="13" t="s">
        <v>136</v>
      </c>
      <c r="BD292" s="20">
        <v>0</v>
      </c>
      <c r="BE292" s="13" t="s">
        <v>136</v>
      </c>
      <c r="BF292" s="13" t="s">
        <v>136</v>
      </c>
      <c r="BG292" s="13" t="s">
        <v>136</v>
      </c>
      <c r="BH292" s="20">
        <v>0</v>
      </c>
      <c r="BI292" s="13" t="s">
        <v>136</v>
      </c>
      <c r="BJ292" s="13" t="s">
        <v>136</v>
      </c>
      <c r="BK292" s="13" t="s">
        <v>136</v>
      </c>
      <c r="BL292" s="20">
        <v>0</v>
      </c>
      <c r="BM292" s="13" t="s">
        <v>136</v>
      </c>
      <c r="BN292" s="13" t="s">
        <v>136</v>
      </c>
      <c r="BO292" s="13" t="s">
        <v>136</v>
      </c>
      <c r="BP292" s="20">
        <v>0</v>
      </c>
      <c r="BQ292" s="21">
        <v>1</v>
      </c>
      <c r="BR292" s="13" t="s">
        <v>136</v>
      </c>
      <c r="BS292" s="13" t="s">
        <v>136</v>
      </c>
      <c r="BT292" s="13" t="s">
        <v>136</v>
      </c>
      <c r="BU292" s="20">
        <v>0</v>
      </c>
      <c r="BV292" s="13" t="s">
        <v>136</v>
      </c>
      <c r="BW292" s="13" t="s">
        <v>136</v>
      </c>
      <c r="BX292" s="13" t="s">
        <v>136</v>
      </c>
      <c r="BY292" s="20">
        <v>0</v>
      </c>
      <c r="BZ292" s="13" t="s">
        <v>136</v>
      </c>
      <c r="CA292" s="13" t="s">
        <v>136</v>
      </c>
      <c r="CB292" s="13" t="s">
        <v>136</v>
      </c>
      <c r="CC292" s="20">
        <v>1</v>
      </c>
      <c r="CD292" s="13">
        <v>2</v>
      </c>
      <c r="CE292" s="15">
        <v>6</v>
      </c>
      <c r="CF292" s="13">
        <v>2</v>
      </c>
      <c r="CG292" s="20">
        <v>0</v>
      </c>
      <c r="CH292" s="13" t="s">
        <v>136</v>
      </c>
      <c r="CI292" s="13" t="s">
        <v>136</v>
      </c>
      <c r="CJ292" s="13" t="s">
        <v>136</v>
      </c>
      <c r="CK292" s="20">
        <v>0</v>
      </c>
      <c r="CL292" s="13" t="s">
        <v>136</v>
      </c>
      <c r="CM292" s="13" t="s">
        <v>136</v>
      </c>
      <c r="CN292" s="13" t="s">
        <v>136</v>
      </c>
      <c r="CO292" s="13" t="s">
        <v>136</v>
      </c>
      <c r="CP292" s="13" t="s">
        <v>136</v>
      </c>
      <c r="CQ292" s="13" t="s">
        <v>136</v>
      </c>
      <c r="CR292" s="13" t="s">
        <v>136</v>
      </c>
      <c r="CS292" s="13" t="s">
        <v>136</v>
      </c>
      <c r="CT292" s="13" t="s">
        <v>136</v>
      </c>
      <c r="CU292" s="13" t="s">
        <v>136</v>
      </c>
      <c r="CV292" s="13" t="s">
        <v>136</v>
      </c>
      <c r="CW292" s="13" t="s">
        <v>136</v>
      </c>
      <c r="CX292" s="13" t="s">
        <v>136</v>
      </c>
      <c r="CY292">
        <v>7</v>
      </c>
      <c r="CZ292">
        <v>2</v>
      </c>
      <c r="DA292" s="13" t="s">
        <v>136</v>
      </c>
      <c r="DB292" s="13" t="s">
        <v>136</v>
      </c>
      <c r="DC292" s="13" t="s">
        <v>136</v>
      </c>
      <c r="DD292" s="13" t="s">
        <v>136</v>
      </c>
      <c r="DE292" s="13" t="s">
        <v>136</v>
      </c>
      <c r="DF292" s="13" t="s">
        <v>136</v>
      </c>
      <c r="DG292" s="13" t="s">
        <v>136</v>
      </c>
      <c r="DH292" s="13" t="s">
        <v>136</v>
      </c>
      <c r="DI292" s="13"/>
      <c r="DJ292" s="13"/>
      <c r="DK292" s="13"/>
      <c r="DL292" s="13">
        <v>0</v>
      </c>
      <c r="DM292" s="13">
        <v>0</v>
      </c>
      <c r="DN292" s="13">
        <v>0</v>
      </c>
      <c r="DO292" s="13">
        <v>0</v>
      </c>
      <c r="DP292" s="13">
        <v>0</v>
      </c>
      <c r="DQ292" s="13">
        <v>0</v>
      </c>
      <c r="DR292" s="13">
        <v>1</v>
      </c>
      <c r="DS292" s="13">
        <v>1</v>
      </c>
      <c r="DT292" s="13">
        <v>0</v>
      </c>
      <c r="DU292" s="13">
        <v>0</v>
      </c>
      <c r="DV292" s="13">
        <v>0</v>
      </c>
      <c r="DW292" s="13">
        <v>0</v>
      </c>
      <c r="DX292" s="13">
        <v>2</v>
      </c>
      <c r="DY292" s="13">
        <v>2</v>
      </c>
      <c r="DZ292" s="13">
        <v>4</v>
      </c>
      <c r="EA292" s="13">
        <v>4</v>
      </c>
      <c r="EB292" s="13">
        <v>3500</v>
      </c>
      <c r="EC292" s="13">
        <v>4000</v>
      </c>
      <c r="ED292" s="19">
        <f t="shared" si="57"/>
        <v>500</v>
      </c>
      <c r="EE292" s="19">
        <f t="shared" si="58"/>
        <v>12.5</v>
      </c>
      <c r="EF292" s="13">
        <v>3500</v>
      </c>
      <c r="EG292" s="13">
        <v>4000</v>
      </c>
      <c r="EH292" s="19">
        <f t="shared" si="59"/>
        <v>500</v>
      </c>
      <c r="EI292" s="19">
        <f t="shared" si="60"/>
        <v>12.5</v>
      </c>
      <c r="EJ292" s="19"/>
      <c r="EK292" s="19"/>
      <c r="EL292" s="19"/>
      <c r="EM292" s="19"/>
      <c r="EN292" s="19"/>
      <c r="EO292" s="19"/>
      <c r="EP292" s="19"/>
      <c r="EQ292" s="19"/>
      <c r="ER292" s="13">
        <v>1</v>
      </c>
      <c r="ES292" s="13"/>
      <c r="ET292" s="13">
        <v>1</v>
      </c>
      <c r="EU292" s="13">
        <v>0</v>
      </c>
      <c r="EV292" s="19">
        <v>0</v>
      </c>
      <c r="EW292" s="19"/>
      <c r="EX292" s="13">
        <v>0</v>
      </c>
      <c r="EY292" t="s">
        <v>136</v>
      </c>
      <c r="EZ292" s="19">
        <v>0</v>
      </c>
      <c r="FA292" s="19"/>
      <c r="FB292">
        <v>7</v>
      </c>
      <c r="FD292" s="19">
        <v>0</v>
      </c>
      <c r="FE292" s="19"/>
      <c r="FF292">
        <v>2</v>
      </c>
      <c r="FG292">
        <v>39</v>
      </c>
      <c r="FH292">
        <v>35</v>
      </c>
      <c r="FI292">
        <v>51</v>
      </c>
      <c r="FJ292">
        <v>45</v>
      </c>
      <c r="FK292">
        <v>90</v>
      </c>
      <c r="FL292">
        <v>80</v>
      </c>
      <c r="FM292">
        <v>170</v>
      </c>
      <c r="FN292">
        <v>3</v>
      </c>
      <c r="FO292">
        <v>0</v>
      </c>
      <c r="FP292">
        <v>0</v>
      </c>
      <c r="FQ292">
        <v>0</v>
      </c>
      <c r="FR292">
        <v>0</v>
      </c>
      <c r="FS292">
        <v>0</v>
      </c>
      <c r="FT292">
        <v>0</v>
      </c>
      <c r="FU292">
        <v>0</v>
      </c>
      <c r="FV292">
        <v>0</v>
      </c>
      <c r="FW292">
        <v>0</v>
      </c>
      <c r="FX292">
        <v>0</v>
      </c>
      <c r="FY292">
        <v>0</v>
      </c>
      <c r="FZ292">
        <v>3</v>
      </c>
      <c r="GA292">
        <v>2</v>
      </c>
      <c r="GB292">
        <v>5</v>
      </c>
      <c r="GC292">
        <v>6</v>
      </c>
      <c r="GD292">
        <v>2</v>
      </c>
      <c r="GE292">
        <v>0</v>
      </c>
      <c r="GF292">
        <v>1</v>
      </c>
      <c r="GG292">
        <v>0</v>
      </c>
      <c r="GH292">
        <v>3</v>
      </c>
      <c r="GI292">
        <v>1</v>
      </c>
      <c r="GJ292">
        <v>10</v>
      </c>
      <c r="GK292">
        <v>14</v>
      </c>
      <c r="GL292">
        <v>0</v>
      </c>
      <c r="GM292">
        <v>0</v>
      </c>
      <c r="GN292">
        <v>0</v>
      </c>
      <c r="GO292">
        <v>0</v>
      </c>
      <c r="GP292">
        <v>4</v>
      </c>
      <c r="GQ292">
        <v>2</v>
      </c>
      <c r="GR292">
        <v>5</v>
      </c>
      <c r="GS292">
        <v>11</v>
      </c>
      <c r="GT292">
        <v>21</v>
      </c>
      <c r="GU292">
        <v>30</v>
      </c>
      <c r="GV292">
        <v>22</v>
      </c>
      <c r="GW292">
        <v>7</v>
      </c>
      <c r="GX292">
        <v>3</v>
      </c>
      <c r="GY292">
        <v>0</v>
      </c>
      <c r="GZ292">
        <v>8</v>
      </c>
      <c r="HA292">
        <v>7</v>
      </c>
    </row>
    <row r="293" spans="1:209" ht="15" customHeight="1" x14ac:dyDescent="0.35">
      <c r="A293" s="18">
        <v>4011020</v>
      </c>
      <c r="B293" s="18">
        <v>4</v>
      </c>
      <c r="C293" s="18">
        <v>1</v>
      </c>
      <c r="D293" s="18">
        <v>10</v>
      </c>
      <c r="E293" s="18" t="s">
        <v>412</v>
      </c>
      <c r="F293" s="18">
        <v>1</v>
      </c>
      <c r="G293" s="18">
        <v>3</v>
      </c>
      <c r="H293" s="18">
        <v>2</v>
      </c>
      <c r="I293">
        <v>0</v>
      </c>
      <c r="J293" s="18">
        <v>1</v>
      </c>
      <c r="K293" s="13">
        <v>0</v>
      </c>
      <c r="L293" s="14">
        <v>0</v>
      </c>
      <c r="M293" s="13">
        <v>9</v>
      </c>
      <c r="N293" s="14">
        <v>0</v>
      </c>
      <c r="O293" s="13">
        <v>3</v>
      </c>
      <c r="P293" s="14">
        <v>0</v>
      </c>
      <c r="Q293" s="14">
        <v>0</v>
      </c>
      <c r="R293" s="13">
        <v>1</v>
      </c>
      <c r="S293" s="14">
        <v>0</v>
      </c>
      <c r="T293" s="14">
        <f t="shared" si="52"/>
        <v>13</v>
      </c>
      <c r="U293" s="14">
        <v>0</v>
      </c>
      <c r="V293" s="14">
        <v>0</v>
      </c>
      <c r="W293" s="14">
        <v>0</v>
      </c>
      <c r="X293" s="14">
        <v>0</v>
      </c>
      <c r="Y293" s="14">
        <v>0</v>
      </c>
      <c r="Z293" s="14">
        <v>0</v>
      </c>
      <c r="AA293" s="14">
        <v>0</v>
      </c>
      <c r="AB293" s="14">
        <f t="shared" si="53"/>
        <v>0</v>
      </c>
      <c r="AC293" s="14">
        <v>0</v>
      </c>
      <c r="AD293" s="14">
        <v>0</v>
      </c>
      <c r="AE293" s="14">
        <v>0</v>
      </c>
      <c r="AF293" s="14">
        <v>0</v>
      </c>
      <c r="AG293" s="14">
        <v>0</v>
      </c>
      <c r="AH293" s="14">
        <v>0</v>
      </c>
      <c r="AI293" s="14">
        <v>0</v>
      </c>
      <c r="AJ293" s="14">
        <f t="shared" si="54"/>
        <v>0</v>
      </c>
      <c r="AK293" s="14">
        <v>0</v>
      </c>
      <c r="AL293" s="14">
        <v>0</v>
      </c>
      <c r="AM293" s="14">
        <v>0</v>
      </c>
      <c r="AN293" s="14">
        <v>0</v>
      </c>
      <c r="AO293" s="14">
        <v>0</v>
      </c>
      <c r="AP293" s="14">
        <v>0</v>
      </c>
      <c r="AQ293" s="14">
        <v>0</v>
      </c>
      <c r="AR293" s="14">
        <f t="shared" si="55"/>
        <v>0</v>
      </c>
      <c r="AS293" s="14">
        <f t="shared" si="56"/>
        <v>13</v>
      </c>
      <c r="AT293">
        <v>0</v>
      </c>
      <c r="AU293" s="13" t="s">
        <v>136</v>
      </c>
      <c r="AV293">
        <v>0</v>
      </c>
      <c r="AW293" s="13" t="s">
        <v>136</v>
      </c>
      <c r="AX293" t="s">
        <v>136</v>
      </c>
      <c r="AY293" s="13" t="s">
        <v>136</v>
      </c>
      <c r="AZ293">
        <v>0</v>
      </c>
      <c r="BA293" s="13" t="s">
        <v>136</v>
      </c>
      <c r="BB293" t="s">
        <v>136</v>
      </c>
      <c r="BC293" s="13" t="s">
        <v>136</v>
      </c>
      <c r="BD293">
        <v>0</v>
      </c>
      <c r="BE293" s="13" t="s">
        <v>136</v>
      </c>
      <c r="BF293" t="s">
        <v>136</v>
      </c>
      <c r="BG293" s="13" t="s">
        <v>136</v>
      </c>
      <c r="BH293">
        <v>0</v>
      </c>
      <c r="BI293" s="13" t="s">
        <v>136</v>
      </c>
      <c r="BJ293" t="s">
        <v>136</v>
      </c>
      <c r="BK293" s="13" t="s">
        <v>136</v>
      </c>
      <c r="BL293" s="20">
        <v>1</v>
      </c>
      <c r="BM293">
        <v>2</v>
      </c>
      <c r="BN293" s="13">
        <v>6</v>
      </c>
      <c r="BO293">
        <v>2</v>
      </c>
      <c r="BP293">
        <v>0</v>
      </c>
      <c r="BQ293" s="21">
        <v>1</v>
      </c>
      <c r="BR293" s="13" t="s">
        <v>136</v>
      </c>
      <c r="BS293" t="s">
        <v>136</v>
      </c>
      <c r="BT293" s="13" t="s">
        <v>136</v>
      </c>
      <c r="BU293">
        <v>0</v>
      </c>
      <c r="BV293" s="13" t="s">
        <v>136</v>
      </c>
      <c r="BW293" t="s">
        <v>136</v>
      </c>
      <c r="BX293" s="13" t="s">
        <v>136</v>
      </c>
      <c r="BY293">
        <v>0</v>
      </c>
      <c r="BZ293" s="13" t="s">
        <v>136</v>
      </c>
      <c r="CA293" t="s">
        <v>136</v>
      </c>
      <c r="CB293" s="13" t="s">
        <v>136</v>
      </c>
      <c r="CC293" s="20">
        <v>1</v>
      </c>
      <c r="CD293" s="13">
        <v>2</v>
      </c>
      <c r="CE293" s="15">
        <v>6</v>
      </c>
      <c r="CF293" s="13">
        <v>2</v>
      </c>
      <c r="CG293">
        <v>0</v>
      </c>
      <c r="CH293" s="13" t="s">
        <v>136</v>
      </c>
      <c r="CI293" t="s">
        <v>136</v>
      </c>
      <c r="CJ293" s="13" t="s">
        <v>136</v>
      </c>
      <c r="CK293">
        <v>0</v>
      </c>
      <c r="CL293" s="13" t="s">
        <v>136</v>
      </c>
      <c r="CM293" t="s">
        <v>136</v>
      </c>
      <c r="CN293" s="13" t="s">
        <v>136</v>
      </c>
      <c r="CO293" s="13" t="s">
        <v>136</v>
      </c>
      <c r="CP293" s="13" t="s">
        <v>136</v>
      </c>
      <c r="CQ293" s="13" t="s">
        <v>136</v>
      </c>
      <c r="CR293" s="13" t="s">
        <v>136</v>
      </c>
      <c r="CS293" s="13" t="s">
        <v>136</v>
      </c>
      <c r="CT293" s="13" t="s">
        <v>136</v>
      </c>
      <c r="CU293">
        <v>9</v>
      </c>
      <c r="CV293" s="13" t="s">
        <v>136</v>
      </c>
      <c r="CW293" s="13" t="s">
        <v>136</v>
      </c>
      <c r="CX293" s="13" t="s">
        <v>136</v>
      </c>
      <c r="CY293" s="13">
        <v>26</v>
      </c>
      <c r="CZ293" s="13" t="s">
        <v>136</v>
      </c>
      <c r="DA293" s="13" t="s">
        <v>136</v>
      </c>
      <c r="DB293" s="13" t="s">
        <v>136</v>
      </c>
      <c r="DC293" s="13" t="s">
        <v>136</v>
      </c>
      <c r="DD293" s="13" t="s">
        <v>136</v>
      </c>
      <c r="DE293" s="13" t="s">
        <v>136</v>
      </c>
      <c r="DF293" s="13" t="s">
        <v>136</v>
      </c>
      <c r="DG293" s="13" t="s">
        <v>136</v>
      </c>
      <c r="DH293" s="13" t="s">
        <v>136</v>
      </c>
      <c r="DI293" s="13"/>
      <c r="DJ293" s="13"/>
      <c r="DK293" s="13"/>
      <c r="DL293" s="13">
        <v>0</v>
      </c>
      <c r="DM293" s="13">
        <v>0</v>
      </c>
      <c r="DN293" s="13">
        <v>0</v>
      </c>
      <c r="DO293" s="13">
        <v>0</v>
      </c>
      <c r="DP293" s="13">
        <v>1</v>
      </c>
      <c r="DQ293" s="13">
        <v>0</v>
      </c>
      <c r="DR293" s="13">
        <v>0</v>
      </c>
      <c r="DS293" s="13">
        <v>0</v>
      </c>
      <c r="DT293" s="13">
        <v>0</v>
      </c>
      <c r="DU293" s="13">
        <v>0</v>
      </c>
      <c r="DV293" s="13">
        <v>0</v>
      </c>
      <c r="DW293" s="13">
        <v>0</v>
      </c>
      <c r="DX293" s="13">
        <v>2</v>
      </c>
      <c r="DY293" s="13">
        <v>2</v>
      </c>
      <c r="DZ293">
        <v>4</v>
      </c>
      <c r="EA293" s="13">
        <v>4</v>
      </c>
      <c r="EB293" s="13">
        <v>3000</v>
      </c>
      <c r="EC293" s="13">
        <v>4000</v>
      </c>
      <c r="ED293" s="19">
        <f t="shared" si="57"/>
        <v>1000</v>
      </c>
      <c r="EE293" s="19">
        <f t="shared" si="58"/>
        <v>25</v>
      </c>
      <c r="EF293" s="13">
        <v>3000</v>
      </c>
      <c r="EG293" s="13">
        <v>4000</v>
      </c>
      <c r="EH293" s="19">
        <f t="shared" si="59"/>
        <v>1000</v>
      </c>
      <c r="EI293" s="19">
        <f t="shared" si="60"/>
        <v>25</v>
      </c>
      <c r="EJ293" s="19"/>
      <c r="EK293" s="19"/>
      <c r="EL293" s="19"/>
      <c r="EM293" s="19"/>
      <c r="EN293" s="19"/>
      <c r="EO293" s="19"/>
      <c r="EP293" s="19"/>
      <c r="EQ293" s="19"/>
      <c r="ER293" s="13">
        <v>1</v>
      </c>
      <c r="ES293" s="13"/>
      <c r="ET293" s="13">
        <v>1</v>
      </c>
      <c r="EU293" s="13">
        <v>0</v>
      </c>
      <c r="EV293" s="19">
        <v>0</v>
      </c>
      <c r="EW293" s="19"/>
      <c r="EX293" s="13">
        <v>0</v>
      </c>
      <c r="EY293" t="s">
        <v>136</v>
      </c>
      <c r="EZ293" s="19">
        <v>0</v>
      </c>
      <c r="FA293" s="19"/>
      <c r="FB293">
        <v>8</v>
      </c>
      <c r="FD293" s="19">
        <v>0</v>
      </c>
      <c r="FE293" s="19"/>
      <c r="FF293">
        <v>2</v>
      </c>
      <c r="FG293">
        <v>114</v>
      </c>
      <c r="FH293">
        <v>14</v>
      </c>
      <c r="FI293">
        <v>113</v>
      </c>
      <c r="FJ293">
        <v>56</v>
      </c>
      <c r="FK293">
        <v>227</v>
      </c>
      <c r="FL293">
        <v>70</v>
      </c>
      <c r="FM293">
        <v>297</v>
      </c>
      <c r="FN293">
        <v>14</v>
      </c>
      <c r="FO293">
        <v>0</v>
      </c>
      <c r="FP293">
        <v>0</v>
      </c>
      <c r="FQ293">
        <v>20</v>
      </c>
      <c r="FR293">
        <v>0</v>
      </c>
      <c r="FS293">
        <v>0</v>
      </c>
      <c r="FT293">
        <v>0</v>
      </c>
      <c r="FU293">
        <v>0</v>
      </c>
      <c r="FV293">
        <v>0</v>
      </c>
      <c r="FW293">
        <v>0</v>
      </c>
      <c r="FX293">
        <v>0</v>
      </c>
      <c r="FY293">
        <v>0</v>
      </c>
      <c r="FZ293">
        <v>10</v>
      </c>
      <c r="GA293">
        <v>2</v>
      </c>
      <c r="GB293">
        <v>3</v>
      </c>
      <c r="GC293">
        <v>8</v>
      </c>
      <c r="GD293">
        <v>9</v>
      </c>
      <c r="GE293">
        <v>0</v>
      </c>
      <c r="GF293">
        <v>0</v>
      </c>
      <c r="GG293">
        <v>0</v>
      </c>
      <c r="GH293">
        <v>50</v>
      </c>
      <c r="GI293">
        <v>0</v>
      </c>
      <c r="GJ293">
        <v>106</v>
      </c>
      <c r="GK293">
        <v>0</v>
      </c>
      <c r="GL293">
        <v>0</v>
      </c>
      <c r="GM293">
        <v>0</v>
      </c>
      <c r="GN293">
        <v>0</v>
      </c>
      <c r="GO293">
        <v>0</v>
      </c>
      <c r="GP293">
        <v>28</v>
      </c>
      <c r="GQ293">
        <v>12</v>
      </c>
      <c r="GR293">
        <v>4</v>
      </c>
      <c r="GS293">
        <v>28</v>
      </c>
      <c r="GT293">
        <v>0</v>
      </c>
      <c r="GU293">
        <v>0</v>
      </c>
      <c r="GV293">
        <v>0</v>
      </c>
      <c r="GW293">
        <v>0</v>
      </c>
      <c r="GX293">
        <v>3</v>
      </c>
      <c r="GY293">
        <v>0</v>
      </c>
      <c r="GZ293">
        <v>0</v>
      </c>
      <c r="HA293">
        <v>0</v>
      </c>
    </row>
    <row r="294" spans="1:209" ht="15" customHeight="1" x14ac:dyDescent="0.35">
      <c r="A294" s="18">
        <v>4011021</v>
      </c>
      <c r="B294" s="18">
        <v>4</v>
      </c>
      <c r="C294" s="18">
        <v>1</v>
      </c>
      <c r="D294" s="18">
        <v>10</v>
      </c>
      <c r="E294" s="18" t="s">
        <v>413</v>
      </c>
      <c r="F294" s="18">
        <v>1</v>
      </c>
      <c r="G294" s="18">
        <v>2</v>
      </c>
      <c r="H294" s="18">
        <v>2</v>
      </c>
      <c r="I294">
        <v>0</v>
      </c>
      <c r="J294" s="18">
        <v>1</v>
      </c>
      <c r="K294" s="13">
        <v>0</v>
      </c>
      <c r="L294" s="14">
        <v>0</v>
      </c>
      <c r="M294" s="13">
        <v>6</v>
      </c>
      <c r="N294" s="14">
        <v>0</v>
      </c>
      <c r="O294" s="13">
        <v>4</v>
      </c>
      <c r="P294" s="13">
        <v>5</v>
      </c>
      <c r="Q294" s="14">
        <v>0</v>
      </c>
      <c r="R294" s="13">
        <v>0</v>
      </c>
      <c r="S294" s="13">
        <v>1</v>
      </c>
      <c r="T294" s="14">
        <f t="shared" si="52"/>
        <v>16</v>
      </c>
      <c r="U294" s="13">
        <v>7.5</v>
      </c>
      <c r="V294" s="14">
        <v>0</v>
      </c>
      <c r="W294" s="14">
        <v>0</v>
      </c>
      <c r="X294" s="14">
        <v>0</v>
      </c>
      <c r="Y294" s="14">
        <v>0</v>
      </c>
      <c r="Z294" s="14">
        <v>0</v>
      </c>
      <c r="AA294" s="14">
        <v>0</v>
      </c>
      <c r="AB294" s="14">
        <f t="shared" si="53"/>
        <v>7.5</v>
      </c>
      <c r="AC294" s="14">
        <v>0</v>
      </c>
      <c r="AD294" s="14">
        <v>0</v>
      </c>
      <c r="AE294" s="14">
        <v>0</v>
      </c>
      <c r="AF294" s="14">
        <v>0</v>
      </c>
      <c r="AG294" s="14">
        <v>0</v>
      </c>
      <c r="AH294" s="14">
        <v>0</v>
      </c>
      <c r="AI294" s="14">
        <v>0</v>
      </c>
      <c r="AJ294" s="14">
        <f t="shared" si="54"/>
        <v>0</v>
      </c>
      <c r="AK294" s="14">
        <v>0</v>
      </c>
      <c r="AL294" s="14">
        <v>0</v>
      </c>
      <c r="AM294" s="14">
        <v>0</v>
      </c>
      <c r="AN294" s="14">
        <v>0</v>
      </c>
      <c r="AO294" s="14">
        <v>0</v>
      </c>
      <c r="AP294" s="14">
        <v>0</v>
      </c>
      <c r="AQ294" s="14">
        <v>0</v>
      </c>
      <c r="AR294" s="14">
        <f t="shared" si="55"/>
        <v>0</v>
      </c>
      <c r="AS294" s="14">
        <f t="shared" si="56"/>
        <v>23.5</v>
      </c>
      <c r="AT294">
        <v>0</v>
      </c>
      <c r="AU294" s="13" t="s">
        <v>136</v>
      </c>
      <c r="AV294">
        <v>0</v>
      </c>
      <c r="AW294" s="13" t="s">
        <v>136</v>
      </c>
      <c r="AX294" t="s">
        <v>136</v>
      </c>
      <c r="AY294" s="13" t="s">
        <v>136</v>
      </c>
      <c r="AZ294">
        <v>0</v>
      </c>
      <c r="BA294" s="13" t="s">
        <v>136</v>
      </c>
      <c r="BB294" t="s">
        <v>136</v>
      </c>
      <c r="BC294" s="13" t="s">
        <v>136</v>
      </c>
      <c r="BD294">
        <v>0</v>
      </c>
      <c r="BE294" s="13" t="s">
        <v>136</v>
      </c>
      <c r="BF294" t="s">
        <v>136</v>
      </c>
      <c r="BG294" s="13" t="s">
        <v>136</v>
      </c>
      <c r="BH294">
        <v>0</v>
      </c>
      <c r="BI294" s="13" t="s">
        <v>136</v>
      </c>
      <c r="BJ294" t="s">
        <v>136</v>
      </c>
      <c r="BK294" s="13" t="s">
        <v>136</v>
      </c>
      <c r="BL294" s="20">
        <v>1</v>
      </c>
      <c r="BM294">
        <v>2</v>
      </c>
      <c r="BN294" s="13">
        <v>6</v>
      </c>
      <c r="BO294">
        <v>2</v>
      </c>
      <c r="BP294">
        <v>0</v>
      </c>
      <c r="BQ294" s="21">
        <v>1</v>
      </c>
      <c r="BR294" s="13" t="s">
        <v>136</v>
      </c>
      <c r="BS294" t="s">
        <v>136</v>
      </c>
      <c r="BT294" s="13" t="s">
        <v>136</v>
      </c>
      <c r="BU294">
        <v>0</v>
      </c>
      <c r="BV294" s="13" t="s">
        <v>136</v>
      </c>
      <c r="BW294" t="s">
        <v>136</v>
      </c>
      <c r="BX294" s="13" t="s">
        <v>136</v>
      </c>
      <c r="BY294">
        <v>0</v>
      </c>
      <c r="BZ294" s="13" t="s">
        <v>136</v>
      </c>
      <c r="CA294" t="s">
        <v>136</v>
      </c>
      <c r="CB294" s="13" t="s">
        <v>136</v>
      </c>
      <c r="CC294" s="20">
        <v>1</v>
      </c>
      <c r="CD294" s="13">
        <v>2</v>
      </c>
      <c r="CE294" s="15">
        <v>6</v>
      </c>
      <c r="CF294" s="13">
        <v>2</v>
      </c>
      <c r="CG294">
        <v>0</v>
      </c>
      <c r="CH294" s="13" t="s">
        <v>136</v>
      </c>
      <c r="CI294" t="s">
        <v>136</v>
      </c>
      <c r="CJ294" s="13" t="s">
        <v>136</v>
      </c>
      <c r="CK294">
        <v>0</v>
      </c>
      <c r="CL294" s="13" t="s">
        <v>136</v>
      </c>
      <c r="CM294" t="s">
        <v>136</v>
      </c>
      <c r="CN294" s="13" t="s">
        <v>136</v>
      </c>
      <c r="CO294" s="13" t="s">
        <v>136</v>
      </c>
      <c r="CP294" s="13" t="s">
        <v>136</v>
      </c>
      <c r="CQ294" s="13" t="s">
        <v>136</v>
      </c>
      <c r="CR294" s="13" t="s">
        <v>136</v>
      </c>
      <c r="CS294" s="13" t="s">
        <v>136</v>
      </c>
      <c r="CT294" s="13" t="s">
        <v>136</v>
      </c>
      <c r="CU294" s="13" t="s">
        <v>136</v>
      </c>
      <c r="CV294" s="13" t="s">
        <v>136</v>
      </c>
      <c r="CW294" s="13" t="s">
        <v>136</v>
      </c>
      <c r="CX294" s="13" t="s">
        <v>136</v>
      </c>
      <c r="CY294" s="13" t="s">
        <v>136</v>
      </c>
      <c r="CZ294" s="13" t="s">
        <v>136</v>
      </c>
      <c r="DA294" s="13" t="s">
        <v>136</v>
      </c>
      <c r="DB294" s="13" t="s">
        <v>136</v>
      </c>
      <c r="DC294" s="13">
        <v>6</v>
      </c>
      <c r="DD294">
        <v>3</v>
      </c>
      <c r="DE294" s="13" t="s">
        <v>136</v>
      </c>
      <c r="DF294" s="13" t="s">
        <v>136</v>
      </c>
      <c r="DG294" s="13" t="s">
        <v>136</v>
      </c>
      <c r="DH294" s="13" t="s">
        <v>136</v>
      </c>
      <c r="DI294" s="13"/>
      <c r="DJ294" s="13"/>
      <c r="DK294" s="13"/>
      <c r="DL294" s="13">
        <v>1</v>
      </c>
      <c r="DM294" s="13">
        <v>0</v>
      </c>
      <c r="DN294" s="13">
        <v>0</v>
      </c>
      <c r="DO294" s="13">
        <v>0</v>
      </c>
      <c r="DP294" s="13">
        <v>0</v>
      </c>
      <c r="DQ294" s="13">
        <v>0</v>
      </c>
      <c r="DR294" s="13">
        <v>1</v>
      </c>
      <c r="DS294" s="13">
        <v>0</v>
      </c>
      <c r="DT294" s="13">
        <v>0</v>
      </c>
      <c r="DU294" s="13">
        <v>0</v>
      </c>
      <c r="DV294" s="13">
        <v>0</v>
      </c>
      <c r="DW294" s="13">
        <v>1</v>
      </c>
      <c r="DX294" s="13">
        <v>2</v>
      </c>
      <c r="DY294" s="13">
        <v>2</v>
      </c>
      <c r="DZ294" s="13">
        <v>4</v>
      </c>
      <c r="EA294" s="13">
        <v>4</v>
      </c>
      <c r="EB294" s="13">
        <v>3000</v>
      </c>
      <c r="EC294" s="13">
        <v>4000</v>
      </c>
      <c r="ED294" s="19">
        <f t="shared" si="57"/>
        <v>1000</v>
      </c>
      <c r="EE294" s="19">
        <f t="shared" si="58"/>
        <v>25</v>
      </c>
      <c r="EF294" s="13">
        <v>3000</v>
      </c>
      <c r="EG294" s="13">
        <v>4000</v>
      </c>
      <c r="EH294" s="19">
        <f t="shared" si="59"/>
        <v>1000</v>
      </c>
      <c r="EI294" s="19">
        <f t="shared" si="60"/>
        <v>25</v>
      </c>
      <c r="EJ294" s="19"/>
      <c r="EK294" s="19"/>
      <c r="EL294" s="19"/>
      <c r="EM294" s="19"/>
      <c r="EN294" s="19"/>
      <c r="EO294" s="19"/>
      <c r="EP294" s="19"/>
      <c r="EQ294" s="19"/>
      <c r="ER294" s="13">
        <v>1</v>
      </c>
      <c r="ES294" s="13"/>
      <c r="ET294" s="13">
        <v>1</v>
      </c>
      <c r="EU294" s="13">
        <v>1</v>
      </c>
      <c r="EV294" s="13">
        <v>1</v>
      </c>
      <c r="EW294" s="13"/>
      <c r="EX294" s="13">
        <v>0</v>
      </c>
      <c r="EY294" t="s">
        <v>136</v>
      </c>
      <c r="EZ294" s="19">
        <v>0</v>
      </c>
      <c r="FA294" s="19"/>
      <c r="FB294" s="13">
        <v>4</v>
      </c>
      <c r="FC294" s="13"/>
      <c r="FD294" s="19">
        <v>0</v>
      </c>
      <c r="FE294" s="19"/>
      <c r="FF294">
        <v>3</v>
      </c>
      <c r="FG294">
        <v>68</v>
      </c>
      <c r="FH294">
        <v>57</v>
      </c>
      <c r="FI294">
        <v>526</v>
      </c>
      <c r="FJ294">
        <v>557</v>
      </c>
      <c r="FK294">
        <v>594</v>
      </c>
      <c r="FL294">
        <v>614</v>
      </c>
      <c r="FM294">
        <v>1208</v>
      </c>
      <c r="FN294">
        <v>10</v>
      </c>
      <c r="FO294">
        <v>3</v>
      </c>
      <c r="FP294">
        <v>0</v>
      </c>
      <c r="FQ294">
        <v>0</v>
      </c>
      <c r="FR294">
        <v>0</v>
      </c>
      <c r="FS294">
        <v>0</v>
      </c>
      <c r="FT294">
        <v>0</v>
      </c>
      <c r="FU294">
        <v>0</v>
      </c>
      <c r="FV294">
        <v>2</v>
      </c>
      <c r="FW294">
        <v>2</v>
      </c>
      <c r="FX294">
        <v>0</v>
      </c>
      <c r="FY294">
        <v>4</v>
      </c>
      <c r="FZ294">
        <v>1</v>
      </c>
      <c r="GA294">
        <v>2</v>
      </c>
      <c r="GB294">
        <v>3</v>
      </c>
      <c r="GC294">
        <v>10</v>
      </c>
      <c r="GD294">
        <v>7</v>
      </c>
      <c r="GE294">
        <v>2</v>
      </c>
      <c r="GF294">
        <v>2</v>
      </c>
      <c r="GG294">
        <v>0</v>
      </c>
      <c r="GH294">
        <v>9</v>
      </c>
      <c r="GI294">
        <v>5</v>
      </c>
      <c r="GJ294">
        <v>25</v>
      </c>
      <c r="GK294">
        <v>31</v>
      </c>
      <c r="GL294">
        <v>0</v>
      </c>
      <c r="GM294">
        <v>0</v>
      </c>
      <c r="GN294">
        <v>0</v>
      </c>
      <c r="GO294">
        <v>0</v>
      </c>
      <c r="GP294">
        <v>5</v>
      </c>
      <c r="GQ294">
        <v>13</v>
      </c>
      <c r="GR294">
        <v>46</v>
      </c>
      <c r="GS294">
        <v>62</v>
      </c>
      <c r="GT294">
        <v>30</v>
      </c>
      <c r="GU294">
        <v>30</v>
      </c>
      <c r="GV294">
        <v>450</v>
      </c>
      <c r="GW294">
        <v>450</v>
      </c>
      <c r="GX294">
        <v>4</v>
      </c>
      <c r="GY294">
        <v>0</v>
      </c>
      <c r="GZ294">
        <v>0</v>
      </c>
      <c r="HA294">
        <v>0</v>
      </c>
    </row>
    <row r="295" spans="1:209" ht="15" customHeight="1" x14ac:dyDescent="0.35">
      <c r="A295" s="18">
        <v>4021101</v>
      </c>
      <c r="B295" s="18">
        <v>4</v>
      </c>
      <c r="C295" s="18">
        <v>2</v>
      </c>
      <c r="D295" s="18">
        <v>11</v>
      </c>
      <c r="E295" s="18" t="s">
        <v>267</v>
      </c>
      <c r="F295" s="18">
        <v>0</v>
      </c>
      <c r="G295" s="18">
        <v>0</v>
      </c>
      <c r="H295" s="18">
        <v>1</v>
      </c>
      <c r="I295">
        <v>0</v>
      </c>
      <c r="J295" s="18">
        <v>0</v>
      </c>
      <c r="K295" s="13">
        <v>0</v>
      </c>
      <c r="L295" s="14">
        <v>0</v>
      </c>
      <c r="M295" s="14">
        <v>0</v>
      </c>
      <c r="N295" s="14">
        <v>0</v>
      </c>
      <c r="O295" s="13">
        <v>6</v>
      </c>
      <c r="P295" s="14">
        <v>0</v>
      </c>
      <c r="Q295" s="14">
        <v>0</v>
      </c>
      <c r="R295" s="13">
        <v>2</v>
      </c>
      <c r="S295" s="13">
        <v>1</v>
      </c>
      <c r="T295" s="14">
        <f t="shared" si="52"/>
        <v>9</v>
      </c>
      <c r="U295" s="14">
        <v>0</v>
      </c>
      <c r="V295" s="14">
        <v>0</v>
      </c>
      <c r="W295" s="14">
        <v>0</v>
      </c>
      <c r="X295" s="14">
        <v>0</v>
      </c>
      <c r="Y295" s="14">
        <v>0</v>
      </c>
      <c r="Z295" s="14">
        <v>0</v>
      </c>
      <c r="AA295" s="14">
        <v>0</v>
      </c>
      <c r="AB295" s="14">
        <f t="shared" si="53"/>
        <v>0</v>
      </c>
      <c r="AC295" s="14">
        <v>0</v>
      </c>
      <c r="AD295" s="14">
        <v>0</v>
      </c>
      <c r="AE295" s="14">
        <v>0</v>
      </c>
      <c r="AF295" s="14">
        <v>0</v>
      </c>
      <c r="AG295" s="14">
        <v>0</v>
      </c>
      <c r="AH295" s="14">
        <v>0</v>
      </c>
      <c r="AI295" s="14">
        <v>0</v>
      </c>
      <c r="AJ295" s="14">
        <f t="shared" si="54"/>
        <v>0</v>
      </c>
      <c r="AK295" s="14">
        <v>0</v>
      </c>
      <c r="AL295" s="14">
        <v>0</v>
      </c>
      <c r="AM295" s="14">
        <v>0</v>
      </c>
      <c r="AN295" s="14">
        <v>0</v>
      </c>
      <c r="AO295" s="14">
        <v>0</v>
      </c>
      <c r="AP295" s="14">
        <v>0</v>
      </c>
      <c r="AQ295" s="14">
        <v>0</v>
      </c>
      <c r="AR295" s="14">
        <f t="shared" si="55"/>
        <v>0</v>
      </c>
      <c r="AS295" s="14">
        <f t="shared" si="56"/>
        <v>9</v>
      </c>
      <c r="AT295">
        <v>0</v>
      </c>
      <c r="AU295" s="13" t="s">
        <v>136</v>
      </c>
      <c r="AV295">
        <v>0</v>
      </c>
      <c r="AW295" s="13" t="s">
        <v>136</v>
      </c>
      <c r="AX295" t="s">
        <v>136</v>
      </c>
      <c r="AY295" s="13" t="s">
        <v>136</v>
      </c>
      <c r="AZ295">
        <v>0</v>
      </c>
      <c r="BA295" s="13" t="s">
        <v>136</v>
      </c>
      <c r="BB295" t="s">
        <v>136</v>
      </c>
      <c r="BC295" s="13" t="s">
        <v>136</v>
      </c>
      <c r="BD295">
        <v>0</v>
      </c>
      <c r="BE295" s="13" t="s">
        <v>136</v>
      </c>
      <c r="BF295" t="s">
        <v>136</v>
      </c>
      <c r="BG295" s="13" t="s">
        <v>136</v>
      </c>
      <c r="BH295">
        <v>0</v>
      </c>
      <c r="BI295" s="13" t="s">
        <v>136</v>
      </c>
      <c r="BJ295" t="s">
        <v>136</v>
      </c>
      <c r="BK295" s="13" t="s">
        <v>136</v>
      </c>
      <c r="BL295" s="20">
        <v>1</v>
      </c>
      <c r="BM295">
        <v>2</v>
      </c>
      <c r="BN295" s="13">
        <v>6</v>
      </c>
      <c r="BO295">
        <v>2</v>
      </c>
      <c r="BP295">
        <v>0</v>
      </c>
      <c r="BQ295" s="21">
        <v>0</v>
      </c>
      <c r="BR295" s="13" t="s">
        <v>136</v>
      </c>
      <c r="BS295" t="s">
        <v>136</v>
      </c>
      <c r="BT295" s="13" t="s">
        <v>136</v>
      </c>
      <c r="BU295">
        <v>0</v>
      </c>
      <c r="BV295" s="13" t="s">
        <v>136</v>
      </c>
      <c r="BW295" t="s">
        <v>136</v>
      </c>
      <c r="BX295" s="13" t="s">
        <v>136</v>
      </c>
      <c r="BY295">
        <v>0</v>
      </c>
      <c r="BZ295" s="13" t="s">
        <v>136</v>
      </c>
      <c r="CA295" t="s">
        <v>136</v>
      </c>
      <c r="CB295" s="13" t="s">
        <v>136</v>
      </c>
      <c r="CC295">
        <v>0</v>
      </c>
      <c r="CD295" s="13" t="s">
        <v>136</v>
      </c>
      <c r="CE295" t="s">
        <v>136</v>
      </c>
      <c r="CF295" s="13" t="s">
        <v>136</v>
      </c>
      <c r="CG295">
        <v>0</v>
      </c>
      <c r="CH295" s="13" t="s">
        <v>136</v>
      </c>
      <c r="CI295" t="s">
        <v>136</v>
      </c>
      <c r="CJ295" s="13" t="s">
        <v>136</v>
      </c>
      <c r="CK295">
        <v>0</v>
      </c>
      <c r="CL295" s="13" t="s">
        <v>136</v>
      </c>
      <c r="CM295" t="s">
        <v>136</v>
      </c>
      <c r="CN295" s="13" t="s">
        <v>136</v>
      </c>
      <c r="CO295" s="13" t="s">
        <v>136</v>
      </c>
      <c r="CP295" s="13" t="s">
        <v>136</v>
      </c>
      <c r="CQ295" s="13" t="s">
        <v>136</v>
      </c>
      <c r="CR295" s="13" t="s">
        <v>136</v>
      </c>
      <c r="CS295" s="13" t="s">
        <v>136</v>
      </c>
      <c r="CT295" s="13" t="s">
        <v>136</v>
      </c>
      <c r="CU295">
        <v>6</v>
      </c>
      <c r="CV295" s="13" t="s">
        <v>136</v>
      </c>
      <c r="CW295" s="13" t="s">
        <v>136</v>
      </c>
      <c r="CX295" s="13" t="s">
        <v>136</v>
      </c>
      <c r="CY295" s="13" t="s">
        <v>136</v>
      </c>
      <c r="CZ295" s="13" t="s">
        <v>136</v>
      </c>
      <c r="DA295" s="13" t="s">
        <v>136</v>
      </c>
      <c r="DB295" s="13" t="s">
        <v>136</v>
      </c>
      <c r="DC295" s="13" t="s">
        <v>136</v>
      </c>
      <c r="DD295" s="13" t="s">
        <v>136</v>
      </c>
      <c r="DE295" s="13" t="s">
        <v>136</v>
      </c>
      <c r="DF295" s="13" t="s">
        <v>136</v>
      </c>
      <c r="DG295" s="13" t="s">
        <v>136</v>
      </c>
      <c r="DH295" s="13" t="s">
        <v>136</v>
      </c>
      <c r="DI295" s="13"/>
      <c r="DJ295" s="13"/>
      <c r="DK295" s="13"/>
      <c r="DL295" s="13">
        <v>0</v>
      </c>
      <c r="DM295" s="13">
        <v>0</v>
      </c>
      <c r="DN295" s="13">
        <v>0</v>
      </c>
      <c r="DO295" s="13">
        <v>1</v>
      </c>
      <c r="DP295" s="13">
        <v>0</v>
      </c>
      <c r="DQ295" s="13">
        <v>0</v>
      </c>
      <c r="DR295" s="13">
        <v>0</v>
      </c>
      <c r="DS295" s="13">
        <v>0</v>
      </c>
      <c r="DT295" s="13">
        <v>1</v>
      </c>
      <c r="DU295" s="13">
        <v>0</v>
      </c>
      <c r="DV295" s="13">
        <v>0</v>
      </c>
      <c r="DW295" s="13">
        <v>0</v>
      </c>
      <c r="DX295" s="13">
        <v>2</v>
      </c>
      <c r="DY295" s="13">
        <v>2</v>
      </c>
      <c r="DZ295">
        <v>4</v>
      </c>
      <c r="EA295">
        <v>4</v>
      </c>
      <c r="EB295" s="13">
        <v>3000</v>
      </c>
      <c r="EC295" s="13">
        <v>5000</v>
      </c>
      <c r="ED295" s="19">
        <f t="shared" si="57"/>
        <v>2000</v>
      </c>
      <c r="EE295" s="19">
        <f t="shared" si="58"/>
        <v>40</v>
      </c>
      <c r="EF295" s="13">
        <v>3000</v>
      </c>
      <c r="EG295" s="13">
        <v>4000</v>
      </c>
      <c r="EH295" s="19">
        <f t="shared" si="59"/>
        <v>1000</v>
      </c>
      <c r="EI295" s="19">
        <f t="shared" si="60"/>
        <v>25</v>
      </c>
      <c r="EJ295" s="19"/>
      <c r="EK295" s="19"/>
      <c r="EL295" s="19"/>
      <c r="EM295" s="19"/>
      <c r="EN295" s="19"/>
      <c r="EO295" s="19"/>
      <c r="EP295" s="19"/>
      <c r="EQ295" s="19"/>
      <c r="ER295" s="13">
        <v>8</v>
      </c>
      <c r="ES295" s="13"/>
      <c r="ET295" s="13">
        <v>0</v>
      </c>
      <c r="EU295" s="13">
        <v>0</v>
      </c>
      <c r="EV295" s="19">
        <v>0</v>
      </c>
      <c r="EW295" s="19"/>
      <c r="EX295" s="13">
        <v>0</v>
      </c>
      <c r="EY295" t="s">
        <v>136</v>
      </c>
      <c r="EZ295" s="13">
        <v>1</v>
      </c>
      <c r="FA295" s="13"/>
      <c r="FB295">
        <v>1</v>
      </c>
      <c r="FD295" s="19">
        <v>0</v>
      </c>
      <c r="FE295" s="19"/>
      <c r="FF295" s="15">
        <v>0</v>
      </c>
      <c r="FG295">
        <v>22</v>
      </c>
      <c r="FH295">
        <v>0</v>
      </c>
      <c r="FI295">
        <v>60</v>
      </c>
      <c r="FJ295">
        <v>64</v>
      </c>
      <c r="FK295">
        <v>82</v>
      </c>
      <c r="FL295">
        <v>64</v>
      </c>
      <c r="FM295">
        <v>146</v>
      </c>
      <c r="FN295">
        <v>0</v>
      </c>
      <c r="FO295">
        <v>0</v>
      </c>
      <c r="FP295">
        <v>2</v>
      </c>
      <c r="FQ295">
        <v>0</v>
      </c>
      <c r="FR295">
        <v>0</v>
      </c>
      <c r="FS295">
        <v>0</v>
      </c>
      <c r="FT295">
        <v>0</v>
      </c>
      <c r="FU295">
        <v>0</v>
      </c>
      <c r="FV295">
        <v>0</v>
      </c>
      <c r="FW295">
        <v>0</v>
      </c>
      <c r="FX295">
        <v>40</v>
      </c>
      <c r="FY295">
        <v>0</v>
      </c>
      <c r="FZ295">
        <v>0</v>
      </c>
      <c r="GA295">
        <v>0</v>
      </c>
      <c r="GB295">
        <v>0</v>
      </c>
      <c r="GC295">
        <v>64</v>
      </c>
      <c r="GD295">
        <v>0</v>
      </c>
      <c r="GE295">
        <v>0</v>
      </c>
      <c r="GF295">
        <v>8</v>
      </c>
      <c r="GG295">
        <v>0</v>
      </c>
      <c r="GH295">
        <v>2</v>
      </c>
      <c r="GI295">
        <v>0</v>
      </c>
      <c r="GJ295">
        <v>0</v>
      </c>
      <c r="GK295">
        <v>0</v>
      </c>
      <c r="GL295">
        <v>20</v>
      </c>
      <c r="GM295">
        <v>0</v>
      </c>
      <c r="GN295">
        <v>0</v>
      </c>
      <c r="GO295">
        <v>0</v>
      </c>
      <c r="GP295">
        <v>0</v>
      </c>
      <c r="GQ295">
        <v>0</v>
      </c>
      <c r="GR295">
        <v>4</v>
      </c>
      <c r="GS295">
        <v>0</v>
      </c>
      <c r="GT295">
        <v>0</v>
      </c>
      <c r="GU295">
        <v>0</v>
      </c>
      <c r="GV295">
        <v>0</v>
      </c>
      <c r="GW295">
        <v>0</v>
      </c>
      <c r="GX295">
        <v>0</v>
      </c>
      <c r="GY295">
        <v>0</v>
      </c>
      <c r="GZ295">
        <v>6</v>
      </c>
      <c r="HA295">
        <v>0</v>
      </c>
    </row>
    <row r="296" spans="1:209" ht="15" customHeight="1" x14ac:dyDescent="0.35">
      <c r="A296" s="18">
        <v>4021102</v>
      </c>
      <c r="B296" s="18">
        <v>4</v>
      </c>
      <c r="C296" s="18">
        <v>2</v>
      </c>
      <c r="D296" s="18">
        <v>11</v>
      </c>
      <c r="E296" s="18" t="s">
        <v>414</v>
      </c>
      <c r="F296" s="18">
        <v>0</v>
      </c>
      <c r="G296" s="18">
        <v>0</v>
      </c>
      <c r="H296" s="18">
        <v>3</v>
      </c>
      <c r="I296">
        <v>0</v>
      </c>
      <c r="J296" s="18">
        <v>0</v>
      </c>
      <c r="K296" s="13">
        <v>0</v>
      </c>
      <c r="L296" s="14">
        <v>0</v>
      </c>
      <c r="M296" s="14">
        <v>0</v>
      </c>
      <c r="N296" s="14">
        <v>0</v>
      </c>
      <c r="O296" s="14">
        <v>0</v>
      </c>
      <c r="P296" s="13">
        <v>0</v>
      </c>
      <c r="Q296" s="13">
        <v>0</v>
      </c>
      <c r="R296" s="13">
        <v>0</v>
      </c>
      <c r="S296" s="14">
        <v>0</v>
      </c>
      <c r="T296" s="14">
        <f t="shared" si="52"/>
        <v>0</v>
      </c>
      <c r="U296">
        <v>8</v>
      </c>
      <c r="V296" s="14">
        <v>0</v>
      </c>
      <c r="W296">
        <v>4</v>
      </c>
      <c r="X296" s="14">
        <v>0</v>
      </c>
      <c r="Y296" s="14">
        <v>0</v>
      </c>
      <c r="Z296" s="14">
        <v>0</v>
      </c>
      <c r="AA296" s="14">
        <v>0</v>
      </c>
      <c r="AB296" s="14">
        <f t="shared" si="53"/>
        <v>12</v>
      </c>
      <c r="AC296" s="14">
        <v>0</v>
      </c>
      <c r="AD296" s="14">
        <v>0</v>
      </c>
      <c r="AE296" s="14">
        <v>0</v>
      </c>
      <c r="AF296" s="14">
        <v>0</v>
      </c>
      <c r="AG296" s="14">
        <v>0</v>
      </c>
      <c r="AH296" s="14">
        <v>0</v>
      </c>
      <c r="AI296" s="14">
        <v>0</v>
      </c>
      <c r="AJ296" s="14">
        <f t="shared" si="54"/>
        <v>0</v>
      </c>
      <c r="AK296" s="14">
        <v>0</v>
      </c>
      <c r="AL296" s="14">
        <v>0</v>
      </c>
      <c r="AM296" s="14">
        <v>0</v>
      </c>
      <c r="AN296" s="14">
        <v>0</v>
      </c>
      <c r="AO296" s="14">
        <v>0</v>
      </c>
      <c r="AP296" s="14">
        <v>0</v>
      </c>
      <c r="AQ296" s="14">
        <v>0</v>
      </c>
      <c r="AR296" s="14">
        <f t="shared" si="55"/>
        <v>0</v>
      </c>
      <c r="AS296" s="14">
        <f t="shared" si="56"/>
        <v>12</v>
      </c>
      <c r="AT296">
        <v>0</v>
      </c>
      <c r="AU296" s="13" t="s">
        <v>136</v>
      </c>
      <c r="AV296">
        <v>1</v>
      </c>
      <c r="AW296">
        <v>2</v>
      </c>
      <c r="AX296">
        <v>2</v>
      </c>
      <c r="AY296">
        <v>2</v>
      </c>
      <c r="AZ296">
        <v>1</v>
      </c>
      <c r="BA296">
        <v>2</v>
      </c>
      <c r="BB296">
        <v>3</v>
      </c>
      <c r="BC296">
        <v>1</v>
      </c>
      <c r="BD296">
        <v>1</v>
      </c>
      <c r="BE296">
        <v>2</v>
      </c>
      <c r="BF296">
        <v>2</v>
      </c>
      <c r="BG296">
        <v>2</v>
      </c>
      <c r="BH296">
        <v>1</v>
      </c>
      <c r="BI296">
        <v>2</v>
      </c>
      <c r="BJ296">
        <v>2</v>
      </c>
      <c r="BK296">
        <v>3</v>
      </c>
      <c r="BL296" s="20">
        <v>1</v>
      </c>
      <c r="BM296" s="20">
        <v>2</v>
      </c>
      <c r="BN296" s="20">
        <v>3</v>
      </c>
      <c r="BO296" s="20">
        <v>2</v>
      </c>
      <c r="BP296" s="20">
        <v>0</v>
      </c>
      <c r="BQ296" s="21">
        <v>0</v>
      </c>
      <c r="BR296" s="13" t="s">
        <v>136</v>
      </c>
      <c r="BS296" t="s">
        <v>136</v>
      </c>
      <c r="BT296" s="13" t="s">
        <v>136</v>
      </c>
      <c r="BU296" s="20">
        <v>0</v>
      </c>
      <c r="BV296" s="13" t="s">
        <v>136</v>
      </c>
      <c r="BW296" t="s">
        <v>136</v>
      </c>
      <c r="BX296" s="13" t="s">
        <v>136</v>
      </c>
      <c r="BY296" s="20">
        <v>0</v>
      </c>
      <c r="BZ296" s="13" t="s">
        <v>136</v>
      </c>
      <c r="CA296" t="s">
        <v>136</v>
      </c>
      <c r="CB296" s="13" t="s">
        <v>136</v>
      </c>
      <c r="CC296">
        <v>1</v>
      </c>
      <c r="CD296" s="13">
        <v>2</v>
      </c>
      <c r="CE296" s="13">
        <v>2</v>
      </c>
      <c r="CF296" s="13">
        <v>3</v>
      </c>
      <c r="CG296" s="20">
        <v>0</v>
      </c>
      <c r="CH296" s="13" t="s">
        <v>136</v>
      </c>
      <c r="CI296" t="s">
        <v>136</v>
      </c>
      <c r="CJ296" s="13" t="s">
        <v>136</v>
      </c>
      <c r="CK296">
        <v>1</v>
      </c>
      <c r="CL296">
        <v>2</v>
      </c>
      <c r="CM296">
        <v>2</v>
      </c>
      <c r="CN296">
        <v>3</v>
      </c>
      <c r="CO296" s="13" t="s">
        <v>136</v>
      </c>
      <c r="CP296" s="13" t="s">
        <v>136</v>
      </c>
      <c r="CQ296" s="13" t="s">
        <v>136</v>
      </c>
      <c r="CR296" s="13" t="s">
        <v>136</v>
      </c>
      <c r="CS296" s="13" t="s">
        <v>136</v>
      </c>
      <c r="CT296" s="13" t="s">
        <v>136</v>
      </c>
      <c r="CU296" s="13" t="s">
        <v>136</v>
      </c>
      <c r="CV296" s="13" t="s">
        <v>136</v>
      </c>
      <c r="CW296" s="13" t="s">
        <v>136</v>
      </c>
      <c r="CX296" s="13" t="s">
        <v>136</v>
      </c>
      <c r="CY296">
        <v>9</v>
      </c>
      <c r="CZ296">
        <v>2</v>
      </c>
      <c r="DA296" s="13" t="s">
        <v>136</v>
      </c>
      <c r="DB296" s="13" t="s">
        <v>136</v>
      </c>
      <c r="DC296">
        <v>9</v>
      </c>
      <c r="DD296">
        <v>2</v>
      </c>
      <c r="DE296" s="13" t="s">
        <v>136</v>
      </c>
      <c r="DF296" s="13" t="s">
        <v>136</v>
      </c>
      <c r="DG296" s="13" t="s">
        <v>136</v>
      </c>
      <c r="DH296" s="13" t="s">
        <v>136</v>
      </c>
      <c r="DI296" s="13"/>
      <c r="DJ296" s="13"/>
      <c r="DK296" s="13"/>
      <c r="DL296" s="13">
        <v>0</v>
      </c>
      <c r="DM296" s="13">
        <v>0</v>
      </c>
      <c r="DN296" s="13">
        <v>0</v>
      </c>
      <c r="DO296" s="13">
        <v>0</v>
      </c>
      <c r="DP296" s="13">
        <v>0</v>
      </c>
      <c r="DQ296" s="13">
        <v>1</v>
      </c>
      <c r="DR296" s="13">
        <v>0</v>
      </c>
      <c r="DS296" s="13">
        <v>1</v>
      </c>
      <c r="DT296" s="13">
        <v>0</v>
      </c>
      <c r="DU296" s="13">
        <v>0</v>
      </c>
      <c r="DV296" s="13">
        <v>0</v>
      </c>
      <c r="DW296" s="13">
        <v>1</v>
      </c>
      <c r="DX296" s="13">
        <v>2</v>
      </c>
      <c r="DY296" s="13">
        <v>3</v>
      </c>
      <c r="DZ296" s="13">
        <v>4</v>
      </c>
      <c r="EA296" s="13">
        <v>4</v>
      </c>
      <c r="EB296" s="13">
        <v>3000</v>
      </c>
      <c r="EC296" s="13">
        <v>5000</v>
      </c>
      <c r="ED296" s="19">
        <f t="shared" si="57"/>
        <v>2000</v>
      </c>
      <c r="EE296" s="19">
        <f t="shared" si="58"/>
        <v>40</v>
      </c>
      <c r="EF296" s="13">
        <v>2500</v>
      </c>
      <c r="EG296" s="13">
        <v>2500</v>
      </c>
      <c r="EH296" s="19">
        <f t="shared" si="59"/>
        <v>0</v>
      </c>
      <c r="EI296" s="19">
        <f t="shared" si="60"/>
        <v>0</v>
      </c>
      <c r="EJ296" s="19"/>
      <c r="EK296" s="19"/>
      <c r="EL296" s="19"/>
      <c r="EM296" s="19"/>
      <c r="EN296" s="19"/>
      <c r="EO296" s="19"/>
      <c r="EP296" s="19"/>
      <c r="EQ296" s="19"/>
      <c r="ER296" s="20">
        <v>0</v>
      </c>
      <c r="ES296" s="13"/>
      <c r="ET296" s="13">
        <v>0</v>
      </c>
      <c r="EU296" s="13">
        <v>0</v>
      </c>
      <c r="EV296" s="19">
        <v>0</v>
      </c>
      <c r="EW296" s="19"/>
      <c r="EX296" s="13">
        <v>0</v>
      </c>
      <c r="EY296" t="s">
        <v>136</v>
      </c>
      <c r="EZ296" s="19">
        <v>0</v>
      </c>
      <c r="FA296" s="19"/>
      <c r="FB296" s="19">
        <v>0</v>
      </c>
      <c r="FC296" s="19"/>
      <c r="FD296" s="19">
        <v>0</v>
      </c>
      <c r="FE296" s="19"/>
      <c r="FF296" s="15">
        <v>0</v>
      </c>
      <c r="FG296">
        <v>40</v>
      </c>
      <c r="FH296">
        <v>2</v>
      </c>
      <c r="FI296">
        <v>54</v>
      </c>
      <c r="FJ296">
        <v>26</v>
      </c>
      <c r="FK296">
        <v>94</v>
      </c>
      <c r="FL296">
        <v>28</v>
      </c>
      <c r="FM296">
        <v>122</v>
      </c>
      <c r="FN296">
        <v>20</v>
      </c>
      <c r="FO296">
        <v>0</v>
      </c>
      <c r="FP296">
        <v>10</v>
      </c>
      <c r="FQ296">
        <v>0</v>
      </c>
      <c r="FR296">
        <v>0</v>
      </c>
      <c r="FS296">
        <v>0</v>
      </c>
      <c r="FT296">
        <v>0</v>
      </c>
      <c r="FU296">
        <v>0</v>
      </c>
      <c r="FV296">
        <v>0</v>
      </c>
      <c r="FW296">
        <v>0</v>
      </c>
      <c r="FX296">
        <v>40</v>
      </c>
      <c r="FY296">
        <v>0</v>
      </c>
      <c r="FZ296">
        <v>0</v>
      </c>
      <c r="GA296">
        <v>2</v>
      </c>
      <c r="GB296">
        <v>0</v>
      </c>
      <c r="GC296">
        <v>26</v>
      </c>
      <c r="GD296">
        <v>16</v>
      </c>
      <c r="GE296">
        <v>0</v>
      </c>
      <c r="GF296">
        <v>0</v>
      </c>
      <c r="GG296">
        <v>0</v>
      </c>
      <c r="GH296">
        <v>0</v>
      </c>
      <c r="GI296">
        <v>0</v>
      </c>
      <c r="GJ296">
        <v>0</v>
      </c>
      <c r="GK296">
        <v>0</v>
      </c>
      <c r="GL296">
        <v>4</v>
      </c>
      <c r="GM296">
        <v>0</v>
      </c>
      <c r="GN296">
        <v>0</v>
      </c>
      <c r="GO296">
        <v>0</v>
      </c>
      <c r="GP296">
        <v>0</v>
      </c>
      <c r="GQ296">
        <v>0</v>
      </c>
      <c r="GR296">
        <v>2</v>
      </c>
      <c r="GS296">
        <v>0</v>
      </c>
      <c r="GT296">
        <v>0</v>
      </c>
      <c r="GU296">
        <v>0</v>
      </c>
      <c r="GV296">
        <v>0</v>
      </c>
      <c r="GW296">
        <v>0</v>
      </c>
      <c r="GX296">
        <v>0</v>
      </c>
      <c r="GY296">
        <v>0</v>
      </c>
      <c r="GZ296">
        <v>2</v>
      </c>
      <c r="HA296">
        <v>0</v>
      </c>
    </row>
    <row r="297" spans="1:209" ht="15" customHeight="1" x14ac:dyDescent="0.35">
      <c r="A297" s="18">
        <v>4021103</v>
      </c>
      <c r="B297" s="18">
        <v>4</v>
      </c>
      <c r="C297" s="18">
        <v>2</v>
      </c>
      <c r="D297" s="18">
        <v>11</v>
      </c>
      <c r="E297" s="18" t="s">
        <v>415</v>
      </c>
      <c r="F297" s="18">
        <v>0</v>
      </c>
      <c r="G297" s="18">
        <v>0</v>
      </c>
      <c r="H297" s="18">
        <v>2</v>
      </c>
      <c r="I297">
        <v>0</v>
      </c>
      <c r="J297" s="18">
        <v>0</v>
      </c>
      <c r="K297" s="13">
        <v>0</v>
      </c>
      <c r="L297" s="14">
        <v>0</v>
      </c>
      <c r="M297" s="13">
        <v>7</v>
      </c>
      <c r="N297" s="14">
        <v>0</v>
      </c>
      <c r="O297" s="13">
        <v>3</v>
      </c>
      <c r="P297" s="13">
        <v>1</v>
      </c>
      <c r="Q297" s="14">
        <v>0</v>
      </c>
      <c r="R297" s="13">
        <v>0</v>
      </c>
      <c r="S297" s="14">
        <v>0</v>
      </c>
      <c r="T297" s="14">
        <f t="shared" si="52"/>
        <v>11</v>
      </c>
      <c r="U297" s="14">
        <v>0</v>
      </c>
      <c r="V297" s="14">
        <v>0</v>
      </c>
      <c r="W297" s="14">
        <v>0</v>
      </c>
      <c r="X297" s="14">
        <v>0</v>
      </c>
      <c r="Y297" s="14">
        <v>0</v>
      </c>
      <c r="Z297" s="14">
        <v>0</v>
      </c>
      <c r="AA297" s="14">
        <v>0</v>
      </c>
      <c r="AB297" s="14">
        <f t="shared" si="53"/>
        <v>0</v>
      </c>
      <c r="AC297" s="14">
        <v>0</v>
      </c>
      <c r="AD297" s="14">
        <v>0</v>
      </c>
      <c r="AE297" s="14">
        <v>0</v>
      </c>
      <c r="AF297" s="14">
        <v>0</v>
      </c>
      <c r="AG297" s="14">
        <v>0</v>
      </c>
      <c r="AH297" s="14">
        <v>0</v>
      </c>
      <c r="AI297" s="14">
        <v>0</v>
      </c>
      <c r="AJ297" s="14">
        <f t="shared" si="54"/>
        <v>0</v>
      </c>
      <c r="AK297" s="14">
        <v>0</v>
      </c>
      <c r="AL297" s="14">
        <v>0</v>
      </c>
      <c r="AM297" s="14">
        <v>0</v>
      </c>
      <c r="AN297" s="14">
        <v>0</v>
      </c>
      <c r="AO297" s="14">
        <v>0</v>
      </c>
      <c r="AP297" s="14">
        <v>0</v>
      </c>
      <c r="AQ297" s="14">
        <v>0</v>
      </c>
      <c r="AR297" s="14">
        <f t="shared" si="55"/>
        <v>0</v>
      </c>
      <c r="AS297" s="14">
        <f t="shared" si="56"/>
        <v>11</v>
      </c>
      <c r="AT297">
        <v>0</v>
      </c>
      <c r="AU297" s="13" t="s">
        <v>136</v>
      </c>
      <c r="AV297">
        <v>0</v>
      </c>
      <c r="AW297" s="13" t="s">
        <v>136</v>
      </c>
      <c r="AX297" t="s">
        <v>136</v>
      </c>
      <c r="AY297" s="13" t="s">
        <v>136</v>
      </c>
      <c r="AZ297">
        <v>0</v>
      </c>
      <c r="BA297" s="13" t="s">
        <v>136</v>
      </c>
      <c r="BB297" t="s">
        <v>136</v>
      </c>
      <c r="BC297" s="13" t="s">
        <v>136</v>
      </c>
      <c r="BD297">
        <v>0</v>
      </c>
      <c r="BE297" s="13" t="s">
        <v>136</v>
      </c>
      <c r="BF297" t="s">
        <v>136</v>
      </c>
      <c r="BG297" s="13" t="s">
        <v>136</v>
      </c>
      <c r="BH297">
        <v>0</v>
      </c>
      <c r="BI297" s="13" t="s">
        <v>136</v>
      </c>
      <c r="BJ297" t="s">
        <v>136</v>
      </c>
      <c r="BK297" s="13" t="s">
        <v>136</v>
      </c>
      <c r="BL297">
        <v>0</v>
      </c>
      <c r="BM297" s="13" t="s">
        <v>136</v>
      </c>
      <c r="BN297" t="s">
        <v>136</v>
      </c>
      <c r="BO297" s="13" t="s">
        <v>136</v>
      </c>
      <c r="BP297">
        <v>0</v>
      </c>
      <c r="BQ297" s="21">
        <v>0</v>
      </c>
      <c r="BR297" s="13" t="s">
        <v>136</v>
      </c>
      <c r="BS297" t="s">
        <v>136</v>
      </c>
      <c r="BT297" s="13" t="s">
        <v>136</v>
      </c>
      <c r="BU297">
        <v>0</v>
      </c>
      <c r="BV297" s="13" t="s">
        <v>136</v>
      </c>
      <c r="BW297" t="s">
        <v>136</v>
      </c>
      <c r="BX297" s="13" t="s">
        <v>136</v>
      </c>
      <c r="BY297">
        <v>0</v>
      </c>
      <c r="BZ297" s="13" t="s">
        <v>136</v>
      </c>
      <c r="CA297" t="s">
        <v>136</v>
      </c>
      <c r="CB297" s="13" t="s">
        <v>136</v>
      </c>
      <c r="CC297">
        <v>0</v>
      </c>
      <c r="CD297" s="13" t="s">
        <v>136</v>
      </c>
      <c r="CE297" t="s">
        <v>136</v>
      </c>
      <c r="CF297" s="13" t="s">
        <v>136</v>
      </c>
      <c r="CG297">
        <v>0</v>
      </c>
      <c r="CH297" s="13" t="s">
        <v>136</v>
      </c>
      <c r="CI297" t="s">
        <v>136</v>
      </c>
      <c r="CJ297" s="13" t="s">
        <v>136</v>
      </c>
      <c r="CK297">
        <v>0</v>
      </c>
      <c r="CL297" s="13" t="s">
        <v>136</v>
      </c>
      <c r="CM297" t="s">
        <v>136</v>
      </c>
      <c r="CN297" s="13" t="s">
        <v>136</v>
      </c>
      <c r="CO297" s="13" t="s">
        <v>136</v>
      </c>
      <c r="CP297" s="13" t="s">
        <v>136</v>
      </c>
      <c r="CQ297" s="13" t="s">
        <v>136</v>
      </c>
      <c r="CR297" s="13" t="s">
        <v>136</v>
      </c>
      <c r="CS297" s="13" t="s">
        <v>136</v>
      </c>
      <c r="CT297" s="13" t="s">
        <v>136</v>
      </c>
      <c r="CU297" s="13" t="s">
        <v>136</v>
      </c>
      <c r="CV297" s="13" t="s">
        <v>136</v>
      </c>
      <c r="CW297" s="13" t="s">
        <v>136</v>
      </c>
      <c r="CX297" s="13" t="s">
        <v>136</v>
      </c>
      <c r="CY297" s="13" t="s">
        <v>136</v>
      </c>
      <c r="CZ297" s="13" t="s">
        <v>136</v>
      </c>
      <c r="DA297" s="13" t="s">
        <v>136</v>
      </c>
      <c r="DB297" s="13" t="s">
        <v>136</v>
      </c>
      <c r="DC297" s="13" t="s">
        <v>136</v>
      </c>
      <c r="DD297" s="13" t="s">
        <v>136</v>
      </c>
      <c r="DE297" s="13" t="s">
        <v>136</v>
      </c>
      <c r="DF297" s="13" t="s">
        <v>136</v>
      </c>
      <c r="DG297" s="13" t="s">
        <v>136</v>
      </c>
      <c r="DH297" s="13" t="s">
        <v>136</v>
      </c>
      <c r="DI297" s="13"/>
      <c r="DJ297" s="13"/>
      <c r="DK297" s="13"/>
      <c r="DL297" s="13">
        <v>0</v>
      </c>
      <c r="DM297" s="13">
        <v>0</v>
      </c>
      <c r="DN297" s="13">
        <v>0</v>
      </c>
      <c r="DO297" s="13">
        <v>0</v>
      </c>
      <c r="DP297" s="13">
        <v>0</v>
      </c>
      <c r="DQ297" s="13">
        <v>1</v>
      </c>
      <c r="DR297" s="13">
        <v>1</v>
      </c>
      <c r="DS297" s="13">
        <v>1</v>
      </c>
      <c r="DT297" s="13">
        <v>0</v>
      </c>
      <c r="DU297" s="13">
        <v>0</v>
      </c>
      <c r="DV297" s="13">
        <v>0</v>
      </c>
      <c r="DW297" s="13">
        <v>0</v>
      </c>
      <c r="DX297" s="13">
        <v>2</v>
      </c>
      <c r="DY297" s="13">
        <v>2</v>
      </c>
      <c r="DZ297" s="13">
        <v>2</v>
      </c>
      <c r="EA297" s="13">
        <v>2</v>
      </c>
      <c r="EB297" s="13">
        <v>5000</v>
      </c>
      <c r="EC297" s="13">
        <v>7000</v>
      </c>
      <c r="ED297" s="19">
        <f t="shared" si="57"/>
        <v>2000</v>
      </c>
      <c r="EE297" s="19">
        <f t="shared" si="58"/>
        <v>28.571428571428569</v>
      </c>
      <c r="EF297" s="13">
        <v>3000</v>
      </c>
      <c r="EG297" s="13">
        <v>5000</v>
      </c>
      <c r="EH297" s="19">
        <f t="shared" si="59"/>
        <v>2000</v>
      </c>
      <c r="EI297" s="19">
        <f t="shared" si="60"/>
        <v>40</v>
      </c>
      <c r="EJ297" s="13">
        <v>5000</v>
      </c>
      <c r="EK297" s="13">
        <v>7000</v>
      </c>
      <c r="EL297" s="19">
        <f t="shared" si="61"/>
        <v>2000</v>
      </c>
      <c r="EM297" s="19">
        <f t="shared" si="62"/>
        <v>28.571428571428569</v>
      </c>
      <c r="EN297" s="13">
        <v>3000</v>
      </c>
      <c r="EO297" s="13">
        <v>5000</v>
      </c>
      <c r="EP297" s="19">
        <f t="shared" si="63"/>
        <v>2000</v>
      </c>
      <c r="EQ297" s="19">
        <f t="shared" si="64"/>
        <v>40</v>
      </c>
      <c r="ER297" s="19">
        <v>2</v>
      </c>
      <c r="ES297" s="13"/>
      <c r="ET297" s="13">
        <v>1</v>
      </c>
      <c r="EU297" s="13">
        <v>0</v>
      </c>
      <c r="EV297" s="19">
        <v>0</v>
      </c>
      <c r="EW297" s="19"/>
      <c r="EX297" s="13">
        <v>0</v>
      </c>
      <c r="EY297" t="s">
        <v>136</v>
      </c>
      <c r="EZ297" s="19">
        <v>0</v>
      </c>
      <c r="FA297" s="19"/>
      <c r="FB297" s="19">
        <v>0</v>
      </c>
      <c r="FC297" s="19"/>
      <c r="FD297" s="19">
        <v>0</v>
      </c>
      <c r="FE297" s="19"/>
      <c r="FF297">
        <v>3</v>
      </c>
      <c r="FG297">
        <v>9</v>
      </c>
      <c r="FH297">
        <v>4</v>
      </c>
      <c r="FI297">
        <v>33</v>
      </c>
      <c r="FJ297">
        <v>29</v>
      </c>
      <c r="FK297">
        <v>42</v>
      </c>
      <c r="FL297">
        <v>33</v>
      </c>
      <c r="FM297">
        <v>75</v>
      </c>
      <c r="FN297">
        <v>2</v>
      </c>
      <c r="FO297">
        <v>2</v>
      </c>
      <c r="FP297">
        <v>8</v>
      </c>
      <c r="FQ297">
        <v>5</v>
      </c>
      <c r="FR297">
        <v>0</v>
      </c>
      <c r="FS297">
        <v>0</v>
      </c>
      <c r="FT297">
        <v>0</v>
      </c>
      <c r="FU297">
        <v>0</v>
      </c>
      <c r="FV297">
        <v>0</v>
      </c>
      <c r="FW297">
        <v>0</v>
      </c>
      <c r="FX297">
        <v>10</v>
      </c>
      <c r="FY297">
        <v>0</v>
      </c>
      <c r="FZ297">
        <v>1</v>
      </c>
      <c r="GA297">
        <v>1</v>
      </c>
      <c r="GB297">
        <v>3</v>
      </c>
      <c r="GC297">
        <v>14</v>
      </c>
      <c r="GD297">
        <v>2</v>
      </c>
      <c r="GE297">
        <v>0</v>
      </c>
      <c r="GF297">
        <v>2</v>
      </c>
      <c r="GG297">
        <v>0</v>
      </c>
      <c r="GH297">
        <v>2</v>
      </c>
      <c r="GI297">
        <v>0</v>
      </c>
      <c r="GJ297">
        <v>2</v>
      </c>
      <c r="GK297">
        <v>0</v>
      </c>
      <c r="GL297">
        <v>2</v>
      </c>
      <c r="GM297">
        <v>1</v>
      </c>
      <c r="GN297">
        <v>0</v>
      </c>
      <c r="GO297">
        <v>0</v>
      </c>
      <c r="GP297">
        <v>0</v>
      </c>
      <c r="GQ297">
        <v>0</v>
      </c>
      <c r="GR297">
        <v>6</v>
      </c>
      <c r="GS297">
        <v>5</v>
      </c>
      <c r="GT297">
        <v>0</v>
      </c>
      <c r="GU297">
        <v>0</v>
      </c>
      <c r="GV297">
        <v>1</v>
      </c>
      <c r="GW297">
        <v>0</v>
      </c>
      <c r="GX297">
        <v>0</v>
      </c>
      <c r="GY297">
        <v>0</v>
      </c>
      <c r="GZ297">
        <v>1</v>
      </c>
      <c r="HA297">
        <v>5</v>
      </c>
    </row>
    <row r="298" spans="1:209" ht="15" customHeight="1" x14ac:dyDescent="0.35">
      <c r="A298" s="18">
        <v>4021104</v>
      </c>
      <c r="B298" s="18">
        <v>4</v>
      </c>
      <c r="C298" s="18">
        <v>2</v>
      </c>
      <c r="D298" s="18">
        <v>11</v>
      </c>
      <c r="E298" s="18" t="s">
        <v>416</v>
      </c>
      <c r="F298" s="18">
        <v>1</v>
      </c>
      <c r="G298" s="18">
        <v>6</v>
      </c>
      <c r="H298" s="18">
        <v>6</v>
      </c>
      <c r="I298">
        <v>0</v>
      </c>
      <c r="J298" s="18">
        <v>1</v>
      </c>
      <c r="K298" s="13">
        <v>0</v>
      </c>
      <c r="L298" s="14">
        <v>0</v>
      </c>
      <c r="M298" s="13">
        <v>4</v>
      </c>
      <c r="N298" s="14">
        <v>0</v>
      </c>
      <c r="O298" s="13">
        <v>0</v>
      </c>
      <c r="P298" s="13">
        <v>0</v>
      </c>
      <c r="Q298" s="13">
        <v>0</v>
      </c>
      <c r="R298">
        <v>1</v>
      </c>
      <c r="S298">
        <v>1</v>
      </c>
      <c r="T298" s="14">
        <f t="shared" si="52"/>
        <v>6</v>
      </c>
      <c r="U298">
        <v>8</v>
      </c>
      <c r="V298" s="14">
        <v>0</v>
      </c>
      <c r="W298">
        <v>2</v>
      </c>
      <c r="X298" s="14">
        <v>0</v>
      </c>
      <c r="Y298" s="14">
        <v>0</v>
      </c>
      <c r="Z298">
        <v>1</v>
      </c>
      <c r="AA298">
        <v>1</v>
      </c>
      <c r="AB298" s="14">
        <f t="shared" si="53"/>
        <v>12</v>
      </c>
      <c r="AC298" s="14">
        <v>0</v>
      </c>
      <c r="AD298" s="14">
        <v>0</v>
      </c>
      <c r="AE298" s="14">
        <v>0</v>
      </c>
      <c r="AF298" s="14">
        <v>0</v>
      </c>
      <c r="AG298" s="14">
        <v>0</v>
      </c>
      <c r="AH298" s="14">
        <v>0</v>
      </c>
      <c r="AI298" s="14">
        <v>0</v>
      </c>
      <c r="AJ298" s="14">
        <f t="shared" si="54"/>
        <v>0</v>
      </c>
      <c r="AK298" s="14">
        <v>0</v>
      </c>
      <c r="AL298" s="14">
        <v>0</v>
      </c>
      <c r="AM298" s="14">
        <v>0</v>
      </c>
      <c r="AN298" s="14">
        <v>0</v>
      </c>
      <c r="AO298" s="14">
        <v>0</v>
      </c>
      <c r="AP298" s="14">
        <v>0</v>
      </c>
      <c r="AQ298" s="14">
        <v>0</v>
      </c>
      <c r="AR298" s="14">
        <f t="shared" si="55"/>
        <v>0</v>
      </c>
      <c r="AS298" s="14">
        <f t="shared" si="56"/>
        <v>18</v>
      </c>
      <c r="AT298">
        <v>0</v>
      </c>
      <c r="AU298" s="13" t="s">
        <v>136</v>
      </c>
      <c r="AV298">
        <v>0</v>
      </c>
      <c r="AW298" s="13" t="s">
        <v>136</v>
      </c>
      <c r="AX298" t="s">
        <v>136</v>
      </c>
      <c r="AY298" s="13" t="s">
        <v>136</v>
      </c>
      <c r="AZ298">
        <v>0</v>
      </c>
      <c r="BA298" s="13" t="s">
        <v>136</v>
      </c>
      <c r="BB298" t="s">
        <v>136</v>
      </c>
      <c r="BC298" s="13" t="s">
        <v>136</v>
      </c>
      <c r="BD298">
        <v>0</v>
      </c>
      <c r="BE298" s="13" t="s">
        <v>136</v>
      </c>
      <c r="BF298" t="s">
        <v>136</v>
      </c>
      <c r="BG298" s="13" t="s">
        <v>136</v>
      </c>
      <c r="BH298">
        <v>0</v>
      </c>
      <c r="BI298" s="13" t="s">
        <v>136</v>
      </c>
      <c r="BJ298" t="s">
        <v>136</v>
      </c>
      <c r="BK298" s="13" t="s">
        <v>136</v>
      </c>
      <c r="BL298">
        <v>1</v>
      </c>
      <c r="BM298" s="20">
        <v>2</v>
      </c>
      <c r="BN298" s="13">
        <v>6</v>
      </c>
      <c r="BO298" s="20">
        <v>2</v>
      </c>
      <c r="BP298">
        <v>0</v>
      </c>
      <c r="BQ298" s="21">
        <v>1</v>
      </c>
      <c r="BR298" s="13" t="s">
        <v>136</v>
      </c>
      <c r="BS298" t="s">
        <v>136</v>
      </c>
      <c r="BT298" s="13" t="s">
        <v>136</v>
      </c>
      <c r="BU298">
        <v>0</v>
      </c>
      <c r="BV298" s="13" t="s">
        <v>136</v>
      </c>
      <c r="BW298" t="s">
        <v>136</v>
      </c>
      <c r="BX298" s="13" t="s">
        <v>136</v>
      </c>
      <c r="BY298">
        <v>0</v>
      </c>
      <c r="BZ298" s="13" t="s">
        <v>136</v>
      </c>
      <c r="CA298" t="s">
        <v>136</v>
      </c>
      <c r="CB298" s="13" t="s">
        <v>136</v>
      </c>
      <c r="CC298">
        <v>0</v>
      </c>
      <c r="CD298" s="13" t="s">
        <v>136</v>
      </c>
      <c r="CE298" t="s">
        <v>136</v>
      </c>
      <c r="CF298" s="13" t="s">
        <v>136</v>
      </c>
      <c r="CG298">
        <v>0</v>
      </c>
      <c r="CH298" s="13" t="s">
        <v>136</v>
      </c>
      <c r="CI298" t="s">
        <v>136</v>
      </c>
      <c r="CJ298" s="13" t="s">
        <v>136</v>
      </c>
      <c r="CK298">
        <v>0</v>
      </c>
      <c r="CL298" s="13" t="s">
        <v>136</v>
      </c>
      <c r="CM298" t="s">
        <v>136</v>
      </c>
      <c r="CN298" s="13" t="s">
        <v>136</v>
      </c>
      <c r="CO298" s="13" t="s">
        <v>136</v>
      </c>
      <c r="CP298" s="13" t="s">
        <v>136</v>
      </c>
      <c r="CQ298" s="13" t="s">
        <v>136</v>
      </c>
      <c r="CR298" s="13" t="s">
        <v>136</v>
      </c>
      <c r="CS298" s="13" t="s">
        <v>136</v>
      </c>
      <c r="CT298" s="13" t="s">
        <v>136</v>
      </c>
      <c r="CU298">
        <v>6</v>
      </c>
      <c r="CV298" s="13" t="s">
        <v>136</v>
      </c>
      <c r="CW298" s="13" t="s">
        <v>136</v>
      </c>
      <c r="CX298" s="13" t="s">
        <v>136</v>
      </c>
      <c r="CY298" s="13" t="s">
        <v>136</v>
      </c>
      <c r="CZ298" s="13" t="s">
        <v>136</v>
      </c>
      <c r="DA298" s="13" t="s">
        <v>136</v>
      </c>
      <c r="DB298" s="13" t="s">
        <v>136</v>
      </c>
      <c r="DC298" s="13" t="s">
        <v>136</v>
      </c>
      <c r="DD298" s="13" t="s">
        <v>136</v>
      </c>
      <c r="DE298" s="13" t="s">
        <v>136</v>
      </c>
      <c r="DF298" s="13" t="s">
        <v>136</v>
      </c>
      <c r="DG298" s="13" t="s">
        <v>136</v>
      </c>
      <c r="DH298" s="13" t="s">
        <v>136</v>
      </c>
      <c r="DI298" s="13"/>
      <c r="DJ298" s="13"/>
      <c r="DK298" s="13"/>
      <c r="DL298" s="13">
        <v>0</v>
      </c>
      <c r="DM298" s="13">
        <v>0</v>
      </c>
      <c r="DN298" s="13">
        <v>0</v>
      </c>
      <c r="DO298" s="13">
        <v>0</v>
      </c>
      <c r="DP298" s="13">
        <v>0</v>
      </c>
      <c r="DQ298" s="13">
        <v>0</v>
      </c>
      <c r="DR298" s="13">
        <v>1</v>
      </c>
      <c r="DS298" s="13">
        <v>1</v>
      </c>
      <c r="DT298" s="13">
        <v>0</v>
      </c>
      <c r="DU298" s="13">
        <v>0</v>
      </c>
      <c r="DV298" s="13">
        <v>0</v>
      </c>
      <c r="DW298" s="13">
        <v>0</v>
      </c>
      <c r="DX298" s="13">
        <v>2</v>
      </c>
      <c r="DY298" s="13">
        <v>2</v>
      </c>
      <c r="DZ298" s="13">
        <v>2</v>
      </c>
      <c r="EA298" s="13">
        <v>2</v>
      </c>
      <c r="EB298" s="13">
        <v>5000</v>
      </c>
      <c r="EC298" s="13">
        <v>6000</v>
      </c>
      <c r="ED298" s="19">
        <f t="shared" si="57"/>
        <v>1000</v>
      </c>
      <c r="EE298" s="19">
        <f t="shared" si="58"/>
        <v>16.666666666666668</v>
      </c>
      <c r="EF298" s="13">
        <v>3000</v>
      </c>
      <c r="EG298" s="13">
        <v>4000</v>
      </c>
      <c r="EH298" s="19">
        <f t="shared" si="59"/>
        <v>1000</v>
      </c>
      <c r="EI298" s="19">
        <f t="shared" si="60"/>
        <v>25</v>
      </c>
      <c r="EJ298" s="13">
        <v>5000</v>
      </c>
      <c r="EK298" s="13">
        <v>10000</v>
      </c>
      <c r="EL298" s="19">
        <f t="shared" si="61"/>
        <v>5000</v>
      </c>
      <c r="EM298" s="19">
        <f t="shared" si="62"/>
        <v>50</v>
      </c>
      <c r="EN298" s="13">
        <v>3000</v>
      </c>
      <c r="EO298" s="13">
        <v>4000</v>
      </c>
      <c r="EP298" s="19">
        <f t="shared" si="63"/>
        <v>1000</v>
      </c>
      <c r="EQ298" s="19">
        <f t="shared" si="64"/>
        <v>25</v>
      </c>
      <c r="ER298" s="13">
        <v>1</v>
      </c>
      <c r="ES298" s="13"/>
      <c r="ET298" s="13">
        <v>1</v>
      </c>
      <c r="EU298" s="13">
        <v>0</v>
      </c>
      <c r="EV298" s="19">
        <v>0</v>
      </c>
      <c r="EW298" s="19"/>
      <c r="EX298" s="13">
        <v>0</v>
      </c>
      <c r="EY298" t="s">
        <v>136</v>
      </c>
      <c r="EZ298" s="19">
        <v>0</v>
      </c>
      <c r="FA298" s="19"/>
      <c r="FB298">
        <v>13</v>
      </c>
      <c r="FD298" s="19">
        <v>0</v>
      </c>
      <c r="FE298" s="19"/>
      <c r="FF298">
        <v>3</v>
      </c>
      <c r="FG298">
        <v>6</v>
      </c>
      <c r="FH298">
        <v>4</v>
      </c>
      <c r="FI298">
        <v>18</v>
      </c>
      <c r="FJ298">
        <v>24</v>
      </c>
      <c r="FK298">
        <v>24</v>
      </c>
      <c r="FL298">
        <v>28</v>
      </c>
      <c r="FM298">
        <v>52</v>
      </c>
      <c r="FN298">
        <v>2</v>
      </c>
      <c r="FO298">
        <v>4</v>
      </c>
      <c r="FP298">
        <v>4</v>
      </c>
      <c r="FQ298">
        <v>0</v>
      </c>
      <c r="FR298">
        <v>0</v>
      </c>
      <c r="FS298">
        <v>0</v>
      </c>
      <c r="FT298">
        <v>0</v>
      </c>
      <c r="FU298">
        <v>0</v>
      </c>
      <c r="FV298">
        <v>0</v>
      </c>
      <c r="FW298">
        <v>0</v>
      </c>
      <c r="FX298">
        <v>8</v>
      </c>
      <c r="FY298">
        <v>0</v>
      </c>
      <c r="FZ298">
        <v>0</v>
      </c>
      <c r="GA298">
        <v>0</v>
      </c>
      <c r="GB298">
        <v>0</v>
      </c>
      <c r="GC298">
        <v>24</v>
      </c>
      <c r="GD298">
        <v>0</v>
      </c>
      <c r="GE298">
        <v>0</v>
      </c>
      <c r="GF298">
        <v>2</v>
      </c>
      <c r="GG298">
        <v>0</v>
      </c>
      <c r="GH298">
        <v>0</v>
      </c>
      <c r="GI298">
        <v>0</v>
      </c>
      <c r="GJ298">
        <v>0</v>
      </c>
      <c r="GK298">
        <v>0</v>
      </c>
      <c r="GL298">
        <v>4</v>
      </c>
      <c r="GM298">
        <v>0</v>
      </c>
      <c r="GN298">
        <v>0</v>
      </c>
      <c r="GO298">
        <v>0</v>
      </c>
      <c r="GP298">
        <v>0</v>
      </c>
      <c r="GQ298">
        <v>0</v>
      </c>
      <c r="GR298">
        <v>2</v>
      </c>
      <c r="GS298">
        <v>0</v>
      </c>
      <c r="GT298">
        <v>0</v>
      </c>
      <c r="GU298">
        <v>0</v>
      </c>
      <c r="GV298">
        <v>0</v>
      </c>
      <c r="GW298">
        <v>0</v>
      </c>
      <c r="GX298">
        <v>0</v>
      </c>
      <c r="GY298">
        <v>0</v>
      </c>
      <c r="GZ298">
        <v>2</v>
      </c>
      <c r="HA298">
        <v>0</v>
      </c>
    </row>
    <row r="299" spans="1:209" ht="15" customHeight="1" x14ac:dyDescent="0.35">
      <c r="A299" s="18">
        <v>4021105</v>
      </c>
      <c r="B299" s="18">
        <v>4</v>
      </c>
      <c r="C299" s="18">
        <v>2</v>
      </c>
      <c r="D299" s="18">
        <v>11</v>
      </c>
      <c r="E299" s="18" t="s">
        <v>417</v>
      </c>
      <c r="F299" s="18">
        <v>1</v>
      </c>
      <c r="G299" s="18">
        <v>4</v>
      </c>
      <c r="H299" s="18">
        <v>3</v>
      </c>
      <c r="I299">
        <v>0</v>
      </c>
      <c r="J299" s="18">
        <v>1</v>
      </c>
      <c r="K299" s="13">
        <v>0</v>
      </c>
      <c r="L299" s="14">
        <v>0</v>
      </c>
      <c r="M299" s="13">
        <v>4</v>
      </c>
      <c r="N299" s="14">
        <v>0</v>
      </c>
      <c r="O299" s="13">
        <v>2</v>
      </c>
      <c r="P299" s="13">
        <v>4</v>
      </c>
      <c r="Q299" s="14">
        <v>0</v>
      </c>
      <c r="R299" s="13">
        <v>0</v>
      </c>
      <c r="S299" s="13">
        <v>1</v>
      </c>
      <c r="T299" s="14">
        <f t="shared" si="52"/>
        <v>11</v>
      </c>
      <c r="U299" s="13">
        <v>2</v>
      </c>
      <c r="V299" s="14">
        <v>0</v>
      </c>
      <c r="W299">
        <v>2</v>
      </c>
      <c r="X299" s="13">
        <v>3</v>
      </c>
      <c r="Y299" s="14">
        <v>0</v>
      </c>
      <c r="Z299" s="13">
        <v>1</v>
      </c>
      <c r="AA299" s="13">
        <v>1</v>
      </c>
      <c r="AB299" s="14">
        <f t="shared" si="53"/>
        <v>9</v>
      </c>
      <c r="AC299" s="14">
        <v>0</v>
      </c>
      <c r="AD299" s="14">
        <v>0</v>
      </c>
      <c r="AE299" s="14">
        <v>0</v>
      </c>
      <c r="AF299" s="14">
        <v>0</v>
      </c>
      <c r="AG299" s="14">
        <v>0</v>
      </c>
      <c r="AH299" s="14">
        <v>0</v>
      </c>
      <c r="AI299" s="14">
        <v>0</v>
      </c>
      <c r="AJ299" s="14">
        <f t="shared" si="54"/>
        <v>0</v>
      </c>
      <c r="AK299" s="14">
        <v>0</v>
      </c>
      <c r="AL299" s="14">
        <v>0</v>
      </c>
      <c r="AM299" s="14">
        <v>0</v>
      </c>
      <c r="AN299" s="14">
        <v>0</v>
      </c>
      <c r="AO299" s="14">
        <v>0</v>
      </c>
      <c r="AP299" s="14">
        <v>0</v>
      </c>
      <c r="AQ299" s="14">
        <v>0</v>
      </c>
      <c r="AR299" s="14">
        <f t="shared" si="55"/>
        <v>0</v>
      </c>
      <c r="AS299" s="14">
        <f t="shared" si="56"/>
        <v>20</v>
      </c>
      <c r="AT299">
        <v>0</v>
      </c>
      <c r="AU299" s="13" t="s">
        <v>136</v>
      </c>
      <c r="AV299">
        <v>0</v>
      </c>
      <c r="AW299" s="13" t="s">
        <v>136</v>
      </c>
      <c r="AX299" t="s">
        <v>136</v>
      </c>
      <c r="AY299" s="13" t="s">
        <v>136</v>
      </c>
      <c r="AZ299">
        <v>0</v>
      </c>
      <c r="BA299" s="13" t="s">
        <v>136</v>
      </c>
      <c r="BB299" t="s">
        <v>136</v>
      </c>
      <c r="BC299" s="13" t="s">
        <v>136</v>
      </c>
      <c r="BD299">
        <v>0</v>
      </c>
      <c r="BE299" s="13" t="s">
        <v>136</v>
      </c>
      <c r="BF299" t="s">
        <v>136</v>
      </c>
      <c r="BG299" s="13" t="s">
        <v>136</v>
      </c>
      <c r="BH299">
        <v>0</v>
      </c>
      <c r="BI299" s="13" t="s">
        <v>136</v>
      </c>
      <c r="BJ299" t="s">
        <v>136</v>
      </c>
      <c r="BK299" s="13" t="s">
        <v>136</v>
      </c>
      <c r="BL299">
        <v>1</v>
      </c>
      <c r="BM299" s="13">
        <v>2</v>
      </c>
      <c r="BN299">
        <v>3</v>
      </c>
      <c r="BO299" s="13">
        <v>2</v>
      </c>
      <c r="BP299">
        <v>0</v>
      </c>
      <c r="BQ299" s="21">
        <v>1</v>
      </c>
      <c r="BR299" s="13" t="s">
        <v>136</v>
      </c>
      <c r="BS299" t="s">
        <v>136</v>
      </c>
      <c r="BT299" s="13" t="s">
        <v>136</v>
      </c>
      <c r="BU299">
        <v>0</v>
      </c>
      <c r="BV299" s="13" t="s">
        <v>136</v>
      </c>
      <c r="BW299" t="s">
        <v>136</v>
      </c>
      <c r="BX299" s="13" t="s">
        <v>136</v>
      </c>
      <c r="BY299">
        <v>0</v>
      </c>
      <c r="BZ299" s="13" t="s">
        <v>136</v>
      </c>
      <c r="CA299" t="s">
        <v>136</v>
      </c>
      <c r="CB299" s="13" t="s">
        <v>136</v>
      </c>
      <c r="CC299">
        <v>0</v>
      </c>
      <c r="CD299" s="13" t="s">
        <v>136</v>
      </c>
      <c r="CE299" t="s">
        <v>136</v>
      </c>
      <c r="CF299" s="13" t="s">
        <v>136</v>
      </c>
      <c r="CG299">
        <v>0</v>
      </c>
      <c r="CH299" s="13" t="s">
        <v>136</v>
      </c>
      <c r="CI299" t="s">
        <v>136</v>
      </c>
      <c r="CJ299" s="13" t="s">
        <v>136</v>
      </c>
      <c r="CK299">
        <v>0</v>
      </c>
      <c r="CL299" s="13" t="s">
        <v>136</v>
      </c>
      <c r="CM299" t="s">
        <v>136</v>
      </c>
      <c r="CN299" s="13" t="s">
        <v>136</v>
      </c>
      <c r="CO299" s="13" t="s">
        <v>136</v>
      </c>
      <c r="CP299" s="13" t="s">
        <v>136</v>
      </c>
      <c r="CQ299" s="13" t="s">
        <v>136</v>
      </c>
      <c r="CR299" s="13" t="s">
        <v>136</v>
      </c>
      <c r="CS299" s="13" t="s">
        <v>136</v>
      </c>
      <c r="CT299" s="13" t="s">
        <v>136</v>
      </c>
      <c r="CU299">
        <v>6</v>
      </c>
      <c r="CV299" s="13" t="s">
        <v>136</v>
      </c>
      <c r="CW299" s="13" t="s">
        <v>136</v>
      </c>
      <c r="CX299" s="13" t="s">
        <v>136</v>
      </c>
      <c r="CY299" s="13" t="s">
        <v>136</v>
      </c>
      <c r="CZ299" s="13" t="s">
        <v>136</v>
      </c>
      <c r="DA299" s="13" t="s">
        <v>136</v>
      </c>
      <c r="DB299" s="13" t="s">
        <v>136</v>
      </c>
      <c r="DC299" s="13" t="s">
        <v>136</v>
      </c>
      <c r="DD299" s="13" t="s">
        <v>136</v>
      </c>
      <c r="DE299" s="13" t="s">
        <v>136</v>
      </c>
      <c r="DF299" s="13" t="s">
        <v>136</v>
      </c>
      <c r="DG299" s="13" t="s">
        <v>136</v>
      </c>
      <c r="DH299" s="13" t="s">
        <v>136</v>
      </c>
      <c r="DI299" s="13"/>
      <c r="DJ299" s="13"/>
      <c r="DK299" s="13"/>
      <c r="DL299" s="13">
        <v>0</v>
      </c>
      <c r="DM299" s="13">
        <v>0</v>
      </c>
      <c r="DN299" s="13">
        <v>0</v>
      </c>
      <c r="DO299" s="13">
        <v>0</v>
      </c>
      <c r="DP299" s="13">
        <v>0</v>
      </c>
      <c r="DQ299" s="13">
        <v>0</v>
      </c>
      <c r="DR299" s="13">
        <v>1</v>
      </c>
      <c r="DS299" s="13">
        <v>1</v>
      </c>
      <c r="DT299" s="13">
        <v>0</v>
      </c>
      <c r="DU299" s="13">
        <v>0</v>
      </c>
      <c r="DV299" s="13">
        <v>0</v>
      </c>
      <c r="DW299" s="13">
        <v>0</v>
      </c>
      <c r="DX299" s="13">
        <v>2</v>
      </c>
      <c r="DY299" s="13">
        <v>2</v>
      </c>
      <c r="DZ299" s="13">
        <v>2</v>
      </c>
      <c r="EA299" s="13">
        <v>2</v>
      </c>
      <c r="EB299" s="13">
        <v>5000</v>
      </c>
      <c r="EC299" s="13">
        <v>7000</v>
      </c>
      <c r="ED299" s="19">
        <f t="shared" si="57"/>
        <v>2000</v>
      </c>
      <c r="EE299" s="19">
        <f t="shared" si="58"/>
        <v>28.571428571428569</v>
      </c>
      <c r="EF299" s="13">
        <v>3000</v>
      </c>
      <c r="EG299" s="13">
        <v>4000</v>
      </c>
      <c r="EH299" s="19">
        <f t="shared" si="59"/>
        <v>1000</v>
      </c>
      <c r="EI299" s="19">
        <f t="shared" si="60"/>
        <v>25</v>
      </c>
      <c r="EJ299" s="13">
        <v>4000</v>
      </c>
      <c r="EK299" s="13">
        <v>5000</v>
      </c>
      <c r="EL299" s="19">
        <f t="shared" si="61"/>
        <v>1000</v>
      </c>
      <c r="EM299" s="19">
        <f t="shared" si="62"/>
        <v>20</v>
      </c>
      <c r="EN299" s="13">
        <v>3500</v>
      </c>
      <c r="EO299" s="13">
        <v>4000</v>
      </c>
      <c r="EP299" s="19">
        <f t="shared" si="63"/>
        <v>500</v>
      </c>
      <c r="EQ299" s="19">
        <f t="shared" si="64"/>
        <v>12.5</v>
      </c>
      <c r="ER299" s="13">
        <v>1</v>
      </c>
      <c r="ES299" s="13"/>
      <c r="ET299" s="13">
        <v>1</v>
      </c>
      <c r="EU299" s="13">
        <v>0</v>
      </c>
      <c r="EV299" s="19">
        <v>0</v>
      </c>
      <c r="EW299" s="19"/>
      <c r="EX299" s="13">
        <v>0</v>
      </c>
      <c r="EY299" t="s">
        <v>136</v>
      </c>
      <c r="EZ299" s="19">
        <v>0</v>
      </c>
      <c r="FA299" s="19"/>
      <c r="FB299" s="20">
        <v>5</v>
      </c>
      <c r="FD299" s="19">
        <v>0</v>
      </c>
      <c r="FE299" s="19"/>
      <c r="FF299">
        <v>3</v>
      </c>
      <c r="FG299">
        <v>15</v>
      </c>
      <c r="FH299">
        <v>5</v>
      </c>
      <c r="FI299">
        <v>3</v>
      </c>
      <c r="FJ299">
        <v>7</v>
      </c>
      <c r="FK299">
        <v>18</v>
      </c>
      <c r="FL299">
        <v>12</v>
      </c>
      <c r="FM299">
        <v>30</v>
      </c>
      <c r="FN299">
        <v>3</v>
      </c>
      <c r="FO299">
        <v>0</v>
      </c>
      <c r="FP299">
        <v>0</v>
      </c>
      <c r="FQ299">
        <v>0</v>
      </c>
      <c r="FR299">
        <v>2</v>
      </c>
      <c r="FS299">
        <v>2</v>
      </c>
      <c r="FT299">
        <v>0</v>
      </c>
      <c r="FU299">
        <v>0</v>
      </c>
      <c r="FV299">
        <v>0</v>
      </c>
      <c r="FW299">
        <v>0</v>
      </c>
      <c r="FX299">
        <v>0</v>
      </c>
      <c r="FY299">
        <v>0</v>
      </c>
      <c r="FZ299">
        <v>1</v>
      </c>
      <c r="GA299">
        <v>1</v>
      </c>
      <c r="GB299">
        <v>0</v>
      </c>
      <c r="GC299">
        <v>0</v>
      </c>
      <c r="GD299">
        <v>2</v>
      </c>
      <c r="GE299">
        <v>0</v>
      </c>
      <c r="GF299">
        <v>1</v>
      </c>
      <c r="GG299">
        <v>0</v>
      </c>
      <c r="GH299">
        <v>1</v>
      </c>
      <c r="GI299">
        <v>1</v>
      </c>
      <c r="GJ299">
        <v>0</v>
      </c>
      <c r="GK299">
        <v>3</v>
      </c>
      <c r="GL299">
        <v>2</v>
      </c>
      <c r="GM299">
        <v>0</v>
      </c>
      <c r="GN299">
        <v>0</v>
      </c>
      <c r="GO299">
        <v>0</v>
      </c>
      <c r="GP299">
        <v>1</v>
      </c>
      <c r="GQ299">
        <v>1</v>
      </c>
      <c r="GR299">
        <v>2</v>
      </c>
      <c r="GS299">
        <v>4</v>
      </c>
      <c r="GT299">
        <v>0</v>
      </c>
      <c r="GU299">
        <v>0</v>
      </c>
      <c r="GV299">
        <v>0</v>
      </c>
      <c r="GW299">
        <v>0</v>
      </c>
      <c r="GX299">
        <v>3</v>
      </c>
      <c r="GY299">
        <v>0</v>
      </c>
      <c r="GZ299">
        <v>0</v>
      </c>
      <c r="HA299">
        <v>0</v>
      </c>
    </row>
    <row r="300" spans="1:209" ht="15" customHeight="1" x14ac:dyDescent="0.35">
      <c r="A300" s="18">
        <v>4021106</v>
      </c>
      <c r="B300" s="18">
        <v>4</v>
      </c>
      <c r="C300" s="18">
        <v>2</v>
      </c>
      <c r="D300" s="18">
        <v>11</v>
      </c>
      <c r="E300" s="18" t="s">
        <v>418</v>
      </c>
      <c r="F300" s="18">
        <v>1</v>
      </c>
      <c r="G300" s="18">
        <v>0</v>
      </c>
      <c r="H300" s="18">
        <v>1</v>
      </c>
      <c r="I300">
        <v>0</v>
      </c>
      <c r="J300">
        <v>1</v>
      </c>
      <c r="K300" s="13">
        <v>0</v>
      </c>
      <c r="L300" s="14">
        <v>0</v>
      </c>
      <c r="M300" s="14">
        <v>0</v>
      </c>
      <c r="N300" s="14">
        <v>0</v>
      </c>
      <c r="O300" s="13">
        <v>4</v>
      </c>
      <c r="P300" s="14">
        <v>0</v>
      </c>
      <c r="Q300" s="14">
        <v>0</v>
      </c>
      <c r="R300">
        <v>5</v>
      </c>
      <c r="S300" s="13">
        <v>1</v>
      </c>
      <c r="T300" s="14">
        <f t="shared" si="52"/>
        <v>10</v>
      </c>
      <c r="U300" s="14">
        <v>0</v>
      </c>
      <c r="V300">
        <v>6</v>
      </c>
      <c r="W300" s="14">
        <v>0</v>
      </c>
      <c r="X300" s="14">
        <v>0</v>
      </c>
      <c r="Y300" s="14">
        <v>0</v>
      </c>
      <c r="Z300">
        <v>2</v>
      </c>
      <c r="AA300" s="14">
        <v>0</v>
      </c>
      <c r="AB300" s="14">
        <f t="shared" si="53"/>
        <v>8</v>
      </c>
      <c r="AC300" s="14">
        <v>0</v>
      </c>
      <c r="AD300" s="14">
        <v>0</v>
      </c>
      <c r="AE300" s="14">
        <v>0</v>
      </c>
      <c r="AF300" s="14">
        <v>0</v>
      </c>
      <c r="AG300" s="14">
        <v>0</v>
      </c>
      <c r="AH300" s="14">
        <v>0</v>
      </c>
      <c r="AI300" s="14">
        <v>0</v>
      </c>
      <c r="AJ300" s="14">
        <f t="shared" si="54"/>
        <v>0</v>
      </c>
      <c r="AK300" s="14">
        <v>0</v>
      </c>
      <c r="AL300" s="14">
        <v>0</v>
      </c>
      <c r="AM300" s="14">
        <v>0</v>
      </c>
      <c r="AN300" s="14">
        <v>0</v>
      </c>
      <c r="AO300" s="14">
        <v>0</v>
      </c>
      <c r="AP300" s="14">
        <v>0</v>
      </c>
      <c r="AQ300" s="14">
        <v>0</v>
      </c>
      <c r="AR300" s="14">
        <f t="shared" si="55"/>
        <v>0</v>
      </c>
      <c r="AS300" s="14">
        <f t="shared" si="56"/>
        <v>18</v>
      </c>
      <c r="AT300">
        <v>0</v>
      </c>
      <c r="AU300" s="13" t="s">
        <v>136</v>
      </c>
      <c r="AV300">
        <v>0</v>
      </c>
      <c r="AW300" s="13" t="s">
        <v>136</v>
      </c>
      <c r="AX300" t="s">
        <v>136</v>
      </c>
      <c r="AY300" s="13" t="s">
        <v>136</v>
      </c>
      <c r="AZ300">
        <v>0</v>
      </c>
      <c r="BA300" s="13" t="s">
        <v>136</v>
      </c>
      <c r="BB300" t="s">
        <v>136</v>
      </c>
      <c r="BC300" s="13" t="s">
        <v>136</v>
      </c>
      <c r="BD300">
        <v>0</v>
      </c>
      <c r="BE300" s="13" t="s">
        <v>136</v>
      </c>
      <c r="BF300" t="s">
        <v>136</v>
      </c>
      <c r="BG300" s="13" t="s">
        <v>136</v>
      </c>
      <c r="BH300">
        <v>0</v>
      </c>
      <c r="BI300" s="13" t="s">
        <v>136</v>
      </c>
      <c r="BJ300" t="s">
        <v>136</v>
      </c>
      <c r="BK300" s="13" t="s">
        <v>136</v>
      </c>
      <c r="BL300" s="15">
        <v>1</v>
      </c>
      <c r="BM300" s="13">
        <v>2</v>
      </c>
      <c r="BN300" s="13">
        <v>6</v>
      </c>
      <c r="BO300" s="13">
        <v>2</v>
      </c>
      <c r="BP300">
        <v>0</v>
      </c>
      <c r="BQ300" s="21">
        <v>1</v>
      </c>
      <c r="BR300" s="13" t="s">
        <v>136</v>
      </c>
      <c r="BS300" t="s">
        <v>136</v>
      </c>
      <c r="BT300" s="13" t="s">
        <v>136</v>
      </c>
      <c r="BU300">
        <v>0</v>
      </c>
      <c r="BV300" s="13" t="s">
        <v>136</v>
      </c>
      <c r="BW300" t="s">
        <v>136</v>
      </c>
      <c r="BX300" s="13" t="s">
        <v>136</v>
      </c>
      <c r="BY300">
        <v>0</v>
      </c>
      <c r="BZ300" s="13" t="s">
        <v>136</v>
      </c>
      <c r="CA300" t="s">
        <v>136</v>
      </c>
      <c r="CB300" s="13" t="s">
        <v>136</v>
      </c>
      <c r="CC300">
        <v>1</v>
      </c>
      <c r="CD300">
        <v>2</v>
      </c>
      <c r="CE300" s="15">
        <v>6</v>
      </c>
      <c r="CF300">
        <v>2</v>
      </c>
      <c r="CG300">
        <v>0</v>
      </c>
      <c r="CH300" s="13" t="s">
        <v>136</v>
      </c>
      <c r="CI300" t="s">
        <v>136</v>
      </c>
      <c r="CJ300" s="13" t="s">
        <v>136</v>
      </c>
      <c r="CK300">
        <v>0</v>
      </c>
      <c r="CL300" s="13" t="s">
        <v>136</v>
      </c>
      <c r="CM300" t="s">
        <v>136</v>
      </c>
      <c r="CN300" s="13" t="s">
        <v>136</v>
      </c>
      <c r="CO300" s="13" t="s">
        <v>136</v>
      </c>
      <c r="CP300" s="13" t="s">
        <v>136</v>
      </c>
      <c r="CQ300" s="13" t="s">
        <v>136</v>
      </c>
      <c r="CR300" s="13" t="s">
        <v>136</v>
      </c>
      <c r="CS300" s="13" t="s">
        <v>136</v>
      </c>
      <c r="CT300" s="13" t="s">
        <v>136</v>
      </c>
      <c r="CU300">
        <v>6</v>
      </c>
      <c r="CV300" s="13" t="s">
        <v>136</v>
      </c>
      <c r="CW300" s="13" t="s">
        <v>136</v>
      </c>
      <c r="CX300" s="13" t="s">
        <v>136</v>
      </c>
      <c r="CY300" s="13" t="s">
        <v>136</v>
      </c>
      <c r="CZ300" s="13" t="s">
        <v>136</v>
      </c>
      <c r="DA300" s="13" t="s">
        <v>136</v>
      </c>
      <c r="DB300" s="13" t="s">
        <v>136</v>
      </c>
      <c r="DC300" s="13">
        <v>1</v>
      </c>
      <c r="DD300" s="13" t="s">
        <v>136</v>
      </c>
      <c r="DE300" s="13" t="s">
        <v>136</v>
      </c>
      <c r="DF300" s="13" t="s">
        <v>136</v>
      </c>
      <c r="DG300" s="13" t="s">
        <v>136</v>
      </c>
      <c r="DH300" s="13" t="s">
        <v>136</v>
      </c>
      <c r="DI300" s="13"/>
      <c r="DJ300" s="13"/>
      <c r="DK300" s="13"/>
      <c r="DL300" s="13">
        <v>0</v>
      </c>
      <c r="DM300" s="13">
        <v>0</v>
      </c>
      <c r="DN300" s="13">
        <v>0</v>
      </c>
      <c r="DO300" s="13">
        <v>0</v>
      </c>
      <c r="DP300" s="13">
        <v>0</v>
      </c>
      <c r="DQ300" s="13">
        <v>0</v>
      </c>
      <c r="DR300" s="13">
        <v>0</v>
      </c>
      <c r="DS300" s="13">
        <v>0</v>
      </c>
      <c r="DT300" s="13">
        <v>0</v>
      </c>
      <c r="DU300" s="13">
        <v>0</v>
      </c>
      <c r="DV300" s="13">
        <v>0</v>
      </c>
      <c r="DW300" s="13">
        <v>1</v>
      </c>
      <c r="DX300" s="13">
        <v>2</v>
      </c>
      <c r="DY300" s="13">
        <v>2</v>
      </c>
      <c r="DZ300" s="13">
        <v>4</v>
      </c>
      <c r="EA300" s="13">
        <v>4</v>
      </c>
      <c r="EB300" s="13">
        <v>3000</v>
      </c>
      <c r="EC300" s="13">
        <v>5000</v>
      </c>
      <c r="ED300" s="19">
        <f t="shared" si="57"/>
        <v>2000</v>
      </c>
      <c r="EE300" s="19">
        <f t="shared" si="58"/>
        <v>40</v>
      </c>
      <c r="EF300" s="13">
        <v>2000</v>
      </c>
      <c r="EG300" s="13">
        <v>4000</v>
      </c>
      <c r="EH300" s="19">
        <f t="shared" si="59"/>
        <v>2000</v>
      </c>
      <c r="EI300" s="19">
        <f t="shared" si="60"/>
        <v>50</v>
      </c>
      <c r="EJ300" s="19"/>
      <c r="EK300" s="19"/>
      <c r="EL300" s="19"/>
      <c r="EM300" s="19"/>
      <c r="EN300" s="19"/>
      <c r="EO300" s="19"/>
      <c r="EP300" s="19"/>
      <c r="EQ300" s="19"/>
      <c r="ER300" s="13">
        <v>1</v>
      </c>
      <c r="ES300" s="13"/>
      <c r="ET300" s="13">
        <v>0</v>
      </c>
      <c r="EU300" s="13">
        <v>0</v>
      </c>
      <c r="EV300" s="19">
        <v>0</v>
      </c>
      <c r="EW300" s="19"/>
      <c r="EX300" s="13">
        <v>0</v>
      </c>
      <c r="EY300" t="s">
        <v>136</v>
      </c>
      <c r="EZ300" s="13">
        <v>1</v>
      </c>
      <c r="FA300" s="13"/>
      <c r="FB300">
        <v>8</v>
      </c>
      <c r="FD300" s="19">
        <v>0</v>
      </c>
      <c r="FE300" s="19"/>
      <c r="FF300">
        <v>2</v>
      </c>
      <c r="FG300">
        <v>15</v>
      </c>
      <c r="FH300">
        <v>18</v>
      </c>
      <c r="FI300">
        <v>108</v>
      </c>
      <c r="FJ300">
        <v>1</v>
      </c>
      <c r="FK300">
        <v>123</v>
      </c>
      <c r="FL300">
        <v>19</v>
      </c>
      <c r="FM300">
        <v>142</v>
      </c>
      <c r="FN300">
        <v>0</v>
      </c>
      <c r="FO300">
        <v>0</v>
      </c>
      <c r="FP300">
        <v>49</v>
      </c>
      <c r="FQ300">
        <v>0</v>
      </c>
      <c r="FR300">
        <v>2</v>
      </c>
      <c r="FS300">
        <v>0</v>
      </c>
      <c r="FT300">
        <v>0</v>
      </c>
      <c r="FU300">
        <v>0</v>
      </c>
      <c r="FV300">
        <v>0</v>
      </c>
      <c r="FW300">
        <v>0</v>
      </c>
      <c r="FX300">
        <v>5</v>
      </c>
      <c r="FY300">
        <v>0</v>
      </c>
      <c r="FZ300">
        <v>0</v>
      </c>
      <c r="GA300">
        <v>0</v>
      </c>
      <c r="GB300">
        <v>15</v>
      </c>
      <c r="GC300">
        <v>1</v>
      </c>
      <c r="GD300">
        <v>1</v>
      </c>
      <c r="GE300">
        <v>0</v>
      </c>
      <c r="GF300">
        <v>0</v>
      </c>
      <c r="GG300">
        <v>0</v>
      </c>
      <c r="GH300">
        <v>5</v>
      </c>
      <c r="GI300">
        <v>4</v>
      </c>
      <c r="GJ300">
        <v>25</v>
      </c>
      <c r="GK300">
        <v>0</v>
      </c>
      <c r="GL300">
        <v>2</v>
      </c>
      <c r="GM300">
        <v>0</v>
      </c>
      <c r="GN300">
        <v>0</v>
      </c>
      <c r="GO300">
        <v>0</v>
      </c>
      <c r="GP300">
        <v>4</v>
      </c>
      <c r="GQ300">
        <v>11</v>
      </c>
      <c r="GR300">
        <v>6</v>
      </c>
      <c r="GS300">
        <v>0</v>
      </c>
      <c r="GT300">
        <v>0</v>
      </c>
      <c r="GU300">
        <v>0</v>
      </c>
      <c r="GV300">
        <v>0</v>
      </c>
      <c r="GW300">
        <v>0</v>
      </c>
      <c r="GX300">
        <v>1</v>
      </c>
      <c r="GY300">
        <v>3</v>
      </c>
      <c r="GZ300">
        <v>8</v>
      </c>
      <c r="HA300">
        <v>0</v>
      </c>
    </row>
    <row r="301" spans="1:209" ht="15" customHeight="1" x14ac:dyDescent="0.35">
      <c r="A301" s="18">
        <v>4021107</v>
      </c>
      <c r="B301" s="18">
        <v>4</v>
      </c>
      <c r="C301" s="18">
        <v>2</v>
      </c>
      <c r="D301" s="18">
        <v>11</v>
      </c>
      <c r="E301" s="18" t="s">
        <v>419</v>
      </c>
      <c r="F301" s="18">
        <v>1</v>
      </c>
      <c r="G301" s="18">
        <v>0</v>
      </c>
      <c r="H301" s="18">
        <v>2</v>
      </c>
      <c r="I301">
        <v>0</v>
      </c>
      <c r="J301" s="18">
        <v>0</v>
      </c>
      <c r="K301" s="13">
        <v>1</v>
      </c>
      <c r="L301">
        <v>1</v>
      </c>
      <c r="M301" s="13">
        <v>8.5</v>
      </c>
      <c r="N301" s="14">
        <v>0</v>
      </c>
      <c r="O301" s="13">
        <v>3</v>
      </c>
      <c r="P301" s="14">
        <v>0</v>
      </c>
      <c r="Q301" s="14">
        <v>0</v>
      </c>
      <c r="R301">
        <v>5</v>
      </c>
      <c r="S301" s="14">
        <v>0</v>
      </c>
      <c r="T301" s="14">
        <f t="shared" si="52"/>
        <v>16.5</v>
      </c>
      <c r="U301" s="14">
        <v>0</v>
      </c>
      <c r="V301" s="14">
        <v>0</v>
      </c>
      <c r="W301" s="14">
        <v>0</v>
      </c>
      <c r="X301" s="14">
        <v>0</v>
      </c>
      <c r="Y301" s="14">
        <v>0</v>
      </c>
      <c r="Z301" s="14">
        <v>0</v>
      </c>
      <c r="AA301" s="14">
        <v>0</v>
      </c>
      <c r="AB301" s="14">
        <f t="shared" si="53"/>
        <v>0</v>
      </c>
      <c r="AC301" s="14">
        <v>0</v>
      </c>
      <c r="AD301" s="14">
        <v>0</v>
      </c>
      <c r="AE301" s="14">
        <v>0</v>
      </c>
      <c r="AF301" s="14">
        <v>0</v>
      </c>
      <c r="AG301" s="14">
        <v>0</v>
      </c>
      <c r="AH301" s="14">
        <v>0</v>
      </c>
      <c r="AI301" s="14">
        <v>0</v>
      </c>
      <c r="AJ301" s="14">
        <f t="shared" si="54"/>
        <v>0</v>
      </c>
      <c r="AK301" s="14">
        <v>0</v>
      </c>
      <c r="AL301" s="14">
        <v>0</v>
      </c>
      <c r="AM301" s="14">
        <v>0</v>
      </c>
      <c r="AN301" s="14">
        <v>0</v>
      </c>
      <c r="AO301" s="14">
        <v>0</v>
      </c>
      <c r="AP301" s="14">
        <v>0</v>
      </c>
      <c r="AQ301" s="14">
        <v>0</v>
      </c>
      <c r="AR301" s="14">
        <f t="shared" si="55"/>
        <v>0</v>
      </c>
      <c r="AS301" s="14">
        <f t="shared" si="56"/>
        <v>16.5</v>
      </c>
      <c r="AT301">
        <v>0</v>
      </c>
      <c r="AU301" s="13" t="s">
        <v>136</v>
      </c>
      <c r="AV301">
        <v>0</v>
      </c>
      <c r="AW301" s="13" t="s">
        <v>136</v>
      </c>
      <c r="AX301" t="s">
        <v>136</v>
      </c>
      <c r="AY301" s="13" t="s">
        <v>136</v>
      </c>
      <c r="AZ301">
        <v>0</v>
      </c>
      <c r="BA301" s="13" t="s">
        <v>136</v>
      </c>
      <c r="BB301" t="s">
        <v>136</v>
      </c>
      <c r="BC301" s="13" t="s">
        <v>136</v>
      </c>
      <c r="BD301">
        <v>0</v>
      </c>
      <c r="BE301" s="13" t="s">
        <v>136</v>
      </c>
      <c r="BF301" t="s">
        <v>136</v>
      </c>
      <c r="BG301" s="13" t="s">
        <v>136</v>
      </c>
      <c r="BH301">
        <v>0</v>
      </c>
      <c r="BI301" s="13" t="s">
        <v>136</v>
      </c>
      <c r="BJ301" t="s">
        <v>136</v>
      </c>
      <c r="BK301" s="13" t="s">
        <v>136</v>
      </c>
      <c r="BL301">
        <v>0</v>
      </c>
      <c r="BM301" s="13" t="s">
        <v>136</v>
      </c>
      <c r="BN301" t="s">
        <v>136</v>
      </c>
      <c r="BO301" s="13" t="s">
        <v>136</v>
      </c>
      <c r="BP301">
        <v>0</v>
      </c>
      <c r="BQ301" s="21">
        <v>1</v>
      </c>
      <c r="BR301" s="13" t="s">
        <v>136</v>
      </c>
      <c r="BS301" t="s">
        <v>136</v>
      </c>
      <c r="BT301" s="13" t="s">
        <v>136</v>
      </c>
      <c r="BU301">
        <v>0</v>
      </c>
      <c r="BV301" s="13" t="s">
        <v>136</v>
      </c>
      <c r="BW301" t="s">
        <v>136</v>
      </c>
      <c r="BX301" s="13" t="s">
        <v>136</v>
      </c>
      <c r="BY301">
        <v>0</v>
      </c>
      <c r="BZ301" s="13" t="s">
        <v>136</v>
      </c>
      <c r="CA301" t="s">
        <v>136</v>
      </c>
      <c r="CB301" s="13" t="s">
        <v>136</v>
      </c>
      <c r="CC301">
        <v>0</v>
      </c>
      <c r="CD301" s="13" t="s">
        <v>136</v>
      </c>
      <c r="CE301" t="s">
        <v>136</v>
      </c>
      <c r="CF301" s="13" t="s">
        <v>136</v>
      </c>
      <c r="CG301">
        <v>0</v>
      </c>
      <c r="CH301" s="13" t="s">
        <v>136</v>
      </c>
      <c r="CI301" t="s">
        <v>136</v>
      </c>
      <c r="CJ301" s="13" t="s">
        <v>136</v>
      </c>
      <c r="CK301">
        <v>0</v>
      </c>
      <c r="CL301" s="13" t="s">
        <v>136</v>
      </c>
      <c r="CM301" t="s">
        <v>136</v>
      </c>
      <c r="CN301" s="13" t="s">
        <v>136</v>
      </c>
      <c r="CO301" s="13" t="s">
        <v>136</v>
      </c>
      <c r="CP301" s="13" t="s">
        <v>136</v>
      </c>
      <c r="CQ301" s="13" t="s">
        <v>136</v>
      </c>
      <c r="CR301" s="13" t="s">
        <v>136</v>
      </c>
      <c r="CS301" s="13" t="s">
        <v>136</v>
      </c>
      <c r="CT301" s="13" t="s">
        <v>136</v>
      </c>
      <c r="CU301" s="13" t="s">
        <v>136</v>
      </c>
      <c r="CV301" s="13" t="s">
        <v>136</v>
      </c>
      <c r="CW301" s="13" t="s">
        <v>136</v>
      </c>
      <c r="CX301" s="13" t="s">
        <v>136</v>
      </c>
      <c r="CY301" s="13" t="s">
        <v>136</v>
      </c>
      <c r="CZ301" s="13" t="s">
        <v>136</v>
      </c>
      <c r="DA301" s="13" t="s">
        <v>136</v>
      </c>
      <c r="DB301" s="13" t="s">
        <v>136</v>
      </c>
      <c r="DC301" s="13" t="s">
        <v>136</v>
      </c>
      <c r="DD301" s="13" t="s">
        <v>136</v>
      </c>
      <c r="DE301" s="13" t="s">
        <v>136</v>
      </c>
      <c r="DF301" s="13" t="s">
        <v>136</v>
      </c>
      <c r="DG301" s="13" t="s">
        <v>136</v>
      </c>
      <c r="DH301" s="13" t="s">
        <v>136</v>
      </c>
      <c r="DI301" s="13"/>
      <c r="DJ301" s="13"/>
      <c r="DK301" s="13"/>
      <c r="DL301" s="13">
        <v>0</v>
      </c>
      <c r="DM301" s="13">
        <v>0</v>
      </c>
      <c r="DN301" s="13">
        <v>0</v>
      </c>
      <c r="DO301" s="13">
        <v>0</v>
      </c>
      <c r="DP301" s="13">
        <v>0</v>
      </c>
      <c r="DQ301" s="13">
        <v>0</v>
      </c>
      <c r="DR301" s="13">
        <v>0</v>
      </c>
      <c r="DS301" s="13">
        <v>0</v>
      </c>
      <c r="DT301" s="13">
        <v>0</v>
      </c>
      <c r="DU301" s="13">
        <v>0</v>
      </c>
      <c r="DV301" s="13">
        <v>0</v>
      </c>
      <c r="DW301" s="13">
        <v>0</v>
      </c>
      <c r="DX301" s="13">
        <v>2</v>
      </c>
      <c r="DY301" s="13">
        <v>2</v>
      </c>
      <c r="DZ301" s="13">
        <v>4</v>
      </c>
      <c r="EA301" s="13">
        <v>4</v>
      </c>
      <c r="EB301" s="13">
        <v>4000</v>
      </c>
      <c r="EC301" s="13">
        <v>5000</v>
      </c>
      <c r="ED301" s="19">
        <f t="shared" si="57"/>
        <v>1000</v>
      </c>
      <c r="EE301" s="19">
        <f t="shared" si="58"/>
        <v>20</v>
      </c>
      <c r="EF301" s="13">
        <v>3000</v>
      </c>
      <c r="EG301" s="13">
        <v>4000</v>
      </c>
      <c r="EH301" s="19">
        <f t="shared" si="59"/>
        <v>1000</v>
      </c>
      <c r="EI301" s="19">
        <f t="shared" si="60"/>
        <v>25</v>
      </c>
      <c r="EJ301" s="19"/>
      <c r="EK301" s="19"/>
      <c r="EL301" s="19"/>
      <c r="EM301" s="19"/>
      <c r="EN301" s="19"/>
      <c r="EO301" s="19"/>
      <c r="EP301" s="19"/>
      <c r="EQ301" s="19"/>
      <c r="ER301" s="19">
        <v>2</v>
      </c>
      <c r="ES301" s="13"/>
      <c r="ET301" s="13">
        <v>1</v>
      </c>
      <c r="EU301" s="13">
        <v>0</v>
      </c>
      <c r="EV301" s="19">
        <v>0</v>
      </c>
      <c r="EW301" s="19"/>
      <c r="EX301" s="13">
        <v>0</v>
      </c>
      <c r="EY301" t="s">
        <v>136</v>
      </c>
      <c r="EZ301" s="19">
        <v>0</v>
      </c>
      <c r="FA301" s="19"/>
      <c r="FB301" s="20">
        <v>5</v>
      </c>
      <c r="FD301" s="19">
        <v>0</v>
      </c>
      <c r="FE301" s="19"/>
      <c r="FF301" s="15">
        <v>0</v>
      </c>
      <c r="FG301">
        <v>81</v>
      </c>
      <c r="FH301">
        <v>57</v>
      </c>
      <c r="FI301">
        <v>21</v>
      </c>
      <c r="FJ301">
        <v>35</v>
      </c>
      <c r="FK301">
        <v>102</v>
      </c>
      <c r="FL301">
        <v>92</v>
      </c>
      <c r="FM301">
        <v>194</v>
      </c>
      <c r="FN301">
        <v>6</v>
      </c>
      <c r="FO301">
        <v>4</v>
      </c>
      <c r="FP301">
        <v>0</v>
      </c>
      <c r="FQ301">
        <v>0</v>
      </c>
      <c r="FR301">
        <v>2</v>
      </c>
      <c r="FS301">
        <v>0</v>
      </c>
      <c r="FT301">
        <v>0</v>
      </c>
      <c r="FU301">
        <v>0</v>
      </c>
      <c r="FV301">
        <v>0</v>
      </c>
      <c r="FW301">
        <v>0</v>
      </c>
      <c r="FX301">
        <v>3</v>
      </c>
      <c r="FY301">
        <v>0</v>
      </c>
      <c r="FZ301">
        <v>3</v>
      </c>
      <c r="GA301">
        <v>0</v>
      </c>
      <c r="GB301">
        <v>0</v>
      </c>
      <c r="GC301">
        <v>18</v>
      </c>
      <c r="GD301">
        <v>3</v>
      </c>
      <c r="GE301">
        <v>0</v>
      </c>
      <c r="GF301">
        <v>0</v>
      </c>
      <c r="GG301">
        <v>0</v>
      </c>
      <c r="GH301">
        <v>4</v>
      </c>
      <c r="GI301">
        <v>3</v>
      </c>
      <c r="GJ301">
        <v>0</v>
      </c>
      <c r="GK301">
        <v>9</v>
      </c>
      <c r="GL301">
        <v>5</v>
      </c>
      <c r="GM301">
        <v>0</v>
      </c>
      <c r="GN301">
        <v>0</v>
      </c>
      <c r="GO301">
        <v>0</v>
      </c>
      <c r="GP301">
        <v>52</v>
      </c>
      <c r="GQ301">
        <v>50</v>
      </c>
      <c r="GR301">
        <v>18</v>
      </c>
      <c r="GS301">
        <v>8</v>
      </c>
      <c r="GT301">
        <v>2</v>
      </c>
      <c r="GU301">
        <v>0</v>
      </c>
      <c r="GV301">
        <v>0</v>
      </c>
      <c r="GW301">
        <v>0</v>
      </c>
      <c r="GX301">
        <v>4</v>
      </c>
      <c r="GY301">
        <v>0</v>
      </c>
      <c r="GZ301">
        <v>0</v>
      </c>
      <c r="HA301">
        <v>0</v>
      </c>
    </row>
    <row r="302" spans="1:209" ht="15" customHeight="1" x14ac:dyDescent="0.35">
      <c r="A302" s="18">
        <v>4021108</v>
      </c>
      <c r="B302" s="18">
        <v>4</v>
      </c>
      <c r="C302" s="18">
        <v>2</v>
      </c>
      <c r="D302" s="18">
        <v>11</v>
      </c>
      <c r="E302" s="18" t="s">
        <v>420</v>
      </c>
      <c r="F302" s="18">
        <v>1</v>
      </c>
      <c r="G302" s="18">
        <v>5</v>
      </c>
      <c r="H302" s="18">
        <v>3</v>
      </c>
      <c r="I302">
        <v>0</v>
      </c>
      <c r="J302" s="18">
        <v>2</v>
      </c>
      <c r="K302" s="13">
        <v>0</v>
      </c>
      <c r="L302" s="14">
        <v>0</v>
      </c>
      <c r="M302" s="13">
        <v>4</v>
      </c>
      <c r="N302" s="14">
        <v>0</v>
      </c>
      <c r="O302" s="13">
        <v>3</v>
      </c>
      <c r="P302" s="14">
        <v>0</v>
      </c>
      <c r="Q302" s="14">
        <v>0</v>
      </c>
      <c r="R302" s="13">
        <v>0</v>
      </c>
      <c r="S302" s="14">
        <v>0</v>
      </c>
      <c r="T302" s="14">
        <f t="shared" si="52"/>
        <v>7</v>
      </c>
      <c r="U302" s="14">
        <v>0</v>
      </c>
      <c r="V302" s="14">
        <v>0</v>
      </c>
      <c r="W302" s="14">
        <v>0</v>
      </c>
      <c r="X302" s="14">
        <v>0</v>
      </c>
      <c r="Y302" s="14">
        <v>0</v>
      </c>
      <c r="Z302" s="14">
        <v>0</v>
      </c>
      <c r="AA302" s="14">
        <v>0</v>
      </c>
      <c r="AB302" s="14">
        <f t="shared" si="53"/>
        <v>0</v>
      </c>
      <c r="AC302" s="14">
        <v>0</v>
      </c>
      <c r="AD302" s="14">
        <v>0</v>
      </c>
      <c r="AE302" s="14">
        <v>0</v>
      </c>
      <c r="AF302" s="14">
        <v>0</v>
      </c>
      <c r="AG302" s="14">
        <v>0</v>
      </c>
      <c r="AH302" s="14">
        <v>0</v>
      </c>
      <c r="AI302" s="14">
        <v>0</v>
      </c>
      <c r="AJ302" s="14">
        <f t="shared" si="54"/>
        <v>0</v>
      </c>
      <c r="AK302" s="14">
        <v>0</v>
      </c>
      <c r="AL302" s="14">
        <v>0</v>
      </c>
      <c r="AM302" s="14">
        <v>0</v>
      </c>
      <c r="AN302" s="14">
        <v>0</v>
      </c>
      <c r="AO302" s="14">
        <v>0</v>
      </c>
      <c r="AP302" s="14">
        <v>0</v>
      </c>
      <c r="AQ302" s="14">
        <v>0</v>
      </c>
      <c r="AR302" s="14">
        <f t="shared" si="55"/>
        <v>0</v>
      </c>
      <c r="AS302" s="14">
        <f t="shared" si="56"/>
        <v>7</v>
      </c>
      <c r="AT302">
        <v>0</v>
      </c>
      <c r="AU302" s="13" t="s">
        <v>136</v>
      </c>
      <c r="AV302">
        <v>1</v>
      </c>
      <c r="AW302">
        <v>2</v>
      </c>
      <c r="AX302">
        <v>2</v>
      </c>
      <c r="AY302">
        <v>2</v>
      </c>
      <c r="AZ302">
        <v>0</v>
      </c>
      <c r="BA302" s="13" t="s">
        <v>136</v>
      </c>
      <c r="BB302" t="s">
        <v>136</v>
      </c>
      <c r="BC302" s="13" t="s">
        <v>136</v>
      </c>
      <c r="BD302">
        <v>0</v>
      </c>
      <c r="BE302" s="13" t="s">
        <v>136</v>
      </c>
      <c r="BF302" t="s">
        <v>136</v>
      </c>
      <c r="BG302" s="13" t="s">
        <v>136</v>
      </c>
      <c r="BH302">
        <v>0</v>
      </c>
      <c r="BI302" s="13" t="s">
        <v>136</v>
      </c>
      <c r="BJ302" t="s">
        <v>136</v>
      </c>
      <c r="BK302" s="13" t="s">
        <v>136</v>
      </c>
      <c r="BL302">
        <v>1</v>
      </c>
      <c r="BM302" s="13">
        <v>2</v>
      </c>
      <c r="BN302" s="13">
        <v>6</v>
      </c>
      <c r="BO302" s="13">
        <v>2</v>
      </c>
      <c r="BP302">
        <v>0</v>
      </c>
      <c r="BQ302" s="21">
        <v>1</v>
      </c>
      <c r="BR302" s="13" t="s">
        <v>136</v>
      </c>
      <c r="BS302" t="s">
        <v>136</v>
      </c>
      <c r="BT302" s="13" t="s">
        <v>136</v>
      </c>
      <c r="BU302">
        <v>1</v>
      </c>
      <c r="BV302" s="13">
        <v>2</v>
      </c>
      <c r="BW302">
        <v>6</v>
      </c>
      <c r="BX302" s="13">
        <v>2</v>
      </c>
      <c r="BY302">
        <v>0</v>
      </c>
      <c r="BZ302" s="13" t="s">
        <v>136</v>
      </c>
      <c r="CA302" t="s">
        <v>136</v>
      </c>
      <c r="CB302" s="13" t="s">
        <v>136</v>
      </c>
      <c r="CC302">
        <v>1</v>
      </c>
      <c r="CD302" s="13">
        <v>2</v>
      </c>
      <c r="CE302" s="15">
        <v>6</v>
      </c>
      <c r="CF302" s="13">
        <v>2</v>
      </c>
      <c r="CG302">
        <v>0</v>
      </c>
      <c r="CH302" s="13" t="s">
        <v>136</v>
      </c>
      <c r="CI302" t="s">
        <v>136</v>
      </c>
      <c r="CJ302" s="13" t="s">
        <v>136</v>
      </c>
      <c r="CK302">
        <v>0</v>
      </c>
      <c r="CL302" s="13" t="s">
        <v>136</v>
      </c>
      <c r="CM302" t="s">
        <v>136</v>
      </c>
      <c r="CN302" s="13" t="s">
        <v>136</v>
      </c>
      <c r="CO302" s="13" t="s">
        <v>136</v>
      </c>
      <c r="CP302" s="13" t="s">
        <v>136</v>
      </c>
      <c r="CQ302" s="13" t="s">
        <v>136</v>
      </c>
      <c r="CR302" s="13" t="s">
        <v>136</v>
      </c>
      <c r="CS302" s="13" t="s">
        <v>136</v>
      </c>
      <c r="CT302" s="13" t="s">
        <v>136</v>
      </c>
      <c r="CU302" s="13" t="s">
        <v>136</v>
      </c>
      <c r="CV302">
        <v>1</v>
      </c>
      <c r="CW302" s="13" t="s">
        <v>136</v>
      </c>
      <c r="CX302" s="13" t="s">
        <v>136</v>
      </c>
      <c r="CY302">
        <v>1</v>
      </c>
      <c r="CZ302" s="13" t="s">
        <v>136</v>
      </c>
      <c r="DA302" s="13" t="s">
        <v>136</v>
      </c>
      <c r="DB302" s="13" t="s">
        <v>136</v>
      </c>
      <c r="DC302">
        <v>1</v>
      </c>
      <c r="DD302" s="13" t="s">
        <v>136</v>
      </c>
      <c r="DE302" s="13" t="s">
        <v>136</v>
      </c>
      <c r="DF302" s="13" t="s">
        <v>136</v>
      </c>
      <c r="DG302" s="13" t="s">
        <v>136</v>
      </c>
      <c r="DH302" s="13" t="s">
        <v>136</v>
      </c>
      <c r="DI302" s="13"/>
      <c r="DJ302" s="13"/>
      <c r="DK302" s="13"/>
      <c r="DL302" s="13">
        <v>0</v>
      </c>
      <c r="DM302" s="13">
        <v>0</v>
      </c>
      <c r="DN302" s="13">
        <v>0</v>
      </c>
      <c r="DO302" s="13">
        <v>0</v>
      </c>
      <c r="DP302" s="13">
        <v>0</v>
      </c>
      <c r="DQ302" s="13">
        <v>0</v>
      </c>
      <c r="DR302" s="13">
        <v>1</v>
      </c>
      <c r="DS302" s="13">
        <v>1</v>
      </c>
      <c r="DT302" s="13">
        <v>0</v>
      </c>
      <c r="DU302" s="13">
        <v>0</v>
      </c>
      <c r="DV302" s="13">
        <v>0</v>
      </c>
      <c r="DW302" s="13">
        <v>0</v>
      </c>
      <c r="DX302" s="13">
        <v>2</v>
      </c>
      <c r="DY302" s="13">
        <v>2</v>
      </c>
      <c r="DZ302" s="13">
        <v>2</v>
      </c>
      <c r="EA302" s="13">
        <v>2</v>
      </c>
      <c r="EB302" s="13">
        <v>3000</v>
      </c>
      <c r="EC302" s="13">
        <v>5000</v>
      </c>
      <c r="ED302" s="19">
        <f t="shared" si="57"/>
        <v>2000</v>
      </c>
      <c r="EE302" s="19">
        <f t="shared" si="58"/>
        <v>40</v>
      </c>
      <c r="EF302" s="13">
        <v>3000</v>
      </c>
      <c r="EG302" s="13">
        <v>4000</v>
      </c>
      <c r="EH302" s="19">
        <f t="shared" si="59"/>
        <v>1000</v>
      </c>
      <c r="EI302" s="19">
        <f t="shared" si="60"/>
        <v>25</v>
      </c>
      <c r="EJ302" s="19"/>
      <c r="EK302" s="19"/>
      <c r="EL302" s="19"/>
      <c r="EM302" s="19"/>
      <c r="EN302" s="19"/>
      <c r="EO302" s="19"/>
      <c r="EP302" s="19"/>
      <c r="EQ302" s="19"/>
      <c r="ER302" s="13">
        <v>1</v>
      </c>
      <c r="ES302" s="13"/>
      <c r="ET302" s="13">
        <v>0</v>
      </c>
      <c r="EU302" s="13">
        <v>0</v>
      </c>
      <c r="EV302" s="19">
        <v>0</v>
      </c>
      <c r="EW302" s="19"/>
      <c r="EX302" s="13">
        <v>0</v>
      </c>
      <c r="EY302" t="s">
        <v>136</v>
      </c>
      <c r="EZ302" s="19">
        <v>0</v>
      </c>
      <c r="FA302" s="19"/>
      <c r="FB302">
        <v>1</v>
      </c>
      <c r="FD302" s="19">
        <v>0</v>
      </c>
      <c r="FE302" s="19"/>
      <c r="FF302">
        <v>2</v>
      </c>
      <c r="FG302">
        <v>4</v>
      </c>
      <c r="FH302">
        <v>0</v>
      </c>
      <c r="FI302">
        <v>23</v>
      </c>
      <c r="FJ302">
        <v>30</v>
      </c>
      <c r="FK302">
        <v>27</v>
      </c>
      <c r="FL302">
        <v>30</v>
      </c>
      <c r="FM302">
        <v>57</v>
      </c>
      <c r="FN302">
        <v>0</v>
      </c>
      <c r="FO302">
        <v>0</v>
      </c>
      <c r="FP302">
        <v>3</v>
      </c>
      <c r="FQ302">
        <v>0</v>
      </c>
      <c r="FR302">
        <v>0</v>
      </c>
      <c r="FS302">
        <v>0</v>
      </c>
      <c r="FT302">
        <v>0</v>
      </c>
      <c r="FU302">
        <v>0</v>
      </c>
      <c r="FV302">
        <v>0</v>
      </c>
      <c r="FW302">
        <v>0</v>
      </c>
      <c r="FX302">
        <v>4</v>
      </c>
      <c r="FY302">
        <v>0</v>
      </c>
      <c r="FZ302">
        <v>0</v>
      </c>
      <c r="GA302">
        <v>0</v>
      </c>
      <c r="GB302">
        <v>2</v>
      </c>
      <c r="GC302">
        <v>26</v>
      </c>
      <c r="GD302">
        <v>1</v>
      </c>
      <c r="GE302">
        <v>0</v>
      </c>
      <c r="GF302">
        <v>4</v>
      </c>
      <c r="GG302">
        <v>0</v>
      </c>
      <c r="GH302">
        <v>1</v>
      </c>
      <c r="GI302">
        <v>0</v>
      </c>
      <c r="GJ302">
        <v>3</v>
      </c>
      <c r="GK302">
        <v>0</v>
      </c>
      <c r="GL302">
        <v>2</v>
      </c>
      <c r="GM302">
        <v>0</v>
      </c>
      <c r="GN302">
        <v>2</v>
      </c>
      <c r="GO302">
        <v>0</v>
      </c>
      <c r="GP302">
        <v>0</v>
      </c>
      <c r="GQ302">
        <v>0</v>
      </c>
      <c r="GR302">
        <v>2</v>
      </c>
      <c r="GS302">
        <v>2</v>
      </c>
      <c r="GT302">
        <v>0</v>
      </c>
      <c r="GU302">
        <v>0</v>
      </c>
      <c r="GV302">
        <v>1</v>
      </c>
      <c r="GW302">
        <v>0</v>
      </c>
      <c r="GX302">
        <v>0</v>
      </c>
      <c r="GY302">
        <v>0</v>
      </c>
      <c r="GZ302">
        <v>2</v>
      </c>
      <c r="HA302">
        <v>2</v>
      </c>
    </row>
    <row r="303" spans="1:209" ht="15" customHeight="1" x14ac:dyDescent="0.35">
      <c r="A303" s="18">
        <v>4021109</v>
      </c>
      <c r="B303" s="18">
        <v>4</v>
      </c>
      <c r="C303" s="18">
        <v>2</v>
      </c>
      <c r="D303" s="18">
        <v>11</v>
      </c>
      <c r="E303" s="18" t="s">
        <v>270</v>
      </c>
      <c r="F303" s="18">
        <v>1</v>
      </c>
      <c r="G303">
        <v>2</v>
      </c>
      <c r="H303" s="18">
        <v>1</v>
      </c>
      <c r="I303">
        <v>0</v>
      </c>
      <c r="J303" s="18">
        <v>2</v>
      </c>
      <c r="K303" s="13">
        <v>0</v>
      </c>
      <c r="L303" s="14">
        <v>0</v>
      </c>
      <c r="M303">
        <v>0</v>
      </c>
      <c r="N303">
        <v>5</v>
      </c>
      <c r="O303" s="13">
        <v>2</v>
      </c>
      <c r="P303" s="14">
        <v>0</v>
      </c>
      <c r="Q303" s="14">
        <v>0</v>
      </c>
      <c r="R303" s="13">
        <v>0</v>
      </c>
      <c r="S303" s="13">
        <v>1</v>
      </c>
      <c r="T303" s="14">
        <f t="shared" si="52"/>
        <v>8</v>
      </c>
      <c r="U303" s="14">
        <v>0</v>
      </c>
      <c r="V303">
        <v>5</v>
      </c>
      <c r="W303">
        <v>1</v>
      </c>
      <c r="X303" s="14">
        <v>0</v>
      </c>
      <c r="Y303" s="14">
        <v>0</v>
      </c>
      <c r="Z303" s="14">
        <v>0</v>
      </c>
      <c r="AA303">
        <v>1</v>
      </c>
      <c r="AB303" s="14">
        <f t="shared" si="53"/>
        <v>7</v>
      </c>
      <c r="AC303">
        <v>6</v>
      </c>
      <c r="AD303" s="14">
        <v>0</v>
      </c>
      <c r="AE303" s="14">
        <v>0</v>
      </c>
      <c r="AF303" s="14">
        <v>0</v>
      </c>
      <c r="AG303" s="14">
        <v>0</v>
      </c>
      <c r="AH303" s="14">
        <v>0</v>
      </c>
      <c r="AI303">
        <v>2</v>
      </c>
      <c r="AJ303" s="14">
        <f t="shared" si="54"/>
        <v>8</v>
      </c>
      <c r="AK303" s="14">
        <v>0</v>
      </c>
      <c r="AL303" s="14">
        <v>0</v>
      </c>
      <c r="AM303" s="14">
        <v>0</v>
      </c>
      <c r="AN303" s="14">
        <v>0</v>
      </c>
      <c r="AO303" s="14">
        <v>0</v>
      </c>
      <c r="AP303" s="14">
        <v>0</v>
      </c>
      <c r="AQ303" s="14">
        <v>0</v>
      </c>
      <c r="AR303" s="14">
        <f t="shared" si="55"/>
        <v>0</v>
      </c>
      <c r="AS303" s="14">
        <f t="shared" si="56"/>
        <v>23</v>
      </c>
      <c r="AT303">
        <v>0</v>
      </c>
      <c r="AU303" s="13" t="s">
        <v>136</v>
      </c>
      <c r="AV303">
        <v>1</v>
      </c>
      <c r="AW303">
        <v>2</v>
      </c>
      <c r="AX303">
        <v>2</v>
      </c>
      <c r="AY303">
        <v>2</v>
      </c>
      <c r="AZ303">
        <v>1</v>
      </c>
      <c r="BA303">
        <v>2</v>
      </c>
      <c r="BB303">
        <v>2</v>
      </c>
      <c r="BC303">
        <v>3</v>
      </c>
      <c r="BD303">
        <v>1</v>
      </c>
      <c r="BE303">
        <v>2</v>
      </c>
      <c r="BF303">
        <v>2</v>
      </c>
      <c r="BG303">
        <v>2</v>
      </c>
      <c r="BH303">
        <v>1</v>
      </c>
      <c r="BI303">
        <v>2</v>
      </c>
      <c r="BJ303">
        <v>2</v>
      </c>
      <c r="BK303">
        <v>3</v>
      </c>
      <c r="BL303">
        <v>1</v>
      </c>
      <c r="BM303" s="13">
        <v>2</v>
      </c>
      <c r="BN303">
        <v>3</v>
      </c>
      <c r="BO303" s="13">
        <v>2</v>
      </c>
      <c r="BP303">
        <v>1</v>
      </c>
      <c r="BQ303" s="13">
        <v>1</v>
      </c>
      <c r="BR303">
        <v>2</v>
      </c>
      <c r="BS303" s="13" t="s">
        <v>136</v>
      </c>
      <c r="BT303">
        <v>0</v>
      </c>
      <c r="BU303" s="13" t="s">
        <v>136</v>
      </c>
      <c r="BV303" s="13" t="s">
        <v>136</v>
      </c>
      <c r="BW303" s="13" t="s">
        <v>136</v>
      </c>
      <c r="BX303">
        <v>0</v>
      </c>
      <c r="BY303" s="13" t="s">
        <v>136</v>
      </c>
      <c r="BZ303" s="13" t="s">
        <v>136</v>
      </c>
      <c r="CA303" s="13" t="s">
        <v>136</v>
      </c>
      <c r="CB303">
        <v>1</v>
      </c>
      <c r="CC303">
        <v>2</v>
      </c>
      <c r="CD303">
        <v>2</v>
      </c>
      <c r="CE303">
        <v>2</v>
      </c>
      <c r="CF303">
        <v>0</v>
      </c>
      <c r="CG303" s="13" t="s">
        <v>136</v>
      </c>
      <c r="CH303" s="13" t="s">
        <v>136</v>
      </c>
      <c r="CI303" s="13" t="s">
        <v>136</v>
      </c>
      <c r="CJ303">
        <v>1</v>
      </c>
      <c r="CK303">
        <v>2</v>
      </c>
      <c r="CL303">
        <v>1</v>
      </c>
      <c r="CM303">
        <v>3</v>
      </c>
      <c r="CN303" s="13" t="s">
        <v>136</v>
      </c>
      <c r="CO303" s="13" t="s">
        <v>136</v>
      </c>
      <c r="CP303" s="13" t="s">
        <v>136</v>
      </c>
      <c r="CQ303" s="13" t="s">
        <v>136</v>
      </c>
      <c r="CR303" s="13" t="s">
        <v>136</v>
      </c>
      <c r="CS303" s="13" t="s">
        <v>136</v>
      </c>
      <c r="CT303">
        <v>6</v>
      </c>
      <c r="CU303" s="13" t="s">
        <v>136</v>
      </c>
      <c r="CV303" s="13" t="s">
        <v>136</v>
      </c>
      <c r="CW303" s="13" t="s">
        <v>136</v>
      </c>
      <c r="CX303" s="13" t="s">
        <v>136</v>
      </c>
      <c r="CY303" s="13" t="s">
        <v>136</v>
      </c>
      <c r="CZ303" s="13" t="s">
        <v>136</v>
      </c>
      <c r="DA303" s="13" t="s">
        <v>136</v>
      </c>
      <c r="DB303" s="13" t="s">
        <v>136</v>
      </c>
      <c r="DC303" s="13" t="s">
        <v>136</v>
      </c>
      <c r="DD303" s="13" t="s">
        <v>136</v>
      </c>
      <c r="DE303" s="13" t="s">
        <v>136</v>
      </c>
      <c r="DF303" s="13" t="s">
        <v>136</v>
      </c>
      <c r="DG303" s="13" t="s">
        <v>136</v>
      </c>
      <c r="DH303" s="13"/>
      <c r="DI303" s="13"/>
      <c r="DJ303" s="13"/>
      <c r="DK303" s="13">
        <v>0</v>
      </c>
      <c r="DL303" s="13">
        <v>0</v>
      </c>
      <c r="DM303" s="13">
        <v>0</v>
      </c>
      <c r="DN303" s="13">
        <v>0</v>
      </c>
      <c r="DO303" s="13">
        <v>0</v>
      </c>
      <c r="DP303" s="13">
        <v>0</v>
      </c>
      <c r="DQ303" s="13">
        <v>0</v>
      </c>
      <c r="DR303" s="13">
        <v>1</v>
      </c>
      <c r="DS303" s="13">
        <v>0</v>
      </c>
      <c r="DT303" s="13">
        <v>0</v>
      </c>
      <c r="DU303" s="13">
        <v>0</v>
      </c>
      <c r="DV303" s="13">
        <v>0</v>
      </c>
      <c r="DW303" s="13">
        <v>2</v>
      </c>
      <c r="DX303" s="13">
        <v>2</v>
      </c>
      <c r="DY303" s="13">
        <v>4</v>
      </c>
      <c r="DZ303" s="13">
        <v>4</v>
      </c>
      <c r="EA303" s="13">
        <v>3500</v>
      </c>
      <c r="EB303" s="13">
        <v>3500</v>
      </c>
      <c r="EC303" s="13">
        <v>5000</v>
      </c>
      <c r="ED303" s="19">
        <f t="shared" si="57"/>
        <v>1500</v>
      </c>
      <c r="EE303" s="19">
        <f t="shared" si="58"/>
        <v>30</v>
      </c>
      <c r="EF303" s="13">
        <v>3000</v>
      </c>
      <c r="EG303" s="19">
        <v>4000</v>
      </c>
      <c r="EH303" s="19">
        <f t="shared" si="59"/>
        <v>1000</v>
      </c>
      <c r="EI303" s="19">
        <f t="shared" si="60"/>
        <v>25</v>
      </c>
      <c r="EJ303" s="19"/>
      <c r="EK303" s="19"/>
      <c r="EL303" s="19"/>
      <c r="EM303" s="19"/>
      <c r="EN303" s="19"/>
      <c r="EO303" s="19"/>
      <c r="EP303" s="19"/>
      <c r="EQ303" s="19"/>
      <c r="ER303" s="13"/>
      <c r="ES303" s="13">
        <v>0</v>
      </c>
      <c r="ET303" s="13">
        <v>0</v>
      </c>
      <c r="EU303" s="19">
        <v>0</v>
      </c>
      <c r="EV303" s="19"/>
      <c r="EW303" s="13">
        <v>0</v>
      </c>
      <c r="EX303" t="s">
        <v>136</v>
      </c>
      <c r="EY303">
        <v>0</v>
      </c>
      <c r="FA303">
        <v>2</v>
      </c>
      <c r="FC303" s="19">
        <v>0</v>
      </c>
      <c r="FD303" s="19"/>
      <c r="FE303">
        <v>4</v>
      </c>
      <c r="FG303">
        <v>0</v>
      </c>
      <c r="FH303">
        <v>0</v>
      </c>
      <c r="FI303">
        <v>21</v>
      </c>
      <c r="FJ303">
        <v>25</v>
      </c>
      <c r="FK303">
        <v>21</v>
      </c>
      <c r="FL303">
        <v>25</v>
      </c>
      <c r="FM303">
        <v>46</v>
      </c>
      <c r="FN303">
        <v>0</v>
      </c>
      <c r="FO303">
        <v>0</v>
      </c>
      <c r="FP303">
        <v>2</v>
      </c>
      <c r="FQ303">
        <v>0</v>
      </c>
      <c r="FR303">
        <v>0</v>
      </c>
      <c r="FS303">
        <v>0</v>
      </c>
      <c r="FT303">
        <v>0</v>
      </c>
      <c r="FU303">
        <v>0</v>
      </c>
      <c r="FV303">
        <v>0</v>
      </c>
      <c r="FW303">
        <v>0</v>
      </c>
      <c r="FX303">
        <v>10</v>
      </c>
      <c r="FY303">
        <v>0</v>
      </c>
      <c r="FZ303">
        <v>0</v>
      </c>
      <c r="GA303">
        <v>0</v>
      </c>
      <c r="GB303">
        <v>1</v>
      </c>
      <c r="GC303">
        <v>25</v>
      </c>
      <c r="GD303">
        <v>0</v>
      </c>
      <c r="GE303">
        <v>0</v>
      </c>
      <c r="GF303">
        <v>2</v>
      </c>
      <c r="GG303">
        <v>0</v>
      </c>
      <c r="GH303">
        <v>0</v>
      </c>
      <c r="GI303">
        <v>0</v>
      </c>
      <c r="GJ303">
        <v>0</v>
      </c>
      <c r="GK303">
        <v>0</v>
      </c>
      <c r="GL303">
        <v>0</v>
      </c>
      <c r="GM303">
        <v>0</v>
      </c>
      <c r="GN303">
        <v>2</v>
      </c>
      <c r="GO303">
        <v>0</v>
      </c>
      <c r="GP303">
        <v>0</v>
      </c>
      <c r="GQ303">
        <v>0</v>
      </c>
      <c r="GR303">
        <v>2</v>
      </c>
      <c r="GS303">
        <v>0</v>
      </c>
      <c r="GT303">
        <v>0</v>
      </c>
      <c r="GU303">
        <v>0</v>
      </c>
      <c r="GV303">
        <v>0</v>
      </c>
      <c r="GW303">
        <v>0</v>
      </c>
      <c r="GX303">
        <v>0</v>
      </c>
      <c r="GY303">
        <v>0</v>
      </c>
      <c r="GZ303">
        <v>2</v>
      </c>
      <c r="HA303">
        <v>0</v>
      </c>
    </row>
    <row r="304" spans="1:209" x14ac:dyDescent="0.35">
      <c r="G304">
        <f>AVERAGE(G2:G303)</f>
        <v>1.4470198675496688</v>
      </c>
      <c r="H304">
        <f>AVERAGE(H2:H303)</f>
        <v>2.2052980132450331</v>
      </c>
      <c r="K304">
        <f>COUNTIF(K$2:K$303,1)</f>
        <v>38</v>
      </c>
      <c r="L304">
        <f>COUNTIF(L$2:L$303,1)</f>
        <v>24</v>
      </c>
      <c r="M304">
        <f t="shared" ref="M304:AS304" si="65">AVERAGE(M2:M303)</f>
        <v>3.4619205298013247</v>
      </c>
      <c r="N304">
        <f t="shared" si="65"/>
        <v>0.91059602649006621</v>
      </c>
      <c r="O304">
        <f t="shared" si="65"/>
        <v>2.7624584717607972</v>
      </c>
      <c r="P304">
        <f t="shared" si="65"/>
        <v>0.72516556291390732</v>
      </c>
      <c r="Q304">
        <f t="shared" si="65"/>
        <v>5.6291390728476824E-2</v>
      </c>
      <c r="R304">
        <f t="shared" si="65"/>
        <v>2.0857615894039734</v>
      </c>
      <c r="S304">
        <f t="shared" si="65"/>
        <v>0.55298013245033117</v>
      </c>
      <c r="T304">
        <f t="shared" si="65"/>
        <v>10.546026490066225</v>
      </c>
      <c r="U304">
        <f t="shared" si="65"/>
        <v>1.5152317880794703</v>
      </c>
      <c r="V304">
        <f t="shared" si="65"/>
        <v>0.5629139072847682</v>
      </c>
      <c r="W304">
        <f t="shared" si="65"/>
        <v>0.62748344370860931</v>
      </c>
      <c r="X304">
        <f t="shared" si="65"/>
        <v>0.23509933774834438</v>
      </c>
      <c r="Y304">
        <f t="shared" si="65"/>
        <v>0.18959731543624161</v>
      </c>
      <c r="Z304">
        <f t="shared" si="65"/>
        <v>0.5927152317880795</v>
      </c>
      <c r="AA304">
        <f t="shared" si="65"/>
        <v>0.2119205298013245</v>
      </c>
      <c r="AB304">
        <f t="shared" si="65"/>
        <v>3.9324503311258274</v>
      </c>
      <c r="AC304">
        <f t="shared" si="65"/>
        <v>3.3112582781456956E-2</v>
      </c>
      <c r="AD304">
        <f t="shared" si="65"/>
        <v>1.3245033112582781E-2</v>
      </c>
      <c r="AE304">
        <f t="shared" si="65"/>
        <v>3.3112582781456956E-2</v>
      </c>
      <c r="AF304">
        <f t="shared" si="65"/>
        <v>6.6225165562913907E-3</v>
      </c>
      <c r="AG304">
        <f t="shared" si="65"/>
        <v>0</v>
      </c>
      <c r="AH304">
        <f t="shared" si="65"/>
        <v>0.2185430463576159</v>
      </c>
      <c r="AI304">
        <f t="shared" si="65"/>
        <v>3.6423841059602648E-2</v>
      </c>
      <c r="AJ304">
        <f t="shared" si="65"/>
        <v>0.34105960264900664</v>
      </c>
      <c r="AK304">
        <f t="shared" si="65"/>
        <v>0</v>
      </c>
      <c r="AL304">
        <f t="shared" si="65"/>
        <v>0</v>
      </c>
      <c r="AM304">
        <f t="shared" si="65"/>
        <v>0</v>
      </c>
      <c r="AN304">
        <f t="shared" si="65"/>
        <v>0</v>
      </c>
      <c r="AO304">
        <f t="shared" si="65"/>
        <v>0</v>
      </c>
      <c r="AP304">
        <f t="shared" si="65"/>
        <v>0</v>
      </c>
      <c r="AQ304">
        <f t="shared" si="65"/>
        <v>0</v>
      </c>
      <c r="AR304">
        <f t="shared" si="65"/>
        <v>0</v>
      </c>
      <c r="AS304">
        <f t="shared" si="65"/>
        <v>14.819536423841059</v>
      </c>
      <c r="AT304">
        <f>COUNTIF(AT$2:AT$303,1)</f>
        <v>80</v>
      </c>
      <c r="AU304">
        <f>COUNTIF(AU$2:AU$303,1)</f>
        <v>8</v>
      </c>
      <c r="AV304">
        <f>COUNTIF(AV$2:AV$303,0)</f>
        <v>231</v>
      </c>
      <c r="AZ304">
        <f>COUNTIF(AZ$2:AZ$303,0)</f>
        <v>265</v>
      </c>
      <c r="BD304">
        <f>COUNTIF(BD$2:BD$303,0)</f>
        <v>293</v>
      </c>
      <c r="BH304">
        <f>COUNTIF(BH$2:BH$303,0)</f>
        <v>237</v>
      </c>
      <c r="BL304">
        <f>COUNTIF(BL$2:BL$303,0)</f>
        <v>168</v>
      </c>
      <c r="BP304">
        <f>COUNTIF(BP$2:BP$303,0)</f>
        <v>291</v>
      </c>
      <c r="BT304">
        <f>COUNTIF(BT$2:BT$303,0)</f>
        <v>1</v>
      </c>
      <c r="BX304">
        <f>COUNTIF(BX$2:BX$303,0)</f>
        <v>1</v>
      </c>
      <c r="CB304">
        <f>COUNTIF(CB$2:CB$303,0)</f>
        <v>0</v>
      </c>
      <c r="CF304">
        <f>COUNTIF(CF$2:CF$303,0)</f>
        <v>1</v>
      </c>
      <c r="CJ304">
        <f>COUNTIF(CJ$2:CJ$303,0)</f>
        <v>0</v>
      </c>
      <c r="CN304">
        <f t="shared" ref="CN304:DG304" si="66">COUNTIF(CN$2:CN$303,1)</f>
        <v>1</v>
      </c>
      <c r="CO304">
        <f t="shared" si="66"/>
        <v>5</v>
      </c>
      <c r="CP304">
        <f t="shared" si="66"/>
        <v>0</v>
      </c>
      <c r="CQ304">
        <f t="shared" si="66"/>
        <v>0</v>
      </c>
      <c r="CR304">
        <f t="shared" si="66"/>
        <v>0</v>
      </c>
      <c r="CS304">
        <f t="shared" si="66"/>
        <v>0</v>
      </c>
      <c r="CT304">
        <f t="shared" si="66"/>
        <v>0</v>
      </c>
      <c r="CU304">
        <f t="shared" si="66"/>
        <v>1</v>
      </c>
      <c r="CV304">
        <f t="shared" si="66"/>
        <v>1</v>
      </c>
      <c r="CW304">
        <f t="shared" si="66"/>
        <v>0</v>
      </c>
      <c r="CX304">
        <f t="shared" si="66"/>
        <v>0</v>
      </c>
      <c r="CY304">
        <f t="shared" si="66"/>
        <v>1</v>
      </c>
      <c r="CZ304">
        <f t="shared" si="66"/>
        <v>0</v>
      </c>
      <c r="DA304">
        <f t="shared" si="66"/>
        <v>0</v>
      </c>
      <c r="DB304">
        <f t="shared" si="66"/>
        <v>1</v>
      </c>
      <c r="DC304">
        <f t="shared" si="66"/>
        <v>16</v>
      </c>
      <c r="DD304">
        <f t="shared" si="66"/>
        <v>0</v>
      </c>
      <c r="DE304">
        <f t="shared" si="66"/>
        <v>1</v>
      </c>
      <c r="DF304">
        <f t="shared" si="66"/>
        <v>0</v>
      </c>
      <c r="DG304">
        <f t="shared" si="66"/>
        <v>0</v>
      </c>
      <c r="DH304">
        <v>1</v>
      </c>
      <c r="DI304">
        <f t="shared" ref="DI304:DI330" si="67">CN304+CP304+CR304+CT304+CV304+CX304+CZ304+DB304+DD304+DF304</f>
        <v>3</v>
      </c>
      <c r="DJ304">
        <f t="shared" ref="DJ304:DJ330" si="68">CO304+CQ304+CS304+CU304+CW304+CY304+DA304+DC304+DE304+DG304</f>
        <v>24</v>
      </c>
      <c r="DK304">
        <f t="shared" ref="DK304:DV304" si="69">COUNTIF(DK$2:DK$303,0)</f>
        <v>1</v>
      </c>
      <c r="DL304">
        <f t="shared" si="69"/>
        <v>212</v>
      </c>
      <c r="DM304">
        <f t="shared" si="69"/>
        <v>233</v>
      </c>
      <c r="DN304">
        <f t="shared" si="69"/>
        <v>233</v>
      </c>
      <c r="DO304">
        <f t="shared" si="69"/>
        <v>241</v>
      </c>
      <c r="DP304">
        <f t="shared" si="69"/>
        <v>243</v>
      </c>
      <c r="DQ304">
        <f t="shared" si="69"/>
        <v>237</v>
      </c>
      <c r="DR304">
        <f t="shared" si="69"/>
        <v>157</v>
      </c>
      <c r="DS304">
        <f t="shared" si="69"/>
        <v>142</v>
      </c>
      <c r="DT304">
        <f t="shared" si="69"/>
        <v>218</v>
      </c>
      <c r="DU304">
        <f t="shared" si="69"/>
        <v>236</v>
      </c>
      <c r="DV304">
        <f t="shared" si="69"/>
        <v>232</v>
      </c>
      <c r="DW304">
        <f>COUNTIF(DW$2:DW$303,1)</f>
        <v>114</v>
      </c>
      <c r="DX304">
        <f>COUNTIF(DX$2:DX$303,1)</f>
        <v>1</v>
      </c>
      <c r="DY304">
        <f>COUNTIF(DY$2:DY$303,1)</f>
        <v>1</v>
      </c>
      <c r="DZ304">
        <f>COUNTIF(DZ$2:DZ$303,1)</f>
        <v>0</v>
      </c>
      <c r="EB304">
        <f t="shared" ref="EB304:EQ304" si="70">AVERAGE(EB2:EB303)</f>
        <v>3061.8374558303885</v>
      </c>
      <c r="EC304">
        <f t="shared" si="70"/>
        <v>4803.8869257950528</v>
      </c>
      <c r="ED304">
        <f t="shared" si="70"/>
        <v>1742.0494699646642</v>
      </c>
      <c r="EE304">
        <f t="shared" si="70"/>
        <v>34.917185484323277</v>
      </c>
      <c r="EF304">
        <f t="shared" si="70"/>
        <v>2473.8515901060073</v>
      </c>
      <c r="EG304">
        <f t="shared" si="70"/>
        <v>3803.1690140845071</v>
      </c>
      <c r="EH304">
        <f t="shared" si="70"/>
        <v>1338.0281690140846</v>
      </c>
      <c r="EI304">
        <f t="shared" si="70"/>
        <v>34.904706013860967</v>
      </c>
      <c r="EJ304">
        <f t="shared" si="70"/>
        <v>3843.75</v>
      </c>
      <c r="EK304">
        <f t="shared" si="70"/>
        <v>6359.375</v>
      </c>
      <c r="EL304">
        <f t="shared" si="70"/>
        <v>2515.625</v>
      </c>
      <c r="EM304">
        <f t="shared" si="70"/>
        <v>38.550687593656342</v>
      </c>
      <c r="EN304">
        <f t="shared" si="70"/>
        <v>2822.7272727272725</v>
      </c>
      <c r="EO304">
        <f t="shared" si="70"/>
        <v>4481.818181818182</v>
      </c>
      <c r="EP304">
        <f t="shared" si="70"/>
        <v>1659.090909090909</v>
      </c>
      <c r="EQ304">
        <f t="shared" si="70"/>
        <v>35.216614193886933</v>
      </c>
      <c r="ER304">
        <f t="shared" ref="ER304:ER318" si="71">100/302*EO304</f>
        <v>1484.0457555689345</v>
      </c>
      <c r="ES304">
        <f>COUNTIF(ES$2:ES$303,1)</f>
        <v>0</v>
      </c>
      <c r="ET304">
        <f>COUNTIF(ET$2:ET$303,1)</f>
        <v>222</v>
      </c>
      <c r="EU304">
        <f>COUNTIF(EU$2:EU$303,1)</f>
        <v>76</v>
      </c>
      <c r="EV304">
        <f>100/76*EU304</f>
        <v>100</v>
      </c>
      <c r="EW304">
        <f>COUNTIF(EW$2:EW$303,1)</f>
        <v>0</v>
      </c>
      <c r="EX304">
        <f>COUNTIF(EX$2:EX$303,1)</f>
        <v>10</v>
      </c>
      <c r="EY304">
        <f>COUNTIF(EY$2:EY$303,1)</f>
        <v>2</v>
      </c>
      <c r="EZ304">
        <f>100/302*EY304</f>
        <v>0.66225165562913912</v>
      </c>
      <c r="FA304">
        <f>COUNTIF(FA$2:FA$303,1)</f>
        <v>0</v>
      </c>
      <c r="FB304">
        <f>100/302*FA304</f>
        <v>0</v>
      </c>
      <c r="FC304">
        <f t="shared" ref="FC304:FE304" si="72">COUNTIF(FC$2:FC$303,1)</f>
        <v>0</v>
      </c>
      <c r="FD304">
        <f>100/302*FC304</f>
        <v>0</v>
      </c>
      <c r="FE304">
        <f t="shared" si="72"/>
        <v>0</v>
      </c>
      <c r="FF304">
        <f>100/302*FE304</f>
        <v>0</v>
      </c>
      <c r="FG304" t="s">
        <v>514</v>
      </c>
      <c r="FH304">
        <v>4.3</v>
      </c>
      <c r="FN304" s="25">
        <f>AVERAGE(FN2:FN303)</f>
        <v>6.056291390728477</v>
      </c>
      <c r="FO304" s="25">
        <f t="shared" ref="FO304:HA304" si="73">AVERAGE(FO2:FO303)</f>
        <v>1.2781456953642385</v>
      </c>
      <c r="FP304" s="25">
        <f t="shared" si="73"/>
        <v>5.9238410596026494</v>
      </c>
      <c r="FQ304" s="25">
        <f t="shared" si="73"/>
        <v>0.55960264900662249</v>
      </c>
      <c r="FR304" s="25">
        <f t="shared" si="73"/>
        <v>0.7483443708609272</v>
      </c>
      <c r="FS304" s="25">
        <f t="shared" si="73"/>
        <v>0.52317880794701987</v>
      </c>
      <c r="FT304" s="25">
        <f t="shared" si="73"/>
        <v>0.63576158940397354</v>
      </c>
      <c r="FU304" s="25">
        <f t="shared" si="73"/>
        <v>0.46688741721854304</v>
      </c>
      <c r="FV304" s="25">
        <f t="shared" si="73"/>
        <v>0.42715231788079472</v>
      </c>
      <c r="FW304" s="25">
        <f t="shared" si="73"/>
        <v>0.19536423841059603</v>
      </c>
      <c r="FX304" s="25">
        <f t="shared" si="73"/>
        <v>3.4536423841059603</v>
      </c>
      <c r="FY304" s="25">
        <f t="shared" si="73"/>
        <v>0.88410596026490063</v>
      </c>
      <c r="FZ304" s="25">
        <f t="shared" si="73"/>
        <v>1.6125827814569536</v>
      </c>
      <c r="GA304" s="25">
        <f t="shared" si="73"/>
        <v>1.4933774834437086</v>
      </c>
      <c r="GB304" s="25">
        <f t="shared" si="73"/>
        <v>1.7384105960264902</v>
      </c>
      <c r="GC304" s="25">
        <f t="shared" si="73"/>
        <v>13.291390728476822</v>
      </c>
      <c r="GD304" s="25">
        <f t="shared" si="73"/>
        <v>5.1688741721854301</v>
      </c>
      <c r="GE304" s="25">
        <f t="shared" si="73"/>
        <v>0.43377483443708609</v>
      </c>
      <c r="GF304" s="25">
        <f t="shared" si="73"/>
        <v>1.4701986754966887</v>
      </c>
      <c r="GG304" s="25">
        <f t="shared" si="73"/>
        <v>0.12251655629139073</v>
      </c>
      <c r="GH304" s="25">
        <f t="shared" si="73"/>
        <v>2.1556291390728477</v>
      </c>
      <c r="GI304" s="25">
        <f t="shared" si="73"/>
        <v>2.2814569536423841</v>
      </c>
      <c r="GJ304" s="25">
        <f t="shared" si="73"/>
        <v>2.6324503311258276</v>
      </c>
      <c r="GK304" s="25">
        <f t="shared" si="73"/>
        <v>8.7715231788079464</v>
      </c>
      <c r="GL304" s="25">
        <f t="shared" si="73"/>
        <v>4.2913907284768209</v>
      </c>
      <c r="GM304" s="25">
        <f t="shared" si="73"/>
        <v>0.41390728476821192</v>
      </c>
      <c r="GN304" s="25">
        <f t="shared" si="73"/>
        <v>0.32119205298013243</v>
      </c>
      <c r="GO304" s="25">
        <f t="shared" si="73"/>
        <v>1.6556291390728478E-2</v>
      </c>
      <c r="GP304" s="25">
        <f t="shared" si="73"/>
        <v>6.7682119205298017</v>
      </c>
      <c r="GQ304" s="25">
        <f t="shared" si="73"/>
        <v>11.678807947019868</v>
      </c>
      <c r="GR304" s="25">
        <f t="shared" si="73"/>
        <v>6.0496688741721858</v>
      </c>
      <c r="GS304" s="25">
        <f t="shared" si="73"/>
        <v>28.817880794701988</v>
      </c>
      <c r="GT304" s="25">
        <f t="shared" si="73"/>
        <v>0.93377483443708609</v>
      </c>
      <c r="GU304" s="25">
        <f t="shared" si="73"/>
        <v>1.0695364238410596</v>
      </c>
      <c r="GV304" s="25">
        <f t="shared" si="73"/>
        <v>2.7814569536423841</v>
      </c>
      <c r="GW304" s="25">
        <f t="shared" si="73"/>
        <v>2.8046357615894038</v>
      </c>
      <c r="GX304" s="25">
        <f t="shared" si="73"/>
        <v>3.7549668874172184</v>
      </c>
      <c r="GY304" s="25">
        <f t="shared" si="73"/>
        <v>1.6026490066225165</v>
      </c>
      <c r="GZ304" s="25">
        <f t="shared" si="73"/>
        <v>2.0960264900662251</v>
      </c>
      <c r="HA304" s="25">
        <f t="shared" si="73"/>
        <v>2.0198675496688741</v>
      </c>
    </row>
    <row r="305" spans="10:164" x14ac:dyDescent="0.35">
      <c r="K305">
        <f>COUNTIF(K$2:K$303,0)</f>
        <v>264</v>
      </c>
      <c r="L305">
        <f>COUNTIF(L$2:L$303,2)</f>
        <v>12</v>
      </c>
      <c r="O305" t="s">
        <v>435</v>
      </c>
      <c r="P305" t="s">
        <v>426</v>
      </c>
      <c r="Q305" t="s">
        <v>436</v>
      </c>
      <c r="AT305">
        <f>COUNTIF(AT$2:AT$303,0)</f>
        <v>222</v>
      </c>
      <c r="AU305">
        <f>COUNTIF(AU$2:AU$303,2)</f>
        <v>2</v>
      </c>
      <c r="AV305">
        <f>COUNTIF(AV$2:AV$303,1)</f>
        <v>71</v>
      </c>
      <c r="AZ305">
        <f>COUNTIF(AZ$2:AZ$303,1)</f>
        <v>37</v>
      </c>
      <c r="BD305">
        <f>COUNTIF(BD$2:BD$303,1)</f>
        <v>9</v>
      </c>
      <c r="BH305">
        <f>COUNTIF(BH$2:BH$303,1)</f>
        <v>65</v>
      </c>
      <c r="BL305">
        <f>COUNTIF(BL$2:BL$303,1)</f>
        <v>133</v>
      </c>
      <c r="BP305">
        <f>COUNTIF(BP$2:BP$303,1)</f>
        <v>11</v>
      </c>
      <c r="BT305">
        <f>COUNTIF(BT$2:BT$303,1)</f>
        <v>0</v>
      </c>
      <c r="BX305">
        <f>COUNTIF(BX$2:BX$303,1)</f>
        <v>2</v>
      </c>
      <c r="CB305">
        <f>COUNTIF(CB$2:CB$303,1)</f>
        <v>2</v>
      </c>
      <c r="CF305">
        <f>COUNTIF(CF$2:CF$303,1)</f>
        <v>4</v>
      </c>
      <c r="CJ305">
        <f>COUNTIF(CJ$2:CJ$303,1)</f>
        <v>2</v>
      </c>
      <c r="CN305">
        <f t="shared" ref="CN305:DG305" si="74">COUNTIF(CN$2:CN$303,2)</f>
        <v>2</v>
      </c>
      <c r="CO305">
        <f t="shared" si="74"/>
        <v>4</v>
      </c>
      <c r="CP305">
        <f t="shared" si="74"/>
        <v>1</v>
      </c>
      <c r="CQ305">
        <f t="shared" si="74"/>
        <v>0</v>
      </c>
      <c r="CR305">
        <f t="shared" si="74"/>
        <v>0</v>
      </c>
      <c r="CS305">
        <f t="shared" si="74"/>
        <v>14</v>
      </c>
      <c r="CT305">
        <f t="shared" si="74"/>
        <v>1</v>
      </c>
      <c r="CU305">
        <f t="shared" si="74"/>
        <v>34</v>
      </c>
      <c r="CV305">
        <f t="shared" si="74"/>
        <v>6</v>
      </c>
      <c r="CW305">
        <f t="shared" si="74"/>
        <v>2</v>
      </c>
      <c r="CX305">
        <f t="shared" si="74"/>
        <v>0</v>
      </c>
      <c r="CY305">
        <f t="shared" si="74"/>
        <v>7</v>
      </c>
      <c r="CZ305">
        <f t="shared" si="74"/>
        <v>3</v>
      </c>
      <c r="DA305">
        <f t="shared" si="74"/>
        <v>3</v>
      </c>
      <c r="DB305">
        <f t="shared" si="74"/>
        <v>0</v>
      </c>
      <c r="DC305">
        <f t="shared" si="74"/>
        <v>26</v>
      </c>
      <c r="DD305">
        <f t="shared" si="74"/>
        <v>4</v>
      </c>
      <c r="DE305">
        <f t="shared" si="74"/>
        <v>0</v>
      </c>
      <c r="DF305">
        <f t="shared" si="74"/>
        <v>0</v>
      </c>
      <c r="DG305">
        <f t="shared" si="74"/>
        <v>3</v>
      </c>
      <c r="DH305">
        <v>2</v>
      </c>
      <c r="DI305">
        <f t="shared" si="67"/>
        <v>17</v>
      </c>
      <c r="DJ305">
        <f t="shared" si="68"/>
        <v>93</v>
      </c>
      <c r="DK305">
        <f t="shared" ref="DK305:DV305" si="75">COUNTIF(DK$2:DK$303,1)</f>
        <v>0</v>
      </c>
      <c r="DL305">
        <f t="shared" si="75"/>
        <v>90</v>
      </c>
      <c r="DM305">
        <f t="shared" si="75"/>
        <v>69</v>
      </c>
      <c r="DN305">
        <f t="shared" si="75"/>
        <v>69</v>
      </c>
      <c r="DO305">
        <f t="shared" si="75"/>
        <v>61</v>
      </c>
      <c r="DP305">
        <f t="shared" si="75"/>
        <v>59</v>
      </c>
      <c r="DQ305">
        <f t="shared" si="75"/>
        <v>65</v>
      </c>
      <c r="DR305">
        <f t="shared" si="75"/>
        <v>145</v>
      </c>
      <c r="DS305">
        <f t="shared" si="75"/>
        <v>160</v>
      </c>
      <c r="DT305">
        <f t="shared" si="75"/>
        <v>84</v>
      </c>
      <c r="DU305">
        <f t="shared" si="75"/>
        <v>66</v>
      </c>
      <c r="DV305">
        <f t="shared" si="75"/>
        <v>70</v>
      </c>
      <c r="DW305">
        <f>COUNTIF(DW$2:DW$303,2)</f>
        <v>1</v>
      </c>
      <c r="DX305">
        <f>COUNTIF(DX$2:DX$303,2)</f>
        <v>279</v>
      </c>
      <c r="DY305">
        <f>COUNTIF(DY$2:DY$303,2)</f>
        <v>275</v>
      </c>
      <c r="DZ305">
        <f>COUNTIF(DZ$2:DZ$303,2)</f>
        <v>134</v>
      </c>
      <c r="EQ305" s="19"/>
      <c r="ER305">
        <f t="shared" si="71"/>
        <v>0</v>
      </c>
      <c r="ES305">
        <f>COUNTIF(ES$2:ES$303,0)</f>
        <v>1</v>
      </c>
      <c r="ET305">
        <v>146</v>
      </c>
      <c r="EU305">
        <f>COUNTIF(EU$2:EU$303,2)</f>
        <v>0</v>
      </c>
      <c r="EV305">
        <f t="shared" ref="EV305:EV321" si="76">100/76*EU305</f>
        <v>0</v>
      </c>
      <c r="EW305">
        <f>COUNTIF(EW$2:EW$303,0)</f>
        <v>1</v>
      </c>
      <c r="EX305">
        <f>COUNTIF(EX$2:EX$303,2)</f>
        <v>0</v>
      </c>
      <c r="EY305">
        <f>COUNTIF(EY$2:EY$303,2)</f>
        <v>7</v>
      </c>
      <c r="EZ305">
        <f t="shared" ref="EZ305:EZ325" si="77">100/302*EY305</f>
        <v>2.317880794701987</v>
      </c>
      <c r="FA305">
        <f>COUNTIF(FA$2:FA$303,2)</f>
        <v>1</v>
      </c>
      <c r="FB305">
        <f t="shared" ref="FB305:FB325" si="78">100/302*FA305</f>
        <v>0.33112582781456956</v>
      </c>
      <c r="FC305">
        <f t="shared" ref="FC305:FE305" si="79">COUNTIF(FC$2:FC$303,2)</f>
        <v>0</v>
      </c>
      <c r="FD305">
        <f t="shared" ref="FD305:FD325" si="80">100/302*FC305</f>
        <v>0</v>
      </c>
      <c r="FE305">
        <f t="shared" si="79"/>
        <v>0</v>
      </c>
      <c r="FF305">
        <f t="shared" ref="FF305:FF325" si="81">100/302*FE305</f>
        <v>0</v>
      </c>
      <c r="FG305" t="s">
        <v>515</v>
      </c>
      <c r="FH305">
        <v>0.33</v>
      </c>
    </row>
    <row r="306" spans="10:164" x14ac:dyDescent="0.35">
      <c r="K306">
        <f>SUM(K304:K305)</f>
        <v>302</v>
      </c>
      <c r="L306">
        <f>COUNTIF(L$2:L$303,3)</f>
        <v>2</v>
      </c>
      <c r="N306" t="s">
        <v>428</v>
      </c>
      <c r="O306" s="13">
        <v>3.46</v>
      </c>
      <c r="P306">
        <v>1.51</v>
      </c>
      <c r="Q306">
        <v>0.03</v>
      </c>
      <c r="AT306">
        <f>SUM(AT304:AT305)</f>
        <v>302</v>
      </c>
      <c r="AU306">
        <f>COUNTIF(AU$2:AU$303,3)</f>
        <v>1</v>
      </c>
      <c r="AV306">
        <f>SUBTOTAL(9,AV304:AV305)</f>
        <v>302</v>
      </c>
      <c r="AZ306">
        <f>SUBTOTAL(9,AZ304:AZ305)</f>
        <v>302</v>
      </c>
      <c r="BD306">
        <f>SUBTOTAL(9,BD304:BD305)</f>
        <v>302</v>
      </c>
      <c r="BH306">
        <f>SUBTOTAL(9,BH304:BH305)</f>
        <v>302</v>
      </c>
      <c r="BL306">
        <f>SUBTOTAL(9,BL304:BL305)</f>
        <v>301</v>
      </c>
      <c r="BP306">
        <f>SUBTOTAL(9,BP304:BP305)</f>
        <v>302</v>
      </c>
      <c r="BT306">
        <f>SUBTOTAL(9,BT304:BT305)</f>
        <v>1</v>
      </c>
      <c r="BX306">
        <f>SUBTOTAL(9,BX304:BX305)</f>
        <v>3</v>
      </c>
      <c r="CB306">
        <f>SUBTOTAL(9,CB304:CB305)</f>
        <v>2</v>
      </c>
      <c r="CF306">
        <f>SUBTOTAL(9,CF304:CF305)</f>
        <v>5</v>
      </c>
      <c r="CJ306">
        <f>SUBTOTAL(9,CJ304:CJ305)</f>
        <v>2</v>
      </c>
      <c r="CN306">
        <f t="shared" ref="CN306:DG306" si="82">COUNTIF(CN$2:CN$303,3)</f>
        <v>26</v>
      </c>
      <c r="CO306">
        <f t="shared" si="82"/>
        <v>6</v>
      </c>
      <c r="CP306">
        <f t="shared" si="82"/>
        <v>1</v>
      </c>
      <c r="CQ306">
        <f t="shared" si="82"/>
        <v>1</v>
      </c>
      <c r="CR306">
        <f t="shared" si="82"/>
        <v>0</v>
      </c>
      <c r="CS306">
        <f t="shared" si="82"/>
        <v>8</v>
      </c>
      <c r="CT306">
        <f t="shared" si="82"/>
        <v>3</v>
      </c>
      <c r="CU306">
        <f t="shared" si="82"/>
        <v>10</v>
      </c>
      <c r="CV306">
        <f t="shared" si="82"/>
        <v>9</v>
      </c>
      <c r="CW306">
        <f t="shared" si="82"/>
        <v>3</v>
      </c>
      <c r="CX306">
        <f t="shared" si="82"/>
        <v>0</v>
      </c>
      <c r="CY306">
        <f t="shared" si="82"/>
        <v>7</v>
      </c>
      <c r="CZ306">
        <f t="shared" si="82"/>
        <v>3</v>
      </c>
      <c r="DA306">
        <f t="shared" si="82"/>
        <v>0</v>
      </c>
      <c r="DB306">
        <f t="shared" si="82"/>
        <v>0</v>
      </c>
      <c r="DC306">
        <f t="shared" si="82"/>
        <v>13</v>
      </c>
      <c r="DD306">
        <f t="shared" si="82"/>
        <v>8</v>
      </c>
      <c r="DE306">
        <f t="shared" si="82"/>
        <v>0</v>
      </c>
      <c r="DF306">
        <f t="shared" si="82"/>
        <v>1</v>
      </c>
      <c r="DG306">
        <f t="shared" si="82"/>
        <v>0</v>
      </c>
      <c r="DH306">
        <v>3</v>
      </c>
      <c r="DI306">
        <f t="shared" si="67"/>
        <v>51</v>
      </c>
      <c r="DJ306">
        <f t="shared" si="68"/>
        <v>48</v>
      </c>
      <c r="DK306">
        <f t="shared" ref="DK306:DV306" si="83">SUBTOTAL(9,DK304:DK305)</f>
        <v>1</v>
      </c>
      <c r="DL306">
        <f t="shared" si="83"/>
        <v>302</v>
      </c>
      <c r="DM306">
        <f t="shared" si="83"/>
        <v>302</v>
      </c>
      <c r="DN306">
        <f t="shared" si="83"/>
        <v>302</v>
      </c>
      <c r="DO306">
        <f t="shared" si="83"/>
        <v>302</v>
      </c>
      <c r="DP306">
        <f t="shared" si="83"/>
        <v>302</v>
      </c>
      <c r="DQ306">
        <f t="shared" si="83"/>
        <v>302</v>
      </c>
      <c r="DR306">
        <f t="shared" si="83"/>
        <v>302</v>
      </c>
      <c r="DS306">
        <f t="shared" si="83"/>
        <v>302</v>
      </c>
      <c r="DT306">
        <f t="shared" si="83"/>
        <v>302</v>
      </c>
      <c r="DU306">
        <f t="shared" si="83"/>
        <v>302</v>
      </c>
      <c r="DV306">
        <f t="shared" si="83"/>
        <v>302</v>
      </c>
      <c r="DW306">
        <f>COUNTIF(DW$2:DW$303,3)</f>
        <v>0</v>
      </c>
      <c r="DX306">
        <f>COUNTIF(DX$2:DX$303,3)</f>
        <v>15</v>
      </c>
      <c r="DY306">
        <f>COUNTIF(DY$2:DY$303,3)</f>
        <v>17</v>
      </c>
      <c r="DZ306">
        <f>COUNTIF(DZ$2:DZ$303,3)</f>
        <v>5</v>
      </c>
      <c r="EQ306" s="19"/>
      <c r="ER306">
        <f t="shared" si="71"/>
        <v>0</v>
      </c>
      <c r="ES306">
        <f>SUM(ES304:ES305)</f>
        <v>1</v>
      </c>
      <c r="ET306">
        <f>SUM(ET304:ET305)</f>
        <v>368</v>
      </c>
      <c r="EU306">
        <f>COUNTIF(EU$2:EU$303,3)</f>
        <v>0</v>
      </c>
      <c r="EV306">
        <f t="shared" si="76"/>
        <v>0</v>
      </c>
      <c r="EW306">
        <f>SUM(EW304:EW305)</f>
        <v>1</v>
      </c>
      <c r="EX306">
        <f>COUNTIF(EX$2:EX$303,3)</f>
        <v>0</v>
      </c>
      <c r="EY306">
        <f>COUNTIF(EY$2:EY$303,3)</f>
        <v>1</v>
      </c>
      <c r="EZ306">
        <f t="shared" si="77"/>
        <v>0.33112582781456956</v>
      </c>
      <c r="FA306">
        <f>COUNTIF(FA$2:FA$303,3)</f>
        <v>0</v>
      </c>
      <c r="FB306">
        <f t="shared" si="78"/>
        <v>0</v>
      </c>
      <c r="FC306">
        <f t="shared" ref="FC306:FE306" si="84">COUNTIF(FC$2:FC$303,3)</f>
        <v>0</v>
      </c>
      <c r="FD306">
        <f t="shared" si="80"/>
        <v>0</v>
      </c>
      <c r="FE306">
        <f t="shared" si="84"/>
        <v>0</v>
      </c>
      <c r="FF306">
        <f t="shared" si="81"/>
        <v>0</v>
      </c>
      <c r="FG306" t="s">
        <v>516</v>
      </c>
      <c r="FH306">
        <v>0.33</v>
      </c>
    </row>
    <row r="307" spans="10:164" x14ac:dyDescent="0.35">
      <c r="K307">
        <f>100/302*K304</f>
        <v>12.582781456953644</v>
      </c>
      <c r="L307" s="25">
        <f>100/38*L304</f>
        <v>63.15789473684211</v>
      </c>
      <c r="N307" t="s">
        <v>429</v>
      </c>
      <c r="O307" s="13">
        <v>0.91</v>
      </c>
      <c r="P307">
        <v>0.56000000000000005</v>
      </c>
      <c r="Q307">
        <v>0.01</v>
      </c>
      <c r="AT307" s="25">
        <f>100/302*AT304</f>
        <v>26.490066225165563</v>
      </c>
      <c r="AU307">
        <f>COUNTIF(AU$2:AU$303,4)</f>
        <v>1</v>
      </c>
      <c r="AV307">
        <f>100/302*AV304</f>
        <v>76.490066225165563</v>
      </c>
      <c r="AZ307">
        <f>100/302*AZ304</f>
        <v>87.748344370860934</v>
      </c>
      <c r="BD307">
        <f>100/302*BD304</f>
        <v>97.019867549668888</v>
      </c>
      <c r="BH307">
        <f>100/302*BH304</f>
        <v>78.476821192052981</v>
      </c>
      <c r="BL307">
        <f>100/302*BL304</f>
        <v>55.629139072847686</v>
      </c>
      <c r="BP307">
        <f>100/302*BP304</f>
        <v>96.357615894039739</v>
      </c>
      <c r="BT307">
        <f>100/302*BT304</f>
        <v>0.33112582781456956</v>
      </c>
      <c r="BX307">
        <f>100/302*BX304</f>
        <v>0.33112582781456956</v>
      </c>
      <c r="CB307">
        <f>100/302*CB304</f>
        <v>0</v>
      </c>
      <c r="CF307">
        <f>100/302*CF304</f>
        <v>0.33112582781456956</v>
      </c>
      <c r="CJ307">
        <f>100/302*CJ304</f>
        <v>0</v>
      </c>
      <c r="CN307">
        <f t="shared" ref="CN307:DG307" si="85">COUNTIF(CN$2:CN$303,4)</f>
        <v>0</v>
      </c>
      <c r="CO307">
        <f t="shared" si="85"/>
        <v>0</v>
      </c>
      <c r="CP307">
        <f t="shared" si="85"/>
        <v>1</v>
      </c>
      <c r="CQ307">
        <f t="shared" si="85"/>
        <v>0</v>
      </c>
      <c r="CR307">
        <f t="shared" si="85"/>
        <v>0</v>
      </c>
      <c r="CS307">
        <f t="shared" si="85"/>
        <v>2</v>
      </c>
      <c r="CT307">
        <f t="shared" si="85"/>
        <v>0</v>
      </c>
      <c r="CU307">
        <f t="shared" si="85"/>
        <v>2</v>
      </c>
      <c r="CV307">
        <f t="shared" si="85"/>
        <v>3</v>
      </c>
      <c r="CW307">
        <f t="shared" si="85"/>
        <v>0</v>
      </c>
      <c r="CX307">
        <f t="shared" si="85"/>
        <v>0</v>
      </c>
      <c r="CY307">
        <f t="shared" si="85"/>
        <v>1</v>
      </c>
      <c r="CZ307">
        <f t="shared" si="85"/>
        <v>0</v>
      </c>
      <c r="DA307">
        <f t="shared" si="85"/>
        <v>2</v>
      </c>
      <c r="DB307">
        <f t="shared" si="85"/>
        <v>0</v>
      </c>
      <c r="DC307">
        <f t="shared" si="85"/>
        <v>6</v>
      </c>
      <c r="DD307">
        <f t="shared" si="85"/>
        <v>0</v>
      </c>
      <c r="DE307">
        <f t="shared" si="85"/>
        <v>0</v>
      </c>
      <c r="DF307">
        <f t="shared" si="85"/>
        <v>0</v>
      </c>
      <c r="DG307">
        <f t="shared" si="85"/>
        <v>1</v>
      </c>
      <c r="DH307">
        <v>4</v>
      </c>
      <c r="DI307">
        <f t="shared" si="67"/>
        <v>4</v>
      </c>
      <c r="DJ307">
        <f t="shared" si="68"/>
        <v>14</v>
      </c>
      <c r="DW307">
        <f>COUNTIF(DW$2:DW$303,4)</f>
        <v>0</v>
      </c>
      <c r="DX307">
        <f>COUNTIF(DX$2:DX$303,4)</f>
        <v>7</v>
      </c>
      <c r="DY307">
        <f>COUNTIF(DY$2:DY$303,4)</f>
        <v>9</v>
      </c>
      <c r="DZ307">
        <f>COUNTIF(DZ$2:DZ$303,4)</f>
        <v>163</v>
      </c>
      <c r="EQ307" s="19"/>
      <c r="ER307">
        <f t="shared" si="71"/>
        <v>0</v>
      </c>
      <c r="ES307">
        <f>100/302*ES304</f>
        <v>0</v>
      </c>
      <c r="ET307">
        <f>100/222*ET304</f>
        <v>100</v>
      </c>
      <c r="EU307">
        <f>COUNTIF(EU$2:EU$303,4)</f>
        <v>0</v>
      </c>
      <c r="EV307">
        <f t="shared" si="76"/>
        <v>0</v>
      </c>
      <c r="EW307">
        <f>100/302*EW304</f>
        <v>0</v>
      </c>
      <c r="EX307">
        <f>SUM(EX304:EX306)</f>
        <v>10</v>
      </c>
      <c r="EY307">
        <f>COUNTIF(EY$2:EY$303,4)</f>
        <v>0</v>
      </c>
      <c r="EZ307">
        <f t="shared" si="77"/>
        <v>0</v>
      </c>
      <c r="FA307">
        <f>COUNTIF(FA$2:FA$303,4)</f>
        <v>0</v>
      </c>
      <c r="FB307">
        <f t="shared" si="78"/>
        <v>0</v>
      </c>
      <c r="FC307">
        <f t="shared" ref="FC307:FE307" si="86">COUNTIF(FC$2:FC$303,4)</f>
        <v>0</v>
      </c>
      <c r="FD307">
        <f t="shared" si="80"/>
        <v>0</v>
      </c>
      <c r="FE307">
        <f t="shared" si="86"/>
        <v>1</v>
      </c>
      <c r="FF307">
        <f t="shared" si="81"/>
        <v>0.33112582781456956</v>
      </c>
      <c r="FG307" t="s">
        <v>517</v>
      </c>
      <c r="FH307">
        <v>0.66</v>
      </c>
    </row>
    <row r="308" spans="10:164" x14ac:dyDescent="0.35">
      <c r="K308">
        <f>100/302*K305</f>
        <v>87.41721854304636</v>
      </c>
      <c r="L308" s="25">
        <f>100/38*L305</f>
        <v>31.578947368421055</v>
      </c>
      <c r="N308" t="s">
        <v>430</v>
      </c>
      <c r="O308" s="13">
        <v>2.76</v>
      </c>
      <c r="P308">
        <v>0.62</v>
      </c>
      <c r="Q308">
        <v>0.03</v>
      </c>
      <c r="AT308" s="25">
        <f>100/302*AT305</f>
        <v>73.509933774834437</v>
      </c>
      <c r="AU308">
        <f>COUNTIF(AU$2:AU$303,5)</f>
        <v>39</v>
      </c>
      <c r="AV308">
        <f>100/302*AV305</f>
        <v>23.50993377483444</v>
      </c>
      <c r="AZ308">
        <f>100/302*AZ305</f>
        <v>12.251655629139075</v>
      </c>
      <c r="BD308">
        <f>100/302*BD305</f>
        <v>2.9801324503311259</v>
      </c>
      <c r="BH308">
        <f>100/302*BH305</f>
        <v>21.523178807947023</v>
      </c>
      <c r="BL308">
        <f>100/302*BL305</f>
        <v>44.039735099337754</v>
      </c>
      <c r="BP308">
        <f>100/302*BP305</f>
        <v>3.6423841059602653</v>
      </c>
      <c r="BT308">
        <f>100/302*BT305</f>
        <v>0</v>
      </c>
      <c r="BX308">
        <f>100/302*BX305</f>
        <v>0.66225165562913912</v>
      </c>
      <c r="CB308">
        <f>100/302*CB305</f>
        <v>0.66225165562913912</v>
      </c>
      <c r="CF308">
        <f>100/302*CF305</f>
        <v>1.3245033112582782</v>
      </c>
      <c r="CJ308">
        <f>100/302*CJ305</f>
        <v>0.66225165562913912</v>
      </c>
      <c r="CN308">
        <f t="shared" ref="CN308:DG308" si="87">COUNTIF(CN$2:CN$303,5)</f>
        <v>0</v>
      </c>
      <c r="CO308">
        <f t="shared" si="87"/>
        <v>0</v>
      </c>
      <c r="CP308">
        <f t="shared" si="87"/>
        <v>0</v>
      </c>
      <c r="CQ308">
        <f t="shared" si="87"/>
        <v>0</v>
      </c>
      <c r="CR308">
        <f t="shared" si="87"/>
        <v>0</v>
      </c>
      <c r="CS308">
        <f t="shared" si="87"/>
        <v>2</v>
      </c>
      <c r="CT308">
        <f t="shared" si="87"/>
        <v>0</v>
      </c>
      <c r="CU308">
        <f t="shared" si="87"/>
        <v>8</v>
      </c>
      <c r="CV308">
        <f t="shared" si="87"/>
        <v>0</v>
      </c>
      <c r="CW308">
        <f t="shared" si="87"/>
        <v>0</v>
      </c>
      <c r="CX308">
        <f t="shared" si="87"/>
        <v>0</v>
      </c>
      <c r="CY308">
        <f t="shared" si="87"/>
        <v>6</v>
      </c>
      <c r="CZ308">
        <f t="shared" si="87"/>
        <v>0</v>
      </c>
      <c r="DA308">
        <f t="shared" si="87"/>
        <v>0</v>
      </c>
      <c r="DB308">
        <f t="shared" si="87"/>
        <v>0</v>
      </c>
      <c r="DC308">
        <f t="shared" si="87"/>
        <v>16</v>
      </c>
      <c r="DD308">
        <f t="shared" si="87"/>
        <v>0</v>
      </c>
      <c r="DE308">
        <f t="shared" si="87"/>
        <v>1</v>
      </c>
      <c r="DF308">
        <f t="shared" si="87"/>
        <v>0</v>
      </c>
      <c r="DG308">
        <f t="shared" si="87"/>
        <v>0</v>
      </c>
      <c r="DH308">
        <v>5</v>
      </c>
      <c r="DI308">
        <f t="shared" si="67"/>
        <v>0</v>
      </c>
      <c r="DJ308">
        <f t="shared" si="68"/>
        <v>33</v>
      </c>
      <c r="DW308">
        <f>SUBTOTAL(9,DW304:DW307)</f>
        <v>115</v>
      </c>
      <c r="DX308">
        <f>SUBTOTAL(9,DX304:DX307)</f>
        <v>302</v>
      </c>
      <c r="DY308">
        <f>SUBTOTAL(9,DY304:DY307)</f>
        <v>302</v>
      </c>
      <c r="DZ308">
        <f>SUBTOTAL(9,DZ304:DZ307)</f>
        <v>302</v>
      </c>
      <c r="EQ308" s="19"/>
      <c r="ER308">
        <f t="shared" si="71"/>
        <v>0</v>
      </c>
      <c r="ES308">
        <f>100/302*ES305</f>
        <v>0.33112582781456956</v>
      </c>
      <c r="ET308">
        <f>100/222*ET305</f>
        <v>65.765765765765764</v>
      </c>
      <c r="EU308">
        <f>COUNTIF(EU$2:EU$303,5)</f>
        <v>0</v>
      </c>
      <c r="EV308">
        <f t="shared" si="76"/>
        <v>0</v>
      </c>
      <c r="EW308">
        <f>100/302*EW305</f>
        <v>0.33112582781456956</v>
      </c>
      <c r="EY308">
        <f>COUNTIF(EY$2:EY$303,5)</f>
        <v>0</v>
      </c>
      <c r="EZ308">
        <f t="shared" si="77"/>
        <v>0</v>
      </c>
      <c r="FA308">
        <f>COUNTIF(FA$2:FA$303,5)</f>
        <v>0</v>
      </c>
      <c r="FB308">
        <f t="shared" si="78"/>
        <v>0</v>
      </c>
      <c r="FC308">
        <f t="shared" ref="FC308:FE308" si="88">COUNTIF(FC$2:FC$303,5)</f>
        <v>0</v>
      </c>
      <c r="FD308">
        <f t="shared" si="80"/>
        <v>0</v>
      </c>
      <c r="FE308">
        <f t="shared" si="88"/>
        <v>0</v>
      </c>
      <c r="FF308">
        <f t="shared" si="81"/>
        <v>0</v>
      </c>
      <c r="FG308" t="s">
        <v>424</v>
      </c>
      <c r="FH308">
        <v>94.37</v>
      </c>
    </row>
    <row r="309" spans="10:164" x14ac:dyDescent="0.35">
      <c r="L309" s="25">
        <f>100/38*L306</f>
        <v>5.2631578947368425</v>
      </c>
      <c r="N309" t="s">
        <v>431</v>
      </c>
      <c r="O309" s="13">
        <v>0.73</v>
      </c>
      <c r="P309">
        <v>0.23</v>
      </c>
      <c r="Q309">
        <v>6.0000000000000001E-3</v>
      </c>
      <c r="AU309">
        <f>COUNTIF(AU$2:AU$303,6)</f>
        <v>9</v>
      </c>
      <c r="CN309">
        <f t="shared" ref="CN309:DG309" si="89">COUNTIF(CN$2:CN$303,6)</f>
        <v>0</v>
      </c>
      <c r="CO309">
        <f t="shared" si="89"/>
        <v>1</v>
      </c>
      <c r="CP309">
        <f t="shared" si="89"/>
        <v>1</v>
      </c>
      <c r="CQ309">
        <f t="shared" si="89"/>
        <v>1</v>
      </c>
      <c r="CR309">
        <f t="shared" si="89"/>
        <v>0</v>
      </c>
      <c r="CS309">
        <f t="shared" si="89"/>
        <v>2</v>
      </c>
      <c r="CT309">
        <f t="shared" si="89"/>
        <v>2</v>
      </c>
      <c r="CU309">
        <f t="shared" si="89"/>
        <v>26</v>
      </c>
      <c r="CV309">
        <f t="shared" si="89"/>
        <v>1</v>
      </c>
      <c r="CW309">
        <f t="shared" si="89"/>
        <v>2</v>
      </c>
      <c r="CX309">
        <f t="shared" si="89"/>
        <v>0</v>
      </c>
      <c r="CY309">
        <f t="shared" si="89"/>
        <v>4</v>
      </c>
      <c r="CZ309">
        <f t="shared" si="89"/>
        <v>1</v>
      </c>
      <c r="DA309">
        <f t="shared" si="89"/>
        <v>1</v>
      </c>
      <c r="DB309">
        <f t="shared" si="89"/>
        <v>0</v>
      </c>
      <c r="DC309">
        <f t="shared" si="89"/>
        <v>25</v>
      </c>
      <c r="DD309">
        <f t="shared" si="89"/>
        <v>3</v>
      </c>
      <c r="DE309">
        <f t="shared" si="89"/>
        <v>1</v>
      </c>
      <c r="DF309">
        <f t="shared" si="89"/>
        <v>0</v>
      </c>
      <c r="DG309">
        <f t="shared" si="89"/>
        <v>2</v>
      </c>
      <c r="DH309">
        <v>6</v>
      </c>
      <c r="DI309">
        <f t="shared" si="67"/>
        <v>8</v>
      </c>
      <c r="DJ309">
        <f t="shared" si="68"/>
        <v>65</v>
      </c>
      <c r="DK309" t="s">
        <v>479</v>
      </c>
      <c r="DL309">
        <v>90</v>
      </c>
      <c r="DW309" s="25">
        <f t="shared" ref="DW309:DZ312" si="90">100/302*DW304</f>
        <v>37.748344370860927</v>
      </c>
      <c r="DX309" s="25">
        <f t="shared" si="90"/>
        <v>0.33112582781456956</v>
      </c>
      <c r="DY309" s="25">
        <f t="shared" si="90"/>
        <v>0.33112582781456956</v>
      </c>
      <c r="DZ309" s="25">
        <f t="shared" si="90"/>
        <v>0</v>
      </c>
      <c r="EQ309" s="19"/>
      <c r="ER309">
        <f t="shared" si="71"/>
        <v>0</v>
      </c>
      <c r="EU309">
        <f>COUNTIF(EU$2:EU$303,6)</f>
        <v>0</v>
      </c>
      <c r="EV309">
        <f t="shared" si="76"/>
        <v>0</v>
      </c>
      <c r="EY309">
        <f>COUNTIF(EY$2:EY$303,6)</f>
        <v>0</v>
      </c>
      <c r="EZ309">
        <f t="shared" si="77"/>
        <v>0</v>
      </c>
      <c r="FA309">
        <f>COUNTIF(FA$2:FA$303,6)</f>
        <v>0</v>
      </c>
      <c r="FB309">
        <f t="shared" si="78"/>
        <v>0</v>
      </c>
      <c r="FC309">
        <f t="shared" ref="FC309:FE309" si="91">COUNTIF(FC$2:FC$303,6)</f>
        <v>0</v>
      </c>
      <c r="FD309">
        <f t="shared" si="80"/>
        <v>0</v>
      </c>
      <c r="FE309">
        <f t="shared" si="91"/>
        <v>0</v>
      </c>
      <c r="FF309">
        <f t="shared" si="81"/>
        <v>0</v>
      </c>
    </row>
    <row r="310" spans="10:164" x14ac:dyDescent="0.35">
      <c r="N310" t="s">
        <v>432</v>
      </c>
      <c r="O310" s="13">
        <v>0.05</v>
      </c>
      <c r="P310">
        <v>0.18</v>
      </c>
      <c r="Q310">
        <v>0</v>
      </c>
      <c r="AU310">
        <f>COUNTIF(AU$2:AU$303,7)</f>
        <v>13</v>
      </c>
      <c r="CN310">
        <f t="shared" ref="CN310:DG310" si="92">COUNTIF(CN$2:CN$303,7)</f>
        <v>0</v>
      </c>
      <c r="CO310">
        <f t="shared" si="92"/>
        <v>0</v>
      </c>
      <c r="CP310">
        <f t="shared" si="92"/>
        <v>0</v>
      </c>
      <c r="CQ310">
        <f t="shared" si="92"/>
        <v>0</v>
      </c>
      <c r="CR310">
        <f t="shared" si="92"/>
        <v>0</v>
      </c>
      <c r="CS310">
        <f t="shared" si="92"/>
        <v>0</v>
      </c>
      <c r="CT310">
        <f t="shared" si="92"/>
        <v>1</v>
      </c>
      <c r="CU310">
        <f t="shared" si="92"/>
        <v>2</v>
      </c>
      <c r="CV310">
        <f t="shared" si="92"/>
        <v>1</v>
      </c>
      <c r="CW310">
        <f t="shared" si="92"/>
        <v>0</v>
      </c>
      <c r="CX310">
        <f t="shared" si="92"/>
        <v>0</v>
      </c>
      <c r="CY310">
        <f t="shared" si="92"/>
        <v>1</v>
      </c>
      <c r="CZ310">
        <f t="shared" si="92"/>
        <v>0</v>
      </c>
      <c r="DA310">
        <f t="shared" si="92"/>
        <v>0</v>
      </c>
      <c r="DB310">
        <f t="shared" si="92"/>
        <v>0</v>
      </c>
      <c r="DC310">
        <f t="shared" si="92"/>
        <v>3</v>
      </c>
      <c r="DD310">
        <f t="shared" si="92"/>
        <v>0</v>
      </c>
      <c r="DE310">
        <f t="shared" si="92"/>
        <v>0</v>
      </c>
      <c r="DF310">
        <f t="shared" si="92"/>
        <v>0</v>
      </c>
      <c r="DG310">
        <f t="shared" si="92"/>
        <v>0</v>
      </c>
      <c r="DH310">
        <v>7</v>
      </c>
      <c r="DI310">
        <f t="shared" si="67"/>
        <v>2</v>
      </c>
      <c r="DJ310">
        <f t="shared" si="68"/>
        <v>6</v>
      </c>
      <c r="DK310" t="s">
        <v>480</v>
      </c>
      <c r="DL310">
        <v>69</v>
      </c>
      <c r="DW310" s="25">
        <f t="shared" si="90"/>
        <v>0.33112582781456956</v>
      </c>
      <c r="DX310" s="25">
        <f t="shared" si="90"/>
        <v>92.384105960264904</v>
      </c>
      <c r="DY310" s="25">
        <f t="shared" si="90"/>
        <v>91.059602649006635</v>
      </c>
      <c r="DZ310" s="25">
        <f t="shared" si="90"/>
        <v>44.370860927152322</v>
      </c>
      <c r="EQ310" s="19"/>
      <c r="ER310">
        <f t="shared" si="71"/>
        <v>0</v>
      </c>
      <c r="EU310">
        <f>COUNTIF(EU$2:EU$303,7)</f>
        <v>0</v>
      </c>
      <c r="EV310">
        <f t="shared" si="76"/>
        <v>0</v>
      </c>
      <c r="EY310">
        <f>COUNTIF(EY$2:EY$303,7)</f>
        <v>0</v>
      </c>
      <c r="EZ310">
        <f t="shared" si="77"/>
        <v>0</v>
      </c>
      <c r="FA310">
        <f>COUNTIF(FA$2:FA$303,7)</f>
        <v>0</v>
      </c>
      <c r="FB310">
        <f t="shared" si="78"/>
        <v>0</v>
      </c>
      <c r="FC310">
        <f t="shared" ref="FC310:FE310" si="93">COUNTIF(FC$2:FC$303,7)</f>
        <v>0</v>
      </c>
      <c r="FD310">
        <f t="shared" si="80"/>
        <v>0</v>
      </c>
      <c r="FE310">
        <f t="shared" si="93"/>
        <v>0</v>
      </c>
      <c r="FF310">
        <f t="shared" si="81"/>
        <v>0</v>
      </c>
    </row>
    <row r="311" spans="10:164" x14ac:dyDescent="0.35">
      <c r="J311" t="s">
        <v>423</v>
      </c>
      <c r="K311">
        <v>38</v>
      </c>
      <c r="N311" t="s">
        <v>433</v>
      </c>
      <c r="O311" s="13">
        <v>2.08</v>
      </c>
      <c r="P311">
        <v>0.59</v>
      </c>
      <c r="Q311">
        <v>0.22</v>
      </c>
      <c r="AU311">
        <f>COUNTIF(AU$2:AU$303,8)</f>
        <v>7</v>
      </c>
      <c r="CN311">
        <f t="shared" ref="CN311:DG311" si="94">COUNTIF(CN$2:CN$303,8)</f>
        <v>0</v>
      </c>
      <c r="CO311">
        <f t="shared" si="94"/>
        <v>0</v>
      </c>
      <c r="CP311">
        <f t="shared" si="94"/>
        <v>0</v>
      </c>
      <c r="CQ311">
        <f t="shared" si="94"/>
        <v>0</v>
      </c>
      <c r="CR311">
        <f t="shared" si="94"/>
        <v>0</v>
      </c>
      <c r="CS311">
        <f t="shared" si="94"/>
        <v>0</v>
      </c>
      <c r="CT311">
        <f t="shared" si="94"/>
        <v>0</v>
      </c>
      <c r="CU311">
        <f t="shared" si="94"/>
        <v>3</v>
      </c>
      <c r="CV311">
        <f t="shared" si="94"/>
        <v>0</v>
      </c>
      <c r="CW311">
        <f t="shared" si="94"/>
        <v>0</v>
      </c>
      <c r="CX311">
        <f t="shared" si="94"/>
        <v>0</v>
      </c>
      <c r="CY311">
        <f t="shared" si="94"/>
        <v>0</v>
      </c>
      <c r="CZ311">
        <f t="shared" si="94"/>
        <v>0</v>
      </c>
      <c r="DA311">
        <f t="shared" si="94"/>
        <v>0</v>
      </c>
      <c r="DB311">
        <f t="shared" si="94"/>
        <v>0</v>
      </c>
      <c r="DC311">
        <f t="shared" si="94"/>
        <v>6</v>
      </c>
      <c r="DD311">
        <f t="shared" si="94"/>
        <v>0</v>
      </c>
      <c r="DE311">
        <f t="shared" si="94"/>
        <v>0</v>
      </c>
      <c r="DF311">
        <f t="shared" si="94"/>
        <v>0</v>
      </c>
      <c r="DG311">
        <f t="shared" si="94"/>
        <v>0</v>
      </c>
      <c r="DH311">
        <v>8</v>
      </c>
      <c r="DI311">
        <f t="shared" si="67"/>
        <v>0</v>
      </c>
      <c r="DJ311">
        <f t="shared" si="68"/>
        <v>9</v>
      </c>
      <c r="DK311" t="s">
        <v>481</v>
      </c>
      <c r="DL311">
        <v>69</v>
      </c>
      <c r="DW311" s="25">
        <f t="shared" si="90"/>
        <v>0</v>
      </c>
      <c r="DX311" s="25">
        <f t="shared" si="90"/>
        <v>4.9668874172185431</v>
      </c>
      <c r="DY311" s="25">
        <f t="shared" si="90"/>
        <v>5.6291390728476829</v>
      </c>
      <c r="DZ311" s="25">
        <f t="shared" si="90"/>
        <v>1.6556291390728477</v>
      </c>
      <c r="EQ311" s="19"/>
      <c r="ER311">
        <f t="shared" si="71"/>
        <v>0</v>
      </c>
      <c r="EU311">
        <f>COUNTIF(EU$2:EU$303,8)</f>
        <v>0</v>
      </c>
      <c r="EV311">
        <f t="shared" si="76"/>
        <v>0</v>
      </c>
      <c r="EY311">
        <f>COUNTIF(EY$2:EY$303,8)</f>
        <v>0</v>
      </c>
      <c r="EZ311">
        <f t="shared" si="77"/>
        <v>0</v>
      </c>
      <c r="FA311">
        <f>COUNTIF(FA$2:FA$303,8)</f>
        <v>0</v>
      </c>
      <c r="FB311">
        <f t="shared" si="78"/>
        <v>0</v>
      </c>
      <c r="FC311">
        <f t="shared" ref="FC311:FE311" si="95">COUNTIF(FC$2:FC$303,8)</f>
        <v>0</v>
      </c>
      <c r="FD311">
        <f t="shared" si="80"/>
        <v>0</v>
      </c>
      <c r="FE311">
        <f t="shared" si="95"/>
        <v>0</v>
      </c>
      <c r="FF311">
        <f t="shared" si="81"/>
        <v>0</v>
      </c>
    </row>
    <row r="312" spans="10:164" x14ac:dyDescent="0.35">
      <c r="J312" t="s">
        <v>424</v>
      </c>
      <c r="K312">
        <v>264</v>
      </c>
      <c r="N312" t="s">
        <v>434</v>
      </c>
      <c r="O312" s="13">
        <v>0.55000000000000004</v>
      </c>
      <c r="P312">
        <v>0.21</v>
      </c>
      <c r="Q312">
        <v>0.03</v>
      </c>
      <c r="AU312">
        <f>COUNTIF(AU$2:AU$303,9)</f>
        <v>0</v>
      </c>
      <c r="CN312">
        <f t="shared" ref="CN312:DG312" si="96">COUNTIF(CN$2:CN$303,9)</f>
        <v>0</v>
      </c>
      <c r="CO312">
        <f t="shared" si="96"/>
        <v>1</v>
      </c>
      <c r="CP312">
        <f t="shared" si="96"/>
        <v>0</v>
      </c>
      <c r="CQ312">
        <f t="shared" si="96"/>
        <v>0</v>
      </c>
      <c r="CR312">
        <f t="shared" si="96"/>
        <v>0</v>
      </c>
      <c r="CS312">
        <f t="shared" si="96"/>
        <v>1</v>
      </c>
      <c r="CT312">
        <f t="shared" si="96"/>
        <v>0</v>
      </c>
      <c r="CU312">
        <f t="shared" si="96"/>
        <v>8</v>
      </c>
      <c r="CV312">
        <f t="shared" si="96"/>
        <v>0</v>
      </c>
      <c r="CW312">
        <f t="shared" si="96"/>
        <v>0</v>
      </c>
      <c r="CX312">
        <f t="shared" si="96"/>
        <v>0</v>
      </c>
      <c r="CY312">
        <f t="shared" si="96"/>
        <v>4</v>
      </c>
      <c r="CZ312">
        <f t="shared" si="96"/>
        <v>0</v>
      </c>
      <c r="DA312">
        <f t="shared" si="96"/>
        <v>0</v>
      </c>
      <c r="DB312">
        <f t="shared" si="96"/>
        <v>0</v>
      </c>
      <c r="DC312">
        <f t="shared" si="96"/>
        <v>18</v>
      </c>
      <c r="DD312">
        <f t="shared" si="96"/>
        <v>3</v>
      </c>
      <c r="DE312">
        <f t="shared" si="96"/>
        <v>0</v>
      </c>
      <c r="DF312">
        <f t="shared" si="96"/>
        <v>0</v>
      </c>
      <c r="DG312">
        <f t="shared" si="96"/>
        <v>0</v>
      </c>
      <c r="DH312">
        <v>9</v>
      </c>
      <c r="DI312">
        <f t="shared" si="67"/>
        <v>3</v>
      </c>
      <c r="DJ312">
        <f t="shared" si="68"/>
        <v>32</v>
      </c>
      <c r="DK312" t="s">
        <v>104</v>
      </c>
      <c r="DL312">
        <v>61</v>
      </c>
      <c r="DW312" s="25">
        <f t="shared" si="90"/>
        <v>0</v>
      </c>
      <c r="DX312" s="25">
        <f t="shared" si="90"/>
        <v>2.317880794701987</v>
      </c>
      <c r="DY312" s="25">
        <f t="shared" si="90"/>
        <v>2.9801324503311259</v>
      </c>
      <c r="DZ312" s="25">
        <f t="shared" si="90"/>
        <v>53.973509933774835</v>
      </c>
      <c r="EQ312" s="19"/>
      <c r="ER312">
        <f t="shared" si="71"/>
        <v>0</v>
      </c>
      <c r="EU312">
        <f>COUNTIF(EU$2:EU$303,9)</f>
        <v>0</v>
      </c>
      <c r="EV312">
        <f t="shared" si="76"/>
        <v>0</v>
      </c>
      <c r="EY312">
        <f>COUNTIF(EY$2:EY$303,9)</f>
        <v>0</v>
      </c>
      <c r="EZ312">
        <f t="shared" si="77"/>
        <v>0</v>
      </c>
      <c r="FA312">
        <f>COUNTIF(FA$2:FA$303,9)</f>
        <v>0</v>
      </c>
      <c r="FB312">
        <f t="shared" si="78"/>
        <v>0</v>
      </c>
      <c r="FC312">
        <f t="shared" ref="FC312:FE312" si="97">COUNTIF(FC$2:FC$303,9)</f>
        <v>0</v>
      </c>
      <c r="FD312">
        <f t="shared" si="80"/>
        <v>0</v>
      </c>
      <c r="FE312">
        <f t="shared" si="97"/>
        <v>0</v>
      </c>
      <c r="FF312">
        <f t="shared" si="81"/>
        <v>0</v>
      </c>
    </row>
    <row r="313" spans="10:164" x14ac:dyDescent="0.35">
      <c r="N313" t="s">
        <v>437</v>
      </c>
      <c r="O313">
        <v>10.55</v>
      </c>
      <c r="P313">
        <v>3.93</v>
      </c>
      <c r="Q313">
        <v>0.34</v>
      </c>
      <c r="CN313">
        <f t="shared" ref="CN313:DG313" si="98">COUNTIF(CN$2:CN$303,10)</f>
        <v>0</v>
      </c>
      <c r="CO313">
        <f t="shared" si="98"/>
        <v>3</v>
      </c>
      <c r="CP313">
        <f t="shared" si="98"/>
        <v>0</v>
      </c>
      <c r="CQ313">
        <f t="shared" si="98"/>
        <v>0</v>
      </c>
      <c r="CR313">
        <f t="shared" si="98"/>
        <v>0</v>
      </c>
      <c r="CS313">
        <f t="shared" si="98"/>
        <v>5</v>
      </c>
      <c r="CT313">
        <f t="shared" si="98"/>
        <v>0</v>
      </c>
      <c r="CU313">
        <f t="shared" si="98"/>
        <v>11</v>
      </c>
      <c r="CV313">
        <f t="shared" si="98"/>
        <v>1</v>
      </c>
      <c r="CW313">
        <f t="shared" si="98"/>
        <v>1</v>
      </c>
      <c r="CX313">
        <f t="shared" si="98"/>
        <v>0</v>
      </c>
      <c r="CY313">
        <f t="shared" si="98"/>
        <v>1</v>
      </c>
      <c r="CZ313">
        <f t="shared" si="98"/>
        <v>0</v>
      </c>
      <c r="DA313">
        <f t="shared" si="98"/>
        <v>1</v>
      </c>
      <c r="DB313">
        <f t="shared" si="98"/>
        <v>0</v>
      </c>
      <c r="DC313">
        <f t="shared" si="98"/>
        <v>13</v>
      </c>
      <c r="DD313">
        <f t="shared" si="98"/>
        <v>0</v>
      </c>
      <c r="DE313">
        <f t="shared" si="98"/>
        <v>0</v>
      </c>
      <c r="DF313">
        <f t="shared" si="98"/>
        <v>0</v>
      </c>
      <c r="DG313">
        <f t="shared" si="98"/>
        <v>2</v>
      </c>
      <c r="DH313">
        <v>10</v>
      </c>
      <c r="DI313">
        <f t="shared" si="67"/>
        <v>1</v>
      </c>
      <c r="DJ313">
        <f t="shared" si="68"/>
        <v>37</v>
      </c>
      <c r="DK313" t="s">
        <v>105</v>
      </c>
      <c r="DL313">
        <v>59</v>
      </c>
      <c r="DW313">
        <f>SUM(DW309:DW312)</f>
        <v>38.079470198675494</v>
      </c>
      <c r="DX313">
        <f>SUM(DX309:DX312)</f>
        <v>100.00000000000001</v>
      </c>
      <c r="DY313">
        <f>SUM(DY309:DY312)</f>
        <v>100.00000000000001</v>
      </c>
      <c r="DZ313">
        <f>SUM(DZ309:DZ312)</f>
        <v>100</v>
      </c>
      <c r="EQ313" s="19"/>
      <c r="ER313">
        <f t="shared" si="71"/>
        <v>0</v>
      </c>
      <c r="EU313">
        <f>COUNTIF(EU$2:EU$303,10)</f>
        <v>0</v>
      </c>
      <c r="EV313">
        <f t="shared" si="76"/>
        <v>0</v>
      </c>
      <c r="EY313">
        <f>COUNTIF(EY$2:EY$303,10)</f>
        <v>1</v>
      </c>
      <c r="EZ313">
        <f t="shared" si="77"/>
        <v>0.33112582781456956</v>
      </c>
      <c r="FA313">
        <f>COUNTIF(FA$2:FA$303,10)</f>
        <v>0</v>
      </c>
      <c r="FB313">
        <f t="shared" si="78"/>
        <v>0</v>
      </c>
      <c r="FC313">
        <f t="shared" ref="FC313:FE313" si="99">COUNTIF(FC$2:FC$303,10)</f>
        <v>0</v>
      </c>
      <c r="FD313">
        <f t="shared" si="80"/>
        <v>0</v>
      </c>
      <c r="FE313">
        <f t="shared" si="99"/>
        <v>0</v>
      </c>
      <c r="FF313">
        <f t="shared" si="81"/>
        <v>0</v>
      </c>
    </row>
    <row r="314" spans="10:164" x14ac:dyDescent="0.35">
      <c r="J314" t="s">
        <v>425</v>
      </c>
      <c r="K314" s="25">
        <v>63.15789473684211</v>
      </c>
      <c r="CN314">
        <f t="shared" ref="CN314:DG314" si="100">COUNTIF(CN$2:CN$303,111)</f>
        <v>0</v>
      </c>
      <c r="CO314">
        <f t="shared" si="100"/>
        <v>0</v>
      </c>
      <c r="CP314">
        <f t="shared" si="100"/>
        <v>0</v>
      </c>
      <c r="CQ314">
        <f t="shared" si="100"/>
        <v>0</v>
      </c>
      <c r="CR314">
        <f t="shared" si="100"/>
        <v>0</v>
      </c>
      <c r="CS314">
        <f t="shared" si="100"/>
        <v>0</v>
      </c>
      <c r="CT314">
        <f t="shared" si="100"/>
        <v>0</v>
      </c>
      <c r="CU314">
        <f t="shared" si="100"/>
        <v>0</v>
      </c>
      <c r="CV314">
        <f t="shared" si="100"/>
        <v>0</v>
      </c>
      <c r="CW314">
        <f t="shared" si="100"/>
        <v>0</v>
      </c>
      <c r="CX314">
        <f t="shared" si="100"/>
        <v>0</v>
      </c>
      <c r="CY314">
        <f t="shared" si="100"/>
        <v>0</v>
      </c>
      <c r="CZ314">
        <f t="shared" si="100"/>
        <v>0</v>
      </c>
      <c r="DA314">
        <f t="shared" si="100"/>
        <v>0</v>
      </c>
      <c r="DB314">
        <f t="shared" si="100"/>
        <v>0</v>
      </c>
      <c r="DC314">
        <f t="shared" si="100"/>
        <v>0</v>
      </c>
      <c r="DD314">
        <f t="shared" si="100"/>
        <v>0</v>
      </c>
      <c r="DE314">
        <f t="shared" si="100"/>
        <v>0</v>
      </c>
      <c r="DF314">
        <f t="shared" si="100"/>
        <v>0</v>
      </c>
      <c r="DG314">
        <f t="shared" si="100"/>
        <v>0</v>
      </c>
      <c r="DH314">
        <v>11</v>
      </c>
      <c r="DI314">
        <f t="shared" si="67"/>
        <v>0</v>
      </c>
      <c r="DJ314">
        <f t="shared" si="68"/>
        <v>0</v>
      </c>
      <c r="DK314" t="s">
        <v>106</v>
      </c>
      <c r="DL314">
        <v>65</v>
      </c>
      <c r="EQ314" s="19"/>
      <c r="ER314">
        <f t="shared" si="71"/>
        <v>0</v>
      </c>
      <c r="EU314">
        <f>COUNTIF(EU$2:EU$303,11)</f>
        <v>0</v>
      </c>
      <c r="EV314">
        <f t="shared" si="76"/>
        <v>0</v>
      </c>
      <c r="EY314">
        <f>COUNTIF(EY$2:EY$303,111)</f>
        <v>0</v>
      </c>
      <c r="EZ314">
        <f t="shared" si="77"/>
        <v>0</v>
      </c>
      <c r="FA314">
        <f>COUNTIF(FA$2:FA$303,11)</f>
        <v>0</v>
      </c>
      <c r="FB314">
        <f t="shared" si="78"/>
        <v>0</v>
      </c>
      <c r="FC314">
        <f t="shared" ref="FC314" si="101">COUNTIF(FC$2:FC$303,11)</f>
        <v>0</v>
      </c>
      <c r="FD314">
        <f t="shared" si="80"/>
        <v>0</v>
      </c>
      <c r="FE314">
        <f>COUNTIF(FE$2:FE$303,11)</f>
        <v>0</v>
      </c>
      <c r="FF314">
        <f t="shared" si="81"/>
        <v>0</v>
      </c>
    </row>
    <row r="315" spans="10:164" x14ac:dyDescent="0.35">
      <c r="J315" t="s">
        <v>426</v>
      </c>
      <c r="K315" s="25">
        <v>31.578947368421055</v>
      </c>
      <c r="AX315" t="s">
        <v>447</v>
      </c>
      <c r="AY315">
        <v>23.5</v>
      </c>
      <c r="CN315">
        <f t="shared" ref="CN315:DG315" si="102">COUNTIF(CN$2:CN$303,12)</f>
        <v>0</v>
      </c>
      <c r="CO315">
        <f t="shared" si="102"/>
        <v>0</v>
      </c>
      <c r="CP315">
        <f t="shared" si="102"/>
        <v>0</v>
      </c>
      <c r="CQ315">
        <f t="shared" si="102"/>
        <v>0</v>
      </c>
      <c r="CR315">
        <f t="shared" si="102"/>
        <v>0</v>
      </c>
      <c r="CS315">
        <f t="shared" si="102"/>
        <v>0</v>
      </c>
      <c r="CT315">
        <f t="shared" si="102"/>
        <v>0</v>
      </c>
      <c r="CU315">
        <f t="shared" si="102"/>
        <v>1</v>
      </c>
      <c r="CV315">
        <f t="shared" si="102"/>
        <v>0</v>
      </c>
      <c r="CW315">
        <f t="shared" si="102"/>
        <v>0</v>
      </c>
      <c r="CX315">
        <f t="shared" si="102"/>
        <v>0</v>
      </c>
      <c r="CY315">
        <f t="shared" si="102"/>
        <v>0</v>
      </c>
      <c r="CZ315">
        <f t="shared" si="102"/>
        <v>0</v>
      </c>
      <c r="DA315">
        <f t="shared" si="102"/>
        <v>0</v>
      </c>
      <c r="DB315">
        <f t="shared" si="102"/>
        <v>0</v>
      </c>
      <c r="DC315">
        <f t="shared" si="102"/>
        <v>1</v>
      </c>
      <c r="DD315">
        <f t="shared" si="102"/>
        <v>0</v>
      </c>
      <c r="DE315">
        <f t="shared" si="102"/>
        <v>0</v>
      </c>
      <c r="DF315">
        <f t="shared" si="102"/>
        <v>0</v>
      </c>
      <c r="DG315">
        <f t="shared" si="102"/>
        <v>0</v>
      </c>
      <c r="DH315">
        <v>12</v>
      </c>
      <c r="DI315">
        <f t="shared" si="67"/>
        <v>0</v>
      </c>
      <c r="DJ315">
        <f t="shared" si="68"/>
        <v>2</v>
      </c>
      <c r="DK315" t="s">
        <v>107</v>
      </c>
      <c r="DL315">
        <v>144</v>
      </c>
      <c r="EQ315" s="19"/>
      <c r="ER315">
        <f t="shared" si="71"/>
        <v>0</v>
      </c>
      <c r="EU315">
        <f>COUNTIF(EU$2:EU$303,12)</f>
        <v>0</v>
      </c>
      <c r="EV315">
        <f t="shared" si="76"/>
        <v>0</v>
      </c>
      <c r="EY315">
        <f>COUNTIF(EY$2:EY$303,12)</f>
        <v>0</v>
      </c>
      <c r="EZ315">
        <f t="shared" si="77"/>
        <v>0</v>
      </c>
      <c r="FA315">
        <f t="shared" ref="FA315:FE315" si="103">COUNTIF(FA$2:FA$303,12)</f>
        <v>0</v>
      </c>
      <c r="FB315">
        <f t="shared" si="78"/>
        <v>0</v>
      </c>
      <c r="FC315">
        <f t="shared" si="103"/>
        <v>0</v>
      </c>
      <c r="FD315">
        <f t="shared" si="80"/>
        <v>0</v>
      </c>
      <c r="FE315">
        <f t="shared" si="103"/>
        <v>0</v>
      </c>
      <c r="FF315">
        <f t="shared" si="81"/>
        <v>0</v>
      </c>
    </row>
    <row r="316" spans="10:164" x14ac:dyDescent="0.35">
      <c r="J316" t="s">
        <v>427</v>
      </c>
      <c r="K316" s="25">
        <v>5.2631578947368425</v>
      </c>
      <c r="AS316" t="s">
        <v>423</v>
      </c>
      <c r="AT316">
        <v>26.49</v>
      </c>
      <c r="AU316" t="s">
        <v>438</v>
      </c>
      <c r="AV316">
        <v>8</v>
      </c>
      <c r="AX316" t="s">
        <v>448</v>
      </c>
      <c r="AY316">
        <v>12.25</v>
      </c>
      <c r="CN316">
        <f t="shared" ref="CN316:DG316" si="104">COUNTIF(CN$2:CN$303,13)</f>
        <v>0</v>
      </c>
      <c r="CO316">
        <f t="shared" si="104"/>
        <v>0</v>
      </c>
      <c r="CP316">
        <f t="shared" si="104"/>
        <v>0</v>
      </c>
      <c r="CQ316">
        <f t="shared" si="104"/>
        <v>0</v>
      </c>
      <c r="CR316">
        <f t="shared" si="104"/>
        <v>0</v>
      </c>
      <c r="CS316">
        <f t="shared" si="104"/>
        <v>0</v>
      </c>
      <c r="CT316">
        <f t="shared" si="104"/>
        <v>0</v>
      </c>
      <c r="CU316">
        <f t="shared" si="104"/>
        <v>0</v>
      </c>
      <c r="CV316">
        <f t="shared" si="104"/>
        <v>0</v>
      </c>
      <c r="CW316">
        <f t="shared" si="104"/>
        <v>0</v>
      </c>
      <c r="CX316">
        <f t="shared" si="104"/>
        <v>0</v>
      </c>
      <c r="CY316">
        <f t="shared" si="104"/>
        <v>0</v>
      </c>
      <c r="CZ316">
        <f t="shared" si="104"/>
        <v>0</v>
      </c>
      <c r="DA316">
        <f t="shared" si="104"/>
        <v>0</v>
      </c>
      <c r="DB316">
        <f t="shared" si="104"/>
        <v>0</v>
      </c>
      <c r="DC316">
        <f t="shared" si="104"/>
        <v>1</v>
      </c>
      <c r="DD316">
        <f t="shared" si="104"/>
        <v>0</v>
      </c>
      <c r="DE316">
        <f t="shared" si="104"/>
        <v>0</v>
      </c>
      <c r="DF316">
        <f t="shared" si="104"/>
        <v>0</v>
      </c>
      <c r="DG316">
        <f t="shared" si="104"/>
        <v>0</v>
      </c>
      <c r="DH316">
        <v>13</v>
      </c>
      <c r="DI316">
        <f t="shared" si="67"/>
        <v>0</v>
      </c>
      <c r="DJ316">
        <f t="shared" si="68"/>
        <v>1</v>
      </c>
      <c r="DK316" t="s">
        <v>108</v>
      </c>
      <c r="DL316">
        <v>161</v>
      </c>
      <c r="EQ316" s="19"/>
      <c r="ER316">
        <f t="shared" si="71"/>
        <v>0</v>
      </c>
      <c r="EU316">
        <f>COUNTIF(EU$2:EU$303,13)</f>
        <v>0</v>
      </c>
      <c r="EV316">
        <f t="shared" si="76"/>
        <v>0</v>
      </c>
      <c r="EY316">
        <f>COUNTIF(EY$2:EY$303,13)</f>
        <v>0</v>
      </c>
      <c r="EZ316">
        <f t="shared" si="77"/>
        <v>0</v>
      </c>
      <c r="FA316">
        <f t="shared" ref="FA316:FE316" si="105">COUNTIF(FA$2:FA$303,13)</f>
        <v>0</v>
      </c>
      <c r="FB316">
        <f t="shared" si="78"/>
        <v>0</v>
      </c>
      <c r="FC316">
        <f t="shared" si="105"/>
        <v>0</v>
      </c>
      <c r="FD316">
        <f t="shared" si="80"/>
        <v>0</v>
      </c>
      <c r="FE316">
        <f t="shared" si="105"/>
        <v>0</v>
      </c>
      <c r="FF316">
        <f t="shared" si="81"/>
        <v>0</v>
      </c>
    </row>
    <row r="317" spans="10:164" x14ac:dyDescent="0.35">
      <c r="AS317" t="s">
        <v>424</v>
      </c>
      <c r="AT317">
        <v>73.510000000000005</v>
      </c>
      <c r="AU317" t="s">
        <v>439</v>
      </c>
      <c r="AV317">
        <v>2</v>
      </c>
      <c r="AX317" t="s">
        <v>449</v>
      </c>
      <c r="AY317">
        <v>2.9</v>
      </c>
      <c r="CN317">
        <f t="shared" ref="CN317:DG317" si="106">COUNTIF(CN$2:CN$303,14)</f>
        <v>0</v>
      </c>
      <c r="CO317">
        <f t="shared" si="106"/>
        <v>0</v>
      </c>
      <c r="CP317">
        <f t="shared" si="106"/>
        <v>0</v>
      </c>
      <c r="CQ317">
        <f t="shared" si="106"/>
        <v>0</v>
      </c>
      <c r="CR317">
        <f t="shared" si="106"/>
        <v>0</v>
      </c>
      <c r="CS317">
        <f t="shared" si="106"/>
        <v>1</v>
      </c>
      <c r="CT317">
        <f t="shared" si="106"/>
        <v>0</v>
      </c>
      <c r="CU317">
        <f t="shared" si="106"/>
        <v>7</v>
      </c>
      <c r="CV317">
        <f t="shared" si="106"/>
        <v>0</v>
      </c>
      <c r="CW317">
        <f t="shared" si="106"/>
        <v>0</v>
      </c>
      <c r="CX317">
        <f t="shared" si="106"/>
        <v>0</v>
      </c>
      <c r="CY317">
        <f t="shared" si="106"/>
        <v>0</v>
      </c>
      <c r="CZ317">
        <f t="shared" si="106"/>
        <v>0</v>
      </c>
      <c r="DA317">
        <f t="shared" si="106"/>
        <v>0</v>
      </c>
      <c r="DB317">
        <f t="shared" si="106"/>
        <v>0</v>
      </c>
      <c r="DC317">
        <f t="shared" si="106"/>
        <v>2</v>
      </c>
      <c r="DD317">
        <f t="shared" si="106"/>
        <v>0</v>
      </c>
      <c r="DE317">
        <f t="shared" si="106"/>
        <v>0</v>
      </c>
      <c r="DF317">
        <f t="shared" si="106"/>
        <v>0</v>
      </c>
      <c r="DG317">
        <f t="shared" si="106"/>
        <v>0</v>
      </c>
      <c r="DH317">
        <v>14</v>
      </c>
      <c r="DI317">
        <f t="shared" si="67"/>
        <v>0</v>
      </c>
      <c r="DJ317">
        <f t="shared" si="68"/>
        <v>10</v>
      </c>
      <c r="DK317" t="s">
        <v>482</v>
      </c>
      <c r="DL317">
        <v>84</v>
      </c>
      <c r="EQ317" s="19"/>
      <c r="ER317">
        <f t="shared" si="71"/>
        <v>0</v>
      </c>
      <c r="EU317">
        <f>COUNTIF(EU$2:EU$303,14)</f>
        <v>0</v>
      </c>
      <c r="EV317">
        <f t="shared" si="76"/>
        <v>0</v>
      </c>
      <c r="EY317">
        <f>COUNTIF(EY$2:EY$303,14)</f>
        <v>0</v>
      </c>
      <c r="EZ317">
        <f t="shared" si="77"/>
        <v>0</v>
      </c>
      <c r="FA317">
        <f t="shared" ref="FA317:FE317" si="107">COUNTIF(FA$2:FA$303,14)</f>
        <v>0</v>
      </c>
      <c r="FB317">
        <f t="shared" si="78"/>
        <v>0</v>
      </c>
      <c r="FC317">
        <f t="shared" si="107"/>
        <v>0</v>
      </c>
      <c r="FD317">
        <f t="shared" si="80"/>
        <v>0</v>
      </c>
      <c r="FE317">
        <f t="shared" si="107"/>
        <v>0</v>
      </c>
      <c r="FF317">
        <f t="shared" si="81"/>
        <v>0</v>
      </c>
    </row>
    <row r="318" spans="10:164" x14ac:dyDescent="0.35">
      <c r="AU318" t="s">
        <v>440</v>
      </c>
      <c r="AV318">
        <v>1</v>
      </c>
      <c r="AX318" t="s">
        <v>450</v>
      </c>
      <c r="AY318">
        <v>21.5</v>
      </c>
      <c r="CN318">
        <f t="shared" ref="CN318:DG318" si="108">COUNTIF(CN$2:CN$303,15)</f>
        <v>0</v>
      </c>
      <c r="CO318">
        <f t="shared" si="108"/>
        <v>0</v>
      </c>
      <c r="CP318">
        <f t="shared" si="108"/>
        <v>0</v>
      </c>
      <c r="CQ318">
        <f t="shared" si="108"/>
        <v>0</v>
      </c>
      <c r="CR318">
        <f t="shared" si="108"/>
        <v>0</v>
      </c>
      <c r="CS318">
        <f t="shared" si="108"/>
        <v>0</v>
      </c>
      <c r="CT318">
        <f t="shared" si="108"/>
        <v>0</v>
      </c>
      <c r="CU318">
        <f t="shared" si="108"/>
        <v>0</v>
      </c>
      <c r="CV318">
        <f t="shared" si="108"/>
        <v>0</v>
      </c>
      <c r="CW318">
        <f t="shared" si="108"/>
        <v>0</v>
      </c>
      <c r="CX318">
        <f t="shared" si="108"/>
        <v>0</v>
      </c>
      <c r="CY318">
        <f t="shared" si="108"/>
        <v>0</v>
      </c>
      <c r="CZ318">
        <f t="shared" si="108"/>
        <v>0</v>
      </c>
      <c r="DA318">
        <f t="shared" si="108"/>
        <v>0</v>
      </c>
      <c r="DB318">
        <f t="shared" si="108"/>
        <v>0</v>
      </c>
      <c r="DC318">
        <f t="shared" si="108"/>
        <v>0</v>
      </c>
      <c r="DD318">
        <f t="shared" si="108"/>
        <v>0</v>
      </c>
      <c r="DE318">
        <f t="shared" si="108"/>
        <v>0</v>
      </c>
      <c r="DF318">
        <f t="shared" si="108"/>
        <v>0</v>
      </c>
      <c r="DG318">
        <f t="shared" si="108"/>
        <v>0</v>
      </c>
      <c r="DH318">
        <v>15</v>
      </c>
      <c r="DI318">
        <f t="shared" si="67"/>
        <v>0</v>
      </c>
      <c r="DJ318">
        <f t="shared" si="68"/>
        <v>0</v>
      </c>
      <c r="DK318" t="s">
        <v>483</v>
      </c>
      <c r="DL318">
        <v>66</v>
      </c>
      <c r="EQ318" s="19"/>
      <c r="ER318">
        <f t="shared" si="71"/>
        <v>0</v>
      </c>
      <c r="EU318">
        <f>COUNTIF(EU$2:EU$303,15)</f>
        <v>0</v>
      </c>
      <c r="EV318">
        <f t="shared" si="76"/>
        <v>0</v>
      </c>
      <c r="EY318">
        <f>COUNTIF(EY$2:EY$303,15)</f>
        <v>0</v>
      </c>
      <c r="EZ318">
        <f t="shared" si="77"/>
        <v>0</v>
      </c>
      <c r="FA318">
        <f t="shared" ref="FA318:FE318" si="109">COUNTIF(FA$2:FA$303,15)</f>
        <v>0</v>
      </c>
      <c r="FB318">
        <f t="shared" si="78"/>
        <v>0</v>
      </c>
      <c r="FC318">
        <f t="shared" si="109"/>
        <v>0</v>
      </c>
      <c r="FD318">
        <f t="shared" si="80"/>
        <v>0</v>
      </c>
      <c r="FE318">
        <f t="shared" si="109"/>
        <v>0</v>
      </c>
      <c r="FF318">
        <f t="shared" si="81"/>
        <v>0</v>
      </c>
    </row>
    <row r="319" spans="10:164" x14ac:dyDescent="0.35">
      <c r="AU319" t="s">
        <v>441</v>
      </c>
      <c r="AV319">
        <v>1</v>
      </c>
      <c r="AX319" t="s">
        <v>451</v>
      </c>
      <c r="AY319">
        <v>44.03</v>
      </c>
      <c r="CN319">
        <f t="shared" ref="CN319:DG319" si="110">COUNTIF(CN$2:CN$303,16)</f>
        <v>0</v>
      </c>
      <c r="CO319">
        <f t="shared" si="110"/>
        <v>0</v>
      </c>
      <c r="CP319">
        <f t="shared" si="110"/>
        <v>0</v>
      </c>
      <c r="CQ319">
        <f t="shared" si="110"/>
        <v>0</v>
      </c>
      <c r="CR319">
        <f t="shared" si="110"/>
        <v>0</v>
      </c>
      <c r="CS319">
        <f t="shared" si="110"/>
        <v>0</v>
      </c>
      <c r="CT319">
        <f t="shared" si="110"/>
        <v>0</v>
      </c>
      <c r="CU319">
        <f t="shared" si="110"/>
        <v>0</v>
      </c>
      <c r="CV319">
        <f t="shared" si="110"/>
        <v>0</v>
      </c>
      <c r="CW319">
        <f t="shared" si="110"/>
        <v>0</v>
      </c>
      <c r="CX319">
        <f t="shared" si="110"/>
        <v>0</v>
      </c>
      <c r="CY319">
        <f t="shared" si="110"/>
        <v>0</v>
      </c>
      <c r="CZ319">
        <f t="shared" si="110"/>
        <v>0</v>
      </c>
      <c r="DA319">
        <f t="shared" si="110"/>
        <v>0</v>
      </c>
      <c r="DB319">
        <f t="shared" si="110"/>
        <v>0</v>
      </c>
      <c r="DC319">
        <f t="shared" si="110"/>
        <v>0</v>
      </c>
      <c r="DD319">
        <f t="shared" si="110"/>
        <v>0</v>
      </c>
      <c r="DE319">
        <f t="shared" si="110"/>
        <v>0</v>
      </c>
      <c r="DF319">
        <f t="shared" si="110"/>
        <v>0</v>
      </c>
      <c r="DG319">
        <f t="shared" si="110"/>
        <v>0</v>
      </c>
      <c r="DH319">
        <v>16</v>
      </c>
      <c r="DI319">
        <f t="shared" si="67"/>
        <v>0</v>
      </c>
      <c r="DJ319">
        <f t="shared" si="68"/>
        <v>0</v>
      </c>
      <c r="DK319" t="s">
        <v>484</v>
      </c>
      <c r="DL319">
        <v>70</v>
      </c>
      <c r="EO319">
        <f>SUM(EO304:EO318)</f>
        <v>4481.818181818182</v>
      </c>
      <c r="EQ319" s="19"/>
      <c r="ER319">
        <f>SUM(ER304:ER318)</f>
        <v>1484.0457555689345</v>
      </c>
      <c r="EU319">
        <f>COUNTIF(EU$2:EU$303,16)</f>
        <v>0</v>
      </c>
      <c r="EV319">
        <f t="shared" si="76"/>
        <v>0</v>
      </c>
      <c r="EY319">
        <f>COUNTIF(EY$2:EY$303,16)</f>
        <v>0</v>
      </c>
      <c r="EZ319">
        <f t="shared" si="77"/>
        <v>0</v>
      </c>
      <c r="FA319">
        <f t="shared" ref="FA319:FE319" si="111">COUNTIF(FA$2:FA$303,16)</f>
        <v>0</v>
      </c>
      <c r="FB319">
        <f t="shared" si="78"/>
        <v>0</v>
      </c>
      <c r="FC319">
        <f t="shared" si="111"/>
        <v>0</v>
      </c>
      <c r="FD319">
        <f t="shared" si="80"/>
        <v>0</v>
      </c>
      <c r="FE319">
        <f t="shared" si="111"/>
        <v>0</v>
      </c>
      <c r="FF319">
        <f t="shared" si="81"/>
        <v>0</v>
      </c>
    </row>
    <row r="320" spans="10:164" x14ac:dyDescent="0.35">
      <c r="AU320" t="s">
        <v>442</v>
      </c>
      <c r="AV320">
        <v>39</v>
      </c>
      <c r="AX320" t="s">
        <v>452</v>
      </c>
      <c r="AY320">
        <v>3.64</v>
      </c>
      <c r="CN320">
        <f t="shared" ref="CN320:DG320" si="112">COUNTIF(CN$2:CN$303,17)</f>
        <v>0</v>
      </c>
      <c r="CO320">
        <f t="shared" si="112"/>
        <v>0</v>
      </c>
      <c r="CP320">
        <f t="shared" si="112"/>
        <v>0</v>
      </c>
      <c r="CQ320">
        <f t="shared" si="112"/>
        <v>0</v>
      </c>
      <c r="CR320">
        <f t="shared" si="112"/>
        <v>0</v>
      </c>
      <c r="CS320">
        <f t="shared" si="112"/>
        <v>0</v>
      </c>
      <c r="CT320">
        <f t="shared" si="112"/>
        <v>0</v>
      </c>
      <c r="CU320">
        <f t="shared" si="112"/>
        <v>0</v>
      </c>
      <c r="CV320">
        <f t="shared" si="112"/>
        <v>0</v>
      </c>
      <c r="CW320">
        <f t="shared" si="112"/>
        <v>0</v>
      </c>
      <c r="CX320">
        <f t="shared" si="112"/>
        <v>0</v>
      </c>
      <c r="CY320">
        <f t="shared" si="112"/>
        <v>0</v>
      </c>
      <c r="CZ320">
        <f t="shared" si="112"/>
        <v>0</v>
      </c>
      <c r="DA320">
        <f t="shared" si="112"/>
        <v>0</v>
      </c>
      <c r="DB320">
        <f t="shared" si="112"/>
        <v>0</v>
      </c>
      <c r="DC320">
        <f t="shared" si="112"/>
        <v>0</v>
      </c>
      <c r="DD320">
        <f t="shared" si="112"/>
        <v>0</v>
      </c>
      <c r="DE320">
        <f t="shared" si="112"/>
        <v>0</v>
      </c>
      <c r="DF320">
        <f t="shared" si="112"/>
        <v>0</v>
      </c>
      <c r="DG320">
        <f t="shared" si="112"/>
        <v>0</v>
      </c>
      <c r="DH320">
        <v>17</v>
      </c>
      <c r="DI320">
        <f t="shared" si="67"/>
        <v>0</v>
      </c>
      <c r="DJ320">
        <f t="shared" si="68"/>
        <v>0</v>
      </c>
      <c r="DK320" t="s">
        <v>485</v>
      </c>
      <c r="DL320">
        <v>114</v>
      </c>
      <c r="EQ320" s="19"/>
      <c r="EU320">
        <f>COUNTIF(EU$2:EU$303,17)</f>
        <v>0</v>
      </c>
      <c r="EV320">
        <f t="shared" si="76"/>
        <v>0</v>
      </c>
      <c r="EY320">
        <f>COUNTIF(EY$2:EY$303,17)</f>
        <v>0</v>
      </c>
      <c r="EZ320">
        <f t="shared" si="77"/>
        <v>0</v>
      </c>
      <c r="FA320">
        <f t="shared" ref="FA320:FE320" si="113">COUNTIF(FA$2:FA$303,17)</f>
        <v>0</v>
      </c>
      <c r="FB320">
        <f t="shared" si="78"/>
        <v>0</v>
      </c>
      <c r="FC320">
        <f t="shared" si="113"/>
        <v>0</v>
      </c>
      <c r="FD320">
        <f t="shared" si="80"/>
        <v>0</v>
      </c>
      <c r="FE320">
        <f t="shared" si="113"/>
        <v>0</v>
      </c>
      <c r="FF320">
        <f t="shared" si="81"/>
        <v>0</v>
      </c>
    </row>
    <row r="321" spans="47:169" x14ac:dyDescent="0.35">
      <c r="AU321" t="s">
        <v>443</v>
      </c>
      <c r="AV321">
        <v>9</v>
      </c>
      <c r="AX321" t="s">
        <v>453</v>
      </c>
      <c r="AY321">
        <v>14.56</v>
      </c>
      <c r="CN321">
        <f t="shared" ref="CN321:DG321" si="114">COUNTIF(CN$2:CN$303,18)</f>
        <v>0</v>
      </c>
      <c r="CO321">
        <f t="shared" si="114"/>
        <v>0</v>
      </c>
      <c r="CP321">
        <f t="shared" si="114"/>
        <v>0</v>
      </c>
      <c r="CQ321">
        <f t="shared" si="114"/>
        <v>0</v>
      </c>
      <c r="CR321">
        <f t="shared" si="114"/>
        <v>0</v>
      </c>
      <c r="CS321">
        <f t="shared" si="114"/>
        <v>1</v>
      </c>
      <c r="CT321">
        <f t="shared" si="114"/>
        <v>0</v>
      </c>
      <c r="CU321">
        <f t="shared" si="114"/>
        <v>3</v>
      </c>
      <c r="CV321">
        <f t="shared" si="114"/>
        <v>1</v>
      </c>
      <c r="CW321">
        <f t="shared" si="114"/>
        <v>0</v>
      </c>
      <c r="CX321">
        <f t="shared" si="114"/>
        <v>0</v>
      </c>
      <c r="CY321">
        <f t="shared" si="114"/>
        <v>3</v>
      </c>
      <c r="CZ321">
        <f t="shared" si="114"/>
        <v>0</v>
      </c>
      <c r="DA321">
        <f t="shared" si="114"/>
        <v>0</v>
      </c>
      <c r="DB321">
        <f t="shared" si="114"/>
        <v>0</v>
      </c>
      <c r="DC321">
        <f t="shared" si="114"/>
        <v>5</v>
      </c>
      <c r="DD321">
        <f t="shared" si="114"/>
        <v>0</v>
      </c>
      <c r="DE321">
        <f t="shared" si="114"/>
        <v>0</v>
      </c>
      <c r="DF321">
        <f t="shared" si="114"/>
        <v>0</v>
      </c>
      <c r="DG321">
        <f t="shared" si="114"/>
        <v>0</v>
      </c>
      <c r="DH321">
        <v>18</v>
      </c>
      <c r="DI321">
        <f t="shared" si="67"/>
        <v>1</v>
      </c>
      <c r="DJ321">
        <f t="shared" si="68"/>
        <v>12</v>
      </c>
      <c r="EU321">
        <f>COUNTIF(EU$2:EU$303,18)</f>
        <v>0</v>
      </c>
      <c r="EV321">
        <f t="shared" si="76"/>
        <v>0</v>
      </c>
      <c r="EY321">
        <f>COUNTIF(EY$2:EY$303,18)</f>
        <v>0</v>
      </c>
      <c r="EZ321">
        <f t="shared" si="77"/>
        <v>0</v>
      </c>
      <c r="FA321">
        <f t="shared" ref="FA321:FE321" si="115">COUNTIF(FA$2:FA$303,18)</f>
        <v>0</v>
      </c>
      <c r="FB321">
        <f t="shared" si="78"/>
        <v>0</v>
      </c>
      <c r="FC321">
        <f t="shared" si="115"/>
        <v>0</v>
      </c>
      <c r="FD321">
        <f t="shared" si="80"/>
        <v>0</v>
      </c>
      <c r="FE321">
        <f t="shared" si="115"/>
        <v>0</v>
      </c>
      <c r="FF321">
        <f t="shared" si="81"/>
        <v>0</v>
      </c>
    </row>
    <row r="322" spans="47:169" x14ac:dyDescent="0.35">
      <c r="AU322" t="s">
        <v>444</v>
      </c>
      <c r="AV322">
        <v>13</v>
      </c>
      <c r="AX322" t="s">
        <v>454</v>
      </c>
      <c r="AY322">
        <v>4.63</v>
      </c>
      <c r="CN322">
        <f t="shared" ref="CN322:DG322" si="116">COUNTIF(CN$2:CN$303,19)</f>
        <v>0</v>
      </c>
      <c r="CO322">
        <f t="shared" si="116"/>
        <v>0</v>
      </c>
      <c r="CP322">
        <f t="shared" si="116"/>
        <v>0</v>
      </c>
      <c r="CQ322">
        <f t="shared" si="116"/>
        <v>0</v>
      </c>
      <c r="CR322">
        <f t="shared" si="116"/>
        <v>0</v>
      </c>
      <c r="CS322">
        <f t="shared" si="116"/>
        <v>1</v>
      </c>
      <c r="CT322">
        <f t="shared" si="116"/>
        <v>0</v>
      </c>
      <c r="CU322">
        <f t="shared" si="116"/>
        <v>2</v>
      </c>
      <c r="CV322">
        <f t="shared" si="116"/>
        <v>0</v>
      </c>
      <c r="CW322">
        <f t="shared" si="116"/>
        <v>0</v>
      </c>
      <c r="CX322">
        <f t="shared" si="116"/>
        <v>0</v>
      </c>
      <c r="CY322">
        <f t="shared" si="116"/>
        <v>0</v>
      </c>
      <c r="CZ322">
        <f t="shared" si="116"/>
        <v>0</v>
      </c>
      <c r="DA322">
        <f t="shared" si="116"/>
        <v>0</v>
      </c>
      <c r="DB322">
        <f t="shared" si="116"/>
        <v>0</v>
      </c>
      <c r="DC322">
        <f t="shared" si="116"/>
        <v>1</v>
      </c>
      <c r="DD322">
        <f t="shared" si="116"/>
        <v>0</v>
      </c>
      <c r="DE322">
        <f t="shared" si="116"/>
        <v>0</v>
      </c>
      <c r="DF322">
        <f t="shared" si="116"/>
        <v>0</v>
      </c>
      <c r="DG322">
        <f t="shared" si="116"/>
        <v>0</v>
      </c>
      <c r="DH322">
        <v>19</v>
      </c>
      <c r="DI322">
        <f t="shared" si="67"/>
        <v>0</v>
      </c>
      <c r="DJ322">
        <f t="shared" si="68"/>
        <v>4</v>
      </c>
      <c r="EN322" t="s">
        <v>486</v>
      </c>
      <c r="EO322">
        <v>37.74</v>
      </c>
      <c r="EU322">
        <f>COUNTIF(EU$2:EU$303,0)</f>
        <v>226</v>
      </c>
      <c r="EV322">
        <f>SUM(EV304:EV321)</f>
        <v>100</v>
      </c>
      <c r="EY322">
        <f>COUNTIF(EY$2:EY$303,19)</f>
        <v>0</v>
      </c>
      <c r="EZ322">
        <f t="shared" si="77"/>
        <v>0</v>
      </c>
      <c r="FA322">
        <f>COUNTIF(FA$2:FA$303,19)</f>
        <v>0</v>
      </c>
      <c r="FB322">
        <f t="shared" si="78"/>
        <v>0</v>
      </c>
      <c r="FC322">
        <f t="shared" ref="FC322:FE322" si="117">COUNTIF(FC$2:FC$303,19)</f>
        <v>0</v>
      </c>
      <c r="FD322">
        <f t="shared" si="80"/>
        <v>0</v>
      </c>
      <c r="FE322">
        <f t="shared" si="117"/>
        <v>0</v>
      </c>
      <c r="FF322">
        <f t="shared" si="81"/>
        <v>0</v>
      </c>
    </row>
    <row r="323" spans="47:169" x14ac:dyDescent="0.35">
      <c r="AU323" t="s">
        <v>445</v>
      </c>
      <c r="AV323">
        <v>7</v>
      </c>
      <c r="AX323" t="s">
        <v>455</v>
      </c>
      <c r="AY323">
        <v>54.3</v>
      </c>
      <c r="CN323">
        <f t="shared" ref="CN323:DG323" si="118">COUNTIF(CN$2:CN$303,20)</f>
        <v>0</v>
      </c>
      <c r="CO323">
        <f t="shared" si="118"/>
        <v>1</v>
      </c>
      <c r="CP323">
        <f t="shared" si="118"/>
        <v>0</v>
      </c>
      <c r="CQ323">
        <f t="shared" si="118"/>
        <v>0</v>
      </c>
      <c r="CR323">
        <f t="shared" si="118"/>
        <v>0</v>
      </c>
      <c r="CS323">
        <f t="shared" si="118"/>
        <v>1</v>
      </c>
      <c r="CT323">
        <f t="shared" si="118"/>
        <v>0</v>
      </c>
      <c r="CU323">
        <f t="shared" si="118"/>
        <v>2</v>
      </c>
      <c r="CV323">
        <f t="shared" si="118"/>
        <v>0</v>
      </c>
      <c r="CW323">
        <f t="shared" si="118"/>
        <v>0</v>
      </c>
      <c r="CX323">
        <f t="shared" si="118"/>
        <v>0</v>
      </c>
      <c r="CY323">
        <f t="shared" si="118"/>
        <v>0</v>
      </c>
      <c r="CZ323">
        <f t="shared" si="118"/>
        <v>0</v>
      </c>
      <c r="DA323">
        <f t="shared" si="118"/>
        <v>0</v>
      </c>
      <c r="DB323">
        <f t="shared" si="118"/>
        <v>0</v>
      </c>
      <c r="DC323">
        <f t="shared" si="118"/>
        <v>4</v>
      </c>
      <c r="DD323">
        <f t="shared" si="118"/>
        <v>0</v>
      </c>
      <c r="DE323">
        <f t="shared" si="118"/>
        <v>3</v>
      </c>
      <c r="DF323">
        <f t="shared" si="118"/>
        <v>0</v>
      </c>
      <c r="DG323">
        <f t="shared" si="118"/>
        <v>3</v>
      </c>
      <c r="DH323">
        <v>20</v>
      </c>
      <c r="DI323">
        <f t="shared" si="67"/>
        <v>0</v>
      </c>
      <c r="DJ323">
        <f t="shared" si="68"/>
        <v>14</v>
      </c>
      <c r="EN323" t="s">
        <v>487</v>
      </c>
      <c r="EO323">
        <v>48.01</v>
      </c>
      <c r="EU323">
        <f>COUNTIF(EU$2:EU$303,20)</f>
        <v>0</v>
      </c>
      <c r="EY323">
        <f>COUNTIF(EY$2:EY$303,20)</f>
        <v>0</v>
      </c>
      <c r="EZ323">
        <f t="shared" si="77"/>
        <v>0</v>
      </c>
      <c r="FA323">
        <f>COUNTIF(FA$2:FA$303,20)</f>
        <v>0</v>
      </c>
      <c r="FB323">
        <f t="shared" si="78"/>
        <v>0</v>
      </c>
      <c r="FC323">
        <f t="shared" ref="FC323:FE323" si="119">COUNTIF(FC$2:FC$303,20)</f>
        <v>0</v>
      </c>
      <c r="FD323">
        <f t="shared" si="80"/>
        <v>0</v>
      </c>
      <c r="FE323">
        <f t="shared" si="119"/>
        <v>0</v>
      </c>
      <c r="FF323">
        <f t="shared" si="81"/>
        <v>0</v>
      </c>
    </row>
    <row r="324" spans="47:169" x14ac:dyDescent="0.35">
      <c r="AU324" t="s">
        <v>446</v>
      </c>
      <c r="AV324">
        <v>0</v>
      </c>
      <c r="AX324" t="s">
        <v>456</v>
      </c>
      <c r="AY324">
        <v>3.31</v>
      </c>
      <c r="CN324">
        <f t="shared" ref="CN324:DG324" si="120">COUNTIF(CN$2:CN$303,21)</f>
        <v>0</v>
      </c>
      <c r="CO324">
        <f t="shared" si="120"/>
        <v>0</v>
      </c>
      <c r="CP324">
        <f t="shared" si="120"/>
        <v>0</v>
      </c>
      <c r="CQ324">
        <f t="shared" si="120"/>
        <v>0</v>
      </c>
      <c r="CR324">
        <f t="shared" si="120"/>
        <v>0</v>
      </c>
      <c r="CS324">
        <f t="shared" si="120"/>
        <v>0</v>
      </c>
      <c r="CT324">
        <f t="shared" si="120"/>
        <v>0</v>
      </c>
      <c r="CU324">
        <f t="shared" si="120"/>
        <v>0</v>
      </c>
      <c r="CV324">
        <f t="shared" si="120"/>
        <v>0</v>
      </c>
      <c r="CW324">
        <f t="shared" si="120"/>
        <v>0</v>
      </c>
      <c r="CX324">
        <f t="shared" si="120"/>
        <v>0</v>
      </c>
      <c r="CY324">
        <f t="shared" si="120"/>
        <v>1</v>
      </c>
      <c r="CZ324">
        <f t="shared" si="120"/>
        <v>0</v>
      </c>
      <c r="DA324">
        <f t="shared" si="120"/>
        <v>0</v>
      </c>
      <c r="DB324">
        <f t="shared" si="120"/>
        <v>0</v>
      </c>
      <c r="DC324">
        <f t="shared" si="120"/>
        <v>0</v>
      </c>
      <c r="DD324">
        <f t="shared" si="120"/>
        <v>0</v>
      </c>
      <c r="DE324">
        <f t="shared" si="120"/>
        <v>0</v>
      </c>
      <c r="DF324">
        <f t="shared" si="120"/>
        <v>0</v>
      </c>
      <c r="DG324">
        <f t="shared" si="120"/>
        <v>0</v>
      </c>
      <c r="DH324">
        <v>21</v>
      </c>
      <c r="DI324">
        <f t="shared" si="67"/>
        <v>0</v>
      </c>
      <c r="DJ324">
        <f t="shared" si="68"/>
        <v>1</v>
      </c>
      <c r="EN324" t="s">
        <v>488</v>
      </c>
      <c r="EO324">
        <v>0.33</v>
      </c>
      <c r="EU324">
        <f>SUM(EU304:EU323)</f>
        <v>302</v>
      </c>
      <c r="EY324">
        <f>COUNTIF(EY$2:EY$303,21)</f>
        <v>0</v>
      </c>
      <c r="EZ324">
        <f t="shared" si="77"/>
        <v>0</v>
      </c>
      <c r="FA324">
        <f>COUNTIF(FA$2:FA$303,21)</f>
        <v>0</v>
      </c>
      <c r="FB324">
        <f>100/302*FA324</f>
        <v>0</v>
      </c>
      <c r="FC324">
        <f t="shared" ref="FC324:FE324" si="121">COUNTIF(FC$2:FC$303,21)</f>
        <v>0</v>
      </c>
      <c r="FD324">
        <f t="shared" si="80"/>
        <v>0</v>
      </c>
      <c r="FE324">
        <f t="shared" si="121"/>
        <v>0</v>
      </c>
      <c r="FF324">
        <f t="shared" si="81"/>
        <v>0</v>
      </c>
    </row>
    <row r="325" spans="47:169" x14ac:dyDescent="0.35">
      <c r="AX325" t="s">
        <v>457</v>
      </c>
      <c r="AY325">
        <v>9.93</v>
      </c>
      <c r="CN325">
        <f t="shared" ref="CN325:DG325" si="122">COUNTIF(CN$2:CN$303,22)</f>
        <v>0</v>
      </c>
      <c r="CO325">
        <f t="shared" si="122"/>
        <v>0</v>
      </c>
      <c r="CP325">
        <f t="shared" si="122"/>
        <v>0</v>
      </c>
      <c r="CQ325">
        <f t="shared" si="122"/>
        <v>0</v>
      </c>
      <c r="CR325">
        <f t="shared" si="122"/>
        <v>0</v>
      </c>
      <c r="CS325">
        <f t="shared" si="122"/>
        <v>0</v>
      </c>
      <c r="CT325">
        <f t="shared" si="122"/>
        <v>0</v>
      </c>
      <c r="CU325">
        <f t="shared" si="122"/>
        <v>0</v>
      </c>
      <c r="CV325">
        <f t="shared" si="122"/>
        <v>0</v>
      </c>
      <c r="CW325">
        <f t="shared" si="122"/>
        <v>0</v>
      </c>
      <c r="CX325">
        <f t="shared" si="122"/>
        <v>0</v>
      </c>
      <c r="CY325">
        <f t="shared" si="122"/>
        <v>0</v>
      </c>
      <c r="CZ325">
        <f t="shared" si="122"/>
        <v>0</v>
      </c>
      <c r="DA325">
        <f t="shared" si="122"/>
        <v>0</v>
      </c>
      <c r="DB325">
        <f t="shared" si="122"/>
        <v>0</v>
      </c>
      <c r="DC325">
        <f t="shared" si="122"/>
        <v>0</v>
      </c>
      <c r="DD325">
        <f t="shared" si="122"/>
        <v>0</v>
      </c>
      <c r="DE325">
        <f t="shared" si="122"/>
        <v>0</v>
      </c>
      <c r="DF325">
        <f t="shared" si="122"/>
        <v>0</v>
      </c>
      <c r="DG325">
        <f t="shared" si="122"/>
        <v>0</v>
      </c>
      <c r="DH325">
        <v>22</v>
      </c>
      <c r="DI325">
        <f t="shared" si="67"/>
        <v>0</v>
      </c>
      <c r="DJ325">
        <f t="shared" si="68"/>
        <v>0</v>
      </c>
      <c r="EN325" t="s">
        <v>489</v>
      </c>
      <c r="EO325">
        <v>1.32</v>
      </c>
      <c r="EU325">
        <f>SUM(EU304:EU321)</f>
        <v>76</v>
      </c>
      <c r="EY325">
        <f>COUNTIF(EY$2:EY$303,0)</f>
        <v>1</v>
      </c>
      <c r="EZ325">
        <f t="shared" si="77"/>
        <v>0.33112582781456956</v>
      </c>
      <c r="FA325">
        <f t="shared" ref="FA325:FE325" si="123">COUNTIF(FA$2:FA$303,0)</f>
        <v>0</v>
      </c>
      <c r="FB325">
        <f t="shared" si="78"/>
        <v>0</v>
      </c>
      <c r="FC325">
        <f t="shared" si="123"/>
        <v>1</v>
      </c>
      <c r="FD325">
        <f t="shared" si="80"/>
        <v>0.33112582781456956</v>
      </c>
      <c r="FE325">
        <f t="shared" si="123"/>
        <v>0</v>
      </c>
      <c r="FF325">
        <f t="shared" si="81"/>
        <v>0</v>
      </c>
    </row>
    <row r="326" spans="47:169" x14ac:dyDescent="0.35">
      <c r="CN326">
        <f t="shared" ref="CN326:DG326" si="124">COUNTIF(CN$2:CN$303,23)</f>
        <v>0</v>
      </c>
      <c r="CO326">
        <f t="shared" si="124"/>
        <v>0</v>
      </c>
      <c r="CP326">
        <f t="shared" si="124"/>
        <v>0</v>
      </c>
      <c r="CQ326">
        <f t="shared" si="124"/>
        <v>0</v>
      </c>
      <c r="CR326">
        <f t="shared" si="124"/>
        <v>0</v>
      </c>
      <c r="CS326">
        <f t="shared" si="124"/>
        <v>5</v>
      </c>
      <c r="CT326">
        <f t="shared" si="124"/>
        <v>0</v>
      </c>
      <c r="CU326">
        <f t="shared" si="124"/>
        <v>10</v>
      </c>
      <c r="CV326">
        <f t="shared" si="124"/>
        <v>0</v>
      </c>
      <c r="CW326">
        <f t="shared" si="124"/>
        <v>0</v>
      </c>
      <c r="CX326">
        <f t="shared" si="124"/>
        <v>0</v>
      </c>
      <c r="CY326">
        <f t="shared" si="124"/>
        <v>0</v>
      </c>
      <c r="CZ326">
        <f t="shared" si="124"/>
        <v>0</v>
      </c>
      <c r="DA326">
        <f t="shared" si="124"/>
        <v>0</v>
      </c>
      <c r="DB326">
        <f t="shared" si="124"/>
        <v>0</v>
      </c>
      <c r="DC326">
        <f t="shared" si="124"/>
        <v>1</v>
      </c>
      <c r="DD326">
        <f t="shared" si="124"/>
        <v>0</v>
      </c>
      <c r="DE326">
        <f t="shared" si="124"/>
        <v>0</v>
      </c>
      <c r="DF326">
        <f t="shared" si="124"/>
        <v>0</v>
      </c>
      <c r="DG326">
        <f t="shared" si="124"/>
        <v>0</v>
      </c>
      <c r="DH326">
        <v>23</v>
      </c>
      <c r="DI326">
        <f t="shared" si="67"/>
        <v>0</v>
      </c>
      <c r="DJ326">
        <f t="shared" si="68"/>
        <v>16</v>
      </c>
      <c r="EN326" t="s">
        <v>490</v>
      </c>
      <c r="EO326">
        <v>0.66</v>
      </c>
      <c r="EY326">
        <f>SUM(EY304:EY325)</f>
        <v>12</v>
      </c>
      <c r="EZ326">
        <f>SUM(EZ304:EZ325)</f>
        <v>3.9735099337748347</v>
      </c>
      <c r="FA326">
        <f>SUM(FA304:FA325)</f>
        <v>1</v>
      </c>
      <c r="FB326">
        <f t="shared" ref="FB326:FF326" si="125">SUM(FB304:FB325)</f>
        <v>0.33112582781456956</v>
      </c>
      <c r="FC326">
        <f t="shared" si="125"/>
        <v>1</v>
      </c>
      <c r="FD326">
        <f t="shared" si="125"/>
        <v>0.33112582781456956</v>
      </c>
      <c r="FE326">
        <f t="shared" si="125"/>
        <v>1</v>
      </c>
      <c r="FF326">
        <f t="shared" si="125"/>
        <v>0.33112582781456956</v>
      </c>
    </row>
    <row r="327" spans="47:169" x14ac:dyDescent="0.35">
      <c r="CN327">
        <f t="shared" ref="CN327:DG327" si="126">COUNTIF(CN$2:CN$303,24)</f>
        <v>0</v>
      </c>
      <c r="CO327">
        <f t="shared" si="126"/>
        <v>0</v>
      </c>
      <c r="CP327">
        <f t="shared" si="126"/>
        <v>0</v>
      </c>
      <c r="CQ327">
        <f t="shared" si="126"/>
        <v>0</v>
      </c>
      <c r="CR327">
        <f t="shared" si="126"/>
        <v>0</v>
      </c>
      <c r="CS327">
        <f t="shared" si="126"/>
        <v>0</v>
      </c>
      <c r="CT327">
        <f t="shared" si="126"/>
        <v>0</v>
      </c>
      <c r="CU327">
        <f t="shared" si="126"/>
        <v>1</v>
      </c>
      <c r="CV327">
        <f t="shared" si="126"/>
        <v>0</v>
      </c>
      <c r="CW327">
        <f t="shared" si="126"/>
        <v>0</v>
      </c>
      <c r="CX327">
        <f t="shared" si="126"/>
        <v>0</v>
      </c>
      <c r="CY327">
        <f t="shared" si="126"/>
        <v>0</v>
      </c>
      <c r="CZ327">
        <f t="shared" si="126"/>
        <v>0</v>
      </c>
      <c r="DA327">
        <f t="shared" si="126"/>
        <v>0</v>
      </c>
      <c r="DB327">
        <f t="shared" si="126"/>
        <v>0</v>
      </c>
      <c r="DC327">
        <f t="shared" si="126"/>
        <v>0</v>
      </c>
      <c r="DD327">
        <f t="shared" si="126"/>
        <v>0</v>
      </c>
      <c r="DE327">
        <f t="shared" si="126"/>
        <v>0</v>
      </c>
      <c r="DF327">
        <f t="shared" si="126"/>
        <v>0</v>
      </c>
      <c r="DG327">
        <f t="shared" si="126"/>
        <v>0</v>
      </c>
      <c r="DH327">
        <v>24</v>
      </c>
      <c r="DI327">
        <f t="shared" si="67"/>
        <v>0</v>
      </c>
      <c r="DJ327">
        <f t="shared" si="68"/>
        <v>1</v>
      </c>
      <c r="EN327" t="s">
        <v>491</v>
      </c>
      <c r="EO327">
        <v>1.65</v>
      </c>
      <c r="ET327">
        <v>1</v>
      </c>
      <c r="EU327" t="s">
        <v>500</v>
      </c>
      <c r="EV327" s="25">
        <v>7.8947368421052637</v>
      </c>
      <c r="FH327" t="s">
        <v>529</v>
      </c>
      <c r="FI327" s="25">
        <v>0.33112582781456956</v>
      </c>
      <c r="FJ327" t="s">
        <v>533</v>
      </c>
      <c r="FK327">
        <v>0.33112582781456956</v>
      </c>
      <c r="FL327" t="s">
        <v>536</v>
      </c>
      <c r="FM327" s="25">
        <v>0.66225165562913912</v>
      </c>
    </row>
    <row r="328" spans="47:169" x14ac:dyDescent="0.35">
      <c r="CN328">
        <f t="shared" ref="CN328:DG328" si="127">COUNTIF(CN$2:CN$303,25)</f>
        <v>0</v>
      </c>
      <c r="CO328">
        <f t="shared" si="127"/>
        <v>0</v>
      </c>
      <c r="CP328">
        <f t="shared" si="127"/>
        <v>0</v>
      </c>
      <c r="CQ328">
        <f t="shared" si="127"/>
        <v>0</v>
      </c>
      <c r="CR328">
        <f t="shared" si="127"/>
        <v>0</v>
      </c>
      <c r="CS328">
        <f t="shared" si="127"/>
        <v>2</v>
      </c>
      <c r="CT328">
        <f t="shared" si="127"/>
        <v>2</v>
      </c>
      <c r="CU328">
        <f t="shared" si="127"/>
        <v>2</v>
      </c>
      <c r="CV328">
        <f t="shared" si="127"/>
        <v>3</v>
      </c>
      <c r="CW328">
        <f t="shared" si="127"/>
        <v>0</v>
      </c>
      <c r="CX328">
        <f t="shared" si="127"/>
        <v>0</v>
      </c>
      <c r="CY328">
        <f t="shared" si="127"/>
        <v>1</v>
      </c>
      <c r="CZ328">
        <f t="shared" si="127"/>
        <v>0</v>
      </c>
      <c r="DA328">
        <f t="shared" si="127"/>
        <v>0</v>
      </c>
      <c r="DB328">
        <f t="shared" si="127"/>
        <v>0</v>
      </c>
      <c r="DC328">
        <f t="shared" si="127"/>
        <v>0</v>
      </c>
      <c r="DD328">
        <f t="shared" si="127"/>
        <v>1</v>
      </c>
      <c r="DE328">
        <f t="shared" si="127"/>
        <v>0</v>
      </c>
      <c r="DF328">
        <f t="shared" si="127"/>
        <v>0</v>
      </c>
      <c r="DG328">
        <f t="shared" si="127"/>
        <v>0</v>
      </c>
      <c r="DH328">
        <v>25</v>
      </c>
      <c r="DI328">
        <f t="shared" si="67"/>
        <v>6</v>
      </c>
      <c r="DJ328">
        <f t="shared" si="68"/>
        <v>5</v>
      </c>
      <c r="EN328" t="s">
        <v>492</v>
      </c>
      <c r="EO328">
        <v>3.31</v>
      </c>
      <c r="ET328">
        <v>2</v>
      </c>
      <c r="EU328" t="s">
        <v>501</v>
      </c>
      <c r="EV328" s="25">
        <v>6.5789473684210531</v>
      </c>
      <c r="FH328" t="s">
        <v>530</v>
      </c>
      <c r="FI328" s="25">
        <v>0.33112582781456956</v>
      </c>
      <c r="FJ328" t="s">
        <v>534</v>
      </c>
      <c r="FK328">
        <v>4.9668874172185431</v>
      </c>
      <c r="FL328" t="s">
        <v>519</v>
      </c>
      <c r="FM328" s="25">
        <v>31.12582781456954</v>
      </c>
    </row>
    <row r="329" spans="47:169" x14ac:dyDescent="0.35">
      <c r="CN329">
        <f t="shared" ref="CN329:CW330" si="128">COUNTIF(CN$2:CN$303,26)</f>
        <v>0</v>
      </c>
      <c r="CO329">
        <f t="shared" si="128"/>
        <v>0</v>
      </c>
      <c r="CP329">
        <f t="shared" si="128"/>
        <v>0</v>
      </c>
      <c r="CQ329">
        <f t="shared" si="128"/>
        <v>0</v>
      </c>
      <c r="CR329">
        <f t="shared" si="128"/>
        <v>0</v>
      </c>
      <c r="CS329">
        <f t="shared" si="128"/>
        <v>0</v>
      </c>
      <c r="CT329">
        <f t="shared" si="128"/>
        <v>0</v>
      </c>
      <c r="CU329">
        <f t="shared" si="128"/>
        <v>0</v>
      </c>
      <c r="CV329">
        <f t="shared" si="128"/>
        <v>0</v>
      </c>
      <c r="CW329">
        <f t="shared" si="128"/>
        <v>0</v>
      </c>
      <c r="CX329">
        <f t="shared" ref="CX329:DG330" si="129">COUNTIF(CX$2:CX$303,26)</f>
        <v>0</v>
      </c>
      <c r="CY329">
        <f t="shared" si="129"/>
        <v>1</v>
      </c>
      <c r="CZ329">
        <f t="shared" si="129"/>
        <v>0</v>
      </c>
      <c r="DA329">
        <f t="shared" si="129"/>
        <v>0</v>
      </c>
      <c r="DB329">
        <f t="shared" si="129"/>
        <v>0</v>
      </c>
      <c r="DC329">
        <f t="shared" si="129"/>
        <v>0</v>
      </c>
      <c r="DD329">
        <f t="shared" si="129"/>
        <v>0</v>
      </c>
      <c r="DE329">
        <f t="shared" si="129"/>
        <v>0</v>
      </c>
      <c r="DF329">
        <f t="shared" si="129"/>
        <v>0</v>
      </c>
      <c r="DG329">
        <f t="shared" si="129"/>
        <v>0</v>
      </c>
      <c r="DH329">
        <v>26</v>
      </c>
      <c r="DI329">
        <f t="shared" si="67"/>
        <v>0</v>
      </c>
      <c r="DJ329">
        <f t="shared" si="68"/>
        <v>1</v>
      </c>
      <c r="EN329" t="s">
        <v>493</v>
      </c>
      <c r="EO329">
        <v>0.33</v>
      </c>
      <c r="ET329">
        <v>3</v>
      </c>
      <c r="EU329" t="s">
        <v>469</v>
      </c>
      <c r="EV329" s="25">
        <v>19.736842105263158</v>
      </c>
      <c r="FH329" t="s">
        <v>465</v>
      </c>
      <c r="FI329" s="25">
        <v>0.66225165562913912</v>
      </c>
      <c r="FJ329" t="s">
        <v>494</v>
      </c>
      <c r="FK329">
        <v>2.6490066225165565</v>
      </c>
      <c r="FL329" t="s">
        <v>521</v>
      </c>
      <c r="FM329" s="25">
        <v>17.21</v>
      </c>
    </row>
    <row r="330" spans="47:169" x14ac:dyDescent="0.35">
      <c r="CN330">
        <f t="shared" si="128"/>
        <v>0</v>
      </c>
      <c r="CO330">
        <f t="shared" si="128"/>
        <v>0</v>
      </c>
      <c r="CP330">
        <f t="shared" si="128"/>
        <v>0</v>
      </c>
      <c r="CQ330">
        <f t="shared" si="128"/>
        <v>0</v>
      </c>
      <c r="CR330">
        <f t="shared" si="128"/>
        <v>0</v>
      </c>
      <c r="CS330">
        <f t="shared" si="128"/>
        <v>0</v>
      </c>
      <c r="CT330">
        <f t="shared" si="128"/>
        <v>0</v>
      </c>
      <c r="CU330">
        <f t="shared" si="128"/>
        <v>0</v>
      </c>
      <c r="CV330">
        <f t="shared" si="128"/>
        <v>0</v>
      </c>
      <c r="CW330">
        <f t="shared" si="128"/>
        <v>0</v>
      </c>
      <c r="CX330">
        <f t="shared" si="129"/>
        <v>0</v>
      </c>
      <c r="CY330">
        <f t="shared" si="129"/>
        <v>1</v>
      </c>
      <c r="CZ330">
        <f t="shared" si="129"/>
        <v>0</v>
      </c>
      <c r="DA330">
        <f t="shared" si="129"/>
        <v>0</v>
      </c>
      <c r="DB330">
        <f t="shared" si="129"/>
        <v>0</v>
      </c>
      <c r="DC330">
        <f t="shared" si="129"/>
        <v>0</v>
      </c>
      <c r="DD330">
        <f t="shared" si="129"/>
        <v>0</v>
      </c>
      <c r="DE330">
        <f t="shared" si="129"/>
        <v>0</v>
      </c>
      <c r="DF330">
        <f t="shared" si="129"/>
        <v>0</v>
      </c>
      <c r="DG330">
        <f t="shared" si="129"/>
        <v>0</v>
      </c>
      <c r="DH330">
        <v>27</v>
      </c>
      <c r="DI330">
        <f t="shared" si="67"/>
        <v>0</v>
      </c>
      <c r="DJ330">
        <f t="shared" si="68"/>
        <v>1</v>
      </c>
      <c r="EN330" t="s">
        <v>494</v>
      </c>
      <c r="EO330">
        <v>0.66</v>
      </c>
      <c r="ET330">
        <v>4</v>
      </c>
      <c r="EU330" t="s">
        <v>502</v>
      </c>
      <c r="EV330" s="25">
        <v>9.2105263157894743</v>
      </c>
      <c r="FH330" t="s">
        <v>520</v>
      </c>
      <c r="FI330" s="25">
        <v>0.99337748344370869</v>
      </c>
      <c r="FJ330" t="s">
        <v>535</v>
      </c>
      <c r="FK330">
        <v>0.66225165562913912</v>
      </c>
      <c r="FL330" t="s">
        <v>537</v>
      </c>
      <c r="FM330" s="25">
        <v>2.6490066225165565</v>
      </c>
    </row>
    <row r="331" spans="47:169" x14ac:dyDescent="0.35">
      <c r="CN331">
        <v>5</v>
      </c>
      <c r="CO331">
        <f t="shared" ref="CO331:CX331" si="130">SUM(CO304:CO330)</f>
        <v>21</v>
      </c>
      <c r="CP331">
        <f t="shared" si="130"/>
        <v>4</v>
      </c>
      <c r="CQ331">
        <f t="shared" si="130"/>
        <v>2</v>
      </c>
      <c r="CR331">
        <f t="shared" si="130"/>
        <v>0</v>
      </c>
      <c r="CS331">
        <f t="shared" si="130"/>
        <v>45</v>
      </c>
      <c r="CT331">
        <f t="shared" si="130"/>
        <v>9</v>
      </c>
      <c r="CU331">
        <f t="shared" si="130"/>
        <v>133</v>
      </c>
      <c r="CV331">
        <f t="shared" si="130"/>
        <v>26</v>
      </c>
      <c r="CW331">
        <f t="shared" si="130"/>
        <v>8</v>
      </c>
      <c r="CX331">
        <f t="shared" si="130"/>
        <v>0</v>
      </c>
      <c r="CY331">
        <v>10</v>
      </c>
      <c r="CZ331">
        <f t="shared" ref="CZ331:DG331" si="131">SUM(CZ304:CZ330)</f>
        <v>7</v>
      </c>
      <c r="DA331">
        <f t="shared" si="131"/>
        <v>7</v>
      </c>
      <c r="DB331">
        <f t="shared" si="131"/>
        <v>1</v>
      </c>
      <c r="DC331">
        <f t="shared" si="131"/>
        <v>157</v>
      </c>
      <c r="DD331">
        <f t="shared" si="131"/>
        <v>19</v>
      </c>
      <c r="DE331">
        <f t="shared" si="131"/>
        <v>6</v>
      </c>
      <c r="DF331">
        <f t="shared" si="131"/>
        <v>1</v>
      </c>
      <c r="DG331">
        <f t="shared" si="131"/>
        <v>11</v>
      </c>
      <c r="DI331">
        <f>SUM(DI304:DI330)</f>
        <v>96</v>
      </c>
      <c r="DJ331">
        <f>SUM(DJ304:DJ330)</f>
        <v>429</v>
      </c>
      <c r="EN331" t="s">
        <v>495</v>
      </c>
      <c r="EO331">
        <v>0.66</v>
      </c>
      <c r="ET331">
        <v>5</v>
      </c>
      <c r="EU331" t="s">
        <v>503</v>
      </c>
      <c r="EV331" s="25">
        <v>5.2631578947368425</v>
      </c>
      <c r="FH331" t="s">
        <v>526</v>
      </c>
      <c r="FI331" s="25">
        <v>1.3245033112582782</v>
      </c>
      <c r="FJ331" t="s">
        <v>424</v>
      </c>
      <c r="FK331">
        <v>91.39</v>
      </c>
      <c r="FL331" t="s">
        <v>541</v>
      </c>
      <c r="FM331" s="25">
        <v>1.3245033112582782</v>
      </c>
    </row>
    <row r="332" spans="47:169" x14ac:dyDescent="0.35">
      <c r="EN332" t="s">
        <v>496</v>
      </c>
      <c r="EO332">
        <v>0.33</v>
      </c>
      <c r="ET332">
        <v>6</v>
      </c>
      <c r="EU332" t="s">
        <v>504</v>
      </c>
      <c r="EV332" s="25">
        <v>1.3157894736842106</v>
      </c>
      <c r="FH332" t="s">
        <v>527</v>
      </c>
      <c r="FI332" s="25">
        <v>1.3245033112582782</v>
      </c>
      <c r="FL332" t="s">
        <v>542</v>
      </c>
      <c r="FM332" s="25">
        <v>0.66225165562913912</v>
      </c>
    </row>
    <row r="333" spans="47:169" x14ac:dyDescent="0.35">
      <c r="EN333" t="s">
        <v>497</v>
      </c>
      <c r="EO333">
        <v>0.99</v>
      </c>
      <c r="ET333">
        <v>7</v>
      </c>
      <c r="EU333" t="s">
        <v>505</v>
      </c>
      <c r="EV333" s="25">
        <v>18.421052631578949</v>
      </c>
      <c r="FH333" t="s">
        <v>528</v>
      </c>
      <c r="FI333" s="25">
        <v>1.6556291390728477</v>
      </c>
      <c r="FL333" t="s">
        <v>538</v>
      </c>
      <c r="FM333" s="25">
        <v>0.99337748344370869</v>
      </c>
    </row>
    <row r="334" spans="47:169" x14ac:dyDescent="0.35">
      <c r="CM334">
        <v>12</v>
      </c>
      <c r="CN334" t="s">
        <v>466</v>
      </c>
      <c r="CO334">
        <v>1</v>
      </c>
      <c r="EN334" t="s">
        <v>498</v>
      </c>
      <c r="EO334">
        <v>0.33</v>
      </c>
      <c r="ET334">
        <v>8</v>
      </c>
      <c r="EU334" t="s">
        <v>513</v>
      </c>
      <c r="EV334" s="25">
        <v>3.23</v>
      </c>
      <c r="FH334" t="s">
        <v>531</v>
      </c>
      <c r="FI334" s="25">
        <v>1.6556291390728477</v>
      </c>
      <c r="FL334" t="s">
        <v>539</v>
      </c>
      <c r="FM334" s="25">
        <v>0.33112582781456956</v>
      </c>
    </row>
    <row r="335" spans="47:169" x14ac:dyDescent="0.35">
      <c r="CM335">
        <v>20</v>
      </c>
      <c r="CN335" t="s">
        <v>472</v>
      </c>
      <c r="CO335">
        <v>1</v>
      </c>
      <c r="EN335" t="s">
        <v>499</v>
      </c>
      <c r="EO335">
        <v>3.64</v>
      </c>
      <c r="ET335">
        <v>9</v>
      </c>
      <c r="EU335" t="s">
        <v>506</v>
      </c>
      <c r="EV335" s="25">
        <v>5.2631578947368425</v>
      </c>
      <c r="FH335" t="s">
        <v>532</v>
      </c>
      <c r="FI335" s="25">
        <v>1.6556291390728477</v>
      </c>
      <c r="FL335" t="s">
        <v>540</v>
      </c>
      <c r="FM335" s="25">
        <v>0.33112582781456956</v>
      </c>
    </row>
    <row r="336" spans="47:169" x14ac:dyDescent="0.35">
      <c r="CM336">
        <v>23</v>
      </c>
      <c r="CN336" t="s">
        <v>474</v>
      </c>
      <c r="CO336">
        <v>1</v>
      </c>
      <c r="EU336" t="s">
        <v>507</v>
      </c>
      <c r="EV336" s="25">
        <v>5.2631578947368425</v>
      </c>
      <c r="FH336" t="s">
        <v>521</v>
      </c>
      <c r="FI336" s="25">
        <v>1.9867549668874174</v>
      </c>
      <c r="FL336" t="s">
        <v>543</v>
      </c>
      <c r="FM336" s="25">
        <v>44.4</v>
      </c>
    </row>
    <row r="337" spans="91:171" x14ac:dyDescent="0.35">
      <c r="CM337">
        <v>25</v>
      </c>
      <c r="CN337" t="s">
        <v>476</v>
      </c>
      <c r="CO337">
        <v>1</v>
      </c>
      <c r="EU337" t="s">
        <v>508</v>
      </c>
      <c r="EV337" s="25">
        <v>2.6315789473684212</v>
      </c>
      <c r="FH337" t="s">
        <v>522</v>
      </c>
      <c r="FI337" s="25">
        <v>2.317880794701987</v>
      </c>
    </row>
    <row r="338" spans="91:171" x14ac:dyDescent="0.35">
      <c r="CM338">
        <v>11</v>
      </c>
      <c r="CN338" t="s">
        <v>467</v>
      </c>
      <c r="CO338">
        <v>2</v>
      </c>
      <c r="EU338" t="s">
        <v>509</v>
      </c>
      <c r="EV338" s="25">
        <v>2.6315789473684212</v>
      </c>
      <c r="FH338" t="s">
        <v>523</v>
      </c>
      <c r="FI338" s="25">
        <v>2.98</v>
      </c>
    </row>
    <row r="339" spans="91:171" x14ac:dyDescent="0.35">
      <c r="CM339">
        <v>18</v>
      </c>
      <c r="CN339" t="s">
        <v>470</v>
      </c>
      <c r="CO339">
        <v>4</v>
      </c>
      <c r="EU339" t="s">
        <v>510</v>
      </c>
      <c r="EV339" s="25">
        <v>1.3157894736842106</v>
      </c>
      <c r="FH339" t="s">
        <v>525</v>
      </c>
      <c r="FI339" s="25">
        <v>3.9735099337748347</v>
      </c>
      <c r="FO339">
        <f>SUM(FO335:FO338)</f>
        <v>0</v>
      </c>
    </row>
    <row r="340" spans="91:171" x14ac:dyDescent="0.35">
      <c r="CM340">
        <v>24</v>
      </c>
      <c r="CN340" t="s">
        <v>475</v>
      </c>
      <c r="CO340">
        <v>5</v>
      </c>
      <c r="EU340" t="s">
        <v>465</v>
      </c>
      <c r="EV340" s="25">
        <v>1.3157894736842106</v>
      </c>
      <c r="FH340" t="s">
        <v>519</v>
      </c>
      <c r="FI340" s="25">
        <v>6.6225165562913908</v>
      </c>
    </row>
    <row r="341" spans="91:171" x14ac:dyDescent="0.35">
      <c r="CM341">
        <v>7</v>
      </c>
      <c r="CN341" t="s">
        <v>462</v>
      </c>
      <c r="CO341">
        <v>6</v>
      </c>
      <c r="EU341" t="s">
        <v>511</v>
      </c>
      <c r="EV341" s="25">
        <v>5.2631578947368425</v>
      </c>
      <c r="FH341" t="s">
        <v>518</v>
      </c>
      <c r="FI341" s="25">
        <v>8.61</v>
      </c>
    </row>
    <row r="342" spans="91:171" x14ac:dyDescent="0.35">
      <c r="CM342">
        <v>8</v>
      </c>
      <c r="CN342" t="s">
        <v>463</v>
      </c>
      <c r="CO342">
        <v>9</v>
      </c>
      <c r="EU342" t="s">
        <v>512</v>
      </c>
      <c r="EV342" s="25">
        <v>2.64</v>
      </c>
      <c r="FH342" t="s">
        <v>524</v>
      </c>
      <c r="FI342" s="25">
        <v>20.198675496688743</v>
      </c>
    </row>
    <row r="343" spans="91:171" x14ac:dyDescent="0.35">
      <c r="CM343">
        <v>13</v>
      </c>
      <c r="CN343" t="s">
        <v>468</v>
      </c>
      <c r="CO343">
        <v>10</v>
      </c>
      <c r="EV343" s="25"/>
      <c r="FH343" t="s">
        <v>424</v>
      </c>
      <c r="FI343" s="25">
        <v>43.37</v>
      </c>
    </row>
    <row r="344" spans="91:171" x14ac:dyDescent="0.35">
      <c r="CM344">
        <v>14</v>
      </c>
      <c r="CN344" t="s">
        <v>469</v>
      </c>
      <c r="CO344">
        <v>12</v>
      </c>
    </row>
    <row r="345" spans="91:171" x14ac:dyDescent="0.35">
      <c r="CM345">
        <v>4</v>
      </c>
      <c r="CN345" t="s">
        <v>477</v>
      </c>
      <c r="CO345">
        <v>14</v>
      </c>
    </row>
    <row r="346" spans="91:171" x14ac:dyDescent="0.35">
      <c r="CM346">
        <v>19</v>
      </c>
      <c r="CN346" t="s">
        <v>471</v>
      </c>
      <c r="CO346">
        <v>14</v>
      </c>
    </row>
    <row r="347" spans="91:171" x14ac:dyDescent="0.35">
      <c r="CM347">
        <v>21</v>
      </c>
      <c r="CN347" t="s">
        <v>473</v>
      </c>
      <c r="CO347">
        <v>16</v>
      </c>
    </row>
    <row r="348" spans="91:171" x14ac:dyDescent="0.35">
      <c r="CM348">
        <v>1</v>
      </c>
      <c r="CN348" t="s">
        <v>458</v>
      </c>
      <c r="CO348">
        <v>24</v>
      </c>
    </row>
    <row r="349" spans="91:171" x14ac:dyDescent="0.35">
      <c r="CM349">
        <v>9</v>
      </c>
      <c r="CN349" t="s">
        <v>464</v>
      </c>
      <c r="CO349">
        <v>32</v>
      </c>
    </row>
    <row r="350" spans="91:171" x14ac:dyDescent="0.35">
      <c r="CM350">
        <v>5</v>
      </c>
      <c r="CN350" t="s">
        <v>478</v>
      </c>
      <c r="CO350">
        <v>33</v>
      </c>
    </row>
    <row r="351" spans="91:171" x14ac:dyDescent="0.35">
      <c r="CM351">
        <v>10</v>
      </c>
      <c r="CN351" t="s">
        <v>465</v>
      </c>
      <c r="CO351">
        <v>37</v>
      </c>
    </row>
    <row r="352" spans="91:171" x14ac:dyDescent="0.35">
      <c r="CM352">
        <v>3</v>
      </c>
      <c r="CN352" t="s">
        <v>460</v>
      </c>
      <c r="CO352">
        <v>48</v>
      </c>
    </row>
    <row r="353" spans="91:93" x14ac:dyDescent="0.35">
      <c r="CM353">
        <v>6</v>
      </c>
      <c r="CN353" t="s">
        <v>461</v>
      </c>
      <c r="CO353">
        <v>66</v>
      </c>
    </row>
    <row r="354" spans="91:93" x14ac:dyDescent="0.35">
      <c r="CM354">
        <v>2</v>
      </c>
      <c r="CN354" t="s">
        <v>459</v>
      </c>
      <c r="CO354">
        <v>93</v>
      </c>
    </row>
  </sheetData>
  <sortState ref="FI327:FJ343">
    <sortCondition ref="FJ327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7"/>
  <sheetViews>
    <sheetView topLeftCell="A7" workbookViewId="0">
      <selection activeCell="J16" sqref="J16"/>
    </sheetView>
  </sheetViews>
  <sheetFormatPr defaultRowHeight="14.5" x14ac:dyDescent="0.35"/>
  <sheetData>
    <row r="4" spans="3:7" x14ac:dyDescent="0.35">
      <c r="C4" t="s">
        <v>676</v>
      </c>
      <c r="D4">
        <v>138</v>
      </c>
      <c r="F4" t="s">
        <v>676</v>
      </c>
      <c r="G4" s="25">
        <f>(D4/D7)*100</f>
        <v>45.695364238410598</v>
      </c>
    </row>
    <row r="5" spans="3:7" x14ac:dyDescent="0.35">
      <c r="C5" t="s">
        <v>677</v>
      </c>
      <c r="D5">
        <v>107</v>
      </c>
      <c r="F5" t="s">
        <v>677</v>
      </c>
      <c r="G5" s="25">
        <f>(D5/302)*100</f>
        <v>35.430463576158935</v>
      </c>
    </row>
    <row r="6" spans="3:7" x14ac:dyDescent="0.35">
      <c r="C6" t="s">
        <v>674</v>
      </c>
      <c r="D6">
        <f>D7-(D4+D5)</f>
        <v>57</v>
      </c>
      <c r="F6" t="s">
        <v>674</v>
      </c>
      <c r="G6" s="25">
        <f>(D6/302)*100</f>
        <v>18.874172185430464</v>
      </c>
    </row>
    <row r="7" spans="3:7" x14ac:dyDescent="0.35">
      <c r="D7">
        <v>302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topLeftCell="A4" workbookViewId="0">
      <selection activeCell="A6" sqref="A6:C14"/>
    </sheetView>
  </sheetViews>
  <sheetFormatPr defaultRowHeight="14.5" x14ac:dyDescent="0.35"/>
  <sheetData>
    <row r="2" spans="1:3" x14ac:dyDescent="0.35">
      <c r="B2" t="s">
        <v>669</v>
      </c>
      <c r="C2" t="s">
        <v>670</v>
      </c>
    </row>
    <row r="3" spans="1:3" x14ac:dyDescent="0.35">
      <c r="A3" t="s">
        <v>668</v>
      </c>
      <c r="B3">
        <v>73</v>
      </c>
      <c r="C3">
        <v>74</v>
      </c>
    </row>
    <row r="4" spans="1:3" x14ac:dyDescent="0.35">
      <c r="A4" t="s">
        <v>424</v>
      </c>
      <c r="B4">
        <v>27</v>
      </c>
      <c r="C4">
        <v>26</v>
      </c>
    </row>
    <row r="6" spans="1:3" x14ac:dyDescent="0.35">
      <c r="B6" t="s">
        <v>669</v>
      </c>
      <c r="C6" t="s">
        <v>670</v>
      </c>
    </row>
    <row r="7" spans="1:3" x14ac:dyDescent="0.35">
      <c r="A7" t="s">
        <v>424</v>
      </c>
      <c r="B7">
        <v>75</v>
      </c>
      <c r="C7">
        <v>74.7</v>
      </c>
    </row>
    <row r="8" spans="1:3" x14ac:dyDescent="0.35">
      <c r="A8" t="s">
        <v>469</v>
      </c>
      <c r="B8">
        <v>2.6</v>
      </c>
      <c r="C8">
        <v>7.3</v>
      </c>
    </row>
    <row r="9" spans="1:3" x14ac:dyDescent="0.35">
      <c r="A9" t="s">
        <v>671</v>
      </c>
      <c r="B9">
        <v>6.6</v>
      </c>
      <c r="C9">
        <v>4</v>
      </c>
    </row>
    <row r="10" spans="1:3" x14ac:dyDescent="0.35">
      <c r="A10" t="s">
        <v>672</v>
      </c>
      <c r="B10">
        <v>0.7</v>
      </c>
      <c r="C10">
        <v>2.7</v>
      </c>
    </row>
    <row r="11" spans="1:3" x14ac:dyDescent="0.35">
      <c r="A11" t="s">
        <v>673</v>
      </c>
      <c r="B11">
        <v>4.5999999999999996</v>
      </c>
      <c r="C11">
        <v>2</v>
      </c>
    </row>
    <row r="12" spans="1:3" x14ac:dyDescent="0.35">
      <c r="A12" t="s">
        <v>519</v>
      </c>
      <c r="B12">
        <v>0.7</v>
      </c>
      <c r="C12">
        <v>2</v>
      </c>
    </row>
    <row r="13" spans="1:3" x14ac:dyDescent="0.35">
      <c r="A13" t="s">
        <v>675</v>
      </c>
      <c r="B13">
        <v>3.3</v>
      </c>
      <c r="C13">
        <v>1.4</v>
      </c>
    </row>
    <row r="14" spans="1:3" x14ac:dyDescent="0.35">
      <c r="A14" t="s">
        <v>674</v>
      </c>
      <c r="B14">
        <f>100-B15</f>
        <v>6.5000000000000142</v>
      </c>
      <c r="C14">
        <f>100-C15</f>
        <v>5.8999999999999915</v>
      </c>
    </row>
    <row r="15" spans="1:3" x14ac:dyDescent="0.35">
      <c r="B15">
        <f>SUM(B7:B13)</f>
        <v>93.499999999999986</v>
      </c>
      <c r="C15">
        <f>SUM(C7:C13)</f>
        <v>94.100000000000009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8" sqref="F8"/>
    </sheetView>
  </sheetViews>
  <sheetFormatPr defaultRowHeight="14.5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E12" sqref="E12"/>
    </sheetView>
  </sheetViews>
  <sheetFormatPr defaultRowHeight="14.5" x14ac:dyDescent="0.35"/>
  <sheetData>
    <row r="1" spans="1:9" x14ac:dyDescent="0.35">
      <c r="B1" s="37" t="s">
        <v>656</v>
      </c>
      <c r="C1" s="37"/>
      <c r="D1" s="37" t="s">
        <v>655</v>
      </c>
      <c r="E1" s="37"/>
      <c r="F1" s="37" t="s">
        <v>657</v>
      </c>
      <c r="G1" s="37"/>
      <c r="H1" s="37" t="s">
        <v>658</v>
      </c>
      <c r="I1" s="37"/>
    </row>
    <row r="2" spans="1:9" x14ac:dyDescent="0.35">
      <c r="B2" t="s">
        <v>607</v>
      </c>
      <c r="C2" t="s">
        <v>608</v>
      </c>
      <c r="D2" t="s">
        <v>607</v>
      </c>
      <c r="E2" t="s">
        <v>608</v>
      </c>
      <c r="F2" t="s">
        <v>607</v>
      </c>
      <c r="G2" t="s">
        <v>608</v>
      </c>
      <c r="H2" t="s">
        <v>607</v>
      </c>
      <c r="I2" t="s">
        <v>608</v>
      </c>
    </row>
    <row r="3" spans="1:9" x14ac:dyDescent="0.35">
      <c r="A3" t="s">
        <v>651</v>
      </c>
      <c r="B3">
        <v>91.4</v>
      </c>
      <c r="C3">
        <v>93.3</v>
      </c>
      <c r="D3">
        <v>90.1</v>
      </c>
      <c r="E3">
        <v>92</v>
      </c>
      <c r="F3">
        <v>48</v>
      </c>
      <c r="G3">
        <v>40.700000000000003</v>
      </c>
      <c r="H3">
        <v>42.8</v>
      </c>
      <c r="I3">
        <v>32.700000000000003</v>
      </c>
    </row>
    <row r="4" spans="1:9" x14ac:dyDescent="0.35">
      <c r="A4" t="s">
        <v>652</v>
      </c>
      <c r="B4">
        <v>0</v>
      </c>
      <c r="C4">
        <v>0.7</v>
      </c>
      <c r="D4">
        <v>0</v>
      </c>
      <c r="E4">
        <v>0.7</v>
      </c>
      <c r="F4">
        <v>0</v>
      </c>
      <c r="G4">
        <v>0</v>
      </c>
      <c r="H4">
        <v>0</v>
      </c>
      <c r="I4">
        <v>0.7</v>
      </c>
    </row>
    <row r="5" spans="1:9" x14ac:dyDescent="0.35">
      <c r="A5" t="s">
        <v>653</v>
      </c>
      <c r="B5">
        <v>6.6</v>
      </c>
      <c r="C5">
        <v>3.3</v>
      </c>
      <c r="D5">
        <v>6.6</v>
      </c>
      <c r="E5">
        <v>4.7</v>
      </c>
      <c r="F5">
        <v>2</v>
      </c>
      <c r="G5">
        <v>1.3</v>
      </c>
      <c r="H5">
        <v>2</v>
      </c>
      <c r="I5">
        <v>2</v>
      </c>
    </row>
    <row r="6" spans="1:9" x14ac:dyDescent="0.35">
      <c r="A6" t="s">
        <v>654</v>
      </c>
      <c r="B6">
        <v>2</v>
      </c>
      <c r="C6">
        <v>2.7</v>
      </c>
      <c r="D6">
        <v>3.3</v>
      </c>
      <c r="E6">
        <v>2.7</v>
      </c>
      <c r="F6">
        <v>50</v>
      </c>
      <c r="G6">
        <v>58</v>
      </c>
      <c r="H6">
        <v>55.3</v>
      </c>
      <c r="I6">
        <v>64.7</v>
      </c>
    </row>
  </sheetData>
  <mergeCells count="4">
    <mergeCell ref="B1:C1"/>
    <mergeCell ref="D1:E1"/>
    <mergeCell ref="F1:G1"/>
    <mergeCell ref="H1:I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13"/>
  <sheetViews>
    <sheetView topLeftCell="A16" workbookViewId="0">
      <selection activeCell="D18" sqref="D18"/>
    </sheetView>
  </sheetViews>
  <sheetFormatPr defaultRowHeight="14.5" x14ac:dyDescent="0.35"/>
  <sheetData>
    <row r="3" spans="1:41" x14ac:dyDescent="0.35">
      <c r="B3" s="32" t="s">
        <v>594</v>
      </c>
      <c r="C3" s="32"/>
      <c r="D3" s="32"/>
      <c r="E3" s="32"/>
      <c r="F3" s="32" t="s">
        <v>599</v>
      </c>
      <c r="G3" s="32"/>
      <c r="H3" s="32"/>
      <c r="I3" s="32"/>
      <c r="J3" s="32" t="s">
        <v>450</v>
      </c>
      <c r="K3" s="32"/>
      <c r="L3" s="32"/>
      <c r="M3" s="32"/>
      <c r="N3" s="32" t="s">
        <v>600</v>
      </c>
      <c r="O3" s="32"/>
      <c r="P3" s="32"/>
      <c r="Q3" s="32"/>
      <c r="R3" s="32" t="s">
        <v>601</v>
      </c>
      <c r="S3" s="32"/>
      <c r="T3" s="32"/>
      <c r="U3" s="32"/>
      <c r="V3" s="32" t="s">
        <v>602</v>
      </c>
      <c r="W3" s="32"/>
      <c r="X3" s="32"/>
      <c r="Y3" s="32"/>
      <c r="Z3" s="32" t="s">
        <v>603</v>
      </c>
      <c r="AA3" s="32"/>
      <c r="AB3" s="32"/>
      <c r="AC3" s="32"/>
      <c r="AD3" s="32" t="s">
        <v>604</v>
      </c>
      <c r="AE3" s="32"/>
      <c r="AF3" s="32"/>
      <c r="AG3" s="32"/>
      <c r="AH3" s="32" t="s">
        <v>605</v>
      </c>
      <c r="AI3" s="32"/>
      <c r="AJ3" s="32"/>
      <c r="AK3" s="32"/>
      <c r="AL3" s="32" t="s">
        <v>606</v>
      </c>
      <c r="AM3" s="32"/>
      <c r="AN3" s="32"/>
      <c r="AO3" s="32"/>
    </row>
    <row r="4" spans="1:41" x14ac:dyDescent="0.35">
      <c r="B4" t="s">
        <v>595</v>
      </c>
      <c r="C4" t="s">
        <v>596</v>
      </c>
      <c r="D4" t="s">
        <v>597</v>
      </c>
      <c r="E4" t="s">
        <v>598</v>
      </c>
      <c r="F4" t="s">
        <v>595</v>
      </c>
      <c r="G4" t="s">
        <v>596</v>
      </c>
      <c r="H4" t="s">
        <v>597</v>
      </c>
      <c r="I4" t="s">
        <v>598</v>
      </c>
      <c r="J4" t="s">
        <v>595</v>
      </c>
      <c r="K4" t="s">
        <v>596</v>
      </c>
      <c r="L4" t="s">
        <v>597</v>
      </c>
      <c r="M4" t="s">
        <v>598</v>
      </c>
      <c r="N4" t="s">
        <v>595</v>
      </c>
      <c r="O4" t="s">
        <v>596</v>
      </c>
      <c r="P4" t="s">
        <v>597</v>
      </c>
      <c r="Q4" t="s">
        <v>598</v>
      </c>
      <c r="R4" t="s">
        <v>595</v>
      </c>
      <c r="S4" t="s">
        <v>596</v>
      </c>
      <c r="T4" t="s">
        <v>597</v>
      </c>
      <c r="U4" t="s">
        <v>598</v>
      </c>
      <c r="V4" t="s">
        <v>595</v>
      </c>
      <c r="W4" t="s">
        <v>596</v>
      </c>
      <c r="X4" t="s">
        <v>597</v>
      </c>
      <c r="Y4" t="s">
        <v>598</v>
      </c>
      <c r="Z4" t="s">
        <v>595</v>
      </c>
      <c r="AA4" t="s">
        <v>596</v>
      </c>
      <c r="AB4" t="s">
        <v>597</v>
      </c>
      <c r="AC4" t="s">
        <v>598</v>
      </c>
      <c r="AD4" t="s">
        <v>595</v>
      </c>
      <c r="AE4" t="s">
        <v>596</v>
      </c>
      <c r="AF4" t="s">
        <v>597</v>
      </c>
      <c r="AG4" t="s">
        <v>598</v>
      </c>
      <c r="AH4" t="s">
        <v>595</v>
      </c>
      <c r="AI4" t="s">
        <v>596</v>
      </c>
      <c r="AJ4" t="s">
        <v>597</v>
      </c>
      <c r="AK4" t="s">
        <v>598</v>
      </c>
      <c r="AL4" t="s">
        <v>595</v>
      </c>
      <c r="AM4" t="s">
        <v>596</v>
      </c>
      <c r="AN4" t="s">
        <v>597</v>
      </c>
      <c r="AO4" t="s">
        <v>598</v>
      </c>
    </row>
    <row r="6" spans="1:41" x14ac:dyDescent="0.35">
      <c r="C6" s="32"/>
      <c r="D6" s="32"/>
      <c r="E6" s="32"/>
      <c r="F6" s="32"/>
    </row>
    <row r="8" spans="1:41" x14ac:dyDescent="0.35">
      <c r="B8" s="38" t="s">
        <v>594</v>
      </c>
      <c r="C8" s="38"/>
      <c r="D8" s="38" t="s">
        <v>599</v>
      </c>
      <c r="E8" s="38"/>
      <c r="F8" s="38" t="s">
        <v>450</v>
      </c>
      <c r="G8" s="38"/>
      <c r="H8" s="38" t="s">
        <v>600</v>
      </c>
      <c r="I8" s="38"/>
      <c r="J8" s="38" t="s">
        <v>613</v>
      </c>
      <c r="K8" s="38"/>
      <c r="L8" s="38" t="s">
        <v>602</v>
      </c>
      <c r="M8" s="38"/>
      <c r="N8" s="38" t="s">
        <v>603</v>
      </c>
      <c r="O8" s="38"/>
      <c r="P8" s="38" t="s">
        <v>604</v>
      </c>
      <c r="Q8" s="38"/>
      <c r="R8" s="38" t="s">
        <v>605</v>
      </c>
      <c r="S8" s="38"/>
      <c r="T8" s="38" t="s">
        <v>606</v>
      </c>
      <c r="U8" s="38"/>
    </row>
    <row r="9" spans="1:41" x14ac:dyDescent="0.35">
      <c r="B9" t="s">
        <v>607</v>
      </c>
      <c r="C9" t="s">
        <v>608</v>
      </c>
      <c r="D9" t="s">
        <v>607</v>
      </c>
      <c r="E9" t="s">
        <v>608</v>
      </c>
      <c r="F9" t="s">
        <v>607</v>
      </c>
      <c r="G9" t="s">
        <v>608</v>
      </c>
      <c r="H9" t="s">
        <v>607</v>
      </c>
      <c r="I9" t="s">
        <v>608</v>
      </c>
      <c r="J9" t="s">
        <v>607</v>
      </c>
      <c r="K9" t="s">
        <v>608</v>
      </c>
      <c r="L9" t="s">
        <v>607</v>
      </c>
      <c r="M9" t="s">
        <v>608</v>
      </c>
      <c r="N9" t="s">
        <v>607</v>
      </c>
      <c r="O9" t="s">
        <v>608</v>
      </c>
      <c r="P9" t="s">
        <v>607</v>
      </c>
      <c r="Q9" t="s">
        <v>608</v>
      </c>
      <c r="R9" t="s">
        <v>607</v>
      </c>
      <c r="S9" t="s">
        <v>608</v>
      </c>
      <c r="T9" t="s">
        <v>607</v>
      </c>
      <c r="U9" t="s">
        <v>608</v>
      </c>
    </row>
    <row r="10" spans="1:41" x14ac:dyDescent="0.35">
      <c r="A10" t="s">
        <v>609</v>
      </c>
      <c r="B10">
        <v>5.19</v>
      </c>
      <c r="C10">
        <v>6.93</v>
      </c>
      <c r="D10">
        <v>0.32</v>
      </c>
      <c r="E10">
        <v>0.8</v>
      </c>
      <c r="F10">
        <v>0.13</v>
      </c>
      <c r="G10">
        <v>0.41</v>
      </c>
      <c r="H10">
        <v>1.49</v>
      </c>
      <c r="I10">
        <v>1.73</v>
      </c>
      <c r="J10">
        <v>2.67</v>
      </c>
      <c r="K10">
        <v>7.7</v>
      </c>
      <c r="L10">
        <v>2.13</v>
      </c>
      <c r="M10">
        <v>2.19</v>
      </c>
      <c r="N10">
        <v>3.37</v>
      </c>
      <c r="O10">
        <v>5.22</v>
      </c>
      <c r="P10">
        <v>3.72</v>
      </c>
      <c r="Q10">
        <v>9.85</v>
      </c>
      <c r="R10">
        <v>1.25</v>
      </c>
      <c r="S10">
        <v>0.61</v>
      </c>
      <c r="T10">
        <v>2.31</v>
      </c>
      <c r="U10">
        <v>5.22</v>
      </c>
    </row>
    <row r="11" spans="1:41" x14ac:dyDescent="0.35">
      <c r="A11" t="s">
        <v>610</v>
      </c>
      <c r="B11">
        <v>1.73</v>
      </c>
      <c r="C11">
        <v>0.82</v>
      </c>
      <c r="D11">
        <v>0.7</v>
      </c>
      <c r="E11">
        <v>0.55000000000000004</v>
      </c>
      <c r="F11">
        <v>3.12</v>
      </c>
      <c r="G11">
        <v>0.27</v>
      </c>
      <c r="H11">
        <v>1.33</v>
      </c>
      <c r="I11">
        <v>1.66</v>
      </c>
      <c r="J11">
        <v>0.4</v>
      </c>
      <c r="K11">
        <v>0.47</v>
      </c>
      <c r="L11">
        <v>2.97</v>
      </c>
      <c r="M11">
        <v>1.58</v>
      </c>
      <c r="N11">
        <v>0.5</v>
      </c>
      <c r="O11">
        <v>0.33</v>
      </c>
      <c r="P11">
        <v>7.93</v>
      </c>
      <c r="Q11">
        <v>15.48</v>
      </c>
      <c r="R11">
        <v>1.19</v>
      </c>
      <c r="S11">
        <v>0.95</v>
      </c>
      <c r="T11">
        <v>0.69</v>
      </c>
      <c r="U11">
        <v>2.5299999999999998</v>
      </c>
    </row>
    <row r="12" spans="1:41" x14ac:dyDescent="0.35">
      <c r="A12" t="s">
        <v>611</v>
      </c>
      <c r="B12">
        <v>4.93</v>
      </c>
      <c r="C12">
        <v>6.91</v>
      </c>
      <c r="D12">
        <v>0.49</v>
      </c>
      <c r="E12">
        <v>0.59</v>
      </c>
      <c r="F12">
        <v>0.97</v>
      </c>
      <c r="G12">
        <v>3.79</v>
      </c>
      <c r="H12">
        <v>1.63</v>
      </c>
      <c r="I12">
        <v>1.85</v>
      </c>
      <c r="J12">
        <v>1.1200000000000001</v>
      </c>
      <c r="K12">
        <v>1.83</v>
      </c>
      <c r="L12">
        <v>2.56</v>
      </c>
      <c r="M12">
        <v>2.71</v>
      </c>
      <c r="N12">
        <v>0.18</v>
      </c>
      <c r="O12">
        <v>0.47</v>
      </c>
      <c r="P12">
        <v>4.8600000000000003</v>
      </c>
      <c r="Q12">
        <v>7.25</v>
      </c>
      <c r="R12">
        <v>4.45</v>
      </c>
      <c r="S12">
        <v>1.0900000000000001</v>
      </c>
      <c r="T12">
        <v>2.0699999999999998</v>
      </c>
      <c r="U12">
        <v>2.13</v>
      </c>
    </row>
    <row r="13" spans="1:41" x14ac:dyDescent="0.35">
      <c r="A13" t="s">
        <v>612</v>
      </c>
      <c r="B13">
        <v>0.32</v>
      </c>
      <c r="C13">
        <v>0.8</v>
      </c>
      <c r="D13">
        <v>0.68</v>
      </c>
      <c r="E13">
        <v>0.47</v>
      </c>
      <c r="F13">
        <v>1.49</v>
      </c>
      <c r="G13">
        <v>0.79</v>
      </c>
      <c r="H13">
        <v>10.039999999999999</v>
      </c>
      <c r="I13">
        <v>16.22</v>
      </c>
      <c r="J13">
        <v>0.19</v>
      </c>
      <c r="K13">
        <v>0.05</v>
      </c>
      <c r="L13">
        <v>9.9600000000000009</v>
      </c>
      <c r="M13">
        <v>7.57</v>
      </c>
      <c r="N13">
        <v>0</v>
      </c>
      <c r="O13">
        <v>0.03</v>
      </c>
      <c r="P13">
        <v>23.02</v>
      </c>
      <c r="Q13">
        <v>34.69</v>
      </c>
      <c r="R13">
        <v>4.3</v>
      </c>
      <c r="S13">
        <v>1.29</v>
      </c>
      <c r="T13">
        <v>0.82</v>
      </c>
      <c r="U13">
        <v>3.24</v>
      </c>
    </row>
  </sheetData>
  <mergeCells count="10"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ForBoxPlot</vt:lpstr>
      <vt:lpstr>ForBoxPlot2</vt:lpstr>
      <vt:lpstr>Sheet1</vt:lpstr>
      <vt:lpstr>Sheet3</vt:lpstr>
      <vt:lpstr>Sheet2</vt:lpstr>
      <vt:lpstr>female greater than male</vt:lpstr>
      <vt:lpstr>Women working hour </vt:lpstr>
      <vt:lpstr>Wage rate</vt:lpstr>
      <vt:lpstr>chart of labour utilization </vt:lpstr>
      <vt:lpstr>Demand and supply</vt:lpstr>
      <vt:lpstr>Labour availability changed </vt:lpstr>
      <vt:lpstr>High demand </vt:lpstr>
    </vt:vector>
  </TitlesOfParts>
  <Company>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 Mon Thida Kyaw</dc:creator>
  <cp:lastModifiedBy>Ei Mon Thida Kyaw</cp:lastModifiedBy>
  <dcterms:created xsi:type="dcterms:W3CDTF">2019-08-27T05:15:13Z</dcterms:created>
  <dcterms:modified xsi:type="dcterms:W3CDTF">2020-12-02T04:10:26Z</dcterms:modified>
</cp:coreProperties>
</file>