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MSI\Desktop\Thesis Forms\RUNE Data\"/>
    </mc:Choice>
  </mc:AlternateContent>
  <xr:revisionPtr revIDLastSave="0" documentId="13_ncr:1_{E167CAEE-9B65-4D48-9114-DCE05B2EB958}" xr6:coauthVersionLast="47" xr6:coauthVersionMax="47" xr10:uidLastSave="{00000000-0000-0000-0000-000000000000}"/>
  <bookViews>
    <workbookView xWindow="46515" yWindow="1515" windowWidth="33585" windowHeight="18390" xr2:uid="{288D136F-9037-4791-84C1-AAA9806C707A}"/>
  </bookViews>
  <sheets>
    <sheet name="GWH&amp;B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250" i="1" l="1"/>
  <c r="AT250" i="1" s="1"/>
  <c r="AH257" i="1"/>
  <c r="AI257" i="1" s="1"/>
  <c r="AI258" i="1"/>
  <c r="AH256" i="1"/>
  <c r="AI256" i="1" s="1"/>
  <c r="AH253" i="1"/>
  <c r="AI253" i="1" s="1"/>
  <c r="AH252" i="1"/>
  <c r="AI252" i="1" s="1"/>
  <c r="AH246" i="1"/>
  <c r="AI246" i="1" s="1"/>
  <c r="AH244" i="1"/>
  <c r="AI244" i="1" s="1"/>
  <c r="AH241" i="1"/>
  <c r="AI241" i="1" s="1"/>
  <c r="AH239" i="1"/>
  <c r="AI239" i="1" s="1"/>
  <c r="AH245" i="1"/>
  <c r="AI245" i="1" s="1"/>
  <c r="AH240" i="1"/>
  <c r="AI240" i="1" s="1"/>
  <c r="AH234" i="1"/>
  <c r="AI234" i="1" s="1"/>
  <c r="AH232" i="1"/>
  <c r="AI232" i="1" s="1"/>
  <c r="AH229" i="1"/>
  <c r="AI229" i="1" s="1"/>
  <c r="AH227" i="1"/>
  <c r="AI227" i="1" s="1"/>
  <c r="AH233" i="1"/>
  <c r="AI233" i="1" s="1"/>
  <c r="AH228" i="1"/>
  <c r="AI228" i="1" s="1"/>
  <c r="AH222" i="1"/>
  <c r="AI222" i="1" s="1"/>
  <c r="AH223" i="1"/>
  <c r="AI223" i="1" s="1"/>
  <c r="AH218" i="1"/>
  <c r="AI218" i="1" s="1"/>
  <c r="AH216" i="1"/>
  <c r="AI216" i="1" s="1"/>
  <c r="AH217" i="1"/>
  <c r="AI217" i="1" s="1"/>
  <c r="AH212" i="1"/>
  <c r="AI212" i="1" s="1"/>
  <c r="AH213" i="1"/>
  <c r="AI213" i="1" s="1"/>
  <c r="AH211" i="1"/>
  <c r="AI211" i="1" s="1"/>
  <c r="AH208" i="1"/>
  <c r="AI208" i="1" s="1"/>
  <c r="AH206" i="1"/>
  <c r="AI206" i="1" s="1"/>
  <c r="AH207" i="1"/>
  <c r="AI207" i="1" s="1"/>
  <c r="AH202" i="1"/>
  <c r="AI202" i="1" s="1"/>
  <c r="AI250" i="1" l="1"/>
  <c r="AH203" i="1"/>
  <c r="AI203" i="1" s="1"/>
  <c r="AH201" i="1"/>
  <c r="AI201" i="1" s="1"/>
  <c r="AH198" i="1"/>
  <c r="AI198" i="1" s="1"/>
  <c r="AH196" i="1"/>
  <c r="AI196" i="1" s="1"/>
  <c r="AH197" i="1"/>
  <c r="AI197" i="1" s="1"/>
  <c r="AH189" i="1"/>
  <c r="AI189" i="1" s="1"/>
  <c r="AH184" i="1"/>
  <c r="AI184" i="1" s="1"/>
  <c r="AH188" i="1"/>
  <c r="AI188" i="1" s="1"/>
  <c r="AH183" i="1"/>
  <c r="AI183" i="1" s="1"/>
  <c r="AH177" i="1"/>
  <c r="AI177" i="1" s="1"/>
  <c r="AH175" i="1"/>
  <c r="AI175" i="1" s="1"/>
  <c r="AH172" i="1"/>
  <c r="AI172" i="1" s="1"/>
  <c r="AH170" i="1"/>
  <c r="AI170" i="1" s="1"/>
  <c r="AH176" i="1"/>
  <c r="AI176" i="1" s="1"/>
  <c r="AH171" i="1"/>
  <c r="AI171" i="1" s="1"/>
  <c r="AH160" i="1"/>
  <c r="AI160" i="1" s="1"/>
  <c r="AH159" i="1" l="1"/>
  <c r="AI159" i="1" s="1"/>
  <c r="AH155" i="1"/>
  <c r="AI155" i="1" s="1"/>
  <c r="AH150" i="1"/>
  <c r="AI150" i="1" s="1"/>
  <c r="AH145" i="1"/>
  <c r="AI145" i="1" s="1"/>
  <c r="AH140" i="1"/>
  <c r="AI140" i="1" s="1"/>
  <c r="AH141" i="1"/>
  <c r="AI141" i="1" s="1"/>
  <c r="AH139" i="1"/>
  <c r="AI139" i="1" s="1"/>
  <c r="AH146" i="1"/>
  <c r="AI146" i="1" s="1"/>
  <c r="AH144" i="1"/>
  <c r="AI144" i="1" s="1"/>
  <c r="AH135" i="1"/>
  <c r="AI135" i="1" s="1"/>
  <c r="AH130" i="1"/>
  <c r="AI130" i="1" s="1"/>
  <c r="AH124" i="1"/>
  <c r="AI124" i="1" s="1"/>
  <c r="AH121" i="1"/>
  <c r="AI121" i="1" s="1"/>
  <c r="AH119" i="1"/>
  <c r="AI119" i="1" s="1"/>
  <c r="AH125" i="1"/>
  <c r="AI125" i="1" s="1"/>
  <c r="AH120" i="1"/>
  <c r="AI120" i="1" s="1"/>
  <c r="AH111" i="1"/>
  <c r="AI111" i="1" s="1"/>
  <c r="AH116" i="1"/>
  <c r="AI116" i="1" s="1"/>
  <c r="AH114" i="1"/>
  <c r="AI114" i="1" s="1"/>
  <c r="AH109" i="1"/>
  <c r="AI109" i="1" s="1"/>
  <c r="AH110" i="1"/>
  <c r="AI110" i="1" s="1"/>
  <c r="AH115" i="1"/>
  <c r="AI115" i="1" s="1"/>
  <c r="AH105" i="1"/>
  <c r="AI105" i="1" s="1"/>
  <c r="AH106" i="1"/>
  <c r="AI106" i="1" s="1"/>
  <c r="AH104" i="1"/>
  <c r="AI104" i="1" s="1"/>
  <c r="AH99" i="1"/>
  <c r="AI99" i="1" s="1"/>
  <c r="AH100" i="1"/>
  <c r="AI100" i="1" s="1"/>
  <c r="AH98" i="1"/>
  <c r="AI98" i="1" s="1"/>
  <c r="AI89" i="1"/>
  <c r="AH86" i="1"/>
  <c r="AI86" i="1" s="1"/>
  <c r="AH82" i="1"/>
  <c r="AI82" i="1" s="1"/>
  <c r="AH77" i="1"/>
  <c r="AI77" i="1" s="1"/>
  <c r="AH71" i="1"/>
  <c r="AI71" i="1" s="1"/>
  <c r="AH66" i="1"/>
  <c r="AI66" i="1" s="1"/>
  <c r="AH64" i="1"/>
  <c r="AI64" i="1" s="1"/>
  <c r="AH56" i="1"/>
  <c r="AI56" i="1" s="1"/>
  <c r="AH55" i="1"/>
  <c r="AI55" i="1" s="1"/>
  <c r="AH53" i="1"/>
  <c r="AI53" i="1" s="1"/>
  <c r="AH52" i="1"/>
  <c r="AI52" i="1" s="1"/>
  <c r="AH50" i="1" l="1"/>
  <c r="AI50" i="1" s="1"/>
  <c r="AH46" i="1"/>
  <c r="AI46" i="1" s="1"/>
  <c r="AH41" i="1"/>
  <c r="AI41" i="1" s="1"/>
  <c r="AH30" i="1"/>
  <c r="AI30" i="1" s="1"/>
  <c r="AH35" i="1"/>
  <c r="AI35" i="1" s="1"/>
  <c r="AH28" i="1"/>
  <c r="AI28" i="1" s="1"/>
  <c r="AH34" i="1"/>
  <c r="AI34" i="1" s="1"/>
  <c r="AH29" i="1"/>
  <c r="AI29" i="1" s="1"/>
  <c r="AH151" i="1"/>
  <c r="AI151" i="1" s="1"/>
  <c r="AH156" i="1"/>
  <c r="AI156" i="1" s="1"/>
  <c r="AI154" i="1"/>
  <c r="AH131" i="1"/>
  <c r="AI131" i="1" s="1"/>
  <c r="AH136" i="1"/>
  <c r="AI136" i="1" s="1"/>
  <c r="AH134" i="1"/>
  <c r="AI134" i="1" s="1"/>
  <c r="AH95" i="1"/>
  <c r="AI95" i="1" s="1"/>
  <c r="AH90" i="1"/>
  <c r="AI90" i="1" s="1"/>
  <c r="AH78" i="1"/>
  <c r="AI78" i="1" s="1"/>
  <c r="AH76" i="1"/>
  <c r="AI76" i="1" s="1"/>
  <c r="AH83" i="1"/>
  <c r="AI83" i="1" s="1"/>
  <c r="AH81" i="1"/>
  <c r="AI81" i="1" s="1"/>
  <c r="AH67" i="1"/>
  <c r="AI67" i="1" s="1"/>
  <c r="AH65" i="1"/>
  <c r="AI65" i="1" s="1"/>
  <c r="AH72" i="1"/>
  <c r="AI72" i="1" s="1"/>
  <c r="AH47" i="1"/>
  <c r="AI47" i="1" s="1"/>
  <c r="AH45" i="1"/>
  <c r="AI45" i="1" s="1"/>
  <c r="AH42" i="1"/>
  <c r="AI42" i="1" s="1"/>
  <c r="AH40" i="1"/>
  <c r="AI40" i="1" s="1"/>
  <c r="AH33" i="1"/>
  <c r="AI33" i="1" s="1"/>
  <c r="AH23" i="1"/>
  <c r="AI23" i="1" s="1"/>
  <c r="AH21" i="1"/>
  <c r="AI21" i="1" s="1"/>
  <c r="AH18" i="1"/>
  <c r="AI18" i="1" s="1"/>
  <c r="AH16" i="1"/>
  <c r="AI16" i="1" s="1"/>
  <c r="AH10" i="1"/>
  <c r="AI10" i="1" s="1"/>
  <c r="AH5" i="1"/>
  <c r="AI5" i="1" s="1"/>
  <c r="S3" i="1" l="1"/>
  <c r="Q3" i="1"/>
  <c r="AJ27" i="1" l="1"/>
  <c r="AJ26" i="1"/>
  <c r="S27" i="1"/>
  <c r="O27" i="1"/>
  <c r="AH27" i="1"/>
  <c r="AI27" i="1" s="1"/>
  <c r="AH22" i="1" l="1"/>
  <c r="AI22" i="1" s="1"/>
  <c r="O22" i="1"/>
  <c r="AH26" i="1"/>
  <c r="AI26" i="1" s="1"/>
  <c r="S26" i="1"/>
  <c r="AH17" i="1" l="1"/>
  <c r="AI17" i="1" s="1"/>
  <c r="AH14" i="1"/>
  <c r="AI14" i="1" s="1"/>
  <c r="AH4" i="1"/>
  <c r="AH11" i="1" l="1"/>
  <c r="AI11" i="1" s="1"/>
  <c r="AH9" i="1"/>
  <c r="AI9" i="1" s="1"/>
  <c r="AH6" i="1"/>
  <c r="AI6" i="1" s="1"/>
  <c r="AI4" i="1"/>
</calcChain>
</file>

<file path=xl/sharedStrings.xml><?xml version="1.0" encoding="utf-8"?>
<sst xmlns="http://schemas.openxmlformats.org/spreadsheetml/2006/main" count="3775" uniqueCount="919">
  <si>
    <t>Date</t>
  </si>
  <si>
    <t>Time</t>
  </si>
  <si>
    <t>Location</t>
  </si>
  <si>
    <t>Details</t>
  </si>
  <si>
    <t>Details Understory</t>
  </si>
  <si>
    <t>Turtle Spot</t>
  </si>
  <si>
    <t>Line between 1 - Mid</t>
  </si>
  <si>
    <t>Line between 3 - Mid</t>
  </si>
  <si>
    <t>MeanCircumference</t>
  </si>
  <si>
    <t>Mean height above ground</t>
  </si>
  <si>
    <t>MeanCondition</t>
  </si>
  <si>
    <t>Notes on logs</t>
  </si>
  <si>
    <t>1(2)</t>
  </si>
  <si>
    <t>1(1)</t>
  </si>
  <si>
    <t>Straw</t>
  </si>
  <si>
    <t>Log Pattern</t>
  </si>
  <si>
    <t xml:space="preserve">Buffer Point 1      </t>
  </si>
  <si>
    <t xml:space="preserve">Buffer Point 3     </t>
  </si>
  <si>
    <t xml:space="preserve">Main Point </t>
  </si>
  <si>
    <t>1(3)</t>
  </si>
  <si>
    <t>1(4)</t>
  </si>
  <si>
    <t>1(5)</t>
  </si>
  <si>
    <t>Wet</t>
  </si>
  <si>
    <t>1(5)P</t>
  </si>
  <si>
    <t>1(6)</t>
  </si>
  <si>
    <t>2(1)</t>
  </si>
  <si>
    <t>2(2)P</t>
  </si>
  <si>
    <t>2(2)</t>
  </si>
  <si>
    <t>2(3)</t>
  </si>
  <si>
    <t>2(4)</t>
  </si>
  <si>
    <t>2(5)</t>
  </si>
  <si>
    <t>2(7)</t>
  </si>
  <si>
    <t>2(6)</t>
  </si>
  <si>
    <t>3(1)</t>
  </si>
  <si>
    <t>3(2)</t>
  </si>
  <si>
    <t>3(3)</t>
  </si>
  <si>
    <t>3(4)</t>
  </si>
  <si>
    <t>3(5)</t>
  </si>
  <si>
    <t>4(1)</t>
  </si>
  <si>
    <t>4(2)</t>
  </si>
  <si>
    <t>4(2)P</t>
  </si>
  <si>
    <t>3(5)P</t>
  </si>
  <si>
    <t>3(3)P</t>
  </si>
  <si>
    <t>2(5)P</t>
  </si>
  <si>
    <t>5(1)</t>
  </si>
  <si>
    <t>5(2)</t>
  </si>
  <si>
    <t>In transit</t>
  </si>
  <si>
    <t>5(3)</t>
  </si>
  <si>
    <t>5(4)</t>
  </si>
  <si>
    <t>5(5)</t>
  </si>
  <si>
    <t>5(5)P</t>
  </si>
  <si>
    <t>6(1)</t>
  </si>
  <si>
    <t>7(1)</t>
  </si>
  <si>
    <t>7(2)</t>
  </si>
  <si>
    <t>6(1)P</t>
  </si>
  <si>
    <t>7(2)P</t>
  </si>
  <si>
    <t>11(1)</t>
  </si>
  <si>
    <t>11(1)P</t>
  </si>
  <si>
    <t>11(2)</t>
  </si>
  <si>
    <t>11(2)P</t>
  </si>
  <si>
    <t>13(1)</t>
  </si>
  <si>
    <t>13(2)</t>
  </si>
  <si>
    <t>13(2)P</t>
  </si>
  <si>
    <t>13(3)</t>
  </si>
  <si>
    <t>13(3)P</t>
  </si>
  <si>
    <t>25(1)</t>
  </si>
  <si>
    <t>25(2)</t>
  </si>
  <si>
    <t>25(3)</t>
  </si>
  <si>
    <t>25(3)P</t>
  </si>
  <si>
    <t>25(4)</t>
  </si>
  <si>
    <t>25(5)</t>
  </si>
  <si>
    <t>26(1)</t>
  </si>
  <si>
    <t>26(2)</t>
  </si>
  <si>
    <t>26(3)</t>
  </si>
  <si>
    <t>26(3)P</t>
  </si>
  <si>
    <t>26(4)</t>
  </si>
  <si>
    <t>26(4)P</t>
  </si>
  <si>
    <t>27(1)</t>
  </si>
  <si>
    <t>27(1)P</t>
  </si>
  <si>
    <t>27(2)</t>
  </si>
  <si>
    <t>27(3)</t>
  </si>
  <si>
    <t>27(3)P</t>
  </si>
  <si>
    <t>27(4)</t>
  </si>
  <si>
    <t>28(1)</t>
  </si>
  <si>
    <t>29(1)</t>
  </si>
  <si>
    <t>29(1)P</t>
  </si>
  <si>
    <t>29(2)</t>
  </si>
  <si>
    <t>30(2)P</t>
  </si>
  <si>
    <t>30(1 close to 2) (2)</t>
  </si>
  <si>
    <t>Roly Poly</t>
  </si>
  <si>
    <t>Canopy Density  Individual</t>
  </si>
  <si>
    <t>Coolabah 18m and 15m, Wilga 13.5 and 6.6m within 10m</t>
  </si>
  <si>
    <t>Clumped</t>
  </si>
  <si>
    <t>Scattered</t>
  </si>
  <si>
    <t>Wilga 11m, 6.6, 13.5, Coolabah 18m, 15, 27.1 in area. Above this point Cooba 8.2, Wilga 3.8.  Grove of trees around 21trees. One dead tree 4.9m high</t>
  </si>
  <si>
    <t>Mound of dirt at base of tree, twigs and sticks, some broken up</t>
  </si>
  <si>
    <t>There are always twigs, leaves etc. on the ground</t>
  </si>
  <si>
    <t>1 large log 1m circumference and 5 smaller stick/logs</t>
  </si>
  <si>
    <t>Shady so lots of green plants when rains</t>
  </si>
  <si>
    <t>GWH</t>
  </si>
  <si>
    <t>Point</t>
  </si>
  <si>
    <t>MeanLength(m)</t>
  </si>
  <si>
    <t>Good- bark drying and cracking off</t>
  </si>
  <si>
    <t>Leaves, twigs and bark</t>
  </si>
  <si>
    <t>One branch</t>
  </si>
  <si>
    <t>Log under large tree</t>
  </si>
  <si>
    <t>0.2 &amp; 0.15</t>
  </si>
  <si>
    <t>2 small paralel logs on ground and dead branches with twigs still attached archingover</t>
  </si>
  <si>
    <t>small green plants covering 50% after rain, leaves(some poplar box),bark, twigs</t>
  </si>
  <si>
    <t>1 &amp; 1 &amp; 0.5</t>
  </si>
  <si>
    <t>2 &amp; 2 &amp; 1</t>
  </si>
  <si>
    <t>Diameter (m)</t>
  </si>
  <si>
    <t>Individual(s) Cir (m)</t>
  </si>
  <si>
    <t>Individual(s) Lengths (m)</t>
  </si>
  <si>
    <t>Individual height(s) above ground(m)</t>
  </si>
  <si>
    <t>Log(s) over turtle</t>
  </si>
  <si>
    <t>Circumference(m)</t>
  </si>
  <si>
    <t>Length (m)</t>
  </si>
  <si>
    <t>Height above ground(m)</t>
  </si>
  <si>
    <t>Tree branch larger twigs still attached, leaves and twigs on ground</t>
  </si>
  <si>
    <t>Branch</t>
  </si>
  <si>
    <t>Yes</t>
  </si>
  <si>
    <t>No</t>
  </si>
  <si>
    <t>0.02, 2.5, 60, 50, 40</t>
  </si>
  <si>
    <t>0.3, 0, 0, 0, 0</t>
  </si>
  <si>
    <t>Fair-bark off starting to lose outer layer</t>
  </si>
  <si>
    <t>Solid - cracks lengthwise but solid</t>
  </si>
  <si>
    <t>N/A</t>
  </si>
  <si>
    <t>4, 1.5</t>
  </si>
  <si>
    <t>0, 0.25</t>
  </si>
  <si>
    <t>Leaves, bark, twigs (LBT) Coombungi straw (CS)</t>
  </si>
  <si>
    <t>LBT</t>
  </si>
  <si>
    <t>Thickness (m)</t>
  </si>
  <si>
    <t>Coombungi straw</t>
  </si>
  <si>
    <t>2.5 cir near end, part of the big tree that has come down 18m long , Other logs 0.6, 0.5, 0.4 cir.</t>
  </si>
  <si>
    <t>Lots of leaves, twigs, sticks</t>
  </si>
  <si>
    <t>In a grove of 18 River Gums and under an almost dead tree with one branch alive. Also a cooba 12m high</t>
  </si>
  <si>
    <t>Sum</t>
  </si>
  <si>
    <t>Mean Density</t>
  </si>
  <si>
    <t>lignum leaning over top 2m tall and 4m diameter</t>
  </si>
  <si>
    <t xml:space="preserve">0.4, 0.08, 0.09  </t>
  </si>
  <si>
    <t>8, 1.5, 2.6</t>
  </si>
  <si>
    <t>0.2, 0, 0</t>
  </si>
  <si>
    <t>6 River red gum, 15m high, one dead tree with twigs gone 5.5m high</t>
  </si>
  <si>
    <t>Fallen tree(s)</t>
  </si>
  <si>
    <t>Top one falling apart bgut ones under streeked but solid</t>
  </si>
  <si>
    <t>10,10, 15, 15</t>
  </si>
  <si>
    <t>Straw covered in water</t>
  </si>
  <si>
    <r>
      <t>C</t>
    </r>
    <r>
      <rPr>
        <sz val="11"/>
        <rFont val="Calibri"/>
        <family val="2"/>
      </rPr>
      <t>°</t>
    </r>
  </si>
  <si>
    <t>iButton</t>
  </si>
  <si>
    <t>Location Temperature Type</t>
  </si>
  <si>
    <t>30(2)</t>
  </si>
  <si>
    <t>30(1 )</t>
  </si>
  <si>
    <t>Testo thermometer</t>
  </si>
  <si>
    <t>Surface Shade Temperature Time</t>
  </si>
  <si>
    <t>Covered by Water</t>
  </si>
  <si>
    <t>Moving</t>
  </si>
  <si>
    <r>
      <t>31</t>
    </r>
    <r>
      <rPr>
        <sz val="11"/>
        <rFont val="Calibri"/>
        <family val="2"/>
      </rPr>
      <t>° in sun</t>
    </r>
  </si>
  <si>
    <t>7(1)P</t>
  </si>
  <si>
    <t>30.1 in sun</t>
  </si>
  <si>
    <t>Dam</t>
  </si>
  <si>
    <t>Bark strips</t>
  </si>
  <si>
    <t>Other</t>
  </si>
  <si>
    <t>single</t>
  </si>
  <si>
    <t xml:space="preserve">Solid - cracks lengthwise, no bark present but wood solid </t>
  </si>
  <si>
    <t>Bad- rotting and falling appart, this one 1/2 left</t>
  </si>
  <si>
    <t>CS</t>
  </si>
  <si>
    <t>On the banks of the waterhole where Coombungi straw was abundent</t>
  </si>
  <si>
    <t>Logs</t>
  </si>
  <si>
    <t>overlaped</t>
  </si>
  <si>
    <t>1.2, 0.03</t>
  </si>
  <si>
    <t>Lying half berried next to where the turtle was berried under the Coombungi straw, smaller one across it</t>
  </si>
  <si>
    <t>scattered</t>
  </si>
  <si>
    <t xml:space="preserve"> some</t>
  </si>
  <si>
    <t>small</t>
  </si>
  <si>
    <t>short</t>
  </si>
  <si>
    <t>solid</t>
  </si>
  <si>
    <t>lots of twigs attached</t>
  </si>
  <si>
    <t>same branch</t>
  </si>
  <si>
    <t>0.2, 2, 1, 0.3</t>
  </si>
  <si>
    <t>Coolabah 18m and 15 and Wilga 13.5 and 6.6</t>
  </si>
  <si>
    <t>1 over and 1next to</t>
  </si>
  <si>
    <t>0.2,0.6, , 0.5, 0.3</t>
  </si>
  <si>
    <t>sparce</t>
  </si>
  <si>
    <t xml:space="preserve">1m, 0.05, 0 .2, 0.03, 0.08, 0.1 </t>
  </si>
  <si>
    <t>Solid</t>
  </si>
  <si>
    <t>Sparce</t>
  </si>
  <si>
    <t>Green plants now nothing before</t>
  </si>
  <si>
    <t>root 0.6m circ</t>
  </si>
  <si>
    <t>11:000</t>
  </si>
  <si>
    <t>5 and 7</t>
  </si>
  <si>
    <t>7x15cm and 5 larger</t>
  </si>
  <si>
    <t>Fair</t>
  </si>
  <si>
    <t xml:space="preserve">5 large logs together in last 10m shaded by large trees, 7 small(15cm circ), tangle of branches in last 4m still under the big tree oposit side of where1(2) was there were branches down on both sides. </t>
  </si>
  <si>
    <t>scattering of small sticks around the 3 logs</t>
  </si>
  <si>
    <t>1, two smaller</t>
  </si>
  <si>
    <t>mound of dirt over roots of tree</t>
  </si>
  <si>
    <t>0.36, 0.2</t>
  </si>
  <si>
    <t>grove of oak and belah saplings, a couple of dead trees</t>
  </si>
  <si>
    <t>small twigs</t>
  </si>
  <si>
    <t>None</t>
  </si>
  <si>
    <t>1(P2)</t>
  </si>
  <si>
    <t>Large root 60cm cir. 4 fallen trees 20-60cm cir.</t>
  </si>
  <si>
    <t>On edge of waterhole with no close trees</t>
  </si>
  <si>
    <t xml:space="preserve">Buffer Point 1     </t>
  </si>
  <si>
    <t>n/a</t>
  </si>
  <si>
    <t xml:space="preserve">Solid </t>
  </si>
  <si>
    <t>Lots of sticks on the end of a large branch jumbled with sticks and twigs</t>
  </si>
  <si>
    <t>covered</t>
  </si>
  <si>
    <t>River Cooba and Coolabah</t>
  </si>
  <si>
    <t>In area of coolabahs, wilgas and river cooba</t>
  </si>
  <si>
    <t>Coolabah 15m, Wilga 13.5, River Cooba, large area of trees on edge of Gingham Waterhole bed covering about 50m squared</t>
  </si>
  <si>
    <t xml:space="preserve">Wilgas, Coolabahs,River Cooba  together in a large areas of about 50 squar meters. </t>
  </si>
  <si>
    <t>River Cooba,Black box 25m, wilga 13m, Poplar box 25m</t>
  </si>
  <si>
    <t>6 River Gums 12m, 4 small river cooba 8.5m tall</t>
  </si>
  <si>
    <t>Single</t>
  </si>
  <si>
    <t>Bad</t>
  </si>
  <si>
    <t>Lots of sticks, twigs, leaves around large log falling to pieces</t>
  </si>
  <si>
    <t>2 Belah at 12m, 5 River Gums at 14m and 1 coolabah at 15m</t>
  </si>
  <si>
    <t>varied</t>
  </si>
  <si>
    <t>low</t>
  </si>
  <si>
    <t>0.5, 0.5,</t>
  </si>
  <si>
    <t>3 logs including the fallen tree.In places the tree was 15cm above the ground but on ground where crossed. 5 large sticks crossed</t>
  </si>
  <si>
    <t>0.2, 0.2</t>
  </si>
  <si>
    <t>small lignum plant</t>
  </si>
  <si>
    <t xml:space="preserve">3 large logs and a large one split into 3 only about 1.5m long plus  3 small ones </t>
  </si>
  <si>
    <t>3 large, 3 small, one broken</t>
  </si>
  <si>
    <t>lots around trees</t>
  </si>
  <si>
    <t>stalks of lignum</t>
  </si>
  <si>
    <t>Water in channel</t>
  </si>
  <si>
    <t>8.55 (QLD, time)</t>
  </si>
  <si>
    <t>Main Point (and buffer)</t>
  </si>
  <si>
    <t>Mean Diameter</t>
  </si>
  <si>
    <t>5(3)P</t>
  </si>
  <si>
    <t>In Moolaboola Dam</t>
  </si>
  <si>
    <t>In channel</t>
  </si>
  <si>
    <t>Dam and channel</t>
  </si>
  <si>
    <t>Edge of GWH under Coombungi straw</t>
  </si>
  <si>
    <t>Under lignum on edge of GWH</t>
  </si>
  <si>
    <t>31(1)</t>
  </si>
  <si>
    <t>In log</t>
  </si>
  <si>
    <t>Under lignum  in floodplain of GWH</t>
  </si>
  <si>
    <t>Under straw on edge of GWH</t>
  </si>
  <si>
    <t>15,15,15,20 (seem a little large,meters?)</t>
  </si>
  <si>
    <r>
      <t>Understory Density estimate</t>
    </r>
    <r>
      <rPr>
        <sz val="11"/>
        <color rgb="FFFF0000"/>
        <rFont val="Calibri"/>
        <family val="2"/>
        <scheme val="minor"/>
      </rPr>
      <t xml:space="preserve"> %</t>
    </r>
  </si>
  <si>
    <r>
      <rPr>
        <sz val="11"/>
        <rFont val="Calibri"/>
        <family val="2"/>
        <scheme val="minor"/>
      </rPr>
      <t xml:space="preserve"> Individual Heights</t>
    </r>
    <r>
      <rPr>
        <sz val="11"/>
        <color rgb="FFFF0000"/>
        <rFont val="Calibri"/>
        <family val="2"/>
        <scheme val="minor"/>
      </rPr>
      <t xml:space="preserve"> (m)</t>
    </r>
  </si>
  <si>
    <r>
      <rPr>
        <sz val="11"/>
        <rFont val="Calibri"/>
        <family val="2"/>
        <scheme val="minor"/>
      </rPr>
      <t>Mean Height</t>
    </r>
    <r>
      <rPr>
        <sz val="11"/>
        <color rgb="FFFF0000"/>
        <rFont val="Calibri"/>
        <family val="2"/>
        <scheme val="minor"/>
      </rPr>
      <t>(m)</t>
    </r>
  </si>
  <si>
    <r>
      <t xml:space="preserve">Lignum 1.5m high </t>
    </r>
    <r>
      <rPr>
        <sz val="11"/>
        <color rgb="FFFF0000"/>
        <rFont val="Calibri"/>
        <family val="2"/>
        <scheme val="minor"/>
      </rPr>
      <t>and 4 by</t>
    </r>
    <r>
      <rPr>
        <sz val="11"/>
        <rFont val="Calibri"/>
        <family val="2"/>
        <scheme val="minor"/>
      </rPr>
      <t xml:space="preserve"> 2 meters across</t>
    </r>
  </si>
  <si>
    <t xml:space="preserve">lignum 1m high thin and 1m across, </t>
  </si>
  <si>
    <t>River gum 15m tall close and shade from 2 large River gum, 6 smaller cooba 7m tall</t>
  </si>
  <si>
    <t>sticks</t>
  </si>
  <si>
    <t xml:space="preserve">covered </t>
  </si>
  <si>
    <t>lignum, just twigs and small sprigs</t>
  </si>
  <si>
    <t>1, 0.2, 0.2, 0.2, 0.2</t>
  </si>
  <si>
    <t>River gum, Cooba with mistletoe andlots of dead twigs 8.5m high</t>
  </si>
  <si>
    <t>lots of sticks</t>
  </si>
  <si>
    <t>5, 0.2, 0.2, 0.2, 0.2</t>
  </si>
  <si>
    <t>0.5, 0.2, 0.2, 0.2, 0.2</t>
  </si>
  <si>
    <t>spindly</t>
  </si>
  <si>
    <t>River gum 10m tall</t>
  </si>
  <si>
    <t>4:30pm</t>
  </si>
  <si>
    <t>stick</t>
  </si>
  <si>
    <t>na</t>
  </si>
  <si>
    <t>0.3, 0.3, 1.2, 0.6, 0.15</t>
  </si>
  <si>
    <t>3, 1.7, 2.8, 5.2, 2</t>
  </si>
  <si>
    <t>another log on ground but no details given</t>
  </si>
  <si>
    <t>small leaved sapling</t>
  </si>
  <si>
    <t>Canopy Average Hight (m)</t>
  </si>
  <si>
    <t>10:15am</t>
  </si>
  <si>
    <t>a dead prickly bush and 5 small grass stalks</t>
  </si>
  <si>
    <t>10:30am</t>
  </si>
  <si>
    <t>3 wild passion fruit plants</t>
  </si>
  <si>
    <t>na, 0.2,</t>
  </si>
  <si>
    <t>na, 3.5</t>
  </si>
  <si>
    <t>mixed</t>
  </si>
  <si>
    <t>patch of scattered logs 8m out</t>
  </si>
  <si>
    <t>stump</t>
  </si>
  <si>
    <t>stump 0.95m high 1.2m cir and fallen tree with sticks and twig still attached</t>
  </si>
  <si>
    <t>dead nonprickly plant</t>
  </si>
  <si>
    <t>0.35, na, 0.6</t>
  </si>
  <si>
    <t xml:space="preserve"> na</t>
  </si>
  <si>
    <t>2, na</t>
  </si>
  <si>
    <t>0.5,na</t>
  </si>
  <si>
    <t>fallen branch 20to50cm above ground, another with twigs still attached, scattered logs and lots of twigs 15m spread and a log extending outwards from transect</t>
  </si>
  <si>
    <t>small dead plant</t>
  </si>
  <si>
    <t>small number of twigs</t>
  </si>
  <si>
    <t>small leafless roly poly plant</t>
  </si>
  <si>
    <t>0.3, 0.2, 0.2, 0.6</t>
  </si>
  <si>
    <t>4, 2, 5, 0.2</t>
  </si>
  <si>
    <t>one of the logs was burnt so only 0.2meters long</t>
  </si>
  <si>
    <t>1, na</t>
  </si>
  <si>
    <t xml:space="preserve">2 small leafless plants/saplings </t>
  </si>
  <si>
    <t>5 River Cooba, 6 large Red Gum nearby within 3m and more nearby lignum 2m tall 5x4m across. A large dead tree trunk 1.1circumference and 10 tall</t>
  </si>
  <si>
    <t>6, 6,na</t>
  </si>
  <si>
    <t>2 branches 6m long and 4 small logs</t>
  </si>
  <si>
    <t>0.05 x 3</t>
  </si>
  <si>
    <t>0.5 x 3</t>
  </si>
  <si>
    <t>0.2 x2</t>
  </si>
  <si>
    <t>0.05 x2</t>
  </si>
  <si>
    <t>a couple of small grass sprigs dried out</t>
  </si>
  <si>
    <t>12:23pm</t>
  </si>
  <si>
    <t>0.55, na</t>
  </si>
  <si>
    <t>7,6, na</t>
  </si>
  <si>
    <t>fair</t>
  </si>
  <si>
    <t>log and three sticks one of which had roots still attached and was 6m long</t>
  </si>
  <si>
    <t>0.7, 0.2,0.3</t>
  </si>
  <si>
    <t>9m</t>
  </si>
  <si>
    <t>2 separate logs and stepped over the split Y section of a branch 9m long</t>
  </si>
  <si>
    <t>3 x 0.05</t>
  </si>
  <si>
    <t>stick bushes</t>
  </si>
  <si>
    <t>bark from fallen tree and 2 dead trees nearby</t>
  </si>
  <si>
    <t>Coolabah 14m high looked dead (sprouted up trunk when rain arrived)</t>
  </si>
  <si>
    <t>Wilga, (big spiders web in it)leaf litter thick around log 2cm</t>
  </si>
  <si>
    <t>0.2,0.1, 0.3, 0.15</t>
  </si>
  <si>
    <t>na,4, 4, 4</t>
  </si>
  <si>
    <t>thick pieces of bark from a large dead tree nearby</t>
  </si>
  <si>
    <t xml:space="preserve">past dead tree 14m heigh 1.5m circumference </t>
  </si>
  <si>
    <t>1:40pm</t>
  </si>
  <si>
    <t>Bare ground</t>
  </si>
  <si>
    <t xml:space="preserve">Bare ground </t>
  </si>
  <si>
    <t>Bare ground cracked channel area</t>
  </si>
  <si>
    <t>Bare except for in clump of saplings 7m area diameter</t>
  </si>
  <si>
    <t>20 Cooba sapplings 7m tall in a clump covering 7m diameter</t>
  </si>
  <si>
    <t>0.5, na</t>
  </si>
  <si>
    <t>na, 7, 2</t>
  </si>
  <si>
    <t>two small fallen trees one with twigs attached</t>
  </si>
  <si>
    <t>4 x 0.4, 1</t>
  </si>
  <si>
    <t>4 x 0.2, 1</t>
  </si>
  <si>
    <t>no logs no veg</t>
  </si>
  <si>
    <t>Group of trees to south, north bare channel, Coolabah 17m, Wilga 8m, Cooba 8m</t>
  </si>
  <si>
    <t>good</t>
  </si>
  <si>
    <t>Coolabah 18m trunk 3.5 circ, Cooba 8m, Wilga 7m</t>
  </si>
  <si>
    <t>1pm</t>
  </si>
  <si>
    <t>Cow manure</t>
  </si>
  <si>
    <t>0.8, 0.8</t>
  </si>
  <si>
    <t>3,3</t>
  </si>
  <si>
    <t>Good</t>
  </si>
  <si>
    <t>Stick with twigs and one without twigs</t>
  </si>
  <si>
    <t>na, 11</t>
  </si>
  <si>
    <t>2 small saplings</t>
  </si>
  <si>
    <t>2 sticks and a mass of sticks 4m wide at the end of a large dead tree 11m long</t>
  </si>
  <si>
    <t>Coolabah with three trunks as had been cut with chainsaw 11.5m tall, Bilah 12m</t>
  </si>
  <si>
    <t>na, 0.3,</t>
  </si>
  <si>
    <t>7, na</t>
  </si>
  <si>
    <t>15, na</t>
  </si>
  <si>
    <t xml:space="preserve">jumble of 3 fallen tree branches and a log 15cm above the ground, also a smaller jumbel of 6 sticks covering a 3m wide area </t>
  </si>
  <si>
    <t>Covered</t>
  </si>
  <si>
    <t>a small plant</t>
  </si>
  <si>
    <t>Small stick</t>
  </si>
  <si>
    <t>dried out grass clumps, 2 roly poly 35cm high</t>
  </si>
  <si>
    <t>na, 0.35</t>
  </si>
  <si>
    <t>0.3 x9, 1</t>
  </si>
  <si>
    <t>9 x 1, 12</t>
  </si>
  <si>
    <t>8 Roly poly and a galvanised burr</t>
  </si>
  <si>
    <t>9 logs in clump 5m from where turtle was and a long log 12m</t>
  </si>
  <si>
    <t>clumped 40% of area upto 0.03m</t>
  </si>
  <si>
    <t>Small leaf BW and Coolabah 4m</t>
  </si>
  <si>
    <t>none</t>
  </si>
  <si>
    <t>1 roly poly plant</t>
  </si>
  <si>
    <t>Wilga 1.4m and sapling 1.6m</t>
  </si>
  <si>
    <t>2.2 x3, 0.05, 30x2</t>
  </si>
  <si>
    <t>0.3x3, 0.2, 30x1</t>
  </si>
  <si>
    <t>3 spiky plants, a grass and a grove of Wilga samplings</t>
  </si>
  <si>
    <t>Only saplings</t>
  </si>
  <si>
    <t>2 roly poly bushes, a grass base</t>
  </si>
  <si>
    <t>pile of logs near the hole</t>
  </si>
  <si>
    <t>clumped/sparce</t>
  </si>
  <si>
    <t>dead roly poly bush</t>
  </si>
  <si>
    <t>4 roly poly bushes and one lignum</t>
  </si>
  <si>
    <t xml:space="preserve"> small prickly roly poly and galvanised bure</t>
  </si>
  <si>
    <t>roly poly and galvanised bure covering 20%</t>
  </si>
  <si>
    <t xml:space="preserve">Wilga 2.4m </t>
  </si>
  <si>
    <t>Clump of small Wilga</t>
  </si>
  <si>
    <t>some grass bases</t>
  </si>
  <si>
    <t xml:space="preserve">black roly poly20%, one wild passion fruit 1.5m high, two types of grass bases clubish and not clubish </t>
  </si>
  <si>
    <t>one small clubish grass base</t>
  </si>
  <si>
    <t xml:space="preserve">The 13 figure comes mainly from a largish Coolabah at a distance </t>
  </si>
  <si>
    <t>2 meat ant nests average size</t>
  </si>
  <si>
    <t>1.7, 1, 1</t>
  </si>
  <si>
    <t>wild passion fruit 1.7m, 2 roly poly 1m 50% bare ground</t>
  </si>
  <si>
    <t>2 Wilga 2m tall</t>
  </si>
  <si>
    <t>LT and cones</t>
  </si>
  <si>
    <t>thick</t>
  </si>
  <si>
    <t>0.5, 0.2, 0.2</t>
  </si>
  <si>
    <t>6, 1.5, 1.5</t>
  </si>
  <si>
    <t>bad</t>
  </si>
  <si>
    <t>stump (see details)</t>
  </si>
  <si>
    <t xml:space="preserve">stump 0.3m high 0.5 cir      </t>
  </si>
  <si>
    <t>Dead tree, Wilga 3m and clump of trees fairly thick</t>
  </si>
  <si>
    <t>2(2)iButton</t>
  </si>
  <si>
    <t>0.55,0.55,0.05,0.05</t>
  </si>
  <si>
    <t>2,2,0.5,0.5</t>
  </si>
  <si>
    <t>Coolabah saplings 3m and 2 small Cooba 4m</t>
  </si>
  <si>
    <t>5x0.55, 0.9</t>
  </si>
  <si>
    <t>5m into waterhole bare cracked mud</t>
  </si>
  <si>
    <t>straw</t>
  </si>
  <si>
    <t>one log on edge of water line, tangle of 2 branches 1m above the ground over a large log</t>
  </si>
  <si>
    <t>dead tree stump 15m tall 3m circ., Coolabah 2.84cir 15m tall</t>
  </si>
  <si>
    <t>large bush comprising 3 types of plants (see Michaels phone 27/04/2020)</t>
  </si>
  <si>
    <t>0.2, na</t>
  </si>
  <si>
    <t>3, na</t>
  </si>
  <si>
    <t>fallen branch belonging to large tree only last metre across transect, 6 fence posts leaning against each other in two lots, small branch with twigs attached and another log 20cm off ground in one place 0.2circ and 3 long</t>
  </si>
  <si>
    <t>0.5 x4</t>
  </si>
  <si>
    <t>4 half-dead prickly bushes first 3m most fallen over one 0.5m tall</t>
  </si>
  <si>
    <t>3 average size Wilga(13.5m) and a large coolabah 18m high</t>
  </si>
  <si>
    <t>Roly poly 100% on west, a wild passionfruit, roly poly 20%large,  roly poly 1m high, plant stems on ground</t>
  </si>
  <si>
    <t>mat of plant stems</t>
  </si>
  <si>
    <t xml:space="preserve">unknown 3m, coolabah 6m </t>
  </si>
  <si>
    <t>ba</t>
  </si>
  <si>
    <t>Roly-poly and galvanised bure mixed together some large bushes</t>
  </si>
  <si>
    <t>Unknown  2.5m tall</t>
  </si>
  <si>
    <t>one stick</t>
  </si>
  <si>
    <t>LT</t>
  </si>
  <si>
    <t>small dead plants 10%</t>
  </si>
  <si>
    <t>Fringe of grove of trees so tips of leaves nearby</t>
  </si>
  <si>
    <t>gum shoot off old stump .5mhigh</t>
  </si>
  <si>
    <t>past gum sapling attached to small 0.5m high stump, couple of wild passion fruit plants</t>
  </si>
  <si>
    <t>branched</t>
  </si>
  <si>
    <t>0,25</t>
  </si>
  <si>
    <t>fallen tree been burnt at some stage so fell over at spot 0.3 circ and 7 long. One branch on ground other 0.25 above ground</t>
  </si>
  <si>
    <t>roly poly 1.7, lignum bush 0.5</t>
  </si>
  <si>
    <t>unknown 5m tall</t>
  </si>
  <si>
    <t>lots of stalks from plants that have prickly flower pods when green</t>
  </si>
  <si>
    <t xml:space="preserve">Wilga tree, 3/4 dead tree bent over about 7m long, small Coolabah 7m tall almost dead </t>
  </si>
  <si>
    <t>3 Belah 13m tall, Coolabah 13m tall, 2 Wilga 10</t>
  </si>
  <si>
    <t>dead tree 13m high, cir 1.4m, Belah 21m, Wilga 3</t>
  </si>
  <si>
    <t>Belah 0.78cir, 12m high, coolabah 1.3m cir 14m high</t>
  </si>
  <si>
    <t>2 Wilga, Belah with lots of twigs but no leaves, Coolabah 18m tall about 18m to the east</t>
  </si>
  <si>
    <t>2 large dead trees, 6 Belah 15m tall, 7 Wilga 13m</t>
  </si>
  <si>
    <t>Belah double trunk 13.7m, 2 Wilga 9m, poplar box gum (2dead and olive branch) 7m high</t>
  </si>
  <si>
    <t>Belah 13m, Coolabah 6m, 4 small leaved trees with some dead branches</t>
  </si>
  <si>
    <t>Coolabah 14m, Belah with dead on its trunk 12m</t>
  </si>
  <si>
    <t>0.45, 0.25</t>
  </si>
  <si>
    <t>9, 9</t>
  </si>
  <si>
    <t>na, 25, 25, 45, na</t>
  </si>
  <si>
    <t xml:space="preserve">na, 9, 9, 10, na </t>
  </si>
  <si>
    <t>0.3, 0.3, 0.1, 0</t>
  </si>
  <si>
    <t>3 fallen branch over turtle crossed by 2 main logs and random sticks and bark, branches touching ground and others over them</t>
  </si>
  <si>
    <t>lots around logs</t>
  </si>
  <si>
    <t>1 small roly poly</t>
  </si>
  <si>
    <t>In a grove of 3 Coolabahs, a Wilga and a Belah</t>
  </si>
  <si>
    <t>2 dead trees 8m &amp; 4m, 2 Bilah 1.1mcir 9m tall, Baradine red gum 1.35cir 14m high, 5 Wilga 3m tall</t>
  </si>
  <si>
    <t>covered 1cm</t>
  </si>
  <si>
    <t>End of fallen tree 1.5m long rotted so no roots left broken up, 0.4m circumference</t>
  </si>
  <si>
    <t>Ends of branches after 5m, next lot of branch ends 10m further on near location of Turtle 6</t>
  </si>
  <si>
    <r>
      <rPr>
        <i/>
        <sz val="11"/>
        <rFont val="Calibri"/>
        <family val="2"/>
        <scheme val="minor"/>
      </rPr>
      <t>C.longicollis</t>
    </r>
    <r>
      <rPr>
        <sz val="11"/>
        <rFont val="Calibri"/>
        <family val="2"/>
        <scheme val="minor"/>
      </rPr>
      <t xml:space="preserve"> plastron 10x17</t>
    </r>
  </si>
  <si>
    <t>2(2)P iButton</t>
  </si>
  <si>
    <t>Broken up sticks ranging from small to  0.1 and 0.2 circumference</t>
  </si>
  <si>
    <t>clumped sticks</t>
  </si>
  <si>
    <t>2 branch twig end</t>
  </si>
  <si>
    <t>large bark pieces</t>
  </si>
  <si>
    <t>log with 3 branches at end</t>
  </si>
  <si>
    <t>Wilga 4m, Unknown 5m, 4 Belahs</t>
  </si>
  <si>
    <t>clumped</t>
  </si>
  <si>
    <t>silid</t>
  </si>
  <si>
    <t xml:space="preserve">turtle was at the base of a Wilga tree that had been bent over under the log and was growing out from under the end </t>
  </si>
  <si>
    <t>3 Bilah 14m splitting bark length of trunk, 3 Wilga including the one under the log, Scruffy tree 2.5m high</t>
  </si>
  <si>
    <t>na, 8</t>
  </si>
  <si>
    <t>0.3, 0</t>
  </si>
  <si>
    <t>larger log with branch off lying ontop of small log, first layer breaking off</t>
  </si>
  <si>
    <t>dead roly poly 0 .6 long x 0.3 wide x0.3high</t>
  </si>
  <si>
    <t>1,  1,  1</t>
  </si>
  <si>
    <t>Bilah 15m &amp; 12m, Poplar Box 13.5m , Coolabah 15m, 5 x Wilga 5m</t>
  </si>
  <si>
    <t>Main Point</t>
  </si>
  <si>
    <t>Under tangle of branch twigs splitting into 2 at turtle location</t>
  </si>
  <si>
    <t>15, 14, 40 same branch</t>
  </si>
  <si>
    <t>main end 0.4cir and branch offs 0.15 and 0.14, length 6.3 and 0.3 off the ground bark coming off and splits from drying</t>
  </si>
  <si>
    <t>Cooba 7m tall with dead mistletoe, 4 coolabah (14) and 3 bilah (10)</t>
  </si>
  <si>
    <r>
      <t>fallen branches leaning up against trunk of large b</t>
    </r>
    <r>
      <rPr>
        <b/>
        <sz val="11"/>
        <rFont val="Calibri"/>
        <family val="2"/>
        <scheme val="minor"/>
      </rPr>
      <t>aradine red gum 1.35m circumference 14m high, 2 Wilga normal size (10m), large Belah (12m)</t>
    </r>
  </si>
  <si>
    <t>Bilah (12), Wilga (10), Unknown (small leaved tree) (10)</t>
  </si>
  <si>
    <t>5 Wilga medium size (6m), small Belah (10), and Poplar box average height (13)</t>
  </si>
  <si>
    <t>6 Wilga (10), 3 Belah (12), 2 coolabahs (15), 1 Poplar box (13)</t>
  </si>
  <si>
    <t>Oak (13), some sort of acacia 'tree thing' (10)</t>
  </si>
  <si>
    <t>Lignum</t>
  </si>
  <si>
    <t>Wilga one trunk 2m high with 3 off shoots at base</t>
  </si>
  <si>
    <t>Branch beside and under lignum no twigs or sticks on it</t>
  </si>
  <si>
    <t>Large clump of lignum with other clumps around it making a large area covered in lignum</t>
  </si>
  <si>
    <t>Wilga 4.5m high</t>
  </si>
  <si>
    <t>some Roly poly and flattened straw type material</t>
  </si>
  <si>
    <t>55, 10</t>
  </si>
  <si>
    <t>passed large area of clumped lignum where turtle was</t>
  </si>
  <si>
    <t>small sparce black Roly poly plant</t>
  </si>
  <si>
    <t>Belah 3.5 &amp;2.5 larger one hanging over spot</t>
  </si>
  <si>
    <t>1.5, 1.5</t>
  </si>
  <si>
    <t>0.7,10</t>
  </si>
  <si>
    <t>passed large clump of lignum where turtle was and a roly poly plant</t>
  </si>
  <si>
    <t>Wilga clump 6m across</t>
  </si>
  <si>
    <t>single black roly poly bush 0.2 x 0.2</t>
  </si>
  <si>
    <t>0.2, 2, na</t>
  </si>
  <si>
    <t>0.2, 1, na</t>
  </si>
  <si>
    <t>Black roly poly stuff on ground</t>
  </si>
  <si>
    <t>Dead Bilah</t>
  </si>
  <si>
    <t>1, 0.4, na</t>
  </si>
  <si>
    <t>1, 0.8, na</t>
  </si>
  <si>
    <t>passed lignum 1 x 1, and 0.4 x0.8, some black roly poly</t>
  </si>
  <si>
    <t xml:space="preserve"> dried roly poly bushes</t>
  </si>
  <si>
    <t xml:space="preserve">passed a Bumble tree 2m tall with thin foliage </t>
  </si>
  <si>
    <t>Under lignum</t>
  </si>
  <si>
    <t>Next to it under straw</t>
  </si>
  <si>
    <t>Under stick end of branch</t>
  </si>
  <si>
    <t>Next to it under leaves on fallen branch</t>
  </si>
  <si>
    <t>1 log under lignum</t>
  </si>
  <si>
    <t>Under coombungi straw</t>
  </si>
  <si>
    <t>1 under lignum</t>
  </si>
  <si>
    <t>Lignum bush</t>
  </si>
  <si>
    <t>Under lignum on cracked floodplain</t>
  </si>
  <si>
    <t>Under lignum in cracked floodplain</t>
  </si>
  <si>
    <t>Lignum  3m tall x 4m diameter, cover underneath 80-90%, space underneath upto 0.3m</t>
  </si>
  <si>
    <t>No trees nearby, (about 20m away are coolabah 15m, 3 Cooba 6m tall, Belah 14m tall)</t>
  </si>
  <si>
    <t>Lignum 2m tall 4m across thinner in the middle 50% than around the edges shade 90%. Plants seem to be ci rcled around a centre area of about0.5m squared</t>
  </si>
  <si>
    <t>Almost dead Cooba not showing in Densometer, large Belah 12m  2.1m circ, (smaller Cooba 6m tall 6m away)</t>
  </si>
  <si>
    <t>leaving</t>
  </si>
  <si>
    <t>GWH when</t>
  </si>
  <si>
    <t>found</t>
  </si>
  <si>
    <t>Next  to log under LBT</t>
  </si>
  <si>
    <t>0.45, 0.15</t>
  </si>
  <si>
    <t xml:space="preserve">8, 10 </t>
  </si>
  <si>
    <t>0, 0.15 0.15, 0.15, 0.15</t>
  </si>
  <si>
    <t>crisscross of 4 logs biggest on bottom 0.45 circ 8 long, also smaller branches from the end of a fallen tree 15 circ 10m long</t>
  </si>
  <si>
    <t>Grove of 5 Wilga (5m), a small leafed tree 0.5m circ 0.3, 2 Coolabah (14)</t>
  </si>
  <si>
    <t>0.45, 0.2</t>
  </si>
  <si>
    <t>0.08 in spot chosen also next to 0</t>
  </si>
  <si>
    <t>One log with branch going upwards. Branch was 0.8 above ground. iButton next to main log under branching section</t>
  </si>
  <si>
    <t>4 sapling twigs 15-25cm tall</t>
  </si>
  <si>
    <t>3 Wilga 4m, 4 Coolabah 13m, 1 Belah 13m</t>
  </si>
  <si>
    <t xml:space="preserve">2 Wilga (5m), 2 tall but skinny Coolabah (10) </t>
  </si>
  <si>
    <t>2 Wilga (9m) (3 Bilah 13m, Coolabah 13m in area giving shade)</t>
  </si>
  <si>
    <t>5 Wilga (9m) , Belah with mistletoe (13m), Coolabah  (13m)</t>
  </si>
  <si>
    <t>log split in half sticking out from under lignum</t>
  </si>
  <si>
    <t>Lignum bush 2m x 3m, over log and small belah out of side</t>
  </si>
  <si>
    <t>Belah 5m</t>
  </si>
  <si>
    <t xml:space="preserve">Migrating across open country when located few roly poly bushes around no canapy, turned back at angle </t>
  </si>
  <si>
    <t>Hole 0.15deep, 0.4wide</t>
  </si>
  <si>
    <t>Hole half covered by roly poly &amp; bent branch stick</t>
  </si>
  <si>
    <t>0.35, 0.35, 0.4</t>
  </si>
  <si>
    <t>0, 0.3, 0.3</t>
  </si>
  <si>
    <t xml:space="preserve">one at ground level forked around hole other two on top across  it </t>
  </si>
  <si>
    <t>roly poly,  grass base</t>
  </si>
  <si>
    <t>Coolabah sapling 1.7m, Wilga 4m tall, (Wilga 4m tall 3.5m away from hole</t>
  </si>
  <si>
    <t>stick to 1.2m</t>
  </si>
  <si>
    <t>stick to 12</t>
  </si>
  <si>
    <t>0 to 1m</t>
  </si>
  <si>
    <t>pile of logs pushed together 1m high by 12m long by 8m wide including sticks twigs and large root base of fallen tree. Role of sheep fencing wire at one end</t>
  </si>
  <si>
    <t xml:space="preserve">LBT </t>
  </si>
  <si>
    <t>0.15 to 0.05</t>
  </si>
  <si>
    <t>0.05 to 0.1</t>
  </si>
  <si>
    <t>some grass bases and roly poly/galvanised bure</t>
  </si>
  <si>
    <t>Turtle in log</t>
  </si>
  <si>
    <t>1, 0.7</t>
  </si>
  <si>
    <t>9, 4.5</t>
  </si>
  <si>
    <t>0, 0.22</t>
  </si>
  <si>
    <t>Turtle hiding in hollow tree trunk with roots rotted off 1m circumference and 9m long resting ontop of smaller fallen tree 0.7circ and 4.5m long. Turtle entered top not root end</t>
  </si>
  <si>
    <t>Poplar Box gum 14m, Wilga 12.5m, Dead tree, 14m</t>
  </si>
  <si>
    <t>Under LBT between logs</t>
  </si>
  <si>
    <t>0-10</t>
  </si>
  <si>
    <t>0.1 - 0.5</t>
  </si>
  <si>
    <t>0.3 - 4</t>
  </si>
  <si>
    <t>0 to 0.1</t>
  </si>
  <si>
    <t>Turtle under LBT between sticks and logs next to River Cooba in clump of trees including one that was broken in half making a triangle 1.5m high</t>
  </si>
  <si>
    <t>covered at turtle 0.07</t>
  </si>
  <si>
    <t>River Cooba 1.55 circ 14m, Poplar Box 1.65 circ 15m tall, Dead tree 0.9circ 7m tall</t>
  </si>
  <si>
    <t>Clump of trees next to it 3 small coolabahs 5m and 7 Wilga 4m</t>
  </si>
  <si>
    <t>thin</t>
  </si>
  <si>
    <t>Wilga 5m and dead tree</t>
  </si>
  <si>
    <t>0.7, 1, na</t>
  </si>
  <si>
    <t>6, 1, na</t>
  </si>
  <si>
    <t>8 near clump within 10m of centre, 3 ground level, one  0.7cir 6tall, another 1circ and 1m long</t>
  </si>
  <si>
    <t>one ropy poly</t>
  </si>
  <si>
    <t>3 big trees and 8 saplings</t>
  </si>
  <si>
    <t>Dead tree, Poplar box 16m, Cooba 14.5</t>
  </si>
  <si>
    <t>5 logs near where turtle was 2 branches one with twigs attached 0.2 to 0.4 above ground</t>
  </si>
  <si>
    <t>Grove of 8 small Wilga  (4m) , 6 small saplings (1.5) and small Cooba (4)</t>
  </si>
  <si>
    <t>0.3, 1.8</t>
  </si>
  <si>
    <t>3, 4</t>
  </si>
  <si>
    <t>sticks, log 0.08</t>
  </si>
  <si>
    <t>na, 2</t>
  </si>
  <si>
    <t>pretty much all sticks as the log was only 0.08circ and 2m long</t>
  </si>
  <si>
    <t>Dead tree and Cooba</t>
  </si>
  <si>
    <t>0.1, 0.1, 0.1</t>
  </si>
  <si>
    <t>0.3,0.3,0.3</t>
  </si>
  <si>
    <t>6 Coolabah of varying sizes</t>
  </si>
  <si>
    <t>0.8, 0.6</t>
  </si>
  <si>
    <t>6, 6</t>
  </si>
  <si>
    <t>Clumped at small Belahs</t>
  </si>
  <si>
    <t>5 small Belah</t>
  </si>
  <si>
    <t>0.7, 0.7, 0.7, 0.7</t>
  </si>
  <si>
    <t>1, 1, 1, 1</t>
  </si>
  <si>
    <t>Poplar Box 14m, Cooba 12m</t>
  </si>
  <si>
    <t>Hole 0.12 deep, 0.65 wide, 0.6 long</t>
  </si>
  <si>
    <t>Wood formed roof of hole</t>
  </si>
  <si>
    <t>Large fallen tree roots form the roof of much of the hole, tree fallen north and the root have disintregated so dry rotting end in bad condition</t>
  </si>
  <si>
    <t>0.3 x 6</t>
  </si>
  <si>
    <t>6 x 0.05</t>
  </si>
  <si>
    <t>6 small dried twigs around hole</t>
  </si>
  <si>
    <t>Belah 13, Baradine red gum 13.5, Poplar box 12.5, Winga 4.5</t>
  </si>
  <si>
    <t>4:07pm</t>
  </si>
  <si>
    <t>1.1, 0.5, na, 0.1</t>
  </si>
  <si>
    <t>13, 1.5, na, 2</t>
  </si>
  <si>
    <t>0, 2, 0.1</t>
  </si>
  <si>
    <t>3 main branches extending beyond point one with branches up to 2m above the ground, also scattered broken up sticks/logs at point</t>
  </si>
  <si>
    <t>Wilga</t>
  </si>
  <si>
    <t>Wilga 4m, Belah 13 &amp; dead one 14.5</t>
  </si>
  <si>
    <t>dead plant</t>
  </si>
  <si>
    <t>leaving the point 6m to ege of rubble found 4 logs app 1.5m by 0.2circ</t>
  </si>
  <si>
    <t>3:00pm</t>
  </si>
  <si>
    <t>3:10pm</t>
  </si>
  <si>
    <t>small roly poly</t>
  </si>
  <si>
    <t>2 Small trees 1.5, Wilga 3, Belah 0.5circ 4m high</t>
  </si>
  <si>
    <t>large branch of fallen tree</t>
  </si>
  <si>
    <t>fallen tree with 3 main branches and 4 further ones</t>
  </si>
  <si>
    <t xml:space="preserve">Large clump of lignum  </t>
  </si>
  <si>
    <t>3 Bilah 7</t>
  </si>
  <si>
    <t>1 (6 more nearby)</t>
  </si>
  <si>
    <t>fallen tree with roots still accached</t>
  </si>
  <si>
    <t>Lignum similar to main point</t>
  </si>
  <si>
    <t xml:space="preserve">Belah 7m and six within a 3m radius </t>
  </si>
  <si>
    <t>12:00pm</t>
  </si>
  <si>
    <t>large Coolabah 2m circumference 15m tall</t>
  </si>
  <si>
    <t>12pm</t>
  </si>
  <si>
    <t>lignum 1.5m high</t>
  </si>
  <si>
    <t>turtle shell deformed at 10 &amp; 11 sort of missing</t>
  </si>
  <si>
    <t>lignum bush</t>
  </si>
  <si>
    <t>4x0.1, 0.2, 1</t>
  </si>
  <si>
    <t>4x1, 3, 5</t>
  </si>
  <si>
    <t>some logs fair a larger one broken up and some of them above ground</t>
  </si>
  <si>
    <t>Belah 1m circ and 3m tall</t>
  </si>
  <si>
    <t>tree root half covered</t>
  </si>
  <si>
    <t>large tree root half covered</t>
  </si>
  <si>
    <t>2 Coolabah 14m, Oak 14m, Belah 3.5m, Belah sapling (1.5), dead belah</t>
  </si>
  <si>
    <t>0.08, 1, 0.05, 0.05, na</t>
  </si>
  <si>
    <t xml:space="preserve">2, 6, 0.3, 0.3, 2.2 </t>
  </si>
  <si>
    <t>log, branch, 2 sticks and root</t>
  </si>
  <si>
    <t>lignam 2 x 2m</t>
  </si>
  <si>
    <t>Belah 1mcirc 4m tall</t>
  </si>
  <si>
    <t>coombungi straw</t>
  </si>
  <si>
    <t>coombungi straw on ground</t>
  </si>
  <si>
    <t>Belah clump</t>
  </si>
  <si>
    <t>one end proped up by root</t>
  </si>
  <si>
    <t>Under log and BLT making bump</t>
  </si>
  <si>
    <t>0.26, 0.75</t>
  </si>
  <si>
    <t>15.26, long log</t>
  </si>
  <si>
    <t>top log support turtle log holding it above the ground a fair way but end where turtle was lower and held up by a large root by 0.02m</t>
  </si>
  <si>
    <t>Coolabah 15m, (more shade on spot where turtle was compared to iButton as sun is from the side wven though may be less on top</t>
  </si>
  <si>
    <t>0.7, na</t>
  </si>
  <si>
    <t>9, na</t>
  </si>
  <si>
    <t>twig, log, stick</t>
  </si>
  <si>
    <t>0.13, 0, 0</t>
  </si>
  <si>
    <t>Coolabah 18m and Wilga 13.5</t>
  </si>
  <si>
    <t>Bilah 1.95m circ 17m, Baradine red gum 14, Wilga 9m</t>
  </si>
  <si>
    <t>Wilga 9m, Baradine red gum 8m</t>
  </si>
  <si>
    <t>5x0.3, 0.1, 0.5</t>
  </si>
  <si>
    <t>5x7, 1, 5</t>
  </si>
  <si>
    <t>2 galvanised bur and a Black roly poly</t>
  </si>
  <si>
    <t>13m to edge of grove of Wilga ( 10, 10), Bilah (12), Poplar Box gum (14)</t>
  </si>
  <si>
    <t>3 Baradine red gum 10m, Wilga 9, 3 Coolabah 13</t>
  </si>
  <si>
    <t>2x0.7</t>
  </si>
  <si>
    <t>1, 3</t>
  </si>
  <si>
    <t xml:space="preserve">A Roly Poly </t>
  </si>
  <si>
    <t>A sprig of roly poly</t>
  </si>
  <si>
    <t>5xcoolabah 12m tall, 4x belah 11m, 5x Wilga 5m</t>
  </si>
  <si>
    <t>Baradine red gum 0.06circ  2m tall, 0.2 circ 6, coolabah (12), Belah (15)</t>
  </si>
  <si>
    <t>Bowed root</t>
  </si>
  <si>
    <t>Turtle under bowed root 0.07m at center and in natural hole in trunk of tree</t>
  </si>
  <si>
    <t xml:space="preserve">Poplar box gum branched near base one branch fallen down and dead 1.5m circ and one upright and green 0.8m circ 12m, 5 Wilga 9m, 2 Cooba 9m, Bilah 17m </t>
  </si>
  <si>
    <t>Pretend spot next to tree trunk</t>
  </si>
  <si>
    <t>Bilah 17m, 2 Wilga 4m</t>
  </si>
  <si>
    <t>Wild passionfruit  plant</t>
  </si>
  <si>
    <t>3.8 diameter</t>
  </si>
  <si>
    <t>1.9 inside</t>
  </si>
  <si>
    <t>Only the one wild passionfruit plant giving 95% shade inside not leaves just lots of twigs</t>
  </si>
  <si>
    <t>This one did not match with another bush as they there small used log</t>
  </si>
  <si>
    <t>main log had a fork at the end</t>
  </si>
  <si>
    <t>0.35, 0.35, 0.15</t>
  </si>
  <si>
    <t>2 prickly plants and another sort</t>
  </si>
  <si>
    <t>Oak 15m (not above but would shade small acacia type 3m and small leaves tree 2m)</t>
  </si>
  <si>
    <t>Oak 4m, Baradine red gum 10m Coolabah 20m &amp; 13</t>
  </si>
  <si>
    <t xml:space="preserve">Under leaning Wilga (7) with old stump 0.5m circ, 5 young coolabah 3m high, coolabah 25m, large Coolabah (18) , Oak 15, grove of trees 25m x 27m </t>
  </si>
  <si>
    <t>Under fork in log and BLT  in grove of trees</t>
  </si>
  <si>
    <t>a large log forked one meter along total length 6m other sticks around</t>
  </si>
  <si>
    <t>BLT</t>
  </si>
  <si>
    <t>Large Poplar box gum 4mcirc 14mtall, (2 Coolabah 100m away on either side 13m tall)</t>
  </si>
  <si>
    <t>10 felled</t>
  </si>
  <si>
    <t>Heaped</t>
  </si>
  <si>
    <t>Under large log in pile of other logs</t>
  </si>
  <si>
    <t>White ants come out when stand on</t>
  </si>
  <si>
    <t>10 large tree trunks with roots still attached in a pile sugesting pushed there by bulldoser. In a padock with similar piles but from this spot this appears to be the biggest pile and the largest logs. 1m circ, largest 1.45m circ many 0.7circ pile 3m high and 6m across</t>
  </si>
  <si>
    <t>roly poly 1.5, Bilah sapling 1.5m</t>
  </si>
  <si>
    <t>1.5,1.5</t>
  </si>
  <si>
    <t>Young tree 4m tall</t>
  </si>
  <si>
    <t>Mixed</t>
  </si>
  <si>
    <t>10 main logs approximately 0.7m circ with roods still attached on 3 main ones and many small ones, linked with another smaller pile of logs to west that has a large log init approximately 1.5m circ, pile 4.5m wide, 18m long, criscrossing to 0.7m high</t>
  </si>
  <si>
    <t>dead roly poly against logs on north and south edges</t>
  </si>
  <si>
    <t>10x0.8</t>
  </si>
  <si>
    <t>10 Belah saplings 0.8m high</t>
  </si>
  <si>
    <t>Belah14.6, Coolabah 14.6</t>
  </si>
  <si>
    <t>5x0.4, 1.2</t>
  </si>
  <si>
    <t>Scattered black Roly poly and one large one</t>
  </si>
  <si>
    <t>Pile</t>
  </si>
  <si>
    <t>Pile of logs 1.4 m high, top layer gives as stand on it</t>
  </si>
  <si>
    <t>Stalky bush in middle of log pile</t>
  </si>
  <si>
    <t>(coolabah 10.2m tall )</t>
  </si>
  <si>
    <t>0.55, 0.3, 0.5,0.8</t>
  </si>
  <si>
    <t>4+</t>
  </si>
  <si>
    <t>4.5, 12, na</t>
  </si>
  <si>
    <t>Log falling in half 0.55circ 4.5m, small pile of ground level lgs 1m long 0.3circ, 0.5circ 12m and 0.8</t>
  </si>
  <si>
    <t>big black roly poly and some galvanised bure</t>
  </si>
  <si>
    <t>log pile where most of the small sticks are, mostly sticks, twigs one layer with large log on bottom 0.4</t>
  </si>
  <si>
    <t>Small lignum coming u between sticks</t>
  </si>
  <si>
    <t>(oak 13.4m)</t>
  </si>
  <si>
    <t>1, 1, 1</t>
  </si>
  <si>
    <t>small prickly plant</t>
  </si>
  <si>
    <t>few scraggly prickly plants</t>
  </si>
  <si>
    <t>11"00</t>
  </si>
  <si>
    <t>Next to logs under BLT</t>
  </si>
  <si>
    <t>0.85, 0.9</t>
  </si>
  <si>
    <t>0, 0.15</t>
  </si>
  <si>
    <t>0.85, 0.9, na</t>
  </si>
  <si>
    <t>20, na</t>
  </si>
  <si>
    <t>2 large logs 0.85 and0.9 circ, 2 smaller branches and lots of twigs and sticks but not heaped on top or one another. One big log on ground and other log crossing it 15cm top one solid ground one hollow and pitted</t>
  </si>
  <si>
    <t>average sized dead roly poly just to one side caught between logs</t>
  </si>
  <si>
    <t>Wilga 6m, River gum 20m, River Oak 15</t>
  </si>
  <si>
    <t>0.3,na</t>
  </si>
  <si>
    <t>4, na</t>
  </si>
  <si>
    <t>0.08, na</t>
  </si>
  <si>
    <t>1 main log and 3 others within the m squared</t>
  </si>
  <si>
    <t xml:space="preserve">Small black roly poly </t>
  </si>
  <si>
    <t>Passed 7 logs from 0.1 to 0.4 circ till grot to group where turtle was</t>
  </si>
  <si>
    <t>passed a couple of roly poly and not many prickly plants</t>
  </si>
  <si>
    <t xml:space="preserve">Red gum 19m Oak 18m, Bumble tree 3, Wilga 3m, </t>
  </si>
  <si>
    <t>10 large oak nearby (18m), 6 large Coolabah (18)</t>
  </si>
  <si>
    <t>small branch with twigs across the buffer line</t>
  </si>
  <si>
    <t>0.6, na</t>
  </si>
  <si>
    <t>3m, na</t>
  </si>
  <si>
    <t>9 logs 0.6 by 3m, fallen branch with twigs and bark on ground</t>
  </si>
  <si>
    <t>cover</t>
  </si>
  <si>
    <t xml:space="preserve">There were 3 logs on the ground and 1, 0.3m above the ground all medium size.. The branch was ontop of that 0.2m circ. </t>
  </si>
  <si>
    <t>Half dead Wilga (4m)</t>
  </si>
  <si>
    <t>1 large log 1.1m circ, 5 medium/small 3m long, most on ground but some 0.05m above</t>
  </si>
  <si>
    <t>Oak 25, River gum 26, dead tree</t>
  </si>
  <si>
    <t>2 River gums (20 ), 1 large dead oak, and a healthy large oak (18 )</t>
  </si>
  <si>
    <t>under branching part 0.03 circ next to log</t>
  </si>
  <si>
    <t>Tangle of branches with large twigs still attached across log</t>
  </si>
  <si>
    <t>3 small coolabah 0.5m 8m tall, 2 medium coolabah 1.4m circ 8m tall and 4 large coolabah 2m circ 13m tall</t>
  </si>
  <si>
    <t>n</t>
  </si>
  <si>
    <t>branching log with 2 points in buffer 1.2m diameter at large end</t>
  </si>
  <si>
    <t>0.25, 0.2</t>
  </si>
  <si>
    <t>15, 0</t>
  </si>
  <si>
    <t>Roly poly</t>
  </si>
  <si>
    <t>Clump</t>
  </si>
  <si>
    <t>Tangle of branches where turtle was none after that open ground</t>
  </si>
  <si>
    <t>clump of dead grass 0.05 diameter</t>
  </si>
  <si>
    <t>2 large coolabah (18) one either side</t>
  </si>
  <si>
    <t>Tangle of branches covering 2m area</t>
  </si>
  <si>
    <t>Grass clump 0.1 diameter and Roly poly</t>
  </si>
  <si>
    <t>Roly poly 0.2 high by 0.3diameter</t>
  </si>
  <si>
    <t>walked in shade of coolabah for 22 of the 25m</t>
  </si>
  <si>
    <t>10+</t>
  </si>
  <si>
    <t>log 0.5circ 3m long, 6 logs near pretend turtle log, cluster ranging from 0.8 x 0.4, 0.3 x1, 0.15 x 2m, and one branch above ground by 0.18m others on ground level</t>
  </si>
  <si>
    <t>Clump of grass 0.2 diameter and Roly poly</t>
  </si>
  <si>
    <t>2 coolabah large on either side by 10m</t>
  </si>
  <si>
    <t>3 logs within 4m of pretend turtle. Some of the same branches approximately 9m to base, solid</t>
  </si>
  <si>
    <t>one over and a smaller one next to</t>
  </si>
  <si>
    <t>1.5, 0.3</t>
  </si>
  <si>
    <t>8.5, 4</t>
  </si>
  <si>
    <t>0.1, 0</t>
  </si>
  <si>
    <t xml:space="preserve">Coolabah </t>
  </si>
  <si>
    <t>piled (see details)</t>
  </si>
  <si>
    <t>Leaves (1.2m and 0.3m diameter) caught around  lignum bush 0.4 x 0.4, 2 Roly poly .03 high</t>
  </si>
  <si>
    <t>Oak 10m</t>
  </si>
  <si>
    <t>2 Falked stumps</t>
  </si>
  <si>
    <t>2 stumps one falked 0.5circ x 3m tall, other 2m diamater . Log wedged in falk</t>
  </si>
  <si>
    <t>clumped around stumps 5%</t>
  </si>
  <si>
    <t>line of slaters 1m wide 100m long</t>
  </si>
  <si>
    <t>Coolabah 13m 6m away</t>
  </si>
  <si>
    <t>Coolabahs</t>
  </si>
  <si>
    <t>Roly poly remenants</t>
  </si>
  <si>
    <t>Roly poly dried ou</t>
  </si>
  <si>
    <t>near large Coolabah</t>
  </si>
  <si>
    <t>0.06, 0.1, 0.06, stick</t>
  </si>
  <si>
    <t>1, 0.7, 2, stick</t>
  </si>
  <si>
    <t>stick from sapling of coolabah</t>
  </si>
  <si>
    <t>Random nearby site chosen no log</t>
  </si>
  <si>
    <t>Roly poly with sticks 0.2 tall</t>
  </si>
  <si>
    <t>Coolabah (10) and Oak (10)</t>
  </si>
  <si>
    <t>under tip of branch in depression under roly poly</t>
  </si>
  <si>
    <t>n, 0.2</t>
  </si>
  <si>
    <t>n, 10</t>
  </si>
  <si>
    <t>0, 0.7</t>
  </si>
  <si>
    <t>large branch at 3/4 section towards end and a smaller log 0.35m east of where the turtle was</t>
  </si>
  <si>
    <t>turtle under clump of roly poly caught by log</t>
  </si>
  <si>
    <t>6 Coolabah within 9m 12m tall, and oak further away at 12m 11m tall</t>
  </si>
  <si>
    <t>0.7 x 2</t>
  </si>
  <si>
    <t>couple of dead Roly poly twigs</t>
  </si>
  <si>
    <t>2 coolabah within 3m of the spot</t>
  </si>
  <si>
    <t>1:10pm</t>
  </si>
  <si>
    <t>0.09, 0.08, 0.12</t>
  </si>
  <si>
    <t>1.2, 0.2, 0.6</t>
  </si>
  <si>
    <t>a few small roly poly 0.1m high</t>
  </si>
  <si>
    <t>sprig of roly poly</t>
  </si>
  <si>
    <t>root</t>
  </si>
  <si>
    <t>0.03, 0.06, 0.15, 0.22, 0.25</t>
  </si>
  <si>
    <t>0.8, 1.05, 5, 1.2, 2</t>
  </si>
  <si>
    <t>5 stick/logs and a root from the nearby coolabah</t>
  </si>
  <si>
    <t>roly poly</t>
  </si>
  <si>
    <t>coolabah</t>
  </si>
  <si>
    <t>Coolabah 8m away, and Oak 7m away</t>
  </si>
  <si>
    <t>6, 2, 2, 2,</t>
  </si>
  <si>
    <t>0.5, 0.2, 0.12, 0.1</t>
  </si>
  <si>
    <t>0, 0, 0, 0.12</t>
  </si>
  <si>
    <t>last 2 crossing</t>
  </si>
  <si>
    <t>Oak</t>
  </si>
  <si>
    <t>3 coolabah, 2 within 6m and one 10m away</t>
  </si>
  <si>
    <t xml:space="preserve">3 Coolabah </t>
  </si>
  <si>
    <t>parts on ground but pretend turtle 0.15m above</t>
  </si>
  <si>
    <t>Oak 11m, 3 Coolabah 12m</t>
  </si>
  <si>
    <t>in under roots of fallen tree space 0.45 diameter high, 1m wide tapering to back where 0.3m. Dirt in roots above about 0.45m thick</t>
  </si>
  <si>
    <t>at roots 0 held up at branches</t>
  </si>
  <si>
    <t>roots made hole in ground and trunk resting on ground but tapering up off the ground towards the branches. Inside the roots as described at turtle location</t>
  </si>
  <si>
    <t>a coolabah1.5circ 7m tall 6maway, 1 oak 0.5circ 12mtall 1.5m from roots of fallen tree, 3 oaks in a row 4 to 5m away</t>
  </si>
  <si>
    <t xml:space="preserve">Roly poly 1/8 cover and a bush 0.2 x 0.3diameter </t>
  </si>
  <si>
    <t>Coolabah sapling 0.4circ 7m tall, old overhanging coolabah with dead limbs 4mcirc 12m tall</t>
  </si>
  <si>
    <t>Oak 12m tall 10m away, Coolabah 12m tall 10m away</t>
  </si>
  <si>
    <t>cluster</t>
  </si>
  <si>
    <t>cluster of branches falling to bits 13mlong and where transect crossed 4m wide</t>
  </si>
  <si>
    <t>roly poly plant</t>
  </si>
  <si>
    <t>Coolabah 7m tall 7m away</t>
  </si>
  <si>
    <t>branch off main log</t>
  </si>
  <si>
    <t>Roly poly mainly at one end and 0.2 in middle</t>
  </si>
  <si>
    <t>roots</t>
  </si>
  <si>
    <t>0.2, 0.2, 0.04, 3x0.5</t>
  </si>
  <si>
    <t>3, 2x2, 2x0.5, 3x 9</t>
  </si>
  <si>
    <t>also roots of an oak tree</t>
  </si>
  <si>
    <t>3 oak trees 12m</t>
  </si>
  <si>
    <t>fallen tree</t>
  </si>
  <si>
    <t>some sprigs of Roly poly</t>
  </si>
  <si>
    <t>3 Oak 12mtall</t>
  </si>
  <si>
    <t>1:25pm</t>
  </si>
  <si>
    <t>one main one and 2 a bit smaller across the 2m</t>
  </si>
  <si>
    <t>2 oak 2.5mcirc 12m tall (4 and 9m away), coolabah 5mcirc 12m tall (5m away)</t>
  </si>
  <si>
    <t>fallen tree with 3 large branches one meter up from the roots. Bark strips giving extyra cover where turtles hiding</t>
  </si>
  <si>
    <t>coolabah 2mcirc 12.5m tall (12m away), dead tree 8m away, 3 oaks 12m (6,7, and 8m away)</t>
  </si>
  <si>
    <t>1:05pm</t>
  </si>
  <si>
    <t>small and scraggly Roly poly</t>
  </si>
  <si>
    <t>coolaba capling 5m tall. Large coolabah with 4 branches at base 12.5m, 5m south</t>
  </si>
  <si>
    <t>0.07x3, 0.05, 0.07</t>
  </si>
  <si>
    <t>2, 2, 2, 2, 0.3, 0.3</t>
  </si>
  <si>
    <t>one roly poly plant 0.15 x 1.5m and others</t>
  </si>
  <si>
    <t>spread out coolabah</t>
  </si>
  <si>
    <t>1:20pm</t>
  </si>
  <si>
    <t>2x0.06</t>
  </si>
  <si>
    <t>0.2x2</t>
  </si>
  <si>
    <t>scraggly sprigs of roly poly</t>
  </si>
  <si>
    <t>4 Oaks 12m, Coolabah 12m tall 11m away</t>
  </si>
  <si>
    <t>5+</t>
  </si>
  <si>
    <t>6,n</t>
  </si>
  <si>
    <t>a long a branch 6m, and a pile of branches 1.5m high</t>
  </si>
  <si>
    <t>tall grass between the branches and a couple of dead roly poly 0.3x0.3m</t>
  </si>
  <si>
    <t>Oak 12m, dead tree</t>
  </si>
  <si>
    <t>2 Coolabah one 0.9circ 11m tall 5maway and other 1.5m away 0.7circ 10m tall</t>
  </si>
  <si>
    <t>8+</t>
  </si>
  <si>
    <t>heap of logs containg 4 large ones and sticks 0.2x1m strewn over a 2m area</t>
  </si>
  <si>
    <t>one larger roly poly 0.1x0.4 and other small ones</t>
  </si>
  <si>
    <t>1:50pm</t>
  </si>
  <si>
    <t>8m northwards 4 small saplings, 14m away sad looking coolabah trying to resprout but lots of dead ends and one main limb 5mcirc 14m tall</t>
  </si>
  <si>
    <t>part of a skull</t>
  </si>
  <si>
    <t>spread</t>
  </si>
  <si>
    <t>0.09, 0.21, 0.11, 0.05</t>
  </si>
  <si>
    <t>2, 2, 0.7, 0.3</t>
  </si>
  <si>
    <t>small roly poly and a grass clump 0.05 high diameter 0.2</t>
  </si>
  <si>
    <t>one log over the other main one 0.4circ 5m long on the bottom</t>
  </si>
  <si>
    <t>Oak lying horizontal 1.2m circ, 9m long (some shade from 12 coolabahs )</t>
  </si>
  <si>
    <t>burnt out end leaving veranda shape</t>
  </si>
  <si>
    <t>pretend turtle under broad end of burnt out fallen tree. Veranda end 0.5m wide, 0.2m above the ground</t>
  </si>
  <si>
    <t>Baradine Red gum  (12)</t>
  </si>
  <si>
    <t>Roly poly plant</t>
  </si>
  <si>
    <t>Oak 10m, 7 coolabahs 13m</t>
  </si>
  <si>
    <t>Base roots of coolabah</t>
  </si>
  <si>
    <t xml:space="preserve">0.05 x 4, 0.12, </t>
  </si>
  <si>
    <t xml:space="preserve">0.2x4, 4, </t>
  </si>
  <si>
    <t>0.3, 0.05</t>
  </si>
  <si>
    <t>Roly poly bush</t>
  </si>
  <si>
    <t>also a base root of a coolabah tree close to trunk</t>
  </si>
  <si>
    <t>Coolabah</t>
  </si>
  <si>
    <t>0.1, 0.2</t>
  </si>
  <si>
    <t>Roly poly 0.1x0.1 and a prickly plant 0.2x0.2</t>
  </si>
  <si>
    <t>5mx0.4 fallen tree with 3/4 of the roots still in ground and ones above starting to break off, 4 branches 5-7m long with courser twigs still attached, log 0.6circum 4.4m long, branch courser twigs still attached 0.12x3m</t>
  </si>
  <si>
    <t>0.4, 0.12, 0.6</t>
  </si>
  <si>
    <t>5, 5, 6, 7, 7, 3, 4.4</t>
  </si>
  <si>
    <t>Coolabah (13) branch 1m at end 2m at trunk 8m away</t>
  </si>
  <si>
    <t>Lignum twigs and roly poly</t>
  </si>
  <si>
    <t>0.25, 0.25, 0.04</t>
  </si>
  <si>
    <t>3, 6, 1</t>
  </si>
  <si>
    <t>5 coolabahs 13m</t>
  </si>
  <si>
    <t>In unduntation 11cm deep under 2cm LBT under small branch end</t>
  </si>
  <si>
    <t>Branch 3m long divided into 6 main branches from ground level to 1m above at branches, 4.5m circ at end. 0.23 to large twigs</t>
  </si>
  <si>
    <t xml:space="preserve">Coolabah covering an area of 10 m diameter </t>
  </si>
  <si>
    <t>small coolabah sapling</t>
  </si>
  <si>
    <t>one stick near main point</t>
  </si>
  <si>
    <t>Small roly poly bushes</t>
  </si>
  <si>
    <t>11:056</t>
  </si>
  <si>
    <t>0.05, 0.2</t>
  </si>
  <si>
    <t>0.3, 0.2</t>
  </si>
  <si>
    <t>Coolabah 2.3m circ 12m tall, 5m away, 2 dead trees 4m tall 1.5m away</t>
  </si>
  <si>
    <t>0.19, 0.19, 0.3</t>
  </si>
  <si>
    <t>1, 1, 4</t>
  </si>
  <si>
    <t>2 sticks 2m from main point and a log transect ran along for 4m</t>
  </si>
  <si>
    <t>A lignum with 6 bases covering 0.5m and 1m tall</t>
  </si>
  <si>
    <t>log near main point</t>
  </si>
  <si>
    <t>coolabah (12), Oak(12)</t>
  </si>
  <si>
    <t>Coolabah 15m, 9m from main point and 6m from main point small coolabah 6m tall</t>
  </si>
  <si>
    <t>Moolaboola Dam and  flood plain</t>
  </si>
  <si>
    <t>depression in ground 0.03deep and 0.05diameter</t>
  </si>
  <si>
    <t>0.3, 0.03, 0.03</t>
  </si>
  <si>
    <t>3, 0.2, 0.2</t>
  </si>
  <si>
    <t>in hole 0.02</t>
  </si>
  <si>
    <t>0.2,0,0</t>
  </si>
  <si>
    <t>In depression 1m diameter under LBT</t>
  </si>
  <si>
    <t>Depression looks like may have been dug as no evidence of wood from roots 10cm deep</t>
  </si>
  <si>
    <t>some sitcks 0.04 x 0.15 in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</si>
</sst>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409]h:mm:ss\ AM/PM;@"/>
    <numFmt numFmtId="166" formatCode="[$-F400]h:mm:ss\ AM/PM"/>
  </numFmts>
  <fonts count="8" x14ac:knownFonts="1">
    <font>
      <sz val="11"/>
      <color theme="1"/>
      <name val="Calibri"/>
      <family val="2"/>
      <scheme val="minor"/>
    </font>
    <font>
      <sz val="11"/>
      <color theme="1"/>
      <name val="Calibri"/>
      <family val="2"/>
      <scheme val="minor"/>
    </font>
    <font>
      <sz val="11"/>
      <name val="Calibri"/>
      <family val="2"/>
      <scheme val="minor"/>
    </font>
    <font>
      <sz val="11"/>
      <name val="Calibri"/>
      <family val="2"/>
    </font>
    <font>
      <sz val="11"/>
      <color rgb="FFFF0000"/>
      <name val="Calibri"/>
      <family val="2"/>
      <scheme val="minor"/>
    </font>
    <font>
      <b/>
      <sz val="11"/>
      <name val="Calibri"/>
      <family val="2"/>
      <scheme val="minor"/>
    </font>
    <font>
      <i/>
      <sz val="11"/>
      <name val="Calibri"/>
      <family val="2"/>
      <scheme val="minor"/>
    </font>
    <font>
      <sz val="8"/>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rgb="FFFDF0E9"/>
        <bgColor indexed="64"/>
      </patternFill>
    </fill>
    <fill>
      <patternFill patternType="solid">
        <fgColor theme="5"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8" tint="0.39997558519241921"/>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164" fontId="1" fillId="0" borderId="0" applyFont="0" applyFill="0" applyBorder="0" applyAlignment="0" applyProtection="0"/>
  </cellStyleXfs>
  <cellXfs count="140">
    <xf numFmtId="0" fontId="0" fillId="0" borderId="0" xfId="0"/>
    <xf numFmtId="0" fontId="2" fillId="2" borderId="1" xfId="0" applyFont="1" applyFill="1" applyBorder="1" applyAlignment="1">
      <alignment horizontal="left"/>
    </xf>
    <xf numFmtId="0" fontId="2" fillId="0" borderId="0" xfId="0" applyFont="1" applyAlignment="1">
      <alignment horizontal="left"/>
    </xf>
    <xf numFmtId="0" fontId="2" fillId="0" borderId="1" xfId="0" applyFont="1" applyBorder="1" applyAlignment="1">
      <alignment horizontal="left"/>
    </xf>
    <xf numFmtId="0" fontId="2" fillId="0" borderId="3" xfId="0" applyFont="1" applyBorder="1" applyAlignment="1">
      <alignment horizontal="left"/>
    </xf>
    <xf numFmtId="0" fontId="2" fillId="4" borderId="1" xfId="0" applyFont="1" applyFill="1" applyBorder="1" applyAlignment="1">
      <alignment horizontal="left"/>
    </xf>
    <xf numFmtId="165" fontId="2" fillId="2" borderId="1" xfId="0" applyNumberFormat="1" applyFont="1" applyFill="1" applyBorder="1" applyAlignment="1">
      <alignment horizontal="left"/>
    </xf>
    <xf numFmtId="0" fontId="2" fillId="2" borderId="1" xfId="0" applyFont="1" applyFill="1" applyBorder="1" applyAlignment="1">
      <alignment horizontal="left" wrapText="1"/>
    </xf>
    <xf numFmtId="14" fontId="2" fillId="0" borderId="0" xfId="0" applyNumberFormat="1" applyFont="1" applyAlignment="1">
      <alignment horizontal="left"/>
    </xf>
    <xf numFmtId="165" fontId="2" fillId="0" borderId="0" xfId="0" applyNumberFormat="1" applyFont="1" applyAlignment="1">
      <alignment horizontal="left"/>
    </xf>
    <xf numFmtId="2" fontId="2" fillId="0" borderId="0" xfId="0" applyNumberFormat="1" applyFont="1" applyAlignment="1">
      <alignment horizontal="left"/>
    </xf>
    <xf numFmtId="0" fontId="2" fillId="3" borderId="0" xfId="0" applyFont="1" applyFill="1" applyAlignment="1">
      <alignment horizontal="left"/>
    </xf>
    <xf numFmtId="0" fontId="2" fillId="0" borderId="0" xfId="0" applyFont="1" applyAlignment="1">
      <alignment horizontal="left" wrapText="1"/>
    </xf>
    <xf numFmtId="166" fontId="2" fillId="0" borderId="0" xfId="0" applyNumberFormat="1" applyFont="1" applyAlignment="1">
      <alignment horizontal="left"/>
    </xf>
    <xf numFmtId="9" fontId="2" fillId="0" borderId="0" xfId="0" applyNumberFormat="1" applyFont="1" applyAlignment="1">
      <alignment horizontal="left"/>
    </xf>
    <xf numFmtId="0" fontId="2" fillId="3" borderId="3" xfId="0" applyFont="1" applyFill="1" applyBorder="1" applyAlignment="1">
      <alignment horizontal="left"/>
    </xf>
    <xf numFmtId="165" fontId="2" fillId="0" borderId="3" xfId="0" applyNumberFormat="1" applyFont="1" applyBorder="1" applyAlignment="1">
      <alignment horizontal="left"/>
    </xf>
    <xf numFmtId="0" fontId="2" fillId="0" borderId="3" xfId="0" applyFont="1" applyBorder="1" applyAlignment="1">
      <alignment horizontal="left" wrapText="1"/>
    </xf>
    <xf numFmtId="2" fontId="2" fillId="0" borderId="3" xfId="0" applyNumberFormat="1" applyFont="1" applyBorder="1" applyAlignment="1">
      <alignment horizontal="left"/>
    </xf>
    <xf numFmtId="166" fontId="2" fillId="0" borderId="3" xfId="0" applyNumberFormat="1" applyFont="1" applyBorder="1" applyAlignment="1">
      <alignment horizontal="left"/>
    </xf>
    <xf numFmtId="0" fontId="2" fillId="2" borderId="4" xfId="0" applyFont="1" applyFill="1" applyBorder="1" applyAlignment="1">
      <alignment horizontal="left" wrapText="1"/>
    </xf>
    <xf numFmtId="0" fontId="2" fillId="5" borderId="0" xfId="0" applyFont="1" applyFill="1" applyAlignment="1">
      <alignment horizontal="left"/>
    </xf>
    <xf numFmtId="0" fontId="2" fillId="5" borderId="2" xfId="0" applyFont="1" applyFill="1" applyBorder="1" applyAlignment="1">
      <alignment horizontal="left"/>
    </xf>
    <xf numFmtId="0" fontId="2" fillId="6" borderId="0" xfId="0" applyFont="1" applyFill="1" applyAlignment="1">
      <alignment horizontal="left"/>
    </xf>
    <xf numFmtId="165" fontId="2" fillId="6" borderId="0" xfId="0" applyNumberFormat="1" applyFont="1" applyFill="1" applyAlignment="1">
      <alignment horizontal="left"/>
    </xf>
    <xf numFmtId="0" fontId="2" fillId="6" borderId="0" xfId="0" applyFont="1" applyFill="1" applyAlignment="1">
      <alignment horizontal="left" wrapText="1"/>
    </xf>
    <xf numFmtId="2" fontId="2" fillId="6" borderId="0" xfId="0" applyNumberFormat="1" applyFont="1" applyFill="1" applyAlignment="1">
      <alignment horizontal="left"/>
    </xf>
    <xf numFmtId="166" fontId="2" fillId="6" borderId="0" xfId="0" applyNumberFormat="1" applyFont="1" applyFill="1" applyAlignment="1">
      <alignment horizontal="left"/>
    </xf>
    <xf numFmtId="0" fontId="2" fillId="6" borderId="1" xfId="0" applyFont="1" applyFill="1" applyBorder="1" applyAlignment="1">
      <alignment horizontal="left"/>
    </xf>
    <xf numFmtId="165" fontId="2" fillId="6" borderId="1" xfId="0" applyNumberFormat="1" applyFont="1" applyFill="1" applyBorder="1" applyAlignment="1">
      <alignment horizontal="left"/>
    </xf>
    <xf numFmtId="0" fontId="2" fillId="6" borderId="1" xfId="0" applyFont="1" applyFill="1" applyBorder="1" applyAlignment="1">
      <alignment horizontal="left" wrapText="1"/>
    </xf>
    <xf numFmtId="2" fontId="2" fillId="6" borderId="1" xfId="0" applyNumberFormat="1" applyFont="1" applyFill="1" applyBorder="1" applyAlignment="1">
      <alignment horizontal="left"/>
    </xf>
    <xf numFmtId="166" fontId="2" fillId="6" borderId="1" xfId="0" applyNumberFormat="1" applyFont="1" applyFill="1" applyBorder="1" applyAlignment="1">
      <alignment horizontal="left"/>
    </xf>
    <xf numFmtId="14" fontId="2" fillId="6" borderId="0" xfId="0" applyNumberFormat="1" applyFont="1" applyFill="1" applyAlignment="1">
      <alignment horizontal="left"/>
    </xf>
    <xf numFmtId="14" fontId="2" fillId="6" borderId="1" xfId="0" applyNumberFormat="1" applyFont="1" applyFill="1" applyBorder="1" applyAlignment="1">
      <alignment horizontal="left"/>
    </xf>
    <xf numFmtId="9" fontId="2" fillId="6" borderId="0" xfId="0" applyNumberFormat="1" applyFont="1" applyFill="1" applyAlignment="1">
      <alignment horizontal="left"/>
    </xf>
    <xf numFmtId="9" fontId="2" fillId="6" borderId="1" xfId="0" applyNumberFormat="1" applyFont="1" applyFill="1" applyBorder="1" applyAlignment="1">
      <alignment horizontal="left"/>
    </xf>
    <xf numFmtId="14" fontId="2" fillId="5" borderId="2" xfId="0" applyNumberFormat="1" applyFont="1" applyFill="1" applyBorder="1" applyAlignment="1">
      <alignment horizontal="left"/>
    </xf>
    <xf numFmtId="165" fontId="2" fillId="5" borderId="2" xfId="0" applyNumberFormat="1" applyFont="1" applyFill="1" applyBorder="1" applyAlignment="1">
      <alignment horizontal="left"/>
    </xf>
    <xf numFmtId="0" fontId="2" fillId="5" borderId="2" xfId="0" applyFont="1" applyFill="1" applyBorder="1" applyAlignment="1">
      <alignment horizontal="left" wrapText="1"/>
    </xf>
    <xf numFmtId="2" fontId="2" fillId="5" borderId="2" xfId="0" applyNumberFormat="1" applyFont="1" applyFill="1" applyBorder="1" applyAlignment="1">
      <alignment horizontal="left"/>
    </xf>
    <xf numFmtId="166" fontId="2" fillId="5" borderId="2" xfId="0" applyNumberFormat="1" applyFont="1" applyFill="1" applyBorder="1" applyAlignment="1">
      <alignment horizontal="left"/>
    </xf>
    <xf numFmtId="14" fontId="2" fillId="0" borderId="3" xfId="0" applyNumberFormat="1" applyFont="1" applyBorder="1" applyAlignment="1">
      <alignment horizontal="left"/>
    </xf>
    <xf numFmtId="0" fontId="2" fillId="7" borderId="0" xfId="0" applyFont="1" applyFill="1" applyAlignment="1">
      <alignment horizontal="left"/>
    </xf>
    <xf numFmtId="0" fontId="2" fillId="8" borderId="1" xfId="0" applyFont="1" applyFill="1" applyBorder="1" applyAlignment="1">
      <alignment horizontal="left" wrapText="1"/>
    </xf>
    <xf numFmtId="0" fontId="2" fillId="8" borderId="1" xfId="0" applyFont="1" applyFill="1" applyBorder="1" applyAlignment="1">
      <alignment horizontal="left"/>
    </xf>
    <xf numFmtId="166" fontId="2" fillId="8" borderId="1" xfId="0" applyNumberFormat="1" applyFont="1" applyFill="1" applyBorder="1" applyAlignment="1">
      <alignment horizontal="left"/>
    </xf>
    <xf numFmtId="166" fontId="2" fillId="8" borderId="1" xfId="0" applyNumberFormat="1" applyFont="1" applyFill="1" applyBorder="1" applyAlignment="1">
      <alignment horizontal="left" wrapText="1"/>
    </xf>
    <xf numFmtId="2" fontId="2" fillId="5" borderId="0" xfId="0" applyNumberFormat="1" applyFont="1" applyFill="1" applyAlignment="1">
      <alignment horizontal="left"/>
    </xf>
    <xf numFmtId="166" fontId="2" fillId="5" borderId="0" xfId="0" applyNumberFormat="1" applyFont="1" applyFill="1" applyAlignment="1">
      <alignment horizontal="left"/>
    </xf>
    <xf numFmtId="0" fontId="2" fillId="9" borderId="0" xfId="0" applyFont="1" applyFill="1" applyAlignment="1">
      <alignment horizontal="left"/>
    </xf>
    <xf numFmtId="165" fontId="2" fillId="9" borderId="0" xfId="0" applyNumberFormat="1" applyFont="1" applyFill="1" applyAlignment="1">
      <alignment horizontal="left"/>
    </xf>
    <xf numFmtId="0" fontId="2" fillId="9" borderId="0" xfId="0" applyFont="1" applyFill="1" applyAlignment="1">
      <alignment horizontal="left" wrapText="1"/>
    </xf>
    <xf numFmtId="2" fontId="2" fillId="9" borderId="0" xfId="0" applyNumberFormat="1" applyFont="1" applyFill="1" applyAlignment="1">
      <alignment horizontal="left"/>
    </xf>
    <xf numFmtId="14" fontId="2" fillId="9" borderId="0" xfId="0" applyNumberFormat="1" applyFont="1" applyFill="1" applyAlignment="1">
      <alignment horizontal="left"/>
    </xf>
    <xf numFmtId="166" fontId="2" fillId="9" borderId="0" xfId="0" applyNumberFormat="1" applyFont="1" applyFill="1" applyAlignment="1">
      <alignment horizontal="left"/>
    </xf>
    <xf numFmtId="0" fontId="2" fillId="10" borderId="0" xfId="0" applyFont="1" applyFill="1" applyAlignment="1">
      <alignment horizontal="left"/>
    </xf>
    <xf numFmtId="165" fontId="2" fillId="10" borderId="0" xfId="0" applyNumberFormat="1" applyFont="1" applyFill="1" applyAlignment="1">
      <alignment horizontal="left"/>
    </xf>
    <xf numFmtId="0" fontId="2" fillId="10" borderId="0" xfId="0" applyFont="1" applyFill="1" applyAlignment="1">
      <alignment horizontal="left" wrapText="1"/>
    </xf>
    <xf numFmtId="2" fontId="2" fillId="10" borderId="0" xfId="0" applyNumberFormat="1" applyFont="1" applyFill="1" applyAlignment="1">
      <alignment horizontal="left"/>
    </xf>
    <xf numFmtId="14" fontId="2" fillId="10" borderId="0" xfId="0" applyNumberFormat="1" applyFont="1" applyFill="1" applyAlignment="1">
      <alignment horizontal="left"/>
    </xf>
    <xf numFmtId="166" fontId="2" fillId="10" borderId="0" xfId="0" applyNumberFormat="1" applyFont="1" applyFill="1" applyAlignment="1">
      <alignment horizontal="left"/>
    </xf>
    <xf numFmtId="14" fontId="2" fillId="10" borderId="3" xfId="0" applyNumberFormat="1" applyFont="1" applyFill="1" applyBorder="1" applyAlignment="1">
      <alignment horizontal="left"/>
    </xf>
    <xf numFmtId="165" fontId="2" fillId="10" borderId="3" xfId="0" applyNumberFormat="1" applyFont="1" applyFill="1" applyBorder="1" applyAlignment="1">
      <alignment horizontal="left"/>
    </xf>
    <xf numFmtId="0" fontId="2" fillId="5" borderId="1" xfId="0" applyFont="1" applyFill="1" applyBorder="1" applyAlignment="1">
      <alignment horizontal="left"/>
    </xf>
    <xf numFmtId="14" fontId="2" fillId="5" borderId="1" xfId="0" applyNumberFormat="1" applyFont="1" applyFill="1" applyBorder="1" applyAlignment="1">
      <alignment horizontal="left"/>
    </xf>
    <xf numFmtId="165" fontId="2" fillId="5" borderId="1" xfId="0" applyNumberFormat="1" applyFont="1" applyFill="1" applyBorder="1" applyAlignment="1">
      <alignment horizontal="left"/>
    </xf>
    <xf numFmtId="9" fontId="2" fillId="5" borderId="1" xfId="0" applyNumberFormat="1" applyFont="1" applyFill="1" applyBorder="1" applyAlignment="1">
      <alignment horizontal="left"/>
    </xf>
    <xf numFmtId="2" fontId="2" fillId="5" borderId="1" xfId="0" applyNumberFormat="1" applyFont="1" applyFill="1" applyBorder="1" applyAlignment="1">
      <alignment horizontal="left"/>
    </xf>
    <xf numFmtId="166" fontId="2" fillId="5" borderId="1" xfId="0" applyNumberFormat="1" applyFont="1" applyFill="1" applyBorder="1" applyAlignment="1">
      <alignment horizontal="left"/>
    </xf>
    <xf numFmtId="46" fontId="2" fillId="5" borderId="2" xfId="0" applyNumberFormat="1" applyFont="1" applyFill="1" applyBorder="1" applyAlignment="1">
      <alignment horizontal="left"/>
    </xf>
    <xf numFmtId="0" fontId="2" fillId="11" borderId="1" xfId="0" applyFont="1" applyFill="1" applyBorder="1" applyAlignment="1">
      <alignment horizontal="left"/>
    </xf>
    <xf numFmtId="165" fontId="2" fillId="11" borderId="1" xfId="0" applyNumberFormat="1" applyFont="1" applyFill="1" applyBorder="1" applyAlignment="1">
      <alignment horizontal="left"/>
    </xf>
    <xf numFmtId="0" fontId="2" fillId="11" borderId="0" xfId="0" applyFont="1" applyFill="1" applyAlignment="1">
      <alignment horizontal="left"/>
    </xf>
    <xf numFmtId="2" fontId="2" fillId="11" borderId="1" xfId="0" applyNumberFormat="1" applyFont="1" applyFill="1" applyBorder="1" applyAlignment="1">
      <alignment horizontal="left"/>
    </xf>
    <xf numFmtId="166" fontId="2" fillId="11" borderId="1" xfId="0" applyNumberFormat="1" applyFont="1" applyFill="1" applyBorder="1" applyAlignment="1">
      <alignment horizontal="left"/>
    </xf>
    <xf numFmtId="0" fontId="2" fillId="8" borderId="6" xfId="0" applyFont="1" applyFill="1" applyBorder="1" applyAlignment="1">
      <alignment horizontal="left"/>
    </xf>
    <xf numFmtId="0" fontId="2" fillId="11" borderId="6" xfId="0" applyFont="1" applyFill="1" applyBorder="1" applyAlignment="1">
      <alignment horizontal="left"/>
    </xf>
    <xf numFmtId="0" fontId="2" fillId="5" borderId="6" xfId="0" applyFont="1" applyFill="1" applyBorder="1" applyAlignment="1">
      <alignment horizontal="left"/>
    </xf>
    <xf numFmtId="0" fontId="2" fillId="0" borderId="5" xfId="0" applyFont="1" applyBorder="1" applyAlignment="1">
      <alignment horizontal="left"/>
    </xf>
    <xf numFmtId="0" fontId="2" fillId="10" borderId="5" xfId="0" applyFont="1" applyFill="1" applyBorder="1" applyAlignment="1">
      <alignment horizontal="left"/>
    </xf>
    <xf numFmtId="0" fontId="2" fillId="6" borderId="5" xfId="0" applyFont="1" applyFill="1" applyBorder="1" applyAlignment="1">
      <alignment horizontal="left"/>
    </xf>
    <xf numFmtId="0" fontId="2" fillId="6" borderId="6" xfId="0" applyFont="1" applyFill="1" applyBorder="1" applyAlignment="1">
      <alignment horizontal="left"/>
    </xf>
    <xf numFmtId="0" fontId="2" fillId="3" borderId="5" xfId="0" applyFont="1" applyFill="1" applyBorder="1" applyAlignment="1">
      <alignment horizontal="left"/>
    </xf>
    <xf numFmtId="0" fontId="2" fillId="9" borderId="5" xfId="0" applyFont="1" applyFill="1" applyBorder="1" applyAlignment="1">
      <alignment horizontal="left"/>
    </xf>
    <xf numFmtId="0" fontId="2" fillId="5" borderId="7" xfId="0" applyFont="1" applyFill="1" applyBorder="1" applyAlignment="1">
      <alignment horizontal="left"/>
    </xf>
    <xf numFmtId="0" fontId="2" fillId="3" borderId="8" xfId="0" applyFont="1" applyFill="1" applyBorder="1" applyAlignment="1">
      <alignment horizontal="left"/>
    </xf>
    <xf numFmtId="0" fontId="2" fillId="0" borderId="0" xfId="0" quotePrefix="1" applyFont="1" applyAlignment="1">
      <alignment horizontal="left"/>
    </xf>
    <xf numFmtId="0" fontId="2" fillId="4" borderId="10" xfId="0" applyFont="1" applyFill="1" applyBorder="1" applyAlignment="1">
      <alignment horizontal="left"/>
    </xf>
    <xf numFmtId="0" fontId="2" fillId="11" borderId="10" xfId="0" applyFont="1" applyFill="1" applyBorder="1" applyAlignment="1">
      <alignment horizontal="left"/>
    </xf>
    <xf numFmtId="0" fontId="2" fillId="5" borderId="10" xfId="0" applyFont="1" applyFill="1" applyBorder="1" applyAlignment="1">
      <alignment horizontal="left"/>
    </xf>
    <xf numFmtId="0" fontId="2" fillId="0" borderId="9" xfId="0" quotePrefix="1" applyFont="1" applyBorder="1" applyAlignment="1">
      <alignment horizontal="left"/>
    </xf>
    <xf numFmtId="0" fontId="2" fillId="10" borderId="9" xfId="0" applyFont="1" applyFill="1" applyBorder="1" applyAlignment="1">
      <alignment horizontal="left"/>
    </xf>
    <xf numFmtId="0" fontId="2" fillId="0" borderId="9" xfId="0" applyFont="1" applyBorder="1" applyAlignment="1">
      <alignment horizontal="left"/>
    </xf>
    <xf numFmtId="0" fontId="2" fillId="6" borderId="9" xfId="0" applyFont="1" applyFill="1" applyBorder="1" applyAlignment="1">
      <alignment horizontal="left"/>
    </xf>
    <xf numFmtId="0" fontId="2" fillId="6" borderId="10" xfId="0" applyFont="1" applyFill="1" applyBorder="1" applyAlignment="1">
      <alignment horizontal="left"/>
    </xf>
    <xf numFmtId="0" fontId="2" fillId="9" borderId="9" xfId="0" applyFont="1" applyFill="1" applyBorder="1" applyAlignment="1">
      <alignment horizontal="left"/>
    </xf>
    <xf numFmtId="0" fontId="2" fillId="5" borderId="11" xfId="0" applyFont="1" applyFill="1" applyBorder="1" applyAlignment="1">
      <alignment horizontal="left"/>
    </xf>
    <xf numFmtId="0" fontId="2" fillId="0" borderId="12" xfId="0" applyFont="1" applyBorder="1" applyAlignment="1">
      <alignment horizontal="left"/>
    </xf>
    <xf numFmtId="0" fontId="2" fillId="4" borderId="6" xfId="0" applyFont="1" applyFill="1" applyBorder="1" applyAlignment="1">
      <alignment horizontal="left"/>
    </xf>
    <xf numFmtId="0" fontId="2" fillId="0" borderId="8" xfId="0" applyFont="1" applyBorder="1" applyAlignment="1">
      <alignment horizontal="left"/>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2" fillId="2" borderId="0" xfId="0" applyFont="1" applyFill="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2" fillId="0" borderId="10" xfId="0" applyFont="1" applyBorder="1" applyAlignment="1">
      <alignment horizontal="left"/>
    </xf>
    <xf numFmtId="0" fontId="2" fillId="0" borderId="6" xfId="0" applyFont="1" applyBorder="1" applyAlignment="1">
      <alignment horizontal="left"/>
    </xf>
    <xf numFmtId="0" fontId="2" fillId="5" borderId="3" xfId="0" applyFont="1" applyFill="1" applyBorder="1" applyAlignment="1">
      <alignment horizontal="left"/>
    </xf>
    <xf numFmtId="0" fontId="2" fillId="5" borderId="12" xfId="0" applyFont="1" applyFill="1" applyBorder="1" applyAlignment="1">
      <alignment horizontal="left"/>
    </xf>
    <xf numFmtId="0" fontId="2" fillId="5" borderId="8" xfId="0" applyFont="1" applyFill="1" applyBorder="1" applyAlignment="1">
      <alignment horizontal="left"/>
    </xf>
    <xf numFmtId="0" fontId="2" fillId="5" borderId="3" xfId="0" applyFont="1" applyFill="1" applyBorder="1" applyAlignment="1">
      <alignment horizontal="left" wrapText="1"/>
    </xf>
    <xf numFmtId="166" fontId="2" fillId="5" borderId="3" xfId="0" applyNumberFormat="1" applyFont="1" applyFill="1" applyBorder="1" applyAlignment="1">
      <alignment horizontal="left"/>
    </xf>
    <xf numFmtId="2" fontId="2" fillId="2" borderId="1" xfId="0" applyNumberFormat="1" applyFont="1" applyFill="1" applyBorder="1" applyAlignment="1">
      <alignment horizontal="left" wrapText="1"/>
    </xf>
    <xf numFmtId="14" fontId="2" fillId="0" borderId="1" xfId="0" applyNumberFormat="1" applyFont="1" applyBorder="1" applyAlignment="1">
      <alignment horizontal="left"/>
    </xf>
    <xf numFmtId="165" fontId="2" fillId="0" borderId="1" xfId="0" applyNumberFormat="1" applyFont="1" applyBorder="1" applyAlignment="1">
      <alignment horizontal="left"/>
    </xf>
    <xf numFmtId="0" fontId="2" fillId="10" borderId="2" xfId="0" applyFont="1" applyFill="1" applyBorder="1" applyAlignment="1">
      <alignment horizontal="left"/>
    </xf>
    <xf numFmtId="0" fontId="2" fillId="12" borderId="0" xfId="0" applyFont="1" applyFill="1" applyAlignment="1">
      <alignment horizontal="left"/>
    </xf>
    <xf numFmtId="14" fontId="2" fillId="12" borderId="0" xfId="0" applyNumberFormat="1" applyFont="1" applyFill="1" applyAlignment="1">
      <alignment horizontal="left"/>
    </xf>
    <xf numFmtId="165" fontId="2" fillId="12" borderId="0" xfId="0" applyNumberFormat="1" applyFont="1" applyFill="1" applyAlignment="1">
      <alignment horizontal="left"/>
    </xf>
    <xf numFmtId="0" fontId="2" fillId="12" borderId="9" xfId="0" applyFont="1" applyFill="1" applyBorder="1" applyAlignment="1">
      <alignment horizontal="left"/>
    </xf>
    <xf numFmtId="0" fontId="2" fillId="12" borderId="5" xfId="0" applyFont="1" applyFill="1" applyBorder="1" applyAlignment="1">
      <alignment horizontal="left"/>
    </xf>
    <xf numFmtId="0" fontId="2" fillId="12" borderId="0" xfId="0" applyFont="1" applyFill="1" applyAlignment="1">
      <alignment horizontal="left" wrapText="1"/>
    </xf>
    <xf numFmtId="2" fontId="2" fillId="12" borderId="0" xfId="0" applyNumberFormat="1" applyFont="1" applyFill="1" applyAlignment="1">
      <alignment horizontal="left"/>
    </xf>
    <xf numFmtId="0" fontId="2" fillId="13" borderId="2" xfId="0" applyFont="1" applyFill="1" applyBorder="1" applyAlignment="1">
      <alignment horizontal="left"/>
    </xf>
    <xf numFmtId="165" fontId="2" fillId="13" borderId="2" xfId="0" applyNumberFormat="1" applyFont="1" applyFill="1" applyBorder="1" applyAlignment="1">
      <alignment horizontal="left"/>
    </xf>
    <xf numFmtId="0" fontId="2" fillId="13" borderId="11" xfId="0" applyFont="1" applyFill="1" applyBorder="1" applyAlignment="1">
      <alignment horizontal="left"/>
    </xf>
    <xf numFmtId="0" fontId="2" fillId="13" borderId="7" xfId="0" applyFont="1" applyFill="1" applyBorder="1" applyAlignment="1">
      <alignment horizontal="left"/>
    </xf>
    <xf numFmtId="2" fontId="2" fillId="13" borderId="2" xfId="0" applyNumberFormat="1" applyFont="1" applyFill="1" applyBorder="1" applyAlignment="1">
      <alignment horizontal="left"/>
    </xf>
    <xf numFmtId="2" fontId="2" fillId="13" borderId="0" xfId="0" applyNumberFormat="1" applyFont="1" applyFill="1" applyAlignment="1">
      <alignment horizontal="left"/>
    </xf>
    <xf numFmtId="166" fontId="2" fillId="13" borderId="0" xfId="0" applyNumberFormat="1" applyFont="1" applyFill="1" applyAlignment="1">
      <alignment horizontal="left"/>
    </xf>
    <xf numFmtId="166" fontId="2" fillId="13" borderId="2" xfId="0" applyNumberFormat="1" applyFont="1" applyFill="1" applyBorder="1" applyAlignment="1">
      <alignment horizontal="left"/>
    </xf>
    <xf numFmtId="20" fontId="2" fillId="0" borderId="3" xfId="0" applyNumberFormat="1" applyFont="1" applyBorder="1" applyAlignment="1">
      <alignment horizontal="left"/>
    </xf>
    <xf numFmtId="0" fontId="2" fillId="13" borderId="1" xfId="0" applyFont="1" applyFill="1" applyBorder="1" applyAlignment="1">
      <alignment horizontal="left"/>
    </xf>
    <xf numFmtId="165" fontId="2" fillId="13" borderId="1" xfId="0" applyNumberFormat="1" applyFont="1" applyFill="1" applyBorder="1" applyAlignment="1">
      <alignment horizontal="left"/>
    </xf>
    <xf numFmtId="0" fontId="2" fillId="13" borderId="10" xfId="0" applyFont="1" applyFill="1" applyBorder="1" applyAlignment="1">
      <alignment horizontal="left"/>
    </xf>
    <xf numFmtId="0" fontId="2" fillId="13" borderId="6" xfId="0" applyFont="1" applyFill="1" applyBorder="1" applyAlignment="1">
      <alignment horizontal="left"/>
    </xf>
    <xf numFmtId="0" fontId="2" fillId="13" borderId="1" xfId="0" applyFont="1" applyFill="1" applyBorder="1" applyAlignment="1">
      <alignment horizontal="left" wrapText="1"/>
    </xf>
    <xf numFmtId="2" fontId="2" fillId="13" borderId="1" xfId="0" applyNumberFormat="1" applyFont="1" applyFill="1" applyBorder="1" applyAlignment="1">
      <alignment horizontal="left"/>
    </xf>
    <xf numFmtId="166" fontId="2" fillId="13" borderId="1" xfId="0" applyNumberFormat="1" applyFont="1" applyFill="1" applyBorder="1" applyAlignment="1">
      <alignment horizontal="left"/>
    </xf>
  </cellXfs>
  <cellStyles count="2">
    <cellStyle name="Currency 2" xfId="1" xr:uid="{4A5C1F8D-35FA-46C9-B93A-52CDE3D89C06}"/>
    <cellStyle name="Normal" xfId="0" builtinId="0"/>
  </cellStyles>
  <dxfs count="0"/>
  <tableStyles count="0" defaultTableStyle="TableStyleMedium2" defaultPivotStyle="PivotStyleLight16"/>
  <colors>
    <mruColors>
      <color rgb="FFFDF0E9"/>
      <color rgb="FFFFFF99"/>
      <color rgb="FFFFFB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58838-AA24-45C2-81B6-0175FACB38EF}">
  <dimension ref="A1:AT403"/>
  <sheetViews>
    <sheetView tabSelected="1" zoomScale="75" zoomScaleNormal="75" workbookViewId="0">
      <pane xSplit="4" ySplit="1" topLeftCell="E2" activePane="bottomRight" state="frozen"/>
      <selection pane="topRight" activeCell="E1" sqref="E1"/>
      <selection pane="bottomLeft" activeCell="A2" sqref="A2"/>
      <selection pane="bottomRight"/>
    </sheetView>
  </sheetViews>
  <sheetFormatPr defaultColWidth="14.6328125" defaultRowHeight="14.5" x14ac:dyDescent="0.35"/>
  <cols>
    <col min="1" max="1" width="12.26953125" style="11" customWidth="1"/>
    <col min="2" max="2" width="14.6328125" style="2"/>
    <col min="3" max="3" width="14.6328125" style="9"/>
    <col min="4" max="4" width="22.453125" style="2" customWidth="1"/>
    <col min="5" max="5" width="9.453125" style="2" customWidth="1"/>
    <col min="6" max="6" width="11.81640625" style="2" customWidth="1"/>
    <col min="7" max="7" width="31" style="2" customWidth="1"/>
    <col min="8" max="8" width="16.7265625" style="2" customWidth="1"/>
    <col min="9" max="9" width="35.6328125" style="93" customWidth="1"/>
    <col min="10" max="11" width="16.7265625" style="2" customWidth="1"/>
    <col min="12" max="12" width="21.36328125" style="79" customWidth="1"/>
    <col min="13" max="13" width="20.81640625" style="2" customWidth="1"/>
    <col min="14" max="14" width="31.54296875" style="2" customWidth="1"/>
    <col min="15" max="15" width="18" style="2" customWidth="1"/>
    <col min="16" max="16" width="21.26953125" style="2" customWidth="1"/>
    <col min="17" max="17" width="18" style="2" customWidth="1"/>
    <col min="18" max="18" width="31" style="2" customWidth="1"/>
    <col min="19" max="19" width="24.36328125" style="2" customWidth="1"/>
    <col min="20" max="20" width="35.90625" style="2" customWidth="1"/>
    <col min="21" max="21" width="188.1796875" style="12" customWidth="1"/>
    <col min="22" max="22" width="21.54296875" style="12" customWidth="1"/>
    <col min="23" max="23" width="29.1796875" style="12" customWidth="1"/>
    <col min="24" max="24" width="28.453125" style="2" customWidth="1"/>
    <col min="25" max="27" width="20.26953125" style="2" customWidth="1"/>
    <col min="28" max="28" width="17.54296875" style="2" customWidth="1"/>
    <col min="29" max="29" width="90" style="2" customWidth="1"/>
    <col min="30" max="30" width="6.81640625" style="2" customWidth="1"/>
    <col min="31" max="31" width="6.453125" style="2" customWidth="1"/>
    <col min="32" max="32" width="6.1796875" style="2" customWidth="1"/>
    <col min="33" max="33" width="7" style="2" customWidth="1"/>
    <col min="34" max="34" width="6.90625" style="2" customWidth="1"/>
    <col min="35" max="35" width="8.1796875" style="2" customWidth="1"/>
    <col min="36" max="36" width="16.08984375" style="10" customWidth="1"/>
    <col min="37" max="37" width="129.81640625" style="2" customWidth="1"/>
    <col min="38" max="38" width="21.6328125" style="2" customWidth="1"/>
    <col min="39" max="39" width="13" style="2" customWidth="1"/>
    <col min="40" max="40" width="12.1796875" style="13" customWidth="1"/>
    <col min="41" max="41" width="12.1796875" style="2" customWidth="1"/>
    <col min="42" max="42" width="25.453125" style="13" customWidth="1"/>
    <col min="43" max="43" width="12.1796875" style="2" customWidth="1"/>
    <col min="44" max="44" width="9.6328125" style="11" customWidth="1"/>
    <col min="45" max="45" width="22.453125" style="79" customWidth="1"/>
    <col min="46" max="46" width="14.6328125" style="103"/>
    <col min="47" max="16384" width="14.6328125" style="2"/>
  </cols>
  <sheetData>
    <row r="1" spans="1:46" s="1" customFormat="1" ht="29" x14ac:dyDescent="0.35">
      <c r="A1" s="1" t="s">
        <v>5</v>
      </c>
      <c r="B1" s="1" t="s">
        <v>0</v>
      </c>
      <c r="C1" s="6" t="s">
        <v>1</v>
      </c>
      <c r="D1" s="1" t="s">
        <v>2</v>
      </c>
      <c r="E1" s="1" t="s">
        <v>120</v>
      </c>
      <c r="F1" s="1" t="s">
        <v>144</v>
      </c>
      <c r="G1" s="1" t="s">
        <v>162</v>
      </c>
      <c r="H1" s="1" t="s">
        <v>15</v>
      </c>
      <c r="I1" s="88" t="s">
        <v>115</v>
      </c>
      <c r="J1" s="5" t="s">
        <v>116</v>
      </c>
      <c r="K1" s="5" t="s">
        <v>117</v>
      </c>
      <c r="L1" s="99" t="s">
        <v>118</v>
      </c>
      <c r="M1" s="1" t="s">
        <v>168</v>
      </c>
      <c r="N1" s="1" t="s">
        <v>112</v>
      </c>
      <c r="O1" s="1" t="s">
        <v>8</v>
      </c>
      <c r="P1" s="1" t="s">
        <v>113</v>
      </c>
      <c r="Q1" s="1" t="s">
        <v>101</v>
      </c>
      <c r="R1" s="1" t="s">
        <v>114</v>
      </c>
      <c r="S1" s="1" t="s">
        <v>9</v>
      </c>
      <c r="T1" s="1" t="s">
        <v>10</v>
      </c>
      <c r="U1" s="7" t="s">
        <v>11</v>
      </c>
      <c r="V1" s="7" t="s">
        <v>130</v>
      </c>
      <c r="W1" s="7" t="s">
        <v>132</v>
      </c>
      <c r="X1" s="1" t="s">
        <v>244</v>
      </c>
      <c r="Y1" s="102" t="s">
        <v>245</v>
      </c>
      <c r="Z1" s="101" t="s">
        <v>246</v>
      </c>
      <c r="AA1" s="1" t="s">
        <v>111</v>
      </c>
      <c r="AB1" s="1" t="s">
        <v>232</v>
      </c>
      <c r="AC1" s="1" t="s">
        <v>4</v>
      </c>
      <c r="AD1" s="1" t="s">
        <v>90</v>
      </c>
      <c r="AH1" s="1" t="s">
        <v>137</v>
      </c>
      <c r="AI1" s="20" t="s">
        <v>138</v>
      </c>
      <c r="AJ1" s="113" t="s">
        <v>267</v>
      </c>
      <c r="AK1" s="1" t="s">
        <v>3</v>
      </c>
      <c r="AL1" s="44" t="s">
        <v>150</v>
      </c>
      <c r="AM1" s="45" t="s">
        <v>0</v>
      </c>
      <c r="AN1" s="46" t="s">
        <v>1</v>
      </c>
      <c r="AO1" s="45" t="s">
        <v>148</v>
      </c>
      <c r="AP1" s="47" t="s">
        <v>154</v>
      </c>
      <c r="AQ1" s="45" t="s">
        <v>148</v>
      </c>
      <c r="AR1" s="45" t="s">
        <v>5</v>
      </c>
      <c r="AS1" s="76" t="s">
        <v>2</v>
      </c>
    </row>
    <row r="2" spans="1:46" s="71" customFormat="1" x14ac:dyDescent="0.35">
      <c r="C2" s="72"/>
      <c r="H2" s="73"/>
      <c r="I2" s="89"/>
      <c r="L2" s="77"/>
      <c r="T2" s="73"/>
      <c r="AJ2" s="74"/>
      <c r="AN2" s="75"/>
      <c r="AP2" s="75"/>
      <c r="AS2" s="77"/>
      <c r="AT2" s="1"/>
    </row>
    <row r="3" spans="1:46" s="64" customFormat="1" x14ac:dyDescent="0.35">
      <c r="A3" s="64" t="s">
        <v>13</v>
      </c>
      <c r="B3" s="65">
        <v>44110</v>
      </c>
      <c r="C3" s="66" t="s">
        <v>127</v>
      </c>
      <c r="D3" s="64" t="s">
        <v>147</v>
      </c>
      <c r="E3" s="64">
        <v>0</v>
      </c>
      <c r="F3" s="64">
        <v>1</v>
      </c>
      <c r="G3" s="64">
        <v>0</v>
      </c>
      <c r="H3" s="22" t="s">
        <v>169</v>
      </c>
      <c r="I3" s="90" t="s">
        <v>498</v>
      </c>
      <c r="J3" s="64">
        <v>0</v>
      </c>
      <c r="K3" s="64">
        <v>0</v>
      </c>
      <c r="L3" s="78">
        <v>0</v>
      </c>
      <c r="M3" s="64">
        <v>2</v>
      </c>
      <c r="N3" s="64" t="s">
        <v>170</v>
      </c>
      <c r="O3" s="64">
        <v>0.6</v>
      </c>
      <c r="P3" s="64" t="s">
        <v>128</v>
      </c>
      <c r="Q3" s="64">
        <f>5.5/2</f>
        <v>2.75</v>
      </c>
      <c r="R3" s="64" t="s">
        <v>129</v>
      </c>
      <c r="S3" s="64">
        <f>0.25/2</f>
        <v>0.125</v>
      </c>
      <c r="T3" s="64" t="s">
        <v>164</v>
      </c>
      <c r="U3" s="64" t="s">
        <v>171</v>
      </c>
      <c r="V3" s="64" t="s">
        <v>166</v>
      </c>
      <c r="W3" s="64">
        <v>0.2</v>
      </c>
      <c r="X3" s="67">
        <v>1</v>
      </c>
      <c r="Y3" s="64">
        <v>0</v>
      </c>
      <c r="Z3" s="64">
        <v>0</v>
      </c>
      <c r="AA3" s="64">
        <v>0</v>
      </c>
      <c r="AC3" s="64" t="s">
        <v>133</v>
      </c>
      <c r="AD3" s="64" t="s">
        <v>127</v>
      </c>
      <c r="AE3" s="64" t="s">
        <v>127</v>
      </c>
      <c r="AF3" s="64" t="s">
        <v>127</v>
      </c>
      <c r="AG3" s="64" t="s">
        <v>127</v>
      </c>
      <c r="AH3" s="64" t="s">
        <v>127</v>
      </c>
      <c r="AI3" s="64" t="s">
        <v>127</v>
      </c>
      <c r="AJ3" s="68" t="s">
        <v>127</v>
      </c>
      <c r="AK3" s="64" t="s">
        <v>167</v>
      </c>
      <c r="AL3" s="68" t="s">
        <v>127</v>
      </c>
      <c r="AM3" s="68" t="s">
        <v>127</v>
      </c>
      <c r="AN3" s="69" t="s">
        <v>127</v>
      </c>
      <c r="AO3" s="68" t="s">
        <v>127</v>
      </c>
      <c r="AP3" s="69" t="s">
        <v>127</v>
      </c>
      <c r="AQ3" s="68" t="s">
        <v>127</v>
      </c>
      <c r="AR3" s="64" t="s">
        <v>13</v>
      </c>
      <c r="AS3" s="78" t="s">
        <v>147</v>
      </c>
      <c r="AT3" s="1"/>
    </row>
    <row r="4" spans="1:46" x14ac:dyDescent="0.35">
      <c r="A4" s="11" t="s">
        <v>12</v>
      </c>
      <c r="B4" s="8">
        <v>43941</v>
      </c>
      <c r="C4" s="9" t="s">
        <v>189</v>
      </c>
      <c r="D4" s="2" t="s">
        <v>16</v>
      </c>
      <c r="E4" s="2">
        <v>0</v>
      </c>
      <c r="F4" s="2">
        <v>0</v>
      </c>
      <c r="G4" s="2">
        <v>0</v>
      </c>
      <c r="H4" s="2">
        <v>0</v>
      </c>
      <c r="I4" s="91"/>
      <c r="J4" s="87"/>
      <c r="M4" s="2">
        <v>0</v>
      </c>
      <c r="N4" s="2">
        <v>0</v>
      </c>
      <c r="O4" s="2">
        <v>0</v>
      </c>
      <c r="P4" s="2">
        <v>0</v>
      </c>
      <c r="Q4" s="2">
        <v>0</v>
      </c>
      <c r="R4" s="2">
        <v>0</v>
      </c>
      <c r="S4" s="2">
        <v>0</v>
      </c>
      <c r="T4" s="2">
        <v>0</v>
      </c>
      <c r="U4" s="2">
        <v>0</v>
      </c>
      <c r="V4" s="2" t="s">
        <v>131</v>
      </c>
      <c r="W4" s="2" t="s">
        <v>186</v>
      </c>
      <c r="X4" s="14">
        <v>0.1</v>
      </c>
      <c r="Y4" s="2">
        <v>0.2</v>
      </c>
      <c r="Z4" s="2">
        <v>0.2</v>
      </c>
      <c r="AA4" s="2" t="s">
        <v>127</v>
      </c>
      <c r="AC4" s="2" t="s">
        <v>89</v>
      </c>
      <c r="AD4" s="2">
        <v>53</v>
      </c>
      <c r="AE4" s="2">
        <v>79</v>
      </c>
      <c r="AF4" s="2">
        <v>91</v>
      </c>
      <c r="AG4" s="2">
        <v>23</v>
      </c>
      <c r="AH4" s="2">
        <f>SUM(AD4:AG4)</f>
        <v>246</v>
      </c>
      <c r="AI4" s="2">
        <f>AH4/4</f>
        <v>61.5</v>
      </c>
      <c r="AJ4" s="10">
        <v>13.3</v>
      </c>
      <c r="AK4" s="2" t="s">
        <v>91</v>
      </c>
      <c r="AL4" s="2" t="s">
        <v>127</v>
      </c>
      <c r="AM4" s="2" t="s">
        <v>127</v>
      </c>
      <c r="AN4" s="13" t="s">
        <v>127</v>
      </c>
      <c r="AO4" s="2" t="s">
        <v>127</v>
      </c>
      <c r="AP4" s="13" t="s">
        <v>127</v>
      </c>
      <c r="AQ4" s="2" t="s">
        <v>127</v>
      </c>
      <c r="AR4" s="2" t="s">
        <v>12</v>
      </c>
      <c r="AS4" s="79" t="s">
        <v>16</v>
      </c>
    </row>
    <row r="5" spans="1:46" s="56" customFormat="1" x14ac:dyDescent="0.35">
      <c r="A5" s="56" t="s">
        <v>12</v>
      </c>
      <c r="B5" s="60">
        <v>43941</v>
      </c>
      <c r="C5" s="57">
        <v>0.44791666666666669</v>
      </c>
      <c r="D5" s="56" t="s">
        <v>231</v>
      </c>
      <c r="E5" s="56">
        <v>4</v>
      </c>
      <c r="F5" s="56">
        <v>0</v>
      </c>
      <c r="G5" s="56" t="s">
        <v>177</v>
      </c>
      <c r="H5" s="56" t="s">
        <v>104</v>
      </c>
      <c r="I5" s="92" t="s">
        <v>181</v>
      </c>
      <c r="J5" s="56">
        <v>0.2</v>
      </c>
      <c r="K5" s="56">
        <v>9.6</v>
      </c>
      <c r="L5" s="80">
        <v>0.2</v>
      </c>
      <c r="M5" s="56">
        <v>4</v>
      </c>
      <c r="N5" s="56" t="s">
        <v>182</v>
      </c>
      <c r="O5" s="56">
        <v>1.6</v>
      </c>
      <c r="P5" s="56">
        <v>9.6</v>
      </c>
      <c r="Q5" s="56" t="s">
        <v>178</v>
      </c>
      <c r="R5" s="56" t="s">
        <v>179</v>
      </c>
      <c r="S5" s="56">
        <v>0.87</v>
      </c>
      <c r="T5" s="56" t="s">
        <v>102</v>
      </c>
      <c r="U5" s="58" t="s">
        <v>119</v>
      </c>
      <c r="V5" s="58" t="s">
        <v>131</v>
      </c>
      <c r="W5" s="58">
        <v>0.02</v>
      </c>
      <c r="X5" s="56">
        <v>0</v>
      </c>
      <c r="Y5" s="56">
        <v>0</v>
      </c>
      <c r="Z5" s="56">
        <v>0</v>
      </c>
      <c r="AC5" s="56" t="s">
        <v>103</v>
      </c>
      <c r="AD5" s="56">
        <v>84</v>
      </c>
      <c r="AE5" s="56">
        <v>63</v>
      </c>
      <c r="AF5" s="56">
        <v>81</v>
      </c>
      <c r="AG5" s="56">
        <v>78</v>
      </c>
      <c r="AH5" s="56">
        <f>SUM(AD5:AG5)</f>
        <v>306</v>
      </c>
      <c r="AI5" s="56">
        <f>AH5/4</f>
        <v>76.5</v>
      </c>
      <c r="AJ5" s="59">
        <v>13.27</v>
      </c>
      <c r="AK5" s="56" t="s">
        <v>180</v>
      </c>
      <c r="AL5" s="56" t="s">
        <v>149</v>
      </c>
      <c r="AM5" s="60">
        <v>43957</v>
      </c>
      <c r="AN5" s="61">
        <v>0.63888888888888895</v>
      </c>
      <c r="AO5" s="56" t="s">
        <v>149</v>
      </c>
      <c r="AP5" s="56" t="s">
        <v>149</v>
      </c>
      <c r="AQ5" s="56" t="s">
        <v>149</v>
      </c>
      <c r="AS5" s="80" t="s">
        <v>18</v>
      </c>
      <c r="AT5" s="103"/>
    </row>
    <row r="6" spans="1:46" x14ac:dyDescent="0.35">
      <c r="A6" s="2" t="s">
        <v>12</v>
      </c>
      <c r="B6" s="8">
        <v>43941</v>
      </c>
      <c r="C6" s="9">
        <v>0.45833333333333331</v>
      </c>
      <c r="D6" s="2" t="s">
        <v>17</v>
      </c>
      <c r="E6" s="2">
        <v>0</v>
      </c>
      <c r="F6" s="2">
        <v>0</v>
      </c>
      <c r="G6" s="2">
        <v>0</v>
      </c>
      <c r="H6" s="2" t="s">
        <v>172</v>
      </c>
      <c r="M6" s="2">
        <v>3</v>
      </c>
      <c r="N6" s="2">
        <v>0.15</v>
      </c>
      <c r="O6" s="2">
        <v>0.15</v>
      </c>
      <c r="P6" s="2">
        <v>0.5</v>
      </c>
      <c r="Q6" s="2">
        <v>0.5</v>
      </c>
      <c r="R6" s="2">
        <v>0</v>
      </c>
      <c r="S6" s="2">
        <v>0</v>
      </c>
      <c r="T6" s="2">
        <v>0</v>
      </c>
      <c r="U6" s="2" t="s">
        <v>194</v>
      </c>
      <c r="V6" s="2" t="s">
        <v>131</v>
      </c>
      <c r="W6" s="2" t="s">
        <v>186</v>
      </c>
      <c r="X6" s="14">
        <v>0</v>
      </c>
      <c r="Y6" s="2">
        <v>0</v>
      </c>
      <c r="Z6" s="2">
        <v>0</v>
      </c>
      <c r="AA6" s="2">
        <v>0</v>
      </c>
      <c r="AD6" s="2">
        <v>53</v>
      </c>
      <c r="AE6" s="2">
        <v>77</v>
      </c>
      <c r="AF6" s="2">
        <v>66</v>
      </c>
      <c r="AG6" s="2">
        <v>66</v>
      </c>
      <c r="AH6" s="2">
        <f>SUM(AD6:AG6)</f>
        <v>262</v>
      </c>
      <c r="AI6" s="2">
        <f>AH6/4</f>
        <v>65.5</v>
      </c>
      <c r="AJ6" s="10">
        <v>14</v>
      </c>
      <c r="AK6" s="2" t="s">
        <v>209</v>
      </c>
      <c r="AL6" s="10" t="s">
        <v>127</v>
      </c>
      <c r="AM6" s="10" t="s">
        <v>127</v>
      </c>
      <c r="AN6" s="10" t="s">
        <v>127</v>
      </c>
      <c r="AO6" s="10" t="s">
        <v>127</v>
      </c>
      <c r="AP6" s="10" t="s">
        <v>127</v>
      </c>
      <c r="AQ6" s="10" t="s">
        <v>127</v>
      </c>
      <c r="AR6" s="2" t="s">
        <v>12</v>
      </c>
      <c r="AS6" s="79" t="s">
        <v>17</v>
      </c>
    </row>
    <row r="7" spans="1:46" s="23" customFormat="1" ht="16" customHeight="1" x14ac:dyDescent="0.35">
      <c r="A7" s="23" t="s">
        <v>12</v>
      </c>
      <c r="B7" s="33">
        <v>43941</v>
      </c>
      <c r="C7" s="24">
        <v>0.45833333333333331</v>
      </c>
      <c r="D7" s="23" t="s">
        <v>6</v>
      </c>
      <c r="E7" s="23">
        <v>5</v>
      </c>
      <c r="F7" s="23">
        <v>0</v>
      </c>
      <c r="G7" s="23">
        <v>0</v>
      </c>
      <c r="H7" s="23" t="s">
        <v>92</v>
      </c>
      <c r="I7" s="93"/>
      <c r="J7" s="2"/>
      <c r="K7" s="2"/>
      <c r="L7" s="79"/>
      <c r="M7" s="23" t="s">
        <v>190</v>
      </c>
      <c r="N7" s="23" t="s">
        <v>191</v>
      </c>
      <c r="O7" s="23" t="s">
        <v>127</v>
      </c>
      <c r="P7" s="23" t="s">
        <v>127</v>
      </c>
      <c r="Q7" s="23" t="s">
        <v>127</v>
      </c>
      <c r="R7" s="23" t="s">
        <v>127</v>
      </c>
      <c r="S7" s="23" t="s">
        <v>127</v>
      </c>
      <c r="T7" s="23" t="s">
        <v>192</v>
      </c>
      <c r="U7" s="25" t="s">
        <v>193</v>
      </c>
      <c r="V7" s="23" t="s">
        <v>131</v>
      </c>
      <c r="W7" s="23" t="s">
        <v>186</v>
      </c>
      <c r="X7" s="35">
        <v>0</v>
      </c>
      <c r="Y7" s="23">
        <v>0</v>
      </c>
      <c r="Z7" s="23">
        <v>0</v>
      </c>
      <c r="AA7" s="23">
        <v>0</v>
      </c>
      <c r="AD7" s="23" t="s">
        <v>127</v>
      </c>
      <c r="AE7" s="23" t="s">
        <v>127</v>
      </c>
      <c r="AF7" s="23" t="s">
        <v>127</v>
      </c>
      <c r="AG7" s="23" t="s">
        <v>127</v>
      </c>
      <c r="AH7" s="23" t="s">
        <v>127</v>
      </c>
      <c r="AI7" s="23" t="s">
        <v>127</v>
      </c>
      <c r="AJ7" s="26">
        <v>14</v>
      </c>
      <c r="AK7" s="23" t="s">
        <v>209</v>
      </c>
      <c r="AL7" s="23" t="s">
        <v>127</v>
      </c>
      <c r="AM7" s="23" t="s">
        <v>127</v>
      </c>
      <c r="AN7" s="27" t="s">
        <v>127</v>
      </c>
      <c r="AO7" s="23" t="s">
        <v>127</v>
      </c>
      <c r="AP7" s="27" t="s">
        <v>127</v>
      </c>
      <c r="AQ7" s="23" t="s">
        <v>127</v>
      </c>
      <c r="AR7" s="23" t="s">
        <v>12</v>
      </c>
      <c r="AS7" s="81" t="s">
        <v>6</v>
      </c>
      <c r="AT7" s="103"/>
    </row>
    <row r="8" spans="1:46" s="28" customFormat="1" x14ac:dyDescent="0.35">
      <c r="A8" s="28" t="s">
        <v>12</v>
      </c>
      <c r="B8" s="34">
        <v>43941</v>
      </c>
      <c r="C8" s="29">
        <v>0.45833333333333331</v>
      </c>
      <c r="D8" s="28" t="s">
        <v>7</v>
      </c>
      <c r="E8" s="28">
        <v>0</v>
      </c>
      <c r="F8" s="28">
        <v>0</v>
      </c>
      <c r="G8" s="28">
        <v>0</v>
      </c>
      <c r="H8" s="28" t="s">
        <v>172</v>
      </c>
      <c r="I8" s="106"/>
      <c r="J8" s="3"/>
      <c r="K8" s="3"/>
      <c r="L8" s="107"/>
      <c r="M8" s="28">
        <v>3</v>
      </c>
      <c r="N8" s="28" t="s">
        <v>195</v>
      </c>
      <c r="O8" s="28" t="s">
        <v>127</v>
      </c>
      <c r="P8" s="28" t="s">
        <v>127</v>
      </c>
      <c r="Q8" s="28" t="s">
        <v>127</v>
      </c>
      <c r="R8" s="28" t="s">
        <v>127</v>
      </c>
      <c r="S8" s="28" t="s">
        <v>127</v>
      </c>
      <c r="T8" s="28" t="s">
        <v>192</v>
      </c>
      <c r="U8" s="28" t="s">
        <v>196</v>
      </c>
      <c r="V8" s="28" t="s">
        <v>131</v>
      </c>
      <c r="W8" s="28" t="s">
        <v>186</v>
      </c>
      <c r="X8" s="36" t="s">
        <v>127</v>
      </c>
      <c r="Z8" s="28">
        <v>2</v>
      </c>
      <c r="AA8" s="28" t="s">
        <v>197</v>
      </c>
      <c r="AC8" s="28" t="s">
        <v>198</v>
      </c>
      <c r="AD8" s="28" t="s">
        <v>127</v>
      </c>
      <c r="AE8" s="28" t="s">
        <v>127</v>
      </c>
      <c r="AF8" s="28" t="s">
        <v>127</v>
      </c>
      <c r="AG8" s="28" t="s">
        <v>127</v>
      </c>
      <c r="AH8" s="28" t="s">
        <v>127</v>
      </c>
      <c r="AI8" s="28" t="s">
        <v>127</v>
      </c>
      <c r="AJ8" s="31">
        <v>14</v>
      </c>
      <c r="AK8" s="23" t="s">
        <v>209</v>
      </c>
      <c r="AL8" s="28" t="s">
        <v>127</v>
      </c>
      <c r="AM8" s="28" t="s">
        <v>127</v>
      </c>
      <c r="AN8" s="32" t="s">
        <v>127</v>
      </c>
      <c r="AO8" s="28" t="s">
        <v>127</v>
      </c>
      <c r="AP8" s="32" t="s">
        <v>127</v>
      </c>
      <c r="AQ8" s="28" t="s">
        <v>127</v>
      </c>
      <c r="AR8" s="28" t="s">
        <v>12</v>
      </c>
      <c r="AS8" s="82" t="s">
        <v>7</v>
      </c>
      <c r="AT8" s="1"/>
    </row>
    <row r="9" spans="1:46" x14ac:dyDescent="0.35">
      <c r="A9" s="11" t="s">
        <v>201</v>
      </c>
      <c r="B9" s="8">
        <v>43948</v>
      </c>
      <c r="C9" s="9">
        <v>0.41666666666666669</v>
      </c>
      <c r="D9" s="2" t="s">
        <v>16</v>
      </c>
      <c r="E9" s="2">
        <v>0</v>
      </c>
      <c r="F9" s="2">
        <v>0</v>
      </c>
      <c r="G9" s="2" t="s">
        <v>199</v>
      </c>
      <c r="H9" s="2" t="s">
        <v>172</v>
      </c>
      <c r="M9" s="2" t="s">
        <v>173</v>
      </c>
      <c r="N9" s="2" t="s">
        <v>174</v>
      </c>
      <c r="O9" s="2" t="s">
        <v>174</v>
      </c>
      <c r="P9" s="2" t="s">
        <v>175</v>
      </c>
      <c r="Q9" s="2" t="s">
        <v>175</v>
      </c>
      <c r="R9" s="2">
        <v>0</v>
      </c>
      <c r="S9" s="2">
        <v>0</v>
      </c>
      <c r="T9" s="2" t="s">
        <v>176</v>
      </c>
      <c r="U9" s="12" t="s">
        <v>95</v>
      </c>
      <c r="V9" s="12" t="s">
        <v>131</v>
      </c>
      <c r="W9" s="12" t="s">
        <v>183</v>
      </c>
      <c r="X9" s="2">
        <v>0</v>
      </c>
      <c r="Y9" s="2">
        <v>0</v>
      </c>
      <c r="Z9" s="2">
        <v>0</v>
      </c>
      <c r="AA9" s="2">
        <v>0</v>
      </c>
      <c r="AC9" s="2" t="s">
        <v>96</v>
      </c>
      <c r="AD9" s="2">
        <v>78</v>
      </c>
      <c r="AE9" s="2">
        <v>84</v>
      </c>
      <c r="AF9" s="2">
        <v>55</v>
      </c>
      <c r="AG9" s="2">
        <v>65</v>
      </c>
      <c r="AH9" s="2">
        <f>SUM(AD9:AG9)</f>
        <v>282</v>
      </c>
      <c r="AI9" s="2">
        <f>AH9/4</f>
        <v>70.5</v>
      </c>
      <c r="AJ9" s="10">
        <v>14.5</v>
      </c>
      <c r="AK9" s="2" t="s">
        <v>211</v>
      </c>
      <c r="AL9" s="2" t="s">
        <v>127</v>
      </c>
      <c r="AM9" s="2" t="s">
        <v>127</v>
      </c>
      <c r="AN9" s="13" t="s">
        <v>127</v>
      </c>
      <c r="AO9" s="2" t="s">
        <v>127</v>
      </c>
      <c r="AP9" s="13" t="s">
        <v>127</v>
      </c>
      <c r="AQ9" s="2" t="s">
        <v>127</v>
      </c>
      <c r="AR9" s="11" t="s">
        <v>12</v>
      </c>
      <c r="AS9" s="83" t="s">
        <v>16</v>
      </c>
    </row>
    <row r="10" spans="1:46" s="50" customFormat="1" x14ac:dyDescent="0.35">
      <c r="A10" s="50" t="s">
        <v>201</v>
      </c>
      <c r="B10" s="54">
        <v>43941</v>
      </c>
      <c r="C10" s="51">
        <v>0.45833333333333331</v>
      </c>
      <c r="D10" s="50" t="s">
        <v>18</v>
      </c>
      <c r="E10" s="50">
        <v>0</v>
      </c>
      <c r="F10" s="50">
        <v>0</v>
      </c>
      <c r="G10" s="50">
        <v>0</v>
      </c>
      <c r="H10" s="50" t="s">
        <v>104</v>
      </c>
      <c r="I10" s="96"/>
      <c r="L10" s="84"/>
      <c r="M10" s="50">
        <v>1</v>
      </c>
      <c r="N10" s="50">
        <v>0.38</v>
      </c>
      <c r="O10" s="50">
        <v>0.38</v>
      </c>
      <c r="P10" s="50">
        <v>7</v>
      </c>
      <c r="Q10" s="50">
        <v>7</v>
      </c>
      <c r="R10" s="50">
        <v>0.11</v>
      </c>
      <c r="S10" s="50">
        <v>0.11</v>
      </c>
      <c r="T10" s="50" t="s">
        <v>125</v>
      </c>
      <c r="U10" s="52" t="s">
        <v>105</v>
      </c>
      <c r="V10" s="52"/>
      <c r="W10" s="52"/>
      <c r="X10" s="50">
        <v>0</v>
      </c>
      <c r="Y10" s="50">
        <v>0</v>
      </c>
      <c r="Z10" s="50">
        <v>0</v>
      </c>
      <c r="AA10" s="50" t="s">
        <v>127</v>
      </c>
      <c r="AD10" s="50">
        <v>66</v>
      </c>
      <c r="AE10" s="50">
        <v>84</v>
      </c>
      <c r="AF10" s="50">
        <v>80</v>
      </c>
      <c r="AG10" s="50">
        <v>63</v>
      </c>
      <c r="AH10" s="50">
        <f>SUM(AD10:AG10)</f>
        <v>293</v>
      </c>
      <c r="AI10" s="50">
        <f>AH10/4</f>
        <v>73.25</v>
      </c>
      <c r="AJ10" s="53">
        <v>13.27</v>
      </c>
      <c r="AK10" s="50" t="s">
        <v>180</v>
      </c>
      <c r="AL10" s="50" t="s">
        <v>149</v>
      </c>
      <c r="AM10" s="54">
        <v>43957</v>
      </c>
      <c r="AN10" s="55">
        <v>0.64027777777777783</v>
      </c>
      <c r="AO10" s="50" t="s">
        <v>149</v>
      </c>
      <c r="AP10" s="50" t="s">
        <v>149</v>
      </c>
      <c r="AQ10" s="50" t="s">
        <v>149</v>
      </c>
      <c r="AS10" s="84" t="s">
        <v>18</v>
      </c>
      <c r="AT10" s="103"/>
    </row>
    <row r="11" spans="1:46" x14ac:dyDescent="0.35">
      <c r="A11" s="11" t="s">
        <v>201</v>
      </c>
      <c r="B11" s="8">
        <v>43948</v>
      </c>
      <c r="C11" s="9">
        <v>0.41666666666666669</v>
      </c>
      <c r="D11" s="2" t="s">
        <v>17</v>
      </c>
      <c r="E11" s="2">
        <v>0</v>
      </c>
      <c r="F11" s="2">
        <v>0</v>
      </c>
      <c r="G11" s="2">
        <v>0</v>
      </c>
      <c r="H11" s="2">
        <v>0</v>
      </c>
      <c r="M11" s="2">
        <v>0</v>
      </c>
      <c r="N11" s="2">
        <v>0</v>
      </c>
      <c r="O11" s="2">
        <v>0</v>
      </c>
      <c r="P11" s="2">
        <v>0</v>
      </c>
      <c r="Q11" s="2">
        <v>0</v>
      </c>
      <c r="R11" s="2">
        <v>0</v>
      </c>
      <c r="S11" s="2">
        <v>0</v>
      </c>
      <c r="T11" s="2">
        <v>0</v>
      </c>
      <c r="U11" s="12" t="s">
        <v>200</v>
      </c>
      <c r="V11" s="12" t="s">
        <v>131</v>
      </c>
      <c r="W11" s="12" t="s">
        <v>186</v>
      </c>
      <c r="X11" s="2">
        <v>30</v>
      </c>
      <c r="Y11" s="2">
        <v>0.2</v>
      </c>
      <c r="Z11" s="2">
        <v>0.2</v>
      </c>
      <c r="AA11" s="2">
        <v>0.1</v>
      </c>
      <c r="AC11" s="2" t="s">
        <v>369</v>
      </c>
      <c r="AD11" s="2">
        <v>13</v>
      </c>
      <c r="AE11" s="2">
        <v>34</v>
      </c>
      <c r="AF11" s="2">
        <v>24</v>
      </c>
      <c r="AG11" s="2">
        <v>60</v>
      </c>
      <c r="AH11" s="2">
        <f>SUM(AD11:AG11)</f>
        <v>131</v>
      </c>
      <c r="AI11" s="2">
        <f>AH11/4</f>
        <v>32.75</v>
      </c>
      <c r="AJ11" s="10">
        <v>13.3</v>
      </c>
      <c r="AK11" s="2" t="s">
        <v>210</v>
      </c>
      <c r="AL11" s="2" t="s">
        <v>127</v>
      </c>
      <c r="AM11" s="2" t="s">
        <v>127</v>
      </c>
      <c r="AN11" s="13" t="s">
        <v>127</v>
      </c>
      <c r="AO11" s="2" t="s">
        <v>127</v>
      </c>
      <c r="AP11" s="13" t="s">
        <v>127</v>
      </c>
      <c r="AQ11" s="2" t="s">
        <v>127</v>
      </c>
      <c r="AS11" s="83" t="s">
        <v>17</v>
      </c>
    </row>
    <row r="12" spans="1:46" s="23" customFormat="1" x14ac:dyDescent="0.35">
      <c r="A12" s="23" t="s">
        <v>201</v>
      </c>
      <c r="B12" s="33">
        <v>43948</v>
      </c>
      <c r="C12" s="24">
        <v>0.41666666666666669</v>
      </c>
      <c r="D12" s="23" t="s">
        <v>6</v>
      </c>
      <c r="E12" s="23">
        <v>0</v>
      </c>
      <c r="F12" s="23">
        <v>0</v>
      </c>
      <c r="G12" s="23">
        <v>0</v>
      </c>
      <c r="H12" s="23" t="s">
        <v>93</v>
      </c>
      <c r="I12" s="93"/>
      <c r="J12" s="2"/>
      <c r="K12" s="2"/>
      <c r="L12" s="79"/>
      <c r="M12" s="23">
        <v>6</v>
      </c>
      <c r="N12" s="23" t="s">
        <v>184</v>
      </c>
      <c r="O12" s="23">
        <v>0.24</v>
      </c>
      <c r="P12" s="23" t="s">
        <v>127</v>
      </c>
      <c r="Q12" s="23" t="s">
        <v>127</v>
      </c>
      <c r="R12" s="23">
        <v>0</v>
      </c>
      <c r="S12" s="23">
        <v>0</v>
      </c>
      <c r="T12" s="23" t="s">
        <v>185</v>
      </c>
      <c r="U12" s="25" t="s">
        <v>97</v>
      </c>
      <c r="V12" s="25" t="s">
        <v>131</v>
      </c>
      <c r="W12" s="25" t="s">
        <v>186</v>
      </c>
      <c r="X12" s="23">
        <v>0</v>
      </c>
      <c r="Y12" s="23">
        <v>0</v>
      </c>
      <c r="Z12" s="23">
        <v>0</v>
      </c>
      <c r="AA12" s="23">
        <v>0</v>
      </c>
      <c r="AC12" s="23" t="s">
        <v>187</v>
      </c>
      <c r="AD12" s="23" t="s">
        <v>127</v>
      </c>
      <c r="AE12" s="23" t="s">
        <v>127</v>
      </c>
      <c r="AF12" s="23" t="s">
        <v>127</v>
      </c>
      <c r="AG12" s="23" t="s">
        <v>127</v>
      </c>
      <c r="AH12" s="23" t="s">
        <v>127</v>
      </c>
      <c r="AI12" s="23" t="s">
        <v>127</v>
      </c>
      <c r="AJ12" s="23">
        <v>6</v>
      </c>
      <c r="AK12" s="23" t="s">
        <v>94</v>
      </c>
      <c r="AL12" s="23" t="s">
        <v>127</v>
      </c>
      <c r="AM12" s="23" t="s">
        <v>127</v>
      </c>
      <c r="AN12" s="27" t="s">
        <v>127</v>
      </c>
      <c r="AO12" s="23" t="s">
        <v>127</v>
      </c>
      <c r="AP12" s="27" t="s">
        <v>127</v>
      </c>
      <c r="AQ12" s="23" t="s">
        <v>127</v>
      </c>
      <c r="AS12" s="81" t="s">
        <v>6</v>
      </c>
      <c r="AT12" s="103"/>
    </row>
    <row r="13" spans="1:46" s="28" customFormat="1" x14ac:dyDescent="0.35">
      <c r="A13" s="23" t="s">
        <v>201</v>
      </c>
      <c r="B13" s="34">
        <v>43948</v>
      </c>
      <c r="C13" s="29">
        <v>0.41666666666666669</v>
      </c>
      <c r="D13" s="28" t="s">
        <v>7</v>
      </c>
      <c r="E13" s="28">
        <v>0</v>
      </c>
      <c r="F13" s="28">
        <v>4</v>
      </c>
      <c r="G13" s="28" t="s">
        <v>188</v>
      </c>
      <c r="H13" s="28" t="s">
        <v>92</v>
      </c>
      <c r="I13" s="106"/>
      <c r="J13" s="3"/>
      <c r="K13" s="3"/>
      <c r="L13" s="107"/>
      <c r="M13" s="28">
        <v>4</v>
      </c>
      <c r="N13" s="28" t="s">
        <v>127</v>
      </c>
      <c r="O13" s="28">
        <v>80</v>
      </c>
      <c r="P13" s="28" t="s">
        <v>127</v>
      </c>
      <c r="Q13" s="28" t="s">
        <v>127</v>
      </c>
      <c r="R13" s="28" t="s">
        <v>127</v>
      </c>
      <c r="S13" s="28" t="s">
        <v>127</v>
      </c>
      <c r="T13" s="28" t="s">
        <v>125</v>
      </c>
      <c r="U13" s="30" t="s">
        <v>202</v>
      </c>
      <c r="V13" s="30" t="s">
        <v>131</v>
      </c>
      <c r="W13" s="30" t="s">
        <v>186</v>
      </c>
      <c r="X13" s="28">
        <v>0</v>
      </c>
      <c r="Y13" s="28">
        <v>0</v>
      </c>
      <c r="Z13" s="28">
        <v>0</v>
      </c>
      <c r="AA13" s="28" t="s">
        <v>127</v>
      </c>
      <c r="AC13" s="28" t="s">
        <v>98</v>
      </c>
      <c r="AD13" s="28" t="s">
        <v>127</v>
      </c>
      <c r="AE13" s="28" t="s">
        <v>127</v>
      </c>
      <c r="AF13" s="28" t="s">
        <v>127</v>
      </c>
      <c r="AG13" s="28" t="s">
        <v>127</v>
      </c>
      <c r="AH13" s="28" t="s">
        <v>127</v>
      </c>
      <c r="AI13" s="28" t="s">
        <v>127</v>
      </c>
      <c r="AJ13" s="23">
        <v>13</v>
      </c>
      <c r="AK13" s="28" t="s">
        <v>212</v>
      </c>
      <c r="AL13" s="28" t="s">
        <v>127</v>
      </c>
      <c r="AM13" s="28" t="s">
        <v>127</v>
      </c>
      <c r="AN13" s="32" t="s">
        <v>127</v>
      </c>
      <c r="AO13" s="28" t="s">
        <v>127</v>
      </c>
      <c r="AP13" s="32" t="s">
        <v>127</v>
      </c>
      <c r="AQ13" s="28" t="s">
        <v>127</v>
      </c>
      <c r="AS13" s="82" t="s">
        <v>7</v>
      </c>
      <c r="AT13" s="1"/>
    </row>
    <row r="14" spans="1:46" s="22" customFormat="1" x14ac:dyDescent="0.35">
      <c r="A14" s="22" t="s">
        <v>19</v>
      </c>
      <c r="B14" s="37">
        <v>43942</v>
      </c>
      <c r="C14" s="38">
        <v>0.38541666666666669</v>
      </c>
      <c r="D14" s="22" t="s">
        <v>100</v>
      </c>
      <c r="E14" s="22">
        <v>1</v>
      </c>
      <c r="F14" s="22">
        <v>0</v>
      </c>
      <c r="G14" s="22">
        <v>0</v>
      </c>
      <c r="H14" s="22" t="s">
        <v>92</v>
      </c>
      <c r="I14" s="97" t="s">
        <v>499</v>
      </c>
      <c r="J14" s="22">
        <v>0</v>
      </c>
      <c r="K14" s="22">
        <v>0</v>
      </c>
      <c r="L14" s="85">
        <v>0</v>
      </c>
      <c r="M14" s="22">
        <v>2</v>
      </c>
      <c r="N14" s="22" t="s">
        <v>106</v>
      </c>
      <c r="O14" s="22">
        <v>0.17499999999999999</v>
      </c>
      <c r="P14" s="22">
        <v>1.4</v>
      </c>
      <c r="Q14" s="22">
        <v>1.4</v>
      </c>
      <c r="R14" s="22">
        <v>0</v>
      </c>
      <c r="S14" s="22">
        <v>0</v>
      </c>
      <c r="T14" s="22" t="s">
        <v>165</v>
      </c>
      <c r="U14" s="39" t="s">
        <v>107</v>
      </c>
      <c r="V14" s="39"/>
      <c r="W14" s="39"/>
      <c r="X14" s="22">
        <v>0</v>
      </c>
      <c r="Y14" s="22">
        <v>0</v>
      </c>
      <c r="Z14" s="22">
        <v>0</v>
      </c>
      <c r="AC14" s="22" t="s">
        <v>108</v>
      </c>
      <c r="AD14" s="22">
        <v>77</v>
      </c>
      <c r="AE14" s="22">
        <v>68</v>
      </c>
      <c r="AF14" s="22">
        <v>25</v>
      </c>
      <c r="AG14" s="22">
        <v>23</v>
      </c>
      <c r="AH14" s="22">
        <f t="shared" ref="AH14" si="0">SUM(AD14:AG14)</f>
        <v>193</v>
      </c>
      <c r="AI14" s="22">
        <f t="shared" ref="AI14" si="1">AH14/4</f>
        <v>48.25</v>
      </c>
      <c r="AJ14" s="40">
        <v>21</v>
      </c>
      <c r="AK14" s="22" t="s">
        <v>213</v>
      </c>
      <c r="AL14" s="22" t="s">
        <v>153</v>
      </c>
      <c r="AM14" s="37">
        <v>44107</v>
      </c>
      <c r="AN14" s="41">
        <v>0.61805555555555558</v>
      </c>
      <c r="AO14" s="22">
        <v>20.3</v>
      </c>
      <c r="AP14" s="41">
        <v>0.62152777777777779</v>
      </c>
      <c r="AQ14" s="22">
        <v>30</v>
      </c>
      <c r="AR14" s="22" t="s">
        <v>19</v>
      </c>
      <c r="AS14" s="85" t="s">
        <v>100</v>
      </c>
      <c r="AT14" s="104"/>
    </row>
    <row r="15" spans="1:46" s="22" customFormat="1" x14ac:dyDescent="0.35">
      <c r="A15" s="22" t="s">
        <v>20</v>
      </c>
      <c r="B15" s="37">
        <v>44110</v>
      </c>
      <c r="C15" s="38" t="s">
        <v>127</v>
      </c>
      <c r="D15" s="22" t="s">
        <v>147</v>
      </c>
      <c r="E15" s="22">
        <v>0</v>
      </c>
      <c r="F15" s="22">
        <v>0</v>
      </c>
      <c r="G15" s="22">
        <v>0</v>
      </c>
      <c r="H15" s="22">
        <v>0</v>
      </c>
      <c r="I15" s="97" t="s">
        <v>502</v>
      </c>
      <c r="J15" s="22">
        <v>0</v>
      </c>
      <c r="K15" s="22">
        <v>0</v>
      </c>
      <c r="L15" s="85">
        <v>0</v>
      </c>
      <c r="M15" s="22">
        <v>0</v>
      </c>
      <c r="N15" s="22">
        <v>0</v>
      </c>
      <c r="O15" s="22">
        <v>0</v>
      </c>
      <c r="P15" s="22">
        <v>0</v>
      </c>
      <c r="Q15" s="22">
        <v>0</v>
      </c>
      <c r="R15" s="22">
        <v>0</v>
      </c>
      <c r="S15" s="22">
        <v>0</v>
      </c>
      <c r="T15" s="22">
        <v>0</v>
      </c>
      <c r="U15" s="22">
        <v>0</v>
      </c>
      <c r="V15" s="22" t="s">
        <v>166</v>
      </c>
      <c r="W15" s="22">
        <v>0.18</v>
      </c>
      <c r="X15" s="22">
        <v>0</v>
      </c>
      <c r="Y15" s="22">
        <v>0</v>
      </c>
      <c r="Z15" s="22">
        <v>0</v>
      </c>
      <c r="AA15" s="22">
        <v>0</v>
      </c>
      <c r="AC15" s="22">
        <v>0</v>
      </c>
      <c r="AD15" s="22" t="s">
        <v>127</v>
      </c>
      <c r="AE15" s="22" t="s">
        <v>127</v>
      </c>
      <c r="AF15" s="22" t="s">
        <v>127</v>
      </c>
      <c r="AG15" s="22" t="s">
        <v>127</v>
      </c>
      <c r="AH15" s="22" t="s">
        <v>127</v>
      </c>
      <c r="AI15" s="22" t="s">
        <v>127</v>
      </c>
      <c r="AJ15" s="40">
        <v>0</v>
      </c>
      <c r="AK15" s="22" t="s">
        <v>203</v>
      </c>
      <c r="AL15" s="22" t="s">
        <v>155</v>
      </c>
      <c r="AM15" s="40" t="s">
        <v>127</v>
      </c>
      <c r="AN15" s="41" t="s">
        <v>127</v>
      </c>
      <c r="AO15" s="40" t="s">
        <v>127</v>
      </c>
      <c r="AP15" s="41" t="s">
        <v>127</v>
      </c>
      <c r="AQ15" s="40" t="s">
        <v>127</v>
      </c>
      <c r="AR15" s="22" t="s">
        <v>20</v>
      </c>
      <c r="AS15" s="85" t="s">
        <v>14</v>
      </c>
      <c r="AT15" s="104"/>
    </row>
    <row r="16" spans="1:46" x14ac:dyDescent="0.35">
      <c r="A16" s="2" t="s">
        <v>21</v>
      </c>
      <c r="B16" s="8">
        <v>43956</v>
      </c>
      <c r="C16" s="9">
        <v>0.4375</v>
      </c>
      <c r="D16" s="2" t="s">
        <v>204</v>
      </c>
      <c r="E16" s="2">
        <v>1</v>
      </c>
      <c r="F16" s="2">
        <v>0</v>
      </c>
      <c r="G16" s="2">
        <v>0</v>
      </c>
      <c r="H16" s="2" t="s">
        <v>92</v>
      </c>
      <c r="M16" s="2">
        <v>6</v>
      </c>
      <c r="N16" s="2">
        <v>0</v>
      </c>
      <c r="O16" s="2">
        <v>0.05</v>
      </c>
      <c r="P16" s="2" t="s">
        <v>205</v>
      </c>
      <c r="Q16" s="2" t="s">
        <v>205</v>
      </c>
      <c r="R16" s="2" t="s">
        <v>205</v>
      </c>
      <c r="S16" s="2" t="s">
        <v>205</v>
      </c>
      <c r="T16" s="2" t="s">
        <v>206</v>
      </c>
      <c r="U16" s="2" t="s">
        <v>207</v>
      </c>
      <c r="V16" s="2" t="s">
        <v>131</v>
      </c>
      <c r="W16" s="2" t="s">
        <v>208</v>
      </c>
      <c r="X16" s="2">
        <v>0</v>
      </c>
      <c r="Y16" s="2">
        <v>0</v>
      </c>
      <c r="Z16" s="2">
        <v>0</v>
      </c>
      <c r="AA16" s="2">
        <v>0</v>
      </c>
      <c r="AC16" s="2">
        <v>0</v>
      </c>
      <c r="AD16" s="2">
        <v>59</v>
      </c>
      <c r="AE16" s="2">
        <v>50</v>
      </c>
      <c r="AF16" s="2">
        <v>56</v>
      </c>
      <c r="AG16" s="2">
        <v>69</v>
      </c>
      <c r="AH16" s="2">
        <f t="shared" ref="AH16" si="2">SUM(AD16:AG16)</f>
        <v>234</v>
      </c>
      <c r="AI16" s="2">
        <f t="shared" ref="AI16" si="3">AH16/4</f>
        <v>58.5</v>
      </c>
      <c r="AJ16" s="10">
        <v>11</v>
      </c>
      <c r="AK16" s="2" t="s">
        <v>214</v>
      </c>
      <c r="AL16" s="2" t="s">
        <v>127</v>
      </c>
      <c r="AM16" s="2" t="s">
        <v>127</v>
      </c>
      <c r="AN16" s="13" t="s">
        <v>127</v>
      </c>
      <c r="AO16" s="2" t="s">
        <v>127</v>
      </c>
      <c r="AP16" s="13" t="s">
        <v>127</v>
      </c>
      <c r="AQ16" s="2" t="s">
        <v>127</v>
      </c>
      <c r="AR16" s="2" t="s">
        <v>21</v>
      </c>
      <c r="AS16" s="79" t="s">
        <v>16</v>
      </c>
    </row>
    <row r="17" spans="1:46" s="56" customFormat="1" x14ac:dyDescent="0.35">
      <c r="A17" s="56" t="s">
        <v>21</v>
      </c>
      <c r="B17" s="60">
        <v>43956</v>
      </c>
      <c r="C17" s="57">
        <v>0.4375</v>
      </c>
      <c r="D17" s="56" t="s">
        <v>18</v>
      </c>
      <c r="E17" s="56">
        <v>0</v>
      </c>
      <c r="F17" s="56">
        <v>0</v>
      </c>
      <c r="G17" s="56">
        <v>0</v>
      </c>
      <c r="H17" s="56" t="s">
        <v>93</v>
      </c>
      <c r="I17" s="92" t="s">
        <v>497</v>
      </c>
      <c r="J17" s="56">
        <v>0</v>
      </c>
      <c r="K17" s="56">
        <v>0</v>
      </c>
      <c r="L17" s="80">
        <v>0</v>
      </c>
      <c r="M17" s="56">
        <v>3</v>
      </c>
      <c r="N17" s="56" t="s">
        <v>109</v>
      </c>
      <c r="O17" s="56">
        <v>1.25</v>
      </c>
      <c r="P17" s="56" t="s">
        <v>110</v>
      </c>
      <c r="Q17" s="56">
        <v>2.5</v>
      </c>
      <c r="R17" s="56">
        <v>0</v>
      </c>
      <c r="S17" s="56">
        <v>0</v>
      </c>
      <c r="T17" s="56" t="s">
        <v>185</v>
      </c>
      <c r="U17" s="58"/>
      <c r="V17" s="58" t="s">
        <v>131</v>
      </c>
      <c r="W17" s="58"/>
      <c r="X17" s="56">
        <v>100</v>
      </c>
      <c r="Y17" s="56">
        <v>1.5</v>
      </c>
      <c r="Z17" s="56">
        <v>3</v>
      </c>
      <c r="AA17" s="56">
        <v>3</v>
      </c>
      <c r="AC17" s="56" t="s">
        <v>139</v>
      </c>
      <c r="AD17" s="56">
        <v>58</v>
      </c>
      <c r="AE17" s="56">
        <v>64</v>
      </c>
      <c r="AF17" s="56">
        <v>71</v>
      </c>
      <c r="AG17" s="56">
        <v>37</v>
      </c>
      <c r="AH17" s="56">
        <f t="shared" ref="AH17:AH18" si="4">SUM(AD17:AG17)</f>
        <v>230</v>
      </c>
      <c r="AI17" s="56">
        <f t="shared" ref="AI17:AI18" si="5">AH17/4</f>
        <v>57.5</v>
      </c>
      <c r="AJ17" s="59">
        <v>10</v>
      </c>
      <c r="AK17" s="56" t="s">
        <v>292</v>
      </c>
      <c r="AL17" s="56" t="s">
        <v>153</v>
      </c>
      <c r="AM17" s="60">
        <v>44107</v>
      </c>
      <c r="AN17" s="61">
        <v>0.51458333333333328</v>
      </c>
      <c r="AO17" s="56">
        <v>19.5</v>
      </c>
      <c r="AP17" s="61">
        <v>0.51874999999999993</v>
      </c>
      <c r="AQ17" s="56">
        <v>36.1</v>
      </c>
      <c r="AS17" s="80" t="s">
        <v>18</v>
      </c>
      <c r="AT17" s="103"/>
    </row>
    <row r="18" spans="1:46" x14ac:dyDescent="0.35">
      <c r="A18" s="2" t="s">
        <v>21</v>
      </c>
      <c r="B18" s="8">
        <v>43956</v>
      </c>
      <c r="C18" s="9">
        <v>0.4375</v>
      </c>
      <c r="D18" s="2" t="s">
        <v>17</v>
      </c>
      <c r="E18" s="2">
        <v>0</v>
      </c>
      <c r="F18" s="2">
        <v>0</v>
      </c>
      <c r="G18" s="2">
        <v>0</v>
      </c>
      <c r="H18" s="2" t="s">
        <v>215</v>
      </c>
      <c r="M18" s="2">
        <v>1</v>
      </c>
      <c r="N18" s="2">
        <v>0.8</v>
      </c>
      <c r="O18" s="2">
        <v>0.8</v>
      </c>
      <c r="P18" s="2">
        <v>9</v>
      </c>
      <c r="Q18" s="2">
        <v>9</v>
      </c>
      <c r="R18" s="2">
        <v>0</v>
      </c>
      <c r="S18" s="2">
        <v>0</v>
      </c>
      <c r="T18" s="2" t="s">
        <v>216</v>
      </c>
      <c r="U18" s="12" t="s">
        <v>217</v>
      </c>
      <c r="V18" s="2" t="s">
        <v>131</v>
      </c>
      <c r="W18" s="2" t="s">
        <v>208</v>
      </c>
      <c r="X18" s="2">
        <v>0</v>
      </c>
      <c r="Y18" s="2">
        <v>0</v>
      </c>
      <c r="Z18" s="2">
        <v>0</v>
      </c>
      <c r="AA18" s="2">
        <v>0</v>
      </c>
      <c r="AC18" s="2">
        <v>0</v>
      </c>
      <c r="AD18" s="2">
        <v>80</v>
      </c>
      <c r="AE18" s="2">
        <v>70</v>
      </c>
      <c r="AF18" s="2">
        <v>47</v>
      </c>
      <c r="AG18" s="2">
        <v>64</v>
      </c>
      <c r="AH18" s="21">
        <f t="shared" si="4"/>
        <v>261</v>
      </c>
      <c r="AI18" s="21">
        <f t="shared" si="5"/>
        <v>65.25</v>
      </c>
      <c r="AJ18" s="10">
        <v>12.44</v>
      </c>
      <c r="AK18" s="2" t="s">
        <v>218</v>
      </c>
      <c r="AL18" s="2" t="s">
        <v>127</v>
      </c>
      <c r="AM18" s="2" t="s">
        <v>127</v>
      </c>
      <c r="AN18" s="13" t="s">
        <v>127</v>
      </c>
      <c r="AO18" s="2" t="s">
        <v>127</v>
      </c>
      <c r="AP18" s="13" t="s">
        <v>127</v>
      </c>
      <c r="AQ18" s="2" t="s">
        <v>127</v>
      </c>
      <c r="AS18" s="83" t="s">
        <v>17</v>
      </c>
    </row>
    <row r="19" spans="1:46" s="23" customFormat="1" x14ac:dyDescent="0.35">
      <c r="A19" s="23" t="s">
        <v>21</v>
      </c>
      <c r="B19" s="33">
        <v>43956</v>
      </c>
      <c r="C19" s="24">
        <v>0.4375</v>
      </c>
      <c r="D19" s="23" t="s">
        <v>6</v>
      </c>
      <c r="E19" s="23">
        <v>0</v>
      </c>
      <c r="F19" s="23">
        <v>1</v>
      </c>
      <c r="G19" s="23">
        <v>0</v>
      </c>
      <c r="H19" s="23" t="s">
        <v>215</v>
      </c>
      <c r="I19" s="93"/>
      <c r="J19" s="2"/>
      <c r="K19" s="2"/>
      <c r="L19" s="79"/>
      <c r="M19" s="23">
        <v>3</v>
      </c>
      <c r="N19" s="23">
        <v>0.5</v>
      </c>
      <c r="O19" s="23" t="s">
        <v>205</v>
      </c>
      <c r="P19" s="23">
        <v>10</v>
      </c>
      <c r="Q19" s="23" t="s">
        <v>205</v>
      </c>
      <c r="R19" s="23" t="s">
        <v>219</v>
      </c>
      <c r="S19" s="23" t="s">
        <v>205</v>
      </c>
      <c r="T19" s="23" t="s">
        <v>176</v>
      </c>
      <c r="U19" s="25" t="s">
        <v>222</v>
      </c>
      <c r="V19" s="25" t="s">
        <v>131</v>
      </c>
      <c r="W19" s="25" t="s">
        <v>208</v>
      </c>
      <c r="X19" s="23" t="s">
        <v>220</v>
      </c>
      <c r="Y19" s="23" t="s">
        <v>221</v>
      </c>
      <c r="Z19" s="23">
        <v>0.5</v>
      </c>
      <c r="AA19" s="23" t="s">
        <v>223</v>
      </c>
      <c r="AC19" s="23" t="s">
        <v>224</v>
      </c>
      <c r="AD19" s="23" t="s">
        <v>127</v>
      </c>
      <c r="AE19" s="23" t="s">
        <v>127</v>
      </c>
      <c r="AF19" s="23" t="s">
        <v>127</v>
      </c>
      <c r="AG19" s="23" t="s">
        <v>127</v>
      </c>
      <c r="AH19" s="23" t="s">
        <v>127</v>
      </c>
      <c r="AI19" s="23" t="s">
        <v>127</v>
      </c>
      <c r="AJ19" s="23">
        <v>0</v>
      </c>
      <c r="AK19" s="23">
        <v>0</v>
      </c>
      <c r="AL19" s="23" t="s">
        <v>127</v>
      </c>
      <c r="AM19" s="23" t="s">
        <v>127</v>
      </c>
      <c r="AN19" s="27" t="s">
        <v>127</v>
      </c>
      <c r="AO19" s="23" t="s">
        <v>127</v>
      </c>
      <c r="AP19" s="27" t="s">
        <v>127</v>
      </c>
      <c r="AQ19" s="23" t="s">
        <v>127</v>
      </c>
      <c r="AS19" s="81" t="s">
        <v>6</v>
      </c>
      <c r="AT19" s="103"/>
    </row>
    <row r="20" spans="1:46" s="28" customFormat="1" x14ac:dyDescent="0.35">
      <c r="A20" s="28" t="s">
        <v>21</v>
      </c>
      <c r="B20" s="34">
        <v>43956</v>
      </c>
      <c r="C20" s="29">
        <v>0.4375</v>
      </c>
      <c r="D20" s="28" t="s">
        <v>7</v>
      </c>
      <c r="E20" s="28">
        <v>0</v>
      </c>
      <c r="F20" s="28">
        <v>0</v>
      </c>
      <c r="G20" s="28">
        <v>0</v>
      </c>
      <c r="H20" s="28" t="s">
        <v>93</v>
      </c>
      <c r="I20" s="106"/>
      <c r="J20" s="3"/>
      <c r="K20" s="3"/>
      <c r="L20" s="107"/>
      <c r="M20" s="28">
        <v>7</v>
      </c>
      <c r="N20" s="28" t="s">
        <v>226</v>
      </c>
      <c r="O20" s="28" t="s">
        <v>205</v>
      </c>
      <c r="P20" s="28" t="s">
        <v>205</v>
      </c>
      <c r="Q20" s="28" t="s">
        <v>205</v>
      </c>
      <c r="R20" s="28" t="s">
        <v>205</v>
      </c>
      <c r="S20" s="28">
        <v>0</v>
      </c>
      <c r="T20" s="28" t="s">
        <v>176</v>
      </c>
      <c r="U20" s="30" t="s">
        <v>225</v>
      </c>
      <c r="V20" s="30" t="s">
        <v>131</v>
      </c>
      <c r="W20" s="30" t="s">
        <v>227</v>
      </c>
      <c r="X20" s="28" t="s">
        <v>220</v>
      </c>
      <c r="Y20" s="28">
        <v>0.2</v>
      </c>
      <c r="Z20" s="28">
        <v>0.6</v>
      </c>
      <c r="AA20" s="28">
        <v>0.1</v>
      </c>
      <c r="AC20" s="28" t="s">
        <v>228</v>
      </c>
      <c r="AD20" s="28" t="s">
        <v>127</v>
      </c>
      <c r="AE20" s="28" t="s">
        <v>127</v>
      </c>
      <c r="AF20" s="28" t="s">
        <v>127</v>
      </c>
      <c r="AG20" s="28" t="s">
        <v>127</v>
      </c>
      <c r="AH20" s="28" t="s">
        <v>127</v>
      </c>
      <c r="AI20" s="28" t="s">
        <v>127</v>
      </c>
      <c r="AJ20" s="28">
        <v>0</v>
      </c>
      <c r="AK20" s="28">
        <v>0</v>
      </c>
      <c r="AL20" s="28" t="s">
        <v>127</v>
      </c>
      <c r="AM20" s="28" t="s">
        <v>127</v>
      </c>
      <c r="AN20" s="32" t="s">
        <v>127</v>
      </c>
      <c r="AO20" s="28" t="s">
        <v>127</v>
      </c>
      <c r="AP20" s="32" t="s">
        <v>127</v>
      </c>
      <c r="AQ20" s="28" t="s">
        <v>127</v>
      </c>
      <c r="AS20" s="82" t="s">
        <v>7</v>
      </c>
      <c r="AT20" s="1"/>
    </row>
    <row r="21" spans="1:46" x14ac:dyDescent="0.35">
      <c r="A21" s="2" t="s">
        <v>23</v>
      </c>
      <c r="B21" s="8">
        <v>43956</v>
      </c>
      <c r="C21" s="9">
        <v>0.51041666666666663</v>
      </c>
      <c r="D21" s="2" t="s">
        <v>16</v>
      </c>
      <c r="E21" s="2">
        <v>0</v>
      </c>
      <c r="F21" s="2">
        <v>0</v>
      </c>
      <c r="G21" s="2">
        <v>0</v>
      </c>
      <c r="H21" s="2" t="s">
        <v>215</v>
      </c>
      <c r="M21" s="2">
        <v>1</v>
      </c>
      <c r="N21" s="2">
        <v>0.4</v>
      </c>
      <c r="O21" s="2">
        <v>0.4</v>
      </c>
      <c r="P21" s="2">
        <v>0.88</v>
      </c>
      <c r="Q21" s="2">
        <v>0.88</v>
      </c>
      <c r="R21" s="2">
        <v>0</v>
      </c>
      <c r="S21" s="2">
        <v>0</v>
      </c>
      <c r="T21" s="2" t="s">
        <v>176</v>
      </c>
      <c r="V21" s="12" t="s">
        <v>131</v>
      </c>
      <c r="W21" s="25" t="s">
        <v>208</v>
      </c>
      <c r="X21" s="2">
        <v>20</v>
      </c>
      <c r="Y21" s="2">
        <v>1</v>
      </c>
      <c r="Z21" s="2">
        <v>1</v>
      </c>
      <c r="AA21" s="2">
        <v>1</v>
      </c>
      <c r="AB21" s="2">
        <v>1</v>
      </c>
      <c r="AC21" s="2" t="s">
        <v>248</v>
      </c>
      <c r="AD21" s="2">
        <v>62</v>
      </c>
      <c r="AE21" s="2">
        <v>54</v>
      </c>
      <c r="AF21" s="2">
        <v>50</v>
      </c>
      <c r="AG21" s="2">
        <v>50</v>
      </c>
      <c r="AH21" s="2">
        <f t="shared" ref="AH21" si="6">SUM(AD21:AG21)</f>
        <v>216</v>
      </c>
      <c r="AI21" s="2">
        <f t="shared" ref="AI21" si="7">AH21/4</f>
        <v>54</v>
      </c>
      <c r="AJ21" s="10">
        <v>11.6</v>
      </c>
      <c r="AK21" s="2" t="s">
        <v>467</v>
      </c>
      <c r="AL21" s="2" t="s">
        <v>127</v>
      </c>
      <c r="AM21" s="2" t="s">
        <v>127</v>
      </c>
      <c r="AN21" s="13" t="s">
        <v>127</v>
      </c>
      <c r="AO21" s="2" t="s">
        <v>127</v>
      </c>
      <c r="AP21" s="13" t="s">
        <v>127</v>
      </c>
      <c r="AQ21" s="2" t="s">
        <v>127</v>
      </c>
      <c r="AR21" s="11" t="s">
        <v>23</v>
      </c>
      <c r="AS21" s="83" t="s">
        <v>16</v>
      </c>
    </row>
    <row r="22" spans="1:46" s="50" customFormat="1" x14ac:dyDescent="0.35">
      <c r="A22" s="50" t="s">
        <v>23</v>
      </c>
      <c r="B22" s="54">
        <v>43956</v>
      </c>
      <c r="C22" s="51">
        <v>0.51041666666666663</v>
      </c>
      <c r="D22" s="50" t="s">
        <v>18</v>
      </c>
      <c r="E22" s="50">
        <v>0</v>
      </c>
      <c r="F22" s="50">
        <v>0</v>
      </c>
      <c r="G22" s="50">
        <v>0</v>
      </c>
      <c r="H22" s="50" t="s">
        <v>92</v>
      </c>
      <c r="I22" s="96"/>
      <c r="L22" s="84"/>
      <c r="M22" s="50">
        <v>3</v>
      </c>
      <c r="N22" s="50" t="s">
        <v>140</v>
      </c>
      <c r="O22" s="50">
        <f>(0.4+0.08+0.09)/3</f>
        <v>0.19000000000000003</v>
      </c>
      <c r="P22" s="50" t="s">
        <v>141</v>
      </c>
      <c r="Q22" s="50">
        <v>4</v>
      </c>
      <c r="R22" s="50" t="s">
        <v>142</v>
      </c>
      <c r="S22" s="50">
        <v>0.06</v>
      </c>
      <c r="T22" s="50" t="s">
        <v>126</v>
      </c>
      <c r="U22" s="52"/>
      <c r="V22" s="52" t="s">
        <v>131</v>
      </c>
      <c r="W22" s="52">
        <v>0.01</v>
      </c>
      <c r="X22" s="50">
        <v>50</v>
      </c>
      <c r="Y22" s="50">
        <v>1.5</v>
      </c>
      <c r="Z22" s="50">
        <v>1.5</v>
      </c>
      <c r="AA22" s="50">
        <v>2</v>
      </c>
      <c r="AB22" s="50">
        <v>2</v>
      </c>
      <c r="AC22" s="50" t="s">
        <v>247</v>
      </c>
      <c r="AD22" s="50">
        <v>64</v>
      </c>
      <c r="AE22" s="50">
        <v>58</v>
      </c>
      <c r="AF22" s="50">
        <v>50</v>
      </c>
      <c r="AG22" s="50">
        <v>48</v>
      </c>
      <c r="AH22" s="50">
        <f t="shared" ref="AH22:AH23" si="8">SUM(AD22:AG22)</f>
        <v>220</v>
      </c>
      <c r="AI22" s="50">
        <f t="shared" ref="AI22:AI23" si="9">AH22/4</f>
        <v>55</v>
      </c>
      <c r="AJ22" s="53">
        <v>15</v>
      </c>
      <c r="AK22" s="50" t="s">
        <v>143</v>
      </c>
      <c r="AL22" s="50" t="s">
        <v>153</v>
      </c>
      <c r="AM22" s="54">
        <v>44107</v>
      </c>
      <c r="AN22" s="55">
        <v>0.5229166666666667</v>
      </c>
      <c r="AO22" s="50">
        <v>21.4</v>
      </c>
      <c r="AP22" s="55">
        <v>0.52638888888888891</v>
      </c>
      <c r="AQ22" s="50">
        <v>32.200000000000003</v>
      </c>
      <c r="AS22" s="84" t="s">
        <v>18</v>
      </c>
      <c r="AT22" s="103"/>
    </row>
    <row r="23" spans="1:46" x14ac:dyDescent="0.35">
      <c r="A23" s="2" t="s">
        <v>23</v>
      </c>
      <c r="B23" s="8">
        <v>43956</v>
      </c>
      <c r="C23" s="9">
        <v>0.51041666666666663</v>
      </c>
      <c r="D23" s="2" t="s">
        <v>17</v>
      </c>
      <c r="E23" s="2">
        <v>0</v>
      </c>
      <c r="F23" s="2">
        <v>0</v>
      </c>
      <c r="G23" s="2">
        <v>0</v>
      </c>
      <c r="H23" s="2">
        <v>0</v>
      </c>
      <c r="M23" s="2">
        <v>0</v>
      </c>
      <c r="N23" s="2">
        <v>0</v>
      </c>
      <c r="O23" s="2">
        <v>0</v>
      </c>
      <c r="P23" s="2">
        <v>0</v>
      </c>
      <c r="Q23" s="2">
        <v>0</v>
      </c>
      <c r="R23" s="2">
        <v>0</v>
      </c>
      <c r="S23" s="2">
        <v>0</v>
      </c>
      <c r="T23" s="2">
        <v>0</v>
      </c>
      <c r="V23" s="12" t="s">
        <v>131</v>
      </c>
      <c r="W23" s="12" t="s">
        <v>208</v>
      </c>
      <c r="X23" s="2">
        <v>0</v>
      </c>
      <c r="Y23" s="2">
        <v>0</v>
      </c>
      <c r="Z23" s="2">
        <v>0</v>
      </c>
      <c r="AA23" s="2">
        <v>0</v>
      </c>
      <c r="AB23" s="2">
        <v>0</v>
      </c>
      <c r="AD23" s="2">
        <v>61</v>
      </c>
      <c r="AE23" s="2">
        <v>32</v>
      </c>
      <c r="AF23" s="2">
        <v>55</v>
      </c>
      <c r="AG23" s="2">
        <v>43</v>
      </c>
      <c r="AH23" s="2">
        <f t="shared" si="8"/>
        <v>191</v>
      </c>
      <c r="AI23" s="2">
        <f t="shared" si="9"/>
        <v>47.75</v>
      </c>
      <c r="AJ23" s="10">
        <v>9.6999999999999993</v>
      </c>
      <c r="AK23" s="2" t="s">
        <v>249</v>
      </c>
      <c r="AL23" s="2" t="s">
        <v>127</v>
      </c>
      <c r="AM23" s="2" t="s">
        <v>127</v>
      </c>
      <c r="AN23" s="13" t="s">
        <v>127</v>
      </c>
      <c r="AO23" s="2" t="s">
        <v>127</v>
      </c>
      <c r="AP23" s="13" t="s">
        <v>127</v>
      </c>
      <c r="AQ23" s="2" t="s">
        <v>127</v>
      </c>
      <c r="AR23" s="2"/>
      <c r="AS23" s="79" t="s">
        <v>17</v>
      </c>
      <c r="AT23" s="2"/>
    </row>
    <row r="24" spans="1:46" s="23" customFormat="1" x14ac:dyDescent="0.35">
      <c r="A24" s="43" t="s">
        <v>23</v>
      </c>
      <c r="B24" s="33">
        <v>43956</v>
      </c>
      <c r="C24" s="24">
        <v>0.51041666666666663</v>
      </c>
      <c r="D24" s="23" t="s">
        <v>6</v>
      </c>
      <c r="E24" s="23">
        <v>0</v>
      </c>
      <c r="F24" s="23">
        <v>0</v>
      </c>
      <c r="G24" s="23" t="s">
        <v>250</v>
      </c>
      <c r="H24" s="23" t="s">
        <v>92</v>
      </c>
      <c r="I24" s="93"/>
      <c r="J24" s="2"/>
      <c r="K24" s="2"/>
      <c r="L24" s="79"/>
      <c r="M24" s="23">
        <v>0</v>
      </c>
      <c r="N24" s="23">
        <v>0</v>
      </c>
      <c r="O24" s="23">
        <v>0</v>
      </c>
      <c r="P24" s="23">
        <v>0</v>
      </c>
      <c r="Q24" s="23">
        <v>0</v>
      </c>
      <c r="R24" s="23">
        <v>0</v>
      </c>
      <c r="S24" s="23">
        <v>0</v>
      </c>
      <c r="T24" s="23">
        <v>0</v>
      </c>
      <c r="U24" s="25" t="s">
        <v>255</v>
      </c>
      <c r="V24" s="25" t="s">
        <v>131</v>
      </c>
      <c r="W24" s="25" t="s">
        <v>251</v>
      </c>
      <c r="X24" s="23">
        <v>5</v>
      </c>
      <c r="Y24" s="23" t="s">
        <v>253</v>
      </c>
      <c r="Z24" s="23">
        <v>0.4</v>
      </c>
      <c r="AA24" s="23" t="s">
        <v>253</v>
      </c>
      <c r="AB24" s="23">
        <v>0.4</v>
      </c>
      <c r="AC24" s="23" t="s">
        <v>252</v>
      </c>
      <c r="AD24" s="23" t="s">
        <v>127</v>
      </c>
      <c r="AE24" s="23" t="s">
        <v>127</v>
      </c>
      <c r="AF24" s="23" t="s">
        <v>127</v>
      </c>
      <c r="AG24" s="23" t="s">
        <v>127</v>
      </c>
      <c r="AH24" s="23" t="s">
        <v>127</v>
      </c>
      <c r="AI24" s="23" t="s">
        <v>127</v>
      </c>
      <c r="AJ24" s="26">
        <v>12</v>
      </c>
      <c r="AK24" s="23" t="s">
        <v>254</v>
      </c>
      <c r="AL24" s="23" t="s">
        <v>127</v>
      </c>
      <c r="AM24" s="23" t="s">
        <v>127</v>
      </c>
      <c r="AN24" s="27" t="s">
        <v>127</v>
      </c>
      <c r="AO24" s="23" t="s">
        <v>127</v>
      </c>
      <c r="AP24" s="27" t="s">
        <v>127</v>
      </c>
      <c r="AQ24" s="23" t="s">
        <v>127</v>
      </c>
      <c r="AS24" s="81" t="s">
        <v>6</v>
      </c>
      <c r="AT24" s="103"/>
    </row>
    <row r="25" spans="1:46" s="28" customFormat="1" x14ac:dyDescent="0.35">
      <c r="A25" s="43" t="s">
        <v>23</v>
      </c>
      <c r="B25" s="33">
        <v>43956</v>
      </c>
      <c r="C25" s="24">
        <v>0.51041666666666663</v>
      </c>
      <c r="D25" s="28" t="s">
        <v>7</v>
      </c>
      <c r="E25" s="28">
        <v>0</v>
      </c>
      <c r="F25" s="28">
        <v>0</v>
      </c>
      <c r="G25" s="28">
        <v>0</v>
      </c>
      <c r="H25" s="28" t="s">
        <v>172</v>
      </c>
      <c r="I25" s="106"/>
      <c r="J25" s="3"/>
      <c r="K25" s="3"/>
      <c r="L25" s="107"/>
      <c r="M25" s="28">
        <v>5</v>
      </c>
      <c r="N25" s="28" t="s">
        <v>257</v>
      </c>
      <c r="O25" s="28">
        <v>0.3</v>
      </c>
      <c r="P25" s="28" t="s">
        <v>256</v>
      </c>
      <c r="Q25" s="28">
        <v>1.2</v>
      </c>
      <c r="R25" s="28">
        <v>0</v>
      </c>
      <c r="S25" s="28">
        <v>0</v>
      </c>
      <c r="T25" s="28" t="s">
        <v>176</v>
      </c>
      <c r="U25" s="30"/>
      <c r="V25" s="30">
        <v>0</v>
      </c>
      <c r="W25" s="30">
        <v>0</v>
      </c>
      <c r="X25" s="28">
        <v>10</v>
      </c>
      <c r="Y25" s="28">
        <v>1</v>
      </c>
      <c r="Z25" s="28">
        <v>1</v>
      </c>
      <c r="AA25" s="28">
        <v>1.5</v>
      </c>
      <c r="AB25" s="28">
        <v>1.5</v>
      </c>
      <c r="AC25" s="28" t="s">
        <v>258</v>
      </c>
      <c r="AD25" s="28" t="s">
        <v>127</v>
      </c>
      <c r="AE25" s="28" t="s">
        <v>127</v>
      </c>
      <c r="AF25" s="28" t="s">
        <v>127</v>
      </c>
      <c r="AG25" s="28" t="s">
        <v>127</v>
      </c>
      <c r="AH25" s="23" t="s">
        <v>127</v>
      </c>
      <c r="AI25" s="23" t="s">
        <v>127</v>
      </c>
      <c r="AJ25" s="31">
        <v>10</v>
      </c>
      <c r="AK25" s="28" t="s">
        <v>259</v>
      </c>
      <c r="AL25" s="28" t="s">
        <v>127</v>
      </c>
      <c r="AM25" s="28" t="s">
        <v>127</v>
      </c>
      <c r="AN25" s="32" t="s">
        <v>127</v>
      </c>
      <c r="AO25" s="28" t="s">
        <v>127</v>
      </c>
      <c r="AP25" s="32" t="s">
        <v>127</v>
      </c>
      <c r="AQ25" s="28" t="s">
        <v>127</v>
      </c>
      <c r="AS25" s="82" t="s">
        <v>7</v>
      </c>
      <c r="AT25" s="1"/>
    </row>
    <row r="26" spans="1:46" s="22" customFormat="1" x14ac:dyDescent="0.35">
      <c r="A26" s="22" t="s">
        <v>24</v>
      </c>
      <c r="B26" s="37">
        <v>43956</v>
      </c>
      <c r="C26" s="38">
        <v>0.48958333333333331</v>
      </c>
      <c r="D26" s="22" t="s">
        <v>100</v>
      </c>
      <c r="E26" s="108" t="s">
        <v>121</v>
      </c>
      <c r="F26" s="108" t="s">
        <v>122</v>
      </c>
      <c r="G26" s="108"/>
      <c r="H26" s="108" t="s">
        <v>92</v>
      </c>
      <c r="I26" s="109" t="s">
        <v>500</v>
      </c>
      <c r="J26" s="108">
        <v>0.02</v>
      </c>
      <c r="K26" s="108">
        <v>18</v>
      </c>
      <c r="L26" s="110">
        <v>0.3</v>
      </c>
      <c r="M26" s="108">
        <v>5</v>
      </c>
      <c r="N26" s="108" t="s">
        <v>123</v>
      </c>
      <c r="O26" s="108">
        <v>0.8</v>
      </c>
      <c r="P26" s="108">
        <v>18</v>
      </c>
      <c r="Q26" s="108">
        <v>18</v>
      </c>
      <c r="R26" s="108" t="s">
        <v>124</v>
      </c>
      <c r="S26" s="108">
        <f>0.3/5</f>
        <v>0.06</v>
      </c>
      <c r="T26" s="108" t="s">
        <v>102</v>
      </c>
      <c r="U26" s="111" t="s">
        <v>134</v>
      </c>
      <c r="V26" s="39" t="s">
        <v>131</v>
      </c>
      <c r="W26" s="39">
        <v>0.09</v>
      </c>
      <c r="X26" s="22">
        <v>0</v>
      </c>
      <c r="Y26" s="22">
        <v>0</v>
      </c>
      <c r="AA26" s="22">
        <v>0</v>
      </c>
      <c r="AB26" s="22">
        <v>0</v>
      </c>
      <c r="AC26" s="22" t="s">
        <v>135</v>
      </c>
      <c r="AD26" s="22">
        <v>84</v>
      </c>
      <c r="AE26" s="22">
        <v>69</v>
      </c>
      <c r="AF26" s="22">
        <v>70</v>
      </c>
      <c r="AG26" s="22">
        <v>68</v>
      </c>
      <c r="AH26" s="22">
        <f t="shared" ref="AH26:AH27" si="10">SUM(AD26:AG26)</f>
        <v>291</v>
      </c>
      <c r="AI26" s="22">
        <f t="shared" ref="AI26:AI27" si="11">AH26/4</f>
        <v>72.75</v>
      </c>
      <c r="AJ26" s="40">
        <f>((18*15)+12)/19</f>
        <v>14.842105263157896</v>
      </c>
      <c r="AK26" s="22" t="s">
        <v>136</v>
      </c>
      <c r="AL26" s="22" t="s">
        <v>153</v>
      </c>
      <c r="AM26" s="37">
        <v>44107</v>
      </c>
      <c r="AN26" s="41">
        <v>0.54652777777777783</v>
      </c>
      <c r="AO26" s="108">
        <v>21.1</v>
      </c>
      <c r="AP26" s="112">
        <v>0.54999999999999993</v>
      </c>
      <c r="AQ26" s="108">
        <v>30.2</v>
      </c>
      <c r="AR26" s="22" t="s">
        <v>24</v>
      </c>
      <c r="AS26" s="85" t="s">
        <v>100</v>
      </c>
      <c r="AT26" s="104"/>
    </row>
    <row r="27" spans="1:46" s="22" customFormat="1" ht="13.5" customHeight="1" x14ac:dyDescent="0.35">
      <c r="A27" s="22" t="s">
        <v>25</v>
      </c>
      <c r="B27" s="37">
        <v>43950</v>
      </c>
      <c r="C27" s="38">
        <v>0.45833333333333331</v>
      </c>
      <c r="D27" s="22" t="s">
        <v>100</v>
      </c>
      <c r="E27" s="22" t="s">
        <v>122</v>
      </c>
      <c r="F27" s="22" t="s">
        <v>121</v>
      </c>
      <c r="H27" s="22" t="s">
        <v>92</v>
      </c>
      <c r="I27" s="97">
        <v>4</v>
      </c>
      <c r="J27" s="22">
        <v>0.15</v>
      </c>
      <c r="K27" s="22">
        <v>9</v>
      </c>
      <c r="L27" s="85">
        <v>15</v>
      </c>
      <c r="M27" s="22">
        <v>4</v>
      </c>
      <c r="N27" s="22" t="s">
        <v>243</v>
      </c>
      <c r="O27" s="22">
        <f>(15+15+15+20)/4</f>
        <v>16.25</v>
      </c>
      <c r="R27" s="22" t="s">
        <v>146</v>
      </c>
      <c r="S27" s="22">
        <f>(10+10+15+15)/4</f>
        <v>12.5</v>
      </c>
      <c r="T27" s="21" t="s">
        <v>126</v>
      </c>
      <c r="U27" s="39" t="s">
        <v>145</v>
      </c>
      <c r="V27" s="39" t="s">
        <v>131</v>
      </c>
      <c r="W27" s="39">
        <v>0.08</v>
      </c>
      <c r="X27" s="22">
        <v>0</v>
      </c>
      <c r="Y27" s="22">
        <v>0</v>
      </c>
      <c r="AA27" s="22">
        <v>0</v>
      </c>
      <c r="AB27" s="22">
        <v>0</v>
      </c>
      <c r="AC27" s="22" t="s">
        <v>135</v>
      </c>
      <c r="AD27" s="22">
        <v>74</v>
      </c>
      <c r="AE27" s="22">
        <v>67</v>
      </c>
      <c r="AF27" s="22">
        <v>85</v>
      </c>
      <c r="AG27" s="22">
        <v>73</v>
      </c>
      <c r="AH27" s="22">
        <f t="shared" si="10"/>
        <v>299</v>
      </c>
      <c r="AI27" s="22">
        <f t="shared" si="11"/>
        <v>74.75</v>
      </c>
      <c r="AJ27" s="40">
        <f>(8+5.5+22+22+22)/5</f>
        <v>15.9</v>
      </c>
      <c r="AK27" s="22" t="s">
        <v>440</v>
      </c>
      <c r="AM27" s="65">
        <v>44107</v>
      </c>
      <c r="AN27" s="41">
        <v>0.47916666666666669</v>
      </c>
      <c r="AO27" s="22">
        <v>18.5</v>
      </c>
      <c r="AP27" s="41">
        <v>0.4826388888888889</v>
      </c>
      <c r="AQ27" s="22">
        <v>30.6</v>
      </c>
      <c r="AR27" s="22" t="s">
        <v>25</v>
      </c>
      <c r="AS27" s="85" t="s">
        <v>100</v>
      </c>
      <c r="AT27" s="104"/>
    </row>
    <row r="28" spans="1:46" x14ac:dyDescent="0.35">
      <c r="A28" s="2" t="s">
        <v>389</v>
      </c>
      <c r="B28" s="8">
        <v>43954</v>
      </c>
      <c r="C28" s="9">
        <v>0.15277777777777776</v>
      </c>
      <c r="D28" s="2" t="s">
        <v>16</v>
      </c>
      <c r="E28" s="2">
        <v>0</v>
      </c>
      <c r="F28" s="2">
        <v>1</v>
      </c>
      <c r="G28" s="2">
        <v>0</v>
      </c>
      <c r="H28" s="2" t="s">
        <v>215</v>
      </c>
      <c r="I28" s="98"/>
      <c r="L28" s="100"/>
      <c r="M28" s="2">
        <v>1</v>
      </c>
      <c r="N28" s="2">
        <v>0.4</v>
      </c>
      <c r="O28" s="2">
        <v>0.4</v>
      </c>
      <c r="P28" s="2">
        <v>1.5</v>
      </c>
      <c r="Q28" s="2">
        <v>1.5</v>
      </c>
      <c r="R28" s="2">
        <v>0</v>
      </c>
      <c r="S28" s="2">
        <v>0</v>
      </c>
      <c r="T28" s="2" t="s">
        <v>385</v>
      </c>
      <c r="U28" s="2" t="s">
        <v>443</v>
      </c>
      <c r="V28" s="2" t="s">
        <v>131</v>
      </c>
      <c r="W28" s="2" t="s">
        <v>382</v>
      </c>
      <c r="X28" s="2">
        <v>0</v>
      </c>
      <c r="Y28" s="2">
        <v>0</v>
      </c>
      <c r="Z28" s="2">
        <v>0</v>
      </c>
      <c r="AA28" s="2">
        <v>0</v>
      </c>
      <c r="AB28" s="2">
        <v>0</v>
      </c>
      <c r="AD28" s="2">
        <v>61</v>
      </c>
      <c r="AE28" s="2">
        <v>79</v>
      </c>
      <c r="AF28" s="2">
        <v>61</v>
      </c>
      <c r="AG28" s="2">
        <v>48</v>
      </c>
      <c r="AH28" s="2">
        <f>SUM(AD28:AG28)</f>
        <v>249</v>
      </c>
      <c r="AI28" s="2">
        <f>AH28/4</f>
        <v>62.25</v>
      </c>
      <c r="AJ28" s="2">
        <v>0</v>
      </c>
      <c r="AK28" s="2">
        <v>0</v>
      </c>
      <c r="AR28" s="11" t="s">
        <v>27</v>
      </c>
      <c r="AS28" s="83" t="s">
        <v>16</v>
      </c>
    </row>
    <row r="29" spans="1:46" s="56" customFormat="1" x14ac:dyDescent="0.35">
      <c r="B29" s="60">
        <v>43950</v>
      </c>
      <c r="C29" s="57">
        <v>0.46875</v>
      </c>
      <c r="D29" s="56" t="s">
        <v>18</v>
      </c>
      <c r="E29" s="56">
        <v>3</v>
      </c>
      <c r="F29" s="56">
        <v>2</v>
      </c>
      <c r="G29" s="56" t="s">
        <v>161</v>
      </c>
      <c r="H29" s="56" t="s">
        <v>92</v>
      </c>
      <c r="I29" s="92">
        <v>2</v>
      </c>
      <c r="J29" s="56" t="s">
        <v>432</v>
      </c>
      <c r="K29" s="56" t="s">
        <v>433</v>
      </c>
      <c r="L29" s="80">
        <v>0.3</v>
      </c>
      <c r="M29" s="56">
        <v>10</v>
      </c>
      <c r="N29" s="56" t="s">
        <v>434</v>
      </c>
      <c r="O29" s="56" t="s">
        <v>262</v>
      </c>
      <c r="P29" s="56" t="s">
        <v>435</v>
      </c>
      <c r="Q29" s="56" t="s">
        <v>262</v>
      </c>
      <c r="R29" s="56" t="s">
        <v>436</v>
      </c>
      <c r="S29" s="56">
        <v>0.2</v>
      </c>
      <c r="T29" s="56" t="s">
        <v>303</v>
      </c>
      <c r="U29" s="58" t="s">
        <v>437</v>
      </c>
      <c r="V29" s="58" t="s">
        <v>131</v>
      </c>
      <c r="W29" s="58" t="s">
        <v>438</v>
      </c>
      <c r="X29" s="56">
        <v>0</v>
      </c>
      <c r="Y29" s="56">
        <v>0.2</v>
      </c>
      <c r="Z29" s="56">
        <v>0.2</v>
      </c>
      <c r="AA29" s="56">
        <v>0.2</v>
      </c>
      <c r="AB29" s="56">
        <v>0.2</v>
      </c>
      <c r="AC29" s="56" t="s">
        <v>439</v>
      </c>
      <c r="AD29" s="56">
        <v>89</v>
      </c>
      <c r="AE29" s="56">
        <v>80</v>
      </c>
      <c r="AF29" s="56">
        <v>84</v>
      </c>
      <c r="AG29" s="56">
        <v>58</v>
      </c>
      <c r="AH29" s="56">
        <f>SUM(AD29:AG29)</f>
        <v>311</v>
      </c>
      <c r="AI29" s="56">
        <f>AH29/4</f>
        <v>77.75</v>
      </c>
      <c r="AJ29" s="59">
        <v>8.8000000000000007</v>
      </c>
      <c r="AK29" s="56" t="s">
        <v>441</v>
      </c>
      <c r="AL29" s="56" t="s">
        <v>149</v>
      </c>
      <c r="AM29" s="60">
        <v>43957</v>
      </c>
      <c r="AN29" s="61">
        <v>0.62152777777777779</v>
      </c>
      <c r="AO29" s="56" t="s">
        <v>149</v>
      </c>
      <c r="AP29" s="56" t="s">
        <v>149</v>
      </c>
      <c r="AQ29" s="56" t="s">
        <v>149</v>
      </c>
      <c r="AS29" s="80" t="s">
        <v>18</v>
      </c>
      <c r="AT29" s="103"/>
    </row>
    <row r="30" spans="1:46" x14ac:dyDescent="0.35">
      <c r="A30" s="2"/>
      <c r="B30" s="8">
        <v>43954</v>
      </c>
      <c r="C30" s="9">
        <v>0.15277777777777776</v>
      </c>
      <c r="D30" s="2" t="s">
        <v>17</v>
      </c>
      <c r="E30" s="2">
        <v>0</v>
      </c>
      <c r="F30" s="2">
        <v>0</v>
      </c>
      <c r="G30" s="2">
        <v>0</v>
      </c>
      <c r="H30" s="2" t="s">
        <v>92</v>
      </c>
      <c r="L30" s="2"/>
      <c r="M30" s="93" t="s">
        <v>448</v>
      </c>
      <c r="N30" s="2" t="s">
        <v>262</v>
      </c>
      <c r="O30" s="2" t="s">
        <v>262</v>
      </c>
      <c r="P30" s="2" t="s">
        <v>262</v>
      </c>
      <c r="Q30" s="2" t="s">
        <v>262</v>
      </c>
      <c r="R30" s="2" t="s">
        <v>262</v>
      </c>
      <c r="S30" s="2" t="s">
        <v>262</v>
      </c>
      <c r="T30" s="2" t="s">
        <v>262</v>
      </c>
      <c r="U30" s="12" t="s">
        <v>447</v>
      </c>
      <c r="V30" s="12" t="s">
        <v>131</v>
      </c>
      <c r="W30" s="12" t="s">
        <v>453</v>
      </c>
      <c r="X30" s="2">
        <v>0</v>
      </c>
      <c r="Y30" s="2">
        <v>0</v>
      </c>
      <c r="Z30" s="2">
        <v>0</v>
      </c>
      <c r="AA30" s="2">
        <v>0</v>
      </c>
      <c r="AB30" s="2">
        <v>0</v>
      </c>
      <c r="AD30" s="2">
        <v>18</v>
      </c>
      <c r="AE30" s="2">
        <v>1</v>
      </c>
      <c r="AF30" s="2">
        <v>32</v>
      </c>
      <c r="AG30" s="2">
        <v>28</v>
      </c>
      <c r="AH30" s="2">
        <f>SUM(AD30:AG30)</f>
        <v>79</v>
      </c>
      <c r="AI30" s="2">
        <f>AH30/4</f>
        <v>19.75</v>
      </c>
      <c r="AJ30" s="10">
        <v>10.6</v>
      </c>
      <c r="AK30" s="2" t="s">
        <v>469</v>
      </c>
      <c r="AS30" s="83"/>
    </row>
    <row r="31" spans="1:46" s="23" customFormat="1" x14ac:dyDescent="0.35">
      <c r="B31" s="33">
        <v>43954</v>
      </c>
      <c r="C31" s="24">
        <v>0.15277777777777776</v>
      </c>
      <c r="D31" s="23" t="s">
        <v>6</v>
      </c>
      <c r="E31" s="23" t="s">
        <v>262</v>
      </c>
      <c r="F31" s="23">
        <v>0</v>
      </c>
      <c r="G31" s="23" t="s">
        <v>445</v>
      </c>
      <c r="H31" s="23" t="s">
        <v>215</v>
      </c>
      <c r="I31" s="93"/>
      <c r="J31" s="2"/>
      <c r="K31" s="2"/>
      <c r="L31" s="79"/>
      <c r="M31" s="23" t="s">
        <v>449</v>
      </c>
      <c r="N31" s="23" t="s">
        <v>262</v>
      </c>
      <c r="O31" s="23" t="s">
        <v>262</v>
      </c>
      <c r="P31" s="23" t="s">
        <v>262</v>
      </c>
      <c r="Q31" s="23" t="s">
        <v>262</v>
      </c>
      <c r="R31" s="23" t="s">
        <v>262</v>
      </c>
      <c r="S31" s="23" t="s">
        <v>262</v>
      </c>
      <c r="T31" s="23" t="s">
        <v>262</v>
      </c>
      <c r="U31" s="23" t="s">
        <v>444</v>
      </c>
      <c r="V31" s="23" t="s">
        <v>131</v>
      </c>
      <c r="W31" s="23" t="s">
        <v>453</v>
      </c>
      <c r="X31" s="23">
        <v>0</v>
      </c>
      <c r="Y31" s="23">
        <v>0</v>
      </c>
      <c r="Z31" s="23">
        <v>0</v>
      </c>
      <c r="AA31" s="23">
        <v>0</v>
      </c>
      <c r="AB31" s="23">
        <v>0</v>
      </c>
      <c r="AD31" s="23" t="s">
        <v>127</v>
      </c>
      <c r="AE31" s="23" t="s">
        <v>127</v>
      </c>
      <c r="AF31" s="23" t="s">
        <v>127</v>
      </c>
      <c r="AG31" s="23" t="s">
        <v>127</v>
      </c>
      <c r="AH31" s="23" t="s">
        <v>127</v>
      </c>
      <c r="AI31" s="23" t="s">
        <v>127</v>
      </c>
      <c r="AJ31" s="23">
        <v>0</v>
      </c>
      <c r="AK31" s="23">
        <v>0</v>
      </c>
      <c r="AN31" s="27"/>
      <c r="AP31" s="27"/>
      <c r="AS31" s="81"/>
      <c r="AT31" s="103"/>
    </row>
    <row r="32" spans="1:46" s="28" customFormat="1" x14ac:dyDescent="0.35">
      <c r="B32" s="34">
        <v>43954</v>
      </c>
      <c r="C32" s="29">
        <v>0.15277777777777776</v>
      </c>
      <c r="D32" s="28" t="s">
        <v>7</v>
      </c>
      <c r="E32" s="28">
        <v>1</v>
      </c>
      <c r="F32" s="28">
        <v>0</v>
      </c>
      <c r="G32" s="28" t="s">
        <v>450</v>
      </c>
      <c r="H32" s="28" t="s">
        <v>215</v>
      </c>
      <c r="I32" s="106"/>
      <c r="J32" s="3"/>
      <c r="K32" s="3"/>
      <c r="L32" s="107"/>
      <c r="M32" s="28">
        <v>1</v>
      </c>
      <c r="N32" s="28">
        <v>0.5</v>
      </c>
      <c r="O32" s="28">
        <v>0.5</v>
      </c>
      <c r="P32" s="28">
        <v>1.5</v>
      </c>
      <c r="Q32" s="28">
        <v>1.5</v>
      </c>
      <c r="R32" s="28">
        <v>0</v>
      </c>
      <c r="S32" s="28">
        <v>0</v>
      </c>
      <c r="T32" s="28" t="s">
        <v>303</v>
      </c>
      <c r="U32" s="30" t="s">
        <v>451</v>
      </c>
      <c r="V32" s="28" t="s">
        <v>131</v>
      </c>
      <c r="W32" s="28" t="s">
        <v>453</v>
      </c>
      <c r="X32" s="28">
        <v>0</v>
      </c>
      <c r="Y32" s="28">
        <v>0</v>
      </c>
      <c r="Z32" s="28">
        <v>0</v>
      </c>
      <c r="AA32" s="28">
        <v>0</v>
      </c>
      <c r="AB32" s="28">
        <v>0</v>
      </c>
      <c r="AD32" s="28" t="s">
        <v>127</v>
      </c>
      <c r="AE32" s="28" t="s">
        <v>127</v>
      </c>
      <c r="AF32" s="28" t="s">
        <v>127</v>
      </c>
      <c r="AG32" s="28" t="s">
        <v>127</v>
      </c>
      <c r="AH32" s="28" t="s">
        <v>127</v>
      </c>
      <c r="AI32" s="28" t="s">
        <v>127</v>
      </c>
      <c r="AJ32" s="31">
        <v>9.5</v>
      </c>
      <c r="AK32" s="28" t="s">
        <v>452</v>
      </c>
      <c r="AN32" s="32"/>
      <c r="AP32" s="32"/>
      <c r="AS32" s="82"/>
      <c r="AT32" s="1"/>
    </row>
    <row r="33" spans="1:46" x14ac:dyDescent="0.35">
      <c r="A33" s="2" t="s">
        <v>446</v>
      </c>
      <c r="B33" s="8">
        <v>43955</v>
      </c>
      <c r="C33" s="9" t="s">
        <v>270</v>
      </c>
      <c r="D33" s="2" t="s">
        <v>16</v>
      </c>
      <c r="E33" s="2">
        <v>0</v>
      </c>
      <c r="F33" s="2">
        <v>0</v>
      </c>
      <c r="G33" s="2">
        <v>0</v>
      </c>
      <c r="H33" s="2">
        <v>0</v>
      </c>
      <c r="M33" s="2">
        <v>0</v>
      </c>
      <c r="N33" s="2">
        <v>0</v>
      </c>
      <c r="O33" s="2">
        <v>0</v>
      </c>
      <c r="P33" s="2">
        <v>0</v>
      </c>
      <c r="Q33" s="2">
        <v>0</v>
      </c>
      <c r="R33" s="2">
        <v>0</v>
      </c>
      <c r="S33" s="2">
        <v>0</v>
      </c>
      <c r="T33" s="2">
        <v>0</v>
      </c>
      <c r="V33" s="12">
        <v>0</v>
      </c>
      <c r="W33" s="12">
        <v>0</v>
      </c>
      <c r="X33" s="2" t="s">
        <v>262</v>
      </c>
      <c r="Y33" s="2" t="s">
        <v>262</v>
      </c>
      <c r="Z33" s="2" t="s">
        <v>262</v>
      </c>
      <c r="AA33" s="2" t="s">
        <v>262</v>
      </c>
      <c r="AB33" s="2" t="s">
        <v>262</v>
      </c>
      <c r="AC33" s="2" t="s">
        <v>271</v>
      </c>
      <c r="AD33" s="2">
        <v>46</v>
      </c>
      <c r="AE33" s="2">
        <v>52</v>
      </c>
      <c r="AF33" s="2">
        <v>49</v>
      </c>
      <c r="AG33" s="2">
        <v>38</v>
      </c>
      <c r="AH33" s="2">
        <f>SUM(AD33:AG33)</f>
        <v>185</v>
      </c>
      <c r="AI33" s="2">
        <f>AH33/4</f>
        <v>46.25</v>
      </c>
      <c r="AJ33" s="10">
        <v>0</v>
      </c>
      <c r="AK33" s="2">
        <v>0</v>
      </c>
      <c r="AR33" s="11" t="s">
        <v>26</v>
      </c>
      <c r="AS33" s="83" t="s">
        <v>16</v>
      </c>
    </row>
    <row r="34" spans="1:46" s="50" customFormat="1" x14ac:dyDescent="0.35">
      <c r="B34" s="54">
        <v>43957</v>
      </c>
      <c r="C34" s="51">
        <v>0.45833333333333331</v>
      </c>
      <c r="D34" s="50" t="s">
        <v>18</v>
      </c>
      <c r="E34" s="50">
        <v>3</v>
      </c>
      <c r="F34" s="50">
        <v>0</v>
      </c>
      <c r="G34" s="50">
        <v>0</v>
      </c>
      <c r="H34" s="50" t="s">
        <v>92</v>
      </c>
      <c r="I34" s="96"/>
      <c r="L34" s="84"/>
      <c r="M34" s="50">
        <v>3</v>
      </c>
      <c r="N34" s="50" t="s">
        <v>262</v>
      </c>
      <c r="O34" s="50" t="s">
        <v>262</v>
      </c>
      <c r="P34" s="50" t="s">
        <v>262</v>
      </c>
      <c r="Q34" s="50" t="s">
        <v>262</v>
      </c>
      <c r="R34" s="50" t="s">
        <v>262</v>
      </c>
      <c r="S34" s="50" t="s">
        <v>262</v>
      </c>
      <c r="T34" s="50" t="s">
        <v>262</v>
      </c>
      <c r="U34" s="52"/>
      <c r="V34" s="52" t="s">
        <v>131</v>
      </c>
      <c r="W34" s="52" t="s">
        <v>442</v>
      </c>
      <c r="X34" s="50">
        <v>0</v>
      </c>
      <c r="Y34" s="50">
        <v>0</v>
      </c>
      <c r="Z34" s="50">
        <v>0</v>
      </c>
      <c r="AA34" s="50">
        <v>0</v>
      </c>
      <c r="AB34" s="50">
        <v>0</v>
      </c>
      <c r="AD34" s="50">
        <v>78</v>
      </c>
      <c r="AE34" s="50">
        <v>69</v>
      </c>
      <c r="AF34" s="50">
        <v>82</v>
      </c>
      <c r="AG34" s="50">
        <v>84</v>
      </c>
      <c r="AH34" s="50">
        <f>SUM(AD34:AG34)</f>
        <v>313</v>
      </c>
      <c r="AI34" s="50">
        <f>AH34/4</f>
        <v>78.25</v>
      </c>
      <c r="AJ34" s="53">
        <v>11</v>
      </c>
      <c r="AK34" s="50" t="s">
        <v>468</v>
      </c>
      <c r="AL34" s="50" t="s">
        <v>149</v>
      </c>
      <c r="AM34" s="54">
        <v>43957</v>
      </c>
      <c r="AN34" s="55">
        <v>0.61944444444444446</v>
      </c>
      <c r="AO34" s="50" t="s">
        <v>149</v>
      </c>
      <c r="AP34" s="50" t="s">
        <v>149</v>
      </c>
      <c r="AQ34" s="50" t="s">
        <v>149</v>
      </c>
      <c r="AS34" s="84" t="s">
        <v>18</v>
      </c>
      <c r="AT34" s="103"/>
    </row>
    <row r="35" spans="1:46" x14ac:dyDescent="0.35">
      <c r="A35" s="2"/>
      <c r="B35" s="8">
        <v>43955</v>
      </c>
      <c r="C35" s="9" t="s">
        <v>270</v>
      </c>
      <c r="D35" s="2" t="s">
        <v>17</v>
      </c>
      <c r="E35" s="2">
        <v>0</v>
      </c>
      <c r="F35" s="2">
        <v>1</v>
      </c>
      <c r="G35" s="2" t="s">
        <v>276</v>
      </c>
      <c r="H35" s="2" t="s">
        <v>215</v>
      </c>
      <c r="M35" s="2">
        <v>1</v>
      </c>
      <c r="N35" s="2">
        <v>0</v>
      </c>
      <c r="O35" s="2">
        <v>0</v>
      </c>
      <c r="P35" s="2">
        <v>0</v>
      </c>
      <c r="Q35" s="2">
        <v>9</v>
      </c>
      <c r="R35" s="2">
        <v>0</v>
      </c>
      <c r="S35" s="2">
        <v>0</v>
      </c>
      <c r="T35" s="2">
        <v>0</v>
      </c>
      <c r="U35" s="12" t="s">
        <v>277</v>
      </c>
      <c r="V35" s="12" t="s">
        <v>131</v>
      </c>
      <c r="W35" s="12" t="s">
        <v>208</v>
      </c>
      <c r="X35" s="2">
        <v>10</v>
      </c>
      <c r="Y35" s="2">
        <v>0.2</v>
      </c>
      <c r="Z35" s="2">
        <v>0.2</v>
      </c>
      <c r="AA35" s="2">
        <v>0.3</v>
      </c>
      <c r="AB35" s="2">
        <v>0.3</v>
      </c>
      <c r="AC35" s="2" t="s">
        <v>278</v>
      </c>
      <c r="AD35" s="2">
        <v>24</v>
      </c>
      <c r="AE35" s="2">
        <v>63</v>
      </c>
      <c r="AF35" s="2">
        <v>76</v>
      </c>
      <c r="AG35" s="2">
        <v>43</v>
      </c>
      <c r="AH35" s="2">
        <f>SUM(AD35:AG35)</f>
        <v>206</v>
      </c>
      <c r="AI35" s="2">
        <f>AH35/4</f>
        <v>51.5</v>
      </c>
      <c r="AJ35" s="10">
        <v>4.5</v>
      </c>
      <c r="AK35" s="2" t="s">
        <v>430</v>
      </c>
      <c r="AR35" s="11" t="s">
        <v>99</v>
      </c>
      <c r="AS35" s="83" t="s">
        <v>17</v>
      </c>
    </row>
    <row r="36" spans="1:46" s="23" customFormat="1" x14ac:dyDescent="0.35">
      <c r="B36" s="33">
        <v>43955</v>
      </c>
      <c r="C36" s="24">
        <v>0.4375</v>
      </c>
      <c r="D36" s="23" t="s">
        <v>6</v>
      </c>
      <c r="E36" s="23">
        <v>2</v>
      </c>
      <c r="F36" s="23">
        <v>0</v>
      </c>
      <c r="G36" s="23">
        <v>0</v>
      </c>
      <c r="H36" s="23" t="s">
        <v>172</v>
      </c>
      <c r="I36" s="93"/>
      <c r="J36" s="2"/>
      <c r="K36" s="2"/>
      <c r="L36" s="79"/>
      <c r="M36" s="23">
        <v>7</v>
      </c>
      <c r="N36" s="23" t="s">
        <v>272</v>
      </c>
      <c r="O36" s="23" t="s">
        <v>262</v>
      </c>
      <c r="P36" s="23" t="s">
        <v>262</v>
      </c>
      <c r="Q36" s="23" t="s">
        <v>273</v>
      </c>
      <c r="R36" s="23" t="s">
        <v>262</v>
      </c>
      <c r="S36" s="23" t="s">
        <v>262</v>
      </c>
      <c r="T36" s="23" t="s">
        <v>274</v>
      </c>
      <c r="U36" s="25" t="s">
        <v>275</v>
      </c>
      <c r="V36" s="25">
        <v>0</v>
      </c>
      <c r="W36" s="25">
        <v>0</v>
      </c>
      <c r="X36" s="23">
        <v>0</v>
      </c>
      <c r="Y36" s="23">
        <v>0</v>
      </c>
      <c r="Z36" s="23">
        <v>0</v>
      </c>
      <c r="AA36" s="23">
        <v>0</v>
      </c>
      <c r="AB36" s="23">
        <v>0</v>
      </c>
      <c r="AD36" s="23" t="s">
        <v>127</v>
      </c>
      <c r="AE36" s="23" t="s">
        <v>127</v>
      </c>
      <c r="AF36" s="23" t="s">
        <v>127</v>
      </c>
      <c r="AG36" s="23" t="s">
        <v>127</v>
      </c>
      <c r="AH36" s="23" t="s">
        <v>127</v>
      </c>
      <c r="AI36" s="23" t="s">
        <v>127</v>
      </c>
      <c r="AJ36" s="26">
        <v>9.6999999999999993</v>
      </c>
      <c r="AK36" s="23" t="s">
        <v>429</v>
      </c>
      <c r="AN36" s="27"/>
      <c r="AP36" s="27"/>
      <c r="AS36" s="81"/>
      <c r="AT36" s="103"/>
    </row>
    <row r="37" spans="1:46" s="28" customFormat="1" x14ac:dyDescent="0.35">
      <c r="B37" s="114">
        <v>43955</v>
      </c>
      <c r="C37" s="115">
        <v>0.4375</v>
      </c>
      <c r="D37" s="28" t="s">
        <v>7</v>
      </c>
      <c r="E37" s="28">
        <v>2</v>
      </c>
      <c r="F37" s="28">
        <v>0</v>
      </c>
      <c r="G37" s="28">
        <v>0</v>
      </c>
      <c r="H37" s="28" t="s">
        <v>172</v>
      </c>
      <c r="I37" s="106"/>
      <c r="J37" s="3"/>
      <c r="K37" s="3"/>
      <c r="L37" s="107"/>
      <c r="M37" s="28">
        <v>4</v>
      </c>
      <c r="N37" s="28" t="s">
        <v>279</v>
      </c>
      <c r="O37" s="28" t="s">
        <v>280</v>
      </c>
      <c r="P37" s="28" t="s">
        <v>281</v>
      </c>
      <c r="Q37" s="28" t="s">
        <v>273</v>
      </c>
      <c r="R37" s="28" t="s">
        <v>282</v>
      </c>
      <c r="S37" s="28" t="s">
        <v>262</v>
      </c>
      <c r="T37" s="28" t="s">
        <v>176</v>
      </c>
      <c r="U37" s="30" t="s">
        <v>283</v>
      </c>
      <c r="V37" s="30" t="s">
        <v>131</v>
      </c>
      <c r="W37" s="30" t="s">
        <v>208</v>
      </c>
      <c r="X37" s="28">
        <v>5</v>
      </c>
      <c r="Y37" s="28" t="s">
        <v>262</v>
      </c>
      <c r="Z37" s="28" t="s">
        <v>262</v>
      </c>
      <c r="AA37" s="28" t="s">
        <v>262</v>
      </c>
      <c r="AB37" s="28" t="s">
        <v>262</v>
      </c>
      <c r="AC37" s="28" t="s">
        <v>284</v>
      </c>
      <c r="AD37" s="28" t="s">
        <v>127</v>
      </c>
      <c r="AE37" s="28" t="s">
        <v>127</v>
      </c>
      <c r="AF37" s="28" t="s">
        <v>127</v>
      </c>
      <c r="AG37" s="28" t="s">
        <v>127</v>
      </c>
      <c r="AH37" s="28" t="s">
        <v>127</v>
      </c>
      <c r="AI37" s="28" t="s">
        <v>127</v>
      </c>
      <c r="AJ37" s="31">
        <v>14</v>
      </c>
      <c r="AK37" s="28" t="s">
        <v>428</v>
      </c>
      <c r="AN37" s="32"/>
      <c r="AP37" s="32"/>
      <c r="AS37" s="82" t="s">
        <v>7</v>
      </c>
      <c r="AT37" s="1"/>
    </row>
    <row r="38" spans="1:46" s="22" customFormat="1" x14ac:dyDescent="0.35">
      <c r="A38" s="22" t="s">
        <v>28</v>
      </c>
      <c r="B38" s="22" t="s">
        <v>237</v>
      </c>
      <c r="C38" s="38"/>
      <c r="H38" s="22" t="s">
        <v>22</v>
      </c>
      <c r="I38" s="97" t="s">
        <v>502</v>
      </c>
      <c r="L38" s="85"/>
      <c r="O38" s="22" t="s">
        <v>22</v>
      </c>
      <c r="P38" s="22" t="s">
        <v>22</v>
      </c>
      <c r="Q38" s="22" t="s">
        <v>22</v>
      </c>
      <c r="R38" s="22" t="s">
        <v>22</v>
      </c>
      <c r="S38" s="22" t="s">
        <v>22</v>
      </c>
      <c r="T38" s="22" t="s">
        <v>22</v>
      </c>
      <c r="U38" s="22" t="s">
        <v>22</v>
      </c>
      <c r="X38" s="22" t="s">
        <v>22</v>
      </c>
      <c r="Y38" s="22" t="s">
        <v>22</v>
      </c>
      <c r="AB38" s="22" t="s">
        <v>22</v>
      </c>
      <c r="AC38" s="22" t="s">
        <v>22</v>
      </c>
      <c r="AD38" s="22" t="s">
        <v>22</v>
      </c>
      <c r="AJ38" s="40" t="s">
        <v>22</v>
      </c>
      <c r="AK38" s="22" t="s">
        <v>22</v>
      </c>
      <c r="AL38" s="22" t="s">
        <v>155</v>
      </c>
      <c r="AM38" s="48" t="s">
        <v>127</v>
      </c>
      <c r="AN38" s="49" t="s">
        <v>127</v>
      </c>
      <c r="AO38" s="48" t="s">
        <v>127</v>
      </c>
      <c r="AP38" s="49" t="s">
        <v>127</v>
      </c>
      <c r="AQ38" s="48" t="s">
        <v>127</v>
      </c>
      <c r="AR38" s="22" t="s">
        <v>28</v>
      </c>
      <c r="AS38" s="85"/>
      <c r="AT38" s="104"/>
    </row>
    <row r="39" spans="1:46" s="22" customFormat="1" x14ac:dyDescent="0.35">
      <c r="A39" s="22" t="s">
        <v>29</v>
      </c>
      <c r="B39" s="22" t="s">
        <v>237</v>
      </c>
      <c r="C39" s="38"/>
      <c r="H39" s="22" t="s">
        <v>22</v>
      </c>
      <c r="I39" s="97" t="s">
        <v>502</v>
      </c>
      <c r="L39" s="85"/>
      <c r="O39" s="22" t="s">
        <v>22</v>
      </c>
      <c r="P39" s="22" t="s">
        <v>22</v>
      </c>
      <c r="Q39" s="22" t="s">
        <v>22</v>
      </c>
      <c r="R39" s="22" t="s">
        <v>22</v>
      </c>
      <c r="S39" s="22" t="s">
        <v>22</v>
      </c>
      <c r="T39" s="22" t="s">
        <v>22</v>
      </c>
      <c r="U39" s="22" t="s">
        <v>22</v>
      </c>
      <c r="X39" s="22" t="s">
        <v>22</v>
      </c>
      <c r="Y39" s="22" t="s">
        <v>22</v>
      </c>
      <c r="AB39" s="22" t="s">
        <v>22</v>
      </c>
      <c r="AC39" s="22" t="s">
        <v>22</v>
      </c>
      <c r="AD39" s="22" t="s">
        <v>22</v>
      </c>
      <c r="AJ39" s="40" t="s">
        <v>22</v>
      </c>
      <c r="AK39" s="22" t="s">
        <v>22</v>
      </c>
      <c r="AL39" s="22" t="s">
        <v>155</v>
      </c>
      <c r="AM39" s="40" t="s">
        <v>127</v>
      </c>
      <c r="AN39" s="41" t="s">
        <v>127</v>
      </c>
      <c r="AO39" s="40" t="s">
        <v>127</v>
      </c>
      <c r="AP39" s="41" t="s">
        <v>127</v>
      </c>
      <c r="AQ39" s="40" t="s">
        <v>127</v>
      </c>
      <c r="AR39" s="22" t="s">
        <v>29</v>
      </c>
      <c r="AS39" s="85"/>
      <c r="AT39" s="104"/>
    </row>
    <row r="40" spans="1:46" x14ac:dyDescent="0.35">
      <c r="A40" s="2" t="s">
        <v>30</v>
      </c>
      <c r="B40" s="8">
        <v>43955</v>
      </c>
      <c r="C40" s="9">
        <v>0.49305555555555558</v>
      </c>
      <c r="D40" s="2" t="s">
        <v>16</v>
      </c>
      <c r="E40" s="2">
        <v>0</v>
      </c>
      <c r="F40" s="2">
        <v>0</v>
      </c>
      <c r="G40" s="2">
        <v>0</v>
      </c>
      <c r="H40" s="2">
        <v>0</v>
      </c>
      <c r="M40" s="2">
        <v>0</v>
      </c>
      <c r="N40" s="2">
        <v>0</v>
      </c>
      <c r="O40" s="2">
        <v>0</v>
      </c>
      <c r="P40" s="2">
        <v>0</v>
      </c>
      <c r="Q40" s="2">
        <v>0</v>
      </c>
      <c r="R40" s="2">
        <v>0</v>
      </c>
      <c r="S40" s="2">
        <v>0</v>
      </c>
      <c r="T40" s="2">
        <v>0</v>
      </c>
      <c r="V40" s="12" t="s">
        <v>285</v>
      </c>
      <c r="W40" s="12">
        <v>0</v>
      </c>
      <c r="X40" s="2">
        <v>0</v>
      </c>
      <c r="Y40" s="2" t="s">
        <v>262</v>
      </c>
      <c r="Z40" s="2" t="s">
        <v>262</v>
      </c>
      <c r="AA40" s="2" t="s">
        <v>262</v>
      </c>
      <c r="AB40" s="2" t="s">
        <v>262</v>
      </c>
      <c r="AC40" s="2" t="s">
        <v>286</v>
      </c>
      <c r="AD40" s="2">
        <v>2</v>
      </c>
      <c r="AE40" s="2">
        <v>35</v>
      </c>
      <c r="AF40" s="2">
        <v>69</v>
      </c>
      <c r="AG40" s="2">
        <v>6</v>
      </c>
      <c r="AH40" s="2">
        <f>SUM(AD40:AG40)</f>
        <v>112</v>
      </c>
      <c r="AI40" s="2">
        <f>AH40/4</f>
        <v>28</v>
      </c>
      <c r="AJ40" s="10">
        <v>0</v>
      </c>
      <c r="AK40" s="2">
        <v>0</v>
      </c>
      <c r="AR40" s="11" t="s">
        <v>30</v>
      </c>
      <c r="AS40" s="83" t="s">
        <v>16</v>
      </c>
    </row>
    <row r="41" spans="1:46" s="56" customFormat="1" x14ac:dyDescent="0.35">
      <c r="B41" s="60">
        <v>43955</v>
      </c>
      <c r="C41" s="57">
        <v>0.47916666666666669</v>
      </c>
      <c r="D41" s="56" t="s">
        <v>18</v>
      </c>
      <c r="E41" s="56">
        <v>0</v>
      </c>
      <c r="F41" s="56">
        <v>1</v>
      </c>
      <c r="G41" s="56">
        <v>0</v>
      </c>
      <c r="H41" s="56" t="s">
        <v>215</v>
      </c>
      <c r="I41" s="92" t="s">
        <v>503</v>
      </c>
      <c r="J41" s="56">
        <v>2</v>
      </c>
      <c r="K41" s="56">
        <v>4</v>
      </c>
      <c r="L41" s="80">
        <v>0.08</v>
      </c>
      <c r="M41" s="56">
        <v>1</v>
      </c>
      <c r="N41" s="56">
        <v>2</v>
      </c>
      <c r="O41" s="56">
        <v>2</v>
      </c>
      <c r="P41" s="56">
        <v>4</v>
      </c>
      <c r="Q41" s="56">
        <v>4</v>
      </c>
      <c r="R41" s="56">
        <v>0.8</v>
      </c>
      <c r="S41" s="56">
        <v>0.8</v>
      </c>
      <c r="T41" s="56" t="s">
        <v>454</v>
      </c>
      <c r="U41" s="58" t="s">
        <v>455</v>
      </c>
      <c r="V41" s="58" t="s">
        <v>131</v>
      </c>
      <c r="W41" s="58" t="s">
        <v>183</v>
      </c>
      <c r="X41" s="56">
        <v>0</v>
      </c>
      <c r="Y41" s="56">
        <v>0</v>
      </c>
      <c r="Z41" s="56">
        <v>0</v>
      </c>
      <c r="AA41" s="56">
        <v>0</v>
      </c>
      <c r="AB41" s="56">
        <v>0</v>
      </c>
      <c r="AD41" s="56">
        <v>48</v>
      </c>
      <c r="AE41" s="56">
        <v>65</v>
      </c>
      <c r="AF41" s="56">
        <v>42</v>
      </c>
      <c r="AG41" s="56">
        <v>48</v>
      </c>
      <c r="AH41" s="56">
        <f>SUM(AD41:AG41)</f>
        <v>203</v>
      </c>
      <c r="AI41" s="56">
        <f>AH41/4</f>
        <v>50.75</v>
      </c>
      <c r="AJ41" s="59">
        <v>8</v>
      </c>
      <c r="AK41" s="56" t="s">
        <v>456</v>
      </c>
      <c r="AL41" s="56" t="s">
        <v>153</v>
      </c>
      <c r="AM41" s="60">
        <v>44107</v>
      </c>
      <c r="AN41" s="61">
        <v>0.48958333333333331</v>
      </c>
      <c r="AO41" s="56">
        <v>24.5</v>
      </c>
      <c r="AP41" s="61">
        <v>0.50277777777777777</v>
      </c>
      <c r="AQ41" s="56">
        <v>31</v>
      </c>
      <c r="AS41" s="80" t="s">
        <v>18</v>
      </c>
      <c r="AT41" s="103"/>
    </row>
    <row r="42" spans="1:46" x14ac:dyDescent="0.35">
      <c r="A42" s="2"/>
      <c r="B42" s="8">
        <v>43955</v>
      </c>
      <c r="C42" s="9">
        <v>0.49305555555555558</v>
      </c>
      <c r="D42" s="2" t="s">
        <v>17</v>
      </c>
      <c r="E42" s="2">
        <v>2</v>
      </c>
      <c r="F42" s="2">
        <v>0</v>
      </c>
      <c r="G42" s="2">
        <v>0</v>
      </c>
      <c r="H42" s="2" t="s">
        <v>163</v>
      </c>
      <c r="M42" s="2">
        <v>6</v>
      </c>
      <c r="N42" s="2" t="s">
        <v>262</v>
      </c>
      <c r="O42" s="2" t="s">
        <v>262</v>
      </c>
      <c r="P42" s="2" t="s">
        <v>293</v>
      </c>
      <c r="Q42" s="2" t="s">
        <v>262</v>
      </c>
      <c r="R42" s="2">
        <v>0</v>
      </c>
      <c r="S42" s="2">
        <v>0</v>
      </c>
      <c r="T42" s="2" t="s">
        <v>176</v>
      </c>
      <c r="U42" s="12" t="s">
        <v>294</v>
      </c>
      <c r="V42" s="12" t="s">
        <v>131</v>
      </c>
      <c r="W42" s="12" t="s">
        <v>183</v>
      </c>
      <c r="X42" s="2">
        <v>0</v>
      </c>
      <c r="Y42" s="2">
        <v>0</v>
      </c>
      <c r="Z42" s="2">
        <v>0</v>
      </c>
      <c r="AA42" s="2">
        <v>0</v>
      </c>
      <c r="AB42" s="2">
        <v>0</v>
      </c>
      <c r="AD42" s="2">
        <v>52</v>
      </c>
      <c r="AE42" s="2">
        <v>71</v>
      </c>
      <c r="AF42" s="2">
        <v>84</v>
      </c>
      <c r="AG42" s="2">
        <v>67</v>
      </c>
      <c r="AH42" s="2">
        <f>SUM(AD42:AG42)</f>
        <v>274</v>
      </c>
      <c r="AI42" s="2">
        <f>AH42/4</f>
        <v>68.5</v>
      </c>
      <c r="AJ42" s="10">
        <v>7.5</v>
      </c>
      <c r="AK42" s="2" t="s">
        <v>470</v>
      </c>
      <c r="AS42" s="83" t="s">
        <v>17</v>
      </c>
    </row>
    <row r="43" spans="1:46" s="23" customFormat="1" x14ac:dyDescent="0.35">
      <c r="B43" s="33">
        <v>43955</v>
      </c>
      <c r="C43" s="24">
        <v>0.49305555555555558</v>
      </c>
      <c r="D43" s="23" t="s">
        <v>6</v>
      </c>
      <c r="E43" s="23">
        <v>1</v>
      </c>
      <c r="F43" s="23">
        <v>0</v>
      </c>
      <c r="G43" s="23">
        <v>0</v>
      </c>
      <c r="H43" s="23" t="s">
        <v>172</v>
      </c>
      <c r="I43" s="93"/>
      <c r="J43" s="2"/>
      <c r="K43" s="2"/>
      <c r="L43" s="79"/>
      <c r="M43" s="23">
        <v>4</v>
      </c>
      <c r="N43" s="23" t="s">
        <v>287</v>
      </c>
      <c r="O43" s="23">
        <v>0.3</v>
      </c>
      <c r="P43" s="23" t="s">
        <v>288</v>
      </c>
      <c r="Q43" s="23">
        <v>3</v>
      </c>
      <c r="R43" s="23">
        <v>0</v>
      </c>
      <c r="S43" s="23">
        <v>0</v>
      </c>
      <c r="T43" s="23" t="s">
        <v>176</v>
      </c>
      <c r="U43" s="25" t="s">
        <v>289</v>
      </c>
      <c r="V43" s="25" t="s">
        <v>131</v>
      </c>
      <c r="W43" s="25" t="s">
        <v>183</v>
      </c>
      <c r="X43" s="23">
        <v>0</v>
      </c>
      <c r="Y43" s="23" t="s">
        <v>290</v>
      </c>
      <c r="Z43" s="23">
        <v>1</v>
      </c>
      <c r="AA43" s="23" t="s">
        <v>262</v>
      </c>
      <c r="AB43" s="23" t="s">
        <v>262</v>
      </c>
      <c r="AC43" s="23" t="s">
        <v>291</v>
      </c>
      <c r="AD43" s="23" t="s">
        <v>127</v>
      </c>
      <c r="AE43" s="23" t="s">
        <v>127</v>
      </c>
      <c r="AF43" s="23" t="s">
        <v>127</v>
      </c>
      <c r="AG43" s="23" t="s">
        <v>127</v>
      </c>
      <c r="AH43" s="23" t="s">
        <v>127</v>
      </c>
      <c r="AI43" s="23" t="s">
        <v>127</v>
      </c>
      <c r="AJ43" s="26">
        <v>13</v>
      </c>
      <c r="AK43" s="23" t="s">
        <v>431</v>
      </c>
      <c r="AN43" s="27"/>
      <c r="AP43" s="27"/>
      <c r="AS43" s="81" t="s">
        <v>6</v>
      </c>
      <c r="AT43" s="103"/>
    </row>
    <row r="44" spans="1:46" s="28" customFormat="1" x14ac:dyDescent="0.35">
      <c r="B44" s="34">
        <v>43955</v>
      </c>
      <c r="C44" s="29">
        <v>0.49305555555555558</v>
      </c>
      <c r="D44" s="28" t="s">
        <v>7</v>
      </c>
      <c r="E44" s="28">
        <v>0</v>
      </c>
      <c r="F44" s="28">
        <v>0</v>
      </c>
      <c r="G44" s="28">
        <v>0</v>
      </c>
      <c r="H44" s="28" t="s">
        <v>215</v>
      </c>
      <c r="I44" s="106"/>
      <c r="J44" s="3"/>
      <c r="K44" s="3"/>
      <c r="L44" s="107"/>
      <c r="M44" s="28">
        <v>3</v>
      </c>
      <c r="N44" s="28" t="s">
        <v>295</v>
      </c>
      <c r="O44" s="28">
        <v>0.05</v>
      </c>
      <c r="P44" s="28" t="s">
        <v>296</v>
      </c>
      <c r="Q44" s="28">
        <v>0.5</v>
      </c>
      <c r="R44" s="28">
        <v>0</v>
      </c>
      <c r="S44" s="28">
        <v>0</v>
      </c>
      <c r="T44" s="28" t="s">
        <v>176</v>
      </c>
      <c r="U44" s="30"/>
      <c r="V44" s="30">
        <v>0</v>
      </c>
      <c r="W44" s="30">
        <v>0</v>
      </c>
      <c r="X44" s="28">
        <v>0</v>
      </c>
      <c r="Y44" s="28" t="s">
        <v>297</v>
      </c>
      <c r="Z44" s="28">
        <v>0.2</v>
      </c>
      <c r="AA44" s="28" t="s">
        <v>298</v>
      </c>
      <c r="AB44" s="28">
        <v>0.05</v>
      </c>
      <c r="AC44" s="28" t="s">
        <v>299</v>
      </c>
      <c r="AD44" s="28" t="s">
        <v>127</v>
      </c>
      <c r="AE44" s="28" t="s">
        <v>127</v>
      </c>
      <c r="AF44" s="28" t="s">
        <v>127</v>
      </c>
      <c r="AG44" s="28" t="s">
        <v>127</v>
      </c>
      <c r="AH44" s="28" t="s">
        <v>127</v>
      </c>
      <c r="AI44" s="28" t="s">
        <v>127</v>
      </c>
      <c r="AJ44" s="31">
        <v>11.6</v>
      </c>
      <c r="AK44" s="28" t="s">
        <v>471</v>
      </c>
      <c r="AN44" s="32"/>
      <c r="AP44" s="32"/>
      <c r="AS44" s="82" t="s">
        <v>7</v>
      </c>
      <c r="AT44" s="1"/>
    </row>
    <row r="45" spans="1:46" x14ac:dyDescent="0.35">
      <c r="A45" s="11" t="s">
        <v>43</v>
      </c>
      <c r="B45" s="8">
        <v>43955</v>
      </c>
      <c r="C45" s="9" t="s">
        <v>300</v>
      </c>
      <c r="D45" s="2" t="s">
        <v>16</v>
      </c>
      <c r="E45" s="2">
        <v>0</v>
      </c>
      <c r="F45" s="2">
        <v>1</v>
      </c>
      <c r="G45" s="2">
        <v>0</v>
      </c>
      <c r="H45" s="2" t="s">
        <v>215</v>
      </c>
      <c r="M45" s="2">
        <v>4</v>
      </c>
      <c r="N45" s="2" t="s">
        <v>301</v>
      </c>
      <c r="O45" s="2" t="s">
        <v>262</v>
      </c>
      <c r="P45" s="2" t="s">
        <v>302</v>
      </c>
      <c r="Q45" s="2" t="s">
        <v>262</v>
      </c>
      <c r="R45" s="2">
        <v>0</v>
      </c>
      <c r="S45" s="2">
        <v>0</v>
      </c>
      <c r="T45" s="2" t="s">
        <v>303</v>
      </c>
      <c r="U45" s="12" t="s">
        <v>304</v>
      </c>
      <c r="V45" s="12">
        <v>0</v>
      </c>
      <c r="W45" s="12">
        <v>0</v>
      </c>
      <c r="X45" s="2">
        <v>0</v>
      </c>
      <c r="Y45" s="2">
        <v>0</v>
      </c>
      <c r="Z45" s="2">
        <v>0</v>
      </c>
      <c r="AA45" s="2">
        <v>0</v>
      </c>
      <c r="AB45" s="2">
        <v>0</v>
      </c>
      <c r="AD45" s="2">
        <v>67</v>
      </c>
      <c r="AE45" s="2">
        <v>42</v>
      </c>
      <c r="AF45" s="2">
        <v>55</v>
      </c>
      <c r="AG45" s="2">
        <v>51</v>
      </c>
      <c r="AH45" s="2">
        <f>SUM(AD45:AG45)</f>
        <v>215</v>
      </c>
      <c r="AI45" s="2">
        <f>AH45/4</f>
        <v>53.75</v>
      </c>
      <c r="AJ45" s="10">
        <v>17</v>
      </c>
      <c r="AK45" s="2" t="s">
        <v>427</v>
      </c>
      <c r="AR45" s="11" t="s">
        <v>43</v>
      </c>
      <c r="AS45" s="83" t="s">
        <v>16</v>
      </c>
    </row>
    <row r="46" spans="1:46" s="50" customFormat="1" x14ac:dyDescent="0.35">
      <c r="B46" s="54">
        <v>43955</v>
      </c>
      <c r="C46" s="51">
        <v>0.50763888888888886</v>
      </c>
      <c r="D46" s="50" t="s">
        <v>18</v>
      </c>
      <c r="E46" s="50">
        <v>0</v>
      </c>
      <c r="F46" s="50">
        <v>0</v>
      </c>
      <c r="G46" s="50">
        <v>0</v>
      </c>
      <c r="H46" s="50" t="s">
        <v>92</v>
      </c>
      <c r="I46" s="96"/>
      <c r="L46" s="84"/>
      <c r="M46" s="50">
        <v>2</v>
      </c>
      <c r="N46" s="50" t="s">
        <v>323</v>
      </c>
      <c r="O46" s="50" t="s">
        <v>262</v>
      </c>
      <c r="P46" s="50" t="s">
        <v>457</v>
      </c>
      <c r="Q46" s="50" t="s">
        <v>262</v>
      </c>
      <c r="R46" s="50" t="s">
        <v>458</v>
      </c>
      <c r="S46" s="50">
        <v>0.15</v>
      </c>
      <c r="T46" s="50" t="s">
        <v>330</v>
      </c>
      <c r="U46" s="52" t="s">
        <v>459</v>
      </c>
      <c r="V46" s="52" t="s">
        <v>131</v>
      </c>
      <c r="W46" s="52" t="s">
        <v>186</v>
      </c>
      <c r="X46" s="50">
        <v>0</v>
      </c>
      <c r="Y46" s="50">
        <v>30</v>
      </c>
      <c r="Z46" s="50">
        <v>30</v>
      </c>
      <c r="AA46" s="50">
        <v>60</v>
      </c>
      <c r="AB46" s="50">
        <v>60</v>
      </c>
      <c r="AC46" s="50" t="s">
        <v>460</v>
      </c>
      <c r="AD46" s="50">
        <v>82</v>
      </c>
      <c r="AE46" s="50">
        <v>71</v>
      </c>
      <c r="AF46" s="50">
        <v>83</v>
      </c>
      <c r="AG46" s="50">
        <v>80</v>
      </c>
      <c r="AH46" s="50">
        <f>SUM(AD46:AG46)</f>
        <v>316</v>
      </c>
      <c r="AI46" s="50">
        <f>AH46/4</f>
        <v>79</v>
      </c>
      <c r="AJ46" s="53">
        <v>9</v>
      </c>
      <c r="AK46" s="50" t="s">
        <v>462</v>
      </c>
      <c r="AL46" s="50" t="s">
        <v>153</v>
      </c>
      <c r="AM46" s="54">
        <v>44107</v>
      </c>
      <c r="AN46" s="55">
        <v>0.49861111111111112</v>
      </c>
      <c r="AO46" s="50">
        <v>22.2</v>
      </c>
      <c r="AP46" s="55">
        <v>0.49513888888888885</v>
      </c>
      <c r="AQ46" s="50">
        <v>32</v>
      </c>
      <c r="AS46" s="84" t="s">
        <v>18</v>
      </c>
      <c r="AT46" s="103"/>
    </row>
    <row r="47" spans="1:46" x14ac:dyDescent="0.35">
      <c r="B47" s="8">
        <v>43955</v>
      </c>
      <c r="C47" s="9" t="s">
        <v>300</v>
      </c>
      <c r="D47" s="2" t="s">
        <v>17</v>
      </c>
      <c r="E47" s="2">
        <v>0</v>
      </c>
      <c r="F47" s="2">
        <v>1</v>
      </c>
      <c r="G47" s="2" t="s">
        <v>161</v>
      </c>
      <c r="H47" s="2" t="s">
        <v>163</v>
      </c>
      <c r="M47" s="2">
        <v>1</v>
      </c>
      <c r="N47" s="2" t="s">
        <v>262</v>
      </c>
      <c r="O47" s="2" t="s">
        <v>262</v>
      </c>
      <c r="P47" s="2" t="s">
        <v>262</v>
      </c>
      <c r="Q47" s="2" t="s">
        <v>262</v>
      </c>
      <c r="R47" s="2" t="s">
        <v>262</v>
      </c>
      <c r="S47" s="2" t="s">
        <v>262</v>
      </c>
      <c r="T47" s="2" t="s">
        <v>262</v>
      </c>
      <c r="U47" s="12" t="s">
        <v>310</v>
      </c>
      <c r="V47" s="12" t="s">
        <v>131</v>
      </c>
      <c r="W47" s="12" t="s">
        <v>208</v>
      </c>
      <c r="X47" s="2">
        <v>0</v>
      </c>
      <c r="Y47" s="2">
        <v>0</v>
      </c>
      <c r="Z47" s="2">
        <v>0</v>
      </c>
      <c r="AA47" s="2">
        <v>0</v>
      </c>
      <c r="AB47" s="2">
        <v>0</v>
      </c>
      <c r="AD47" s="2">
        <v>27</v>
      </c>
      <c r="AE47" s="2">
        <v>44</v>
      </c>
      <c r="AF47" s="2">
        <v>7</v>
      </c>
      <c r="AG47" s="2">
        <v>30</v>
      </c>
      <c r="AH47" s="2">
        <f>SUM(AD47:AG47)</f>
        <v>108</v>
      </c>
      <c r="AI47" s="2">
        <f>AH47/4</f>
        <v>27</v>
      </c>
      <c r="AJ47" s="10">
        <v>0</v>
      </c>
      <c r="AK47" s="2" t="s">
        <v>311</v>
      </c>
      <c r="AS47" s="83" t="s">
        <v>17</v>
      </c>
    </row>
    <row r="48" spans="1:46" s="23" customFormat="1" x14ac:dyDescent="0.35">
      <c r="B48" s="33">
        <v>43955</v>
      </c>
      <c r="C48" s="24" t="s">
        <v>300</v>
      </c>
      <c r="D48" s="23" t="s">
        <v>6</v>
      </c>
      <c r="E48" s="23">
        <v>1</v>
      </c>
      <c r="F48" s="23">
        <v>0</v>
      </c>
      <c r="G48" s="23">
        <v>0</v>
      </c>
      <c r="H48" s="23" t="s">
        <v>215</v>
      </c>
      <c r="I48" s="94"/>
      <c r="L48" s="81"/>
      <c r="M48" s="23">
        <v>3</v>
      </c>
      <c r="N48" s="23" t="s">
        <v>305</v>
      </c>
      <c r="O48" s="23">
        <v>0.4</v>
      </c>
      <c r="P48" s="23" t="s">
        <v>262</v>
      </c>
      <c r="Q48" s="23" t="s">
        <v>306</v>
      </c>
      <c r="R48" s="23" t="s">
        <v>262</v>
      </c>
      <c r="S48" s="23">
        <v>0</v>
      </c>
      <c r="T48" s="23" t="s">
        <v>176</v>
      </c>
      <c r="U48" s="25" t="s">
        <v>307</v>
      </c>
      <c r="V48" s="25" t="s">
        <v>131</v>
      </c>
      <c r="W48" s="25" t="s">
        <v>251</v>
      </c>
      <c r="X48" s="23">
        <v>0</v>
      </c>
      <c r="Y48" s="23" t="s">
        <v>461</v>
      </c>
      <c r="Z48" s="23">
        <v>1</v>
      </c>
      <c r="AA48" s="23" t="s">
        <v>308</v>
      </c>
      <c r="AB48" s="23">
        <v>0.05</v>
      </c>
      <c r="AC48" s="23" t="s">
        <v>309</v>
      </c>
      <c r="AD48" s="23" t="s">
        <v>127</v>
      </c>
      <c r="AE48" s="23" t="s">
        <v>127</v>
      </c>
      <c r="AF48" s="23" t="s">
        <v>127</v>
      </c>
      <c r="AG48" s="23" t="s">
        <v>127</v>
      </c>
      <c r="AH48" s="23" t="s">
        <v>127</v>
      </c>
      <c r="AI48" s="23" t="s">
        <v>127</v>
      </c>
      <c r="AJ48" s="26">
        <v>11</v>
      </c>
      <c r="AK48" s="23" t="s">
        <v>312</v>
      </c>
      <c r="AN48" s="27"/>
      <c r="AP48" s="27"/>
      <c r="AS48" s="81" t="s">
        <v>6</v>
      </c>
      <c r="AT48" s="103"/>
    </row>
    <row r="49" spans="1:46" s="28" customFormat="1" x14ac:dyDescent="0.35">
      <c r="B49" s="33">
        <v>43955</v>
      </c>
      <c r="C49" s="24" t="s">
        <v>300</v>
      </c>
      <c r="D49" s="28" t="s">
        <v>7</v>
      </c>
      <c r="E49" s="28">
        <v>3</v>
      </c>
      <c r="F49" s="28">
        <v>0</v>
      </c>
      <c r="G49" s="28" t="s">
        <v>161</v>
      </c>
      <c r="H49" s="28" t="s">
        <v>215</v>
      </c>
      <c r="I49" s="95"/>
      <c r="L49" s="82"/>
      <c r="M49" s="28">
        <v>4</v>
      </c>
      <c r="N49" s="28" t="s">
        <v>313</v>
      </c>
      <c r="O49" s="28">
        <v>0.2</v>
      </c>
      <c r="P49" s="28" t="s">
        <v>314</v>
      </c>
      <c r="Q49" s="28">
        <v>4</v>
      </c>
      <c r="R49" s="28">
        <v>0</v>
      </c>
      <c r="S49" s="28">
        <v>0</v>
      </c>
      <c r="T49" s="28" t="s">
        <v>176</v>
      </c>
      <c r="U49" s="30" t="s">
        <v>315</v>
      </c>
      <c r="V49" s="30" t="s">
        <v>131</v>
      </c>
      <c r="W49" s="30" t="s">
        <v>208</v>
      </c>
      <c r="X49" s="28">
        <v>0</v>
      </c>
      <c r="Y49" s="28">
        <v>0</v>
      </c>
      <c r="Z49" s="28">
        <v>0</v>
      </c>
      <c r="AA49" s="28">
        <v>0</v>
      </c>
      <c r="AB49" s="28">
        <v>0</v>
      </c>
      <c r="AD49" s="23" t="s">
        <v>127</v>
      </c>
      <c r="AE49" s="23" t="s">
        <v>127</v>
      </c>
      <c r="AF49" s="23" t="s">
        <v>127</v>
      </c>
      <c r="AG49" s="23" t="s">
        <v>127</v>
      </c>
      <c r="AH49" s="23" t="s">
        <v>127</v>
      </c>
      <c r="AI49" s="23" t="s">
        <v>127</v>
      </c>
      <c r="AJ49" s="31">
        <v>0</v>
      </c>
      <c r="AK49" s="28" t="s">
        <v>316</v>
      </c>
      <c r="AN49" s="32"/>
      <c r="AP49" s="32"/>
      <c r="AS49" s="82" t="s">
        <v>7</v>
      </c>
      <c r="AT49" s="1"/>
    </row>
    <row r="50" spans="1:46" s="22" customFormat="1" x14ac:dyDescent="0.35">
      <c r="A50" s="22" t="s">
        <v>32</v>
      </c>
      <c r="B50" s="37">
        <v>43942</v>
      </c>
      <c r="C50" s="38">
        <v>0.40625</v>
      </c>
      <c r="D50" s="22" t="s">
        <v>463</v>
      </c>
      <c r="E50" s="22">
        <v>1</v>
      </c>
      <c r="F50" s="22">
        <v>0</v>
      </c>
      <c r="G50" s="22">
        <v>0</v>
      </c>
      <c r="H50" s="22" t="s">
        <v>215</v>
      </c>
      <c r="I50" s="97" t="s">
        <v>464</v>
      </c>
      <c r="J50" s="22">
        <v>0.4</v>
      </c>
      <c r="K50" s="22">
        <v>6.3</v>
      </c>
      <c r="L50" s="85">
        <v>0.3</v>
      </c>
      <c r="M50" s="22">
        <v>1</v>
      </c>
      <c r="N50" s="22" t="s">
        <v>465</v>
      </c>
      <c r="O50" s="22">
        <v>24</v>
      </c>
      <c r="P50" s="22">
        <v>6.3</v>
      </c>
      <c r="Q50" s="22">
        <v>6.3</v>
      </c>
      <c r="R50" s="22">
        <v>0.3</v>
      </c>
      <c r="S50" s="22">
        <v>0.3</v>
      </c>
      <c r="T50" s="22" t="s">
        <v>176</v>
      </c>
      <c r="U50" s="39" t="s">
        <v>466</v>
      </c>
      <c r="V50" s="39" t="s">
        <v>131</v>
      </c>
      <c r="W50" s="39" t="s">
        <v>382</v>
      </c>
      <c r="X50" s="22">
        <v>0</v>
      </c>
      <c r="Y50" s="22">
        <v>0</v>
      </c>
      <c r="Z50" s="22">
        <v>0</v>
      </c>
      <c r="AA50" s="22">
        <v>0</v>
      </c>
      <c r="AB50" s="22">
        <v>0</v>
      </c>
      <c r="AD50" s="22">
        <v>58</v>
      </c>
      <c r="AE50" s="22">
        <v>93</v>
      </c>
      <c r="AF50" s="22">
        <v>82</v>
      </c>
      <c r="AG50" s="22">
        <v>87</v>
      </c>
      <c r="AH50" s="22">
        <f>SUM(AD50:AG50)</f>
        <v>320</v>
      </c>
      <c r="AI50" s="22">
        <f>AH50/4</f>
        <v>80</v>
      </c>
      <c r="AJ50" s="40">
        <v>11.5</v>
      </c>
      <c r="AK50" s="22" t="s">
        <v>472</v>
      </c>
      <c r="AL50" s="22" t="s">
        <v>153</v>
      </c>
      <c r="AM50" s="37">
        <v>44107</v>
      </c>
      <c r="AN50" s="41">
        <v>0.62986111111111109</v>
      </c>
      <c r="AO50" s="22">
        <v>22.7</v>
      </c>
      <c r="AP50" s="41">
        <v>0.63472222222222219</v>
      </c>
      <c r="AQ50" s="22">
        <v>34.5</v>
      </c>
      <c r="AR50" s="22" t="s">
        <v>32</v>
      </c>
      <c r="AS50" s="85"/>
      <c r="AT50" s="104"/>
    </row>
    <row r="51" spans="1:46" s="22" customFormat="1" x14ac:dyDescent="0.35">
      <c r="A51" s="22" t="s">
        <v>31</v>
      </c>
      <c r="B51" s="22" t="s">
        <v>238</v>
      </c>
      <c r="C51" s="38"/>
      <c r="D51" s="22" t="s">
        <v>463</v>
      </c>
      <c r="E51" s="22" t="s">
        <v>22</v>
      </c>
      <c r="H51" s="22" t="s">
        <v>22</v>
      </c>
      <c r="I51" s="97" t="s">
        <v>497</v>
      </c>
      <c r="L51" s="85"/>
      <c r="M51" s="22" t="s">
        <v>22</v>
      </c>
      <c r="O51" s="22" t="s">
        <v>22</v>
      </c>
      <c r="P51" s="22" t="s">
        <v>22</v>
      </c>
      <c r="Q51" s="22" t="s">
        <v>22</v>
      </c>
      <c r="R51" s="22" t="s">
        <v>22</v>
      </c>
      <c r="S51" s="22" t="s">
        <v>22</v>
      </c>
      <c r="T51" s="22" t="s">
        <v>22</v>
      </c>
      <c r="U51" s="22" t="s">
        <v>22</v>
      </c>
      <c r="X51" s="22" t="s">
        <v>22</v>
      </c>
      <c r="Y51" s="22" t="s">
        <v>22</v>
      </c>
      <c r="AB51" s="22" t="s">
        <v>22</v>
      </c>
      <c r="AC51" s="22" t="s">
        <v>22</v>
      </c>
      <c r="AD51" s="22" t="s">
        <v>22</v>
      </c>
      <c r="AI51" s="22" t="s">
        <v>22</v>
      </c>
      <c r="AJ51" s="22" t="s">
        <v>22</v>
      </c>
      <c r="AK51" s="22" t="s">
        <v>22</v>
      </c>
      <c r="AL51" s="22" t="s">
        <v>155</v>
      </c>
      <c r="AM51" s="40" t="s">
        <v>127</v>
      </c>
      <c r="AN51" s="41" t="s">
        <v>127</v>
      </c>
      <c r="AO51" s="40" t="s">
        <v>127</v>
      </c>
      <c r="AP51" s="41" t="s">
        <v>127</v>
      </c>
      <c r="AQ51" s="40" t="s">
        <v>127</v>
      </c>
      <c r="AR51" s="22" t="s">
        <v>31</v>
      </c>
      <c r="AS51" s="85"/>
      <c r="AT51" s="104"/>
    </row>
    <row r="52" spans="1:46" s="22" customFormat="1" x14ac:dyDescent="0.35">
      <c r="A52" s="22" t="s">
        <v>33</v>
      </c>
      <c r="B52" s="37">
        <v>44106</v>
      </c>
      <c r="C52" s="38">
        <v>0.4375</v>
      </c>
      <c r="D52" s="22" t="s">
        <v>463</v>
      </c>
      <c r="E52" s="22">
        <v>0</v>
      </c>
      <c r="F52" s="22">
        <v>0</v>
      </c>
      <c r="G52" s="22">
        <v>0</v>
      </c>
      <c r="H52" s="22">
        <v>0</v>
      </c>
      <c r="I52" s="97" t="s">
        <v>497</v>
      </c>
      <c r="J52" s="22">
        <v>0</v>
      </c>
      <c r="K52" s="22">
        <v>0</v>
      </c>
      <c r="L52" s="85">
        <v>0</v>
      </c>
      <c r="M52" s="22">
        <v>0</v>
      </c>
      <c r="N52" s="22">
        <v>0</v>
      </c>
      <c r="O52" s="22">
        <v>0</v>
      </c>
      <c r="P52" s="22">
        <v>0</v>
      </c>
      <c r="Q52" s="22">
        <v>0</v>
      </c>
      <c r="R52" s="22">
        <v>0</v>
      </c>
      <c r="S52" s="22">
        <v>0</v>
      </c>
      <c r="T52" s="22">
        <v>0</v>
      </c>
      <c r="V52" s="22">
        <v>0</v>
      </c>
      <c r="W52" s="22">
        <v>0</v>
      </c>
      <c r="X52" s="22">
        <v>70</v>
      </c>
      <c r="Y52" s="22">
        <v>1.3</v>
      </c>
      <c r="Z52" s="22">
        <v>1.3</v>
      </c>
      <c r="AA52" s="22">
        <v>1</v>
      </c>
      <c r="AB52" s="22">
        <v>1</v>
      </c>
      <c r="AC52" s="22" t="s">
        <v>473</v>
      </c>
      <c r="AD52" s="22">
        <v>23</v>
      </c>
      <c r="AE52" s="22">
        <v>0</v>
      </c>
      <c r="AF52" s="22">
        <v>9</v>
      </c>
      <c r="AG52" s="22">
        <v>3</v>
      </c>
      <c r="AH52" s="22">
        <f>SUM(AD52:AG52)</f>
        <v>35</v>
      </c>
      <c r="AI52" s="22">
        <f>AH52/4</f>
        <v>8.75</v>
      </c>
      <c r="AJ52" s="40">
        <v>2</v>
      </c>
      <c r="AK52" s="22" t="s">
        <v>474</v>
      </c>
      <c r="AL52" s="22" t="s">
        <v>153</v>
      </c>
      <c r="AM52" s="37">
        <v>44108</v>
      </c>
      <c r="AN52" s="41">
        <v>0.42638888888888887</v>
      </c>
      <c r="AO52" s="22">
        <v>19.600000000000001</v>
      </c>
      <c r="AP52" s="41">
        <v>0.4291666666666667</v>
      </c>
      <c r="AQ52" s="22">
        <v>28.6</v>
      </c>
      <c r="AR52" s="22" t="s">
        <v>33</v>
      </c>
      <c r="AS52" s="85"/>
      <c r="AT52" s="104"/>
    </row>
    <row r="53" spans="1:46" s="22" customFormat="1" x14ac:dyDescent="0.35">
      <c r="A53" s="22" t="s">
        <v>34</v>
      </c>
      <c r="B53" s="37">
        <v>44106</v>
      </c>
      <c r="C53" s="38">
        <v>0.4375</v>
      </c>
      <c r="D53" s="22" t="s">
        <v>463</v>
      </c>
      <c r="E53" s="22">
        <v>1</v>
      </c>
      <c r="F53" s="22">
        <v>0</v>
      </c>
      <c r="G53" s="22">
        <v>0</v>
      </c>
      <c r="H53" s="22" t="s">
        <v>163</v>
      </c>
      <c r="I53" s="97" t="s">
        <v>501</v>
      </c>
      <c r="J53" s="22">
        <v>0.9</v>
      </c>
      <c r="K53" s="22">
        <v>2.5</v>
      </c>
      <c r="L53" s="85">
        <v>0</v>
      </c>
      <c r="M53" s="22">
        <v>1</v>
      </c>
      <c r="N53" s="22">
        <v>0.9</v>
      </c>
      <c r="O53" s="22">
        <v>0.9</v>
      </c>
      <c r="P53" s="22">
        <v>2.5</v>
      </c>
      <c r="Q53" s="22">
        <v>2.5</v>
      </c>
      <c r="R53" s="22">
        <v>0</v>
      </c>
      <c r="S53" s="22">
        <v>0</v>
      </c>
      <c r="T53" s="22" t="s">
        <v>303</v>
      </c>
      <c r="U53" s="22" t="s">
        <v>475</v>
      </c>
      <c r="V53" s="22">
        <v>0</v>
      </c>
      <c r="W53" s="22">
        <v>0</v>
      </c>
      <c r="X53" s="22">
        <v>95</v>
      </c>
      <c r="Y53" s="22">
        <v>1.3</v>
      </c>
      <c r="Z53" s="22">
        <v>1.3</v>
      </c>
      <c r="AA53" s="22">
        <v>1</v>
      </c>
      <c r="AB53" s="22">
        <v>1</v>
      </c>
      <c r="AC53" s="22" t="s">
        <v>473</v>
      </c>
      <c r="AD53" s="22">
        <v>4</v>
      </c>
      <c r="AE53" s="22">
        <v>1</v>
      </c>
      <c r="AF53" s="22">
        <v>16</v>
      </c>
      <c r="AG53" s="22">
        <v>37</v>
      </c>
      <c r="AH53" s="22">
        <f>SUM(AD53:AG53)</f>
        <v>58</v>
      </c>
      <c r="AI53" s="22">
        <f>AH53/4</f>
        <v>14.5</v>
      </c>
      <c r="AJ53" s="40">
        <v>0</v>
      </c>
      <c r="AK53" s="22">
        <v>0</v>
      </c>
      <c r="AL53" s="22" t="s">
        <v>153</v>
      </c>
      <c r="AM53" s="37">
        <v>44108</v>
      </c>
      <c r="AN53" s="41">
        <v>0.43402777777777773</v>
      </c>
      <c r="AO53" s="22">
        <v>17.7</v>
      </c>
      <c r="AP53" s="41">
        <v>0.4375</v>
      </c>
      <c r="AQ53" s="22">
        <v>28.7</v>
      </c>
      <c r="AR53" s="22" t="s">
        <v>34</v>
      </c>
      <c r="AS53" s="85"/>
      <c r="AT53" s="104"/>
    </row>
    <row r="54" spans="1:46" x14ac:dyDescent="0.35">
      <c r="A54" s="11" t="s">
        <v>35</v>
      </c>
      <c r="B54" s="8">
        <v>44106</v>
      </c>
      <c r="C54" s="9">
        <v>0.40486111111111112</v>
      </c>
      <c r="D54" s="2" t="s">
        <v>16</v>
      </c>
      <c r="E54" s="2">
        <v>0</v>
      </c>
      <c r="F54" s="2">
        <v>0</v>
      </c>
      <c r="G54" s="2">
        <v>0</v>
      </c>
      <c r="H54" s="2">
        <v>0</v>
      </c>
      <c r="M54" s="2">
        <v>0</v>
      </c>
      <c r="N54" s="2">
        <v>0</v>
      </c>
      <c r="O54" s="2">
        <v>0</v>
      </c>
      <c r="P54" s="2">
        <v>0</v>
      </c>
      <c r="Q54" s="2">
        <v>0</v>
      </c>
      <c r="R54" s="2">
        <v>0</v>
      </c>
      <c r="S54" s="2">
        <v>0</v>
      </c>
      <c r="V54" s="12">
        <v>0</v>
      </c>
      <c r="W54" s="12">
        <v>0</v>
      </c>
      <c r="X54" s="2">
        <v>0</v>
      </c>
      <c r="Y54" s="2">
        <v>0</v>
      </c>
      <c r="Z54" s="2">
        <v>0</v>
      </c>
      <c r="AA54" s="2">
        <v>0</v>
      </c>
      <c r="AB54" s="2">
        <v>0</v>
      </c>
      <c r="AC54" s="2">
        <v>0</v>
      </c>
      <c r="AD54" s="2">
        <v>0</v>
      </c>
      <c r="AE54" s="2">
        <v>0</v>
      </c>
      <c r="AF54" s="2">
        <v>0</v>
      </c>
      <c r="AG54" s="2">
        <v>0</v>
      </c>
      <c r="AH54" s="2">
        <v>0</v>
      </c>
      <c r="AI54" s="2">
        <v>0</v>
      </c>
      <c r="AJ54" s="10">
        <v>0</v>
      </c>
      <c r="AK54" s="2">
        <v>0</v>
      </c>
      <c r="AR54" s="11" t="s">
        <v>35</v>
      </c>
      <c r="AS54" s="83" t="s">
        <v>16</v>
      </c>
    </row>
    <row r="55" spans="1:46" s="56" customFormat="1" x14ac:dyDescent="0.35">
      <c r="B55" s="60">
        <v>44106</v>
      </c>
      <c r="C55" s="57">
        <v>0.40625</v>
      </c>
      <c r="D55" s="56" t="s">
        <v>18</v>
      </c>
      <c r="E55" s="56">
        <v>0</v>
      </c>
      <c r="F55" s="56">
        <v>0</v>
      </c>
      <c r="G55" s="56">
        <v>0</v>
      </c>
      <c r="H55" s="56">
        <v>0</v>
      </c>
      <c r="I55" s="92" t="s">
        <v>497</v>
      </c>
      <c r="J55" s="56">
        <v>0</v>
      </c>
      <c r="K55" s="56">
        <v>0</v>
      </c>
      <c r="L55" s="80">
        <v>0</v>
      </c>
      <c r="M55" s="56">
        <v>0</v>
      </c>
      <c r="N55" s="56">
        <v>0</v>
      </c>
      <c r="O55" s="56">
        <v>0</v>
      </c>
      <c r="P55" s="56">
        <v>0</v>
      </c>
      <c r="Q55" s="56">
        <v>0</v>
      </c>
      <c r="R55" s="56">
        <v>0</v>
      </c>
      <c r="S55" s="56">
        <v>0</v>
      </c>
      <c r="U55" s="58"/>
      <c r="V55" s="58">
        <v>0</v>
      </c>
      <c r="W55" s="58">
        <v>0</v>
      </c>
      <c r="X55" s="56">
        <v>90</v>
      </c>
      <c r="Y55" s="56">
        <v>1.5</v>
      </c>
      <c r="Z55" s="56">
        <v>1.5</v>
      </c>
      <c r="AA55" s="56">
        <v>10</v>
      </c>
      <c r="AB55" s="56">
        <v>10</v>
      </c>
      <c r="AC55" s="56" t="s">
        <v>476</v>
      </c>
      <c r="AD55" s="56">
        <v>62</v>
      </c>
      <c r="AE55" s="56">
        <v>18</v>
      </c>
      <c r="AF55" s="56">
        <v>2</v>
      </c>
      <c r="AG55" s="56">
        <v>41</v>
      </c>
      <c r="AH55" s="56">
        <f>SUM(AD55:AG55)</f>
        <v>123</v>
      </c>
      <c r="AI55" s="56">
        <f>AH55/4</f>
        <v>30.75</v>
      </c>
      <c r="AJ55" s="59">
        <v>4.5</v>
      </c>
      <c r="AK55" s="56" t="s">
        <v>477</v>
      </c>
      <c r="AL55" s="56" t="s">
        <v>153</v>
      </c>
      <c r="AM55" s="60">
        <v>44108</v>
      </c>
      <c r="AN55" s="61">
        <v>0.4055555555555555</v>
      </c>
      <c r="AO55" s="56">
        <v>16</v>
      </c>
      <c r="AP55" s="61">
        <v>0.39583333333333331</v>
      </c>
      <c r="AQ55" s="56">
        <v>22.7</v>
      </c>
      <c r="AS55" s="80" t="s">
        <v>18</v>
      </c>
      <c r="AT55" s="103"/>
    </row>
    <row r="56" spans="1:46" x14ac:dyDescent="0.35">
      <c r="B56" s="8">
        <v>44106</v>
      </c>
      <c r="C56" s="9">
        <v>0.40625</v>
      </c>
      <c r="D56" s="2" t="s">
        <v>17</v>
      </c>
      <c r="E56" s="2">
        <v>0</v>
      </c>
      <c r="F56" s="2">
        <v>0</v>
      </c>
      <c r="G56" s="2">
        <v>0</v>
      </c>
      <c r="H56" s="2">
        <v>0</v>
      </c>
      <c r="M56" s="2">
        <v>0</v>
      </c>
      <c r="N56" s="2">
        <v>0</v>
      </c>
      <c r="O56" s="2">
        <v>0</v>
      </c>
      <c r="P56" s="2">
        <v>0</v>
      </c>
      <c r="Q56" s="2">
        <v>0</v>
      </c>
      <c r="R56" s="2">
        <v>0</v>
      </c>
      <c r="S56" s="2">
        <v>0</v>
      </c>
      <c r="V56" s="12">
        <v>0</v>
      </c>
      <c r="W56" s="12">
        <v>0</v>
      </c>
      <c r="X56" s="2">
        <v>5</v>
      </c>
      <c r="Y56" s="2" t="s">
        <v>262</v>
      </c>
      <c r="Z56" s="2" t="s">
        <v>262</v>
      </c>
      <c r="AA56" s="2" t="s">
        <v>262</v>
      </c>
      <c r="AB56" s="2" t="s">
        <v>262</v>
      </c>
      <c r="AC56" s="2" t="s">
        <v>481</v>
      </c>
      <c r="AD56" s="2">
        <v>4</v>
      </c>
      <c r="AE56" s="2">
        <v>25</v>
      </c>
      <c r="AF56" s="2">
        <v>12</v>
      </c>
      <c r="AG56" s="2">
        <v>0</v>
      </c>
      <c r="AH56" s="2">
        <f>SUM(AD56:AG56)</f>
        <v>41</v>
      </c>
      <c r="AI56" s="2">
        <f>AH56/4</f>
        <v>10.25</v>
      </c>
      <c r="AJ56" s="10">
        <v>3</v>
      </c>
      <c r="AK56" s="2" t="s">
        <v>482</v>
      </c>
      <c r="AS56" s="83" t="s">
        <v>17</v>
      </c>
    </row>
    <row r="57" spans="1:46" s="23" customFormat="1" x14ac:dyDescent="0.35">
      <c r="B57" s="33">
        <v>44106</v>
      </c>
      <c r="C57" s="24">
        <v>0.40625</v>
      </c>
      <c r="D57" s="23" t="s">
        <v>6</v>
      </c>
      <c r="E57" s="23">
        <v>0</v>
      </c>
      <c r="F57" s="23">
        <v>0</v>
      </c>
      <c r="G57" s="23">
        <v>0</v>
      </c>
      <c r="H57" s="23" t="s">
        <v>215</v>
      </c>
      <c r="I57" s="94"/>
      <c r="L57" s="81"/>
      <c r="M57" s="23">
        <v>2</v>
      </c>
      <c r="N57" s="23" t="s">
        <v>479</v>
      </c>
      <c r="O57" s="23">
        <v>32.5</v>
      </c>
      <c r="P57" s="23">
        <v>1</v>
      </c>
      <c r="Q57" s="23">
        <v>1</v>
      </c>
      <c r="R57" s="23">
        <v>0</v>
      </c>
      <c r="S57" s="23">
        <v>0</v>
      </c>
      <c r="T57" s="23" t="s">
        <v>303</v>
      </c>
      <c r="U57" s="25"/>
      <c r="V57" s="25">
        <v>0</v>
      </c>
      <c r="W57" s="25">
        <v>0</v>
      </c>
      <c r="X57" s="23" t="s">
        <v>262</v>
      </c>
      <c r="Y57" s="23" t="s">
        <v>262</v>
      </c>
      <c r="Z57" s="23" t="s">
        <v>262</v>
      </c>
      <c r="AA57" s="23" t="s">
        <v>262</v>
      </c>
      <c r="AB57" s="23" t="s">
        <v>262</v>
      </c>
      <c r="AC57" s="23" t="s">
        <v>480</v>
      </c>
      <c r="AD57" s="23" t="s">
        <v>127</v>
      </c>
      <c r="AE57" s="23" t="s">
        <v>127</v>
      </c>
      <c r="AF57" s="23" t="s">
        <v>127</v>
      </c>
      <c r="AG57" s="23" t="s">
        <v>127</v>
      </c>
      <c r="AH57" s="23" t="s">
        <v>127</v>
      </c>
      <c r="AI57" s="23" t="s">
        <v>127</v>
      </c>
      <c r="AJ57" s="26">
        <v>4.5</v>
      </c>
      <c r="AK57" s="23" t="s">
        <v>477</v>
      </c>
      <c r="AN57" s="27"/>
      <c r="AP57" s="27"/>
      <c r="AS57" s="81" t="s">
        <v>6</v>
      </c>
      <c r="AT57" s="103"/>
    </row>
    <row r="58" spans="1:46" s="28" customFormat="1" x14ac:dyDescent="0.35">
      <c r="B58" s="34">
        <v>44106</v>
      </c>
      <c r="C58" s="29">
        <v>0.40625</v>
      </c>
      <c r="D58" s="28" t="s">
        <v>7</v>
      </c>
      <c r="E58" s="28">
        <v>1</v>
      </c>
      <c r="F58" s="28">
        <v>0</v>
      </c>
      <c r="G58" s="28">
        <v>0</v>
      </c>
      <c r="H58" s="28" t="s">
        <v>215</v>
      </c>
      <c r="I58" s="95"/>
      <c r="L58" s="82"/>
      <c r="M58" s="28">
        <v>1</v>
      </c>
      <c r="N58" s="28">
        <v>0.5</v>
      </c>
      <c r="O58" s="28">
        <v>0.5</v>
      </c>
      <c r="P58" s="28">
        <v>2</v>
      </c>
      <c r="Q58" s="28">
        <v>2</v>
      </c>
      <c r="R58" s="28">
        <v>0</v>
      </c>
      <c r="S58" s="28">
        <v>0</v>
      </c>
      <c r="T58" s="28" t="s">
        <v>303</v>
      </c>
      <c r="U58" s="30"/>
      <c r="V58" s="30">
        <v>0</v>
      </c>
      <c r="W58" s="30">
        <v>0</v>
      </c>
      <c r="X58" s="28">
        <v>50</v>
      </c>
      <c r="Y58" s="28" t="s">
        <v>483</v>
      </c>
      <c r="Z58" s="28">
        <v>1.5</v>
      </c>
      <c r="AA58" s="28" t="s">
        <v>484</v>
      </c>
      <c r="AB58" s="28">
        <v>5.3</v>
      </c>
      <c r="AC58" s="28" t="s">
        <v>485</v>
      </c>
      <c r="AD58" s="28" t="s">
        <v>127</v>
      </c>
      <c r="AE58" s="28" t="s">
        <v>127</v>
      </c>
      <c r="AF58" s="28" t="s">
        <v>127</v>
      </c>
      <c r="AG58" s="28" t="s">
        <v>127</v>
      </c>
      <c r="AH58" s="28" t="s">
        <v>127</v>
      </c>
      <c r="AI58" s="28" t="s">
        <v>127</v>
      </c>
      <c r="AJ58" s="31">
        <v>5</v>
      </c>
      <c r="AK58" s="28" t="s">
        <v>486</v>
      </c>
      <c r="AN58" s="32"/>
      <c r="AP58" s="32"/>
      <c r="AS58" s="82" t="s">
        <v>7</v>
      </c>
      <c r="AT58" s="1"/>
    </row>
    <row r="59" spans="1:46" x14ac:dyDescent="0.35">
      <c r="A59" s="11" t="s">
        <v>42</v>
      </c>
      <c r="B59" s="8">
        <v>44106</v>
      </c>
      <c r="C59" s="9">
        <v>0.40486111111111112</v>
      </c>
      <c r="D59" s="2" t="s">
        <v>16</v>
      </c>
      <c r="E59" s="2">
        <v>0</v>
      </c>
      <c r="F59" s="2">
        <v>0</v>
      </c>
      <c r="G59" s="2">
        <v>0</v>
      </c>
      <c r="H59" s="2">
        <v>0</v>
      </c>
      <c r="M59" s="2">
        <v>0</v>
      </c>
      <c r="N59" s="2">
        <v>0</v>
      </c>
      <c r="O59" s="2">
        <v>0</v>
      </c>
      <c r="P59" s="2">
        <v>0</v>
      </c>
      <c r="Q59" s="2">
        <v>0</v>
      </c>
      <c r="R59" s="2">
        <v>0</v>
      </c>
      <c r="S59" s="2">
        <v>0</v>
      </c>
      <c r="V59" s="12">
        <v>0</v>
      </c>
      <c r="W59" s="12">
        <v>0</v>
      </c>
      <c r="X59" s="2">
        <v>0</v>
      </c>
      <c r="Y59" s="2">
        <v>0.2</v>
      </c>
      <c r="Z59" s="2">
        <v>0.2</v>
      </c>
      <c r="AA59" s="2">
        <v>0.2</v>
      </c>
      <c r="AB59" s="2">
        <v>0.2</v>
      </c>
      <c r="AC59" s="2" t="s">
        <v>487</v>
      </c>
      <c r="AD59" s="2">
        <v>0</v>
      </c>
      <c r="AE59" s="2">
        <v>0</v>
      </c>
      <c r="AF59" s="2">
        <v>0</v>
      </c>
      <c r="AG59" s="2">
        <v>0</v>
      </c>
      <c r="AH59" s="2">
        <v>0</v>
      </c>
      <c r="AI59" s="2">
        <v>0</v>
      </c>
      <c r="AJ59" s="10">
        <v>0</v>
      </c>
      <c r="AK59" s="2">
        <v>0</v>
      </c>
      <c r="AR59" s="11" t="s">
        <v>42</v>
      </c>
      <c r="AS59" s="83" t="s">
        <v>16</v>
      </c>
    </row>
    <row r="60" spans="1:46" s="50" customFormat="1" x14ac:dyDescent="0.35">
      <c r="B60" s="54">
        <v>44106</v>
      </c>
      <c r="C60" s="51">
        <v>0.41666666666666669</v>
      </c>
      <c r="D60" s="50" t="s">
        <v>18</v>
      </c>
      <c r="E60" s="50">
        <v>0</v>
      </c>
      <c r="F60" s="50">
        <v>0</v>
      </c>
      <c r="G60" s="50">
        <v>0</v>
      </c>
      <c r="H60" s="50">
        <v>0</v>
      </c>
      <c r="I60" s="96">
        <v>0</v>
      </c>
      <c r="J60" s="50">
        <v>0</v>
      </c>
      <c r="K60" s="50">
        <v>0</v>
      </c>
      <c r="L60" s="84">
        <v>0</v>
      </c>
      <c r="M60" s="50">
        <v>0</v>
      </c>
      <c r="N60" s="50">
        <v>0</v>
      </c>
      <c r="O60" s="50">
        <v>0</v>
      </c>
      <c r="P60" s="50">
        <v>0</v>
      </c>
      <c r="Q60" s="50">
        <v>0</v>
      </c>
      <c r="R60" s="50">
        <v>0</v>
      </c>
      <c r="S60" s="50">
        <v>0</v>
      </c>
      <c r="U60" s="52"/>
      <c r="V60" s="52">
        <v>0</v>
      </c>
      <c r="W60" s="52">
        <v>0</v>
      </c>
      <c r="X60" s="50">
        <v>30</v>
      </c>
      <c r="Y60" s="50" t="s">
        <v>262</v>
      </c>
      <c r="Z60" s="50" t="s">
        <v>262</v>
      </c>
      <c r="AA60" s="50" t="s">
        <v>262</v>
      </c>
      <c r="AB60" s="50" t="s">
        <v>262</v>
      </c>
      <c r="AC60" s="50" t="s">
        <v>478</v>
      </c>
      <c r="AD60" s="50">
        <v>0</v>
      </c>
      <c r="AE60" s="50">
        <v>0</v>
      </c>
      <c r="AF60" s="50">
        <v>0</v>
      </c>
      <c r="AG60" s="50">
        <v>0</v>
      </c>
      <c r="AH60" s="50">
        <v>0</v>
      </c>
      <c r="AI60" s="50">
        <v>0</v>
      </c>
      <c r="AJ60" s="53">
        <v>0</v>
      </c>
      <c r="AK60" s="50">
        <v>0</v>
      </c>
      <c r="AL60" s="50" t="s">
        <v>153</v>
      </c>
      <c r="AM60" s="54">
        <v>44108</v>
      </c>
      <c r="AN60" s="55">
        <v>0.41319444444444442</v>
      </c>
      <c r="AO60" s="50">
        <v>21.7</v>
      </c>
      <c r="AP60" s="55">
        <v>0.41666666666666669</v>
      </c>
      <c r="AQ60" s="50">
        <v>32.6</v>
      </c>
      <c r="AS60" s="84" t="s">
        <v>18</v>
      </c>
      <c r="AT60" s="103"/>
    </row>
    <row r="61" spans="1:46" x14ac:dyDescent="0.35">
      <c r="B61" s="8">
        <v>44106</v>
      </c>
      <c r="C61" s="9">
        <v>0.40625</v>
      </c>
      <c r="D61" s="2" t="s">
        <v>17</v>
      </c>
      <c r="E61" s="2">
        <v>0</v>
      </c>
      <c r="F61" s="2">
        <v>0</v>
      </c>
      <c r="G61" s="2">
        <v>0</v>
      </c>
      <c r="H61" s="2">
        <v>0</v>
      </c>
      <c r="M61" s="2">
        <v>0</v>
      </c>
      <c r="N61" s="2">
        <v>0</v>
      </c>
      <c r="O61" s="2">
        <v>0</v>
      </c>
      <c r="P61" s="2">
        <v>0</v>
      </c>
      <c r="Q61" s="2">
        <v>0</v>
      </c>
      <c r="R61" s="2">
        <v>0</v>
      </c>
      <c r="S61" s="2">
        <v>0</v>
      </c>
      <c r="V61" s="12">
        <v>0</v>
      </c>
      <c r="W61" s="12">
        <v>0</v>
      </c>
      <c r="X61" s="2">
        <v>40</v>
      </c>
      <c r="Y61" s="2" t="s">
        <v>262</v>
      </c>
      <c r="Z61" s="2" t="s">
        <v>262</v>
      </c>
      <c r="AA61" s="2" t="s">
        <v>262</v>
      </c>
      <c r="AB61" s="2" t="s">
        <v>262</v>
      </c>
      <c r="AC61" s="2" t="s">
        <v>490</v>
      </c>
      <c r="AD61" s="2">
        <v>4</v>
      </c>
      <c r="AE61" s="2">
        <v>0</v>
      </c>
      <c r="AF61" s="2">
        <v>0</v>
      </c>
      <c r="AG61" s="2">
        <v>0</v>
      </c>
      <c r="AH61" s="2">
        <v>4</v>
      </c>
      <c r="AI61" s="2">
        <v>1</v>
      </c>
      <c r="AJ61" s="10">
        <v>0</v>
      </c>
      <c r="AK61" s="2" t="s">
        <v>491</v>
      </c>
      <c r="AS61" s="83" t="s">
        <v>17</v>
      </c>
    </row>
    <row r="62" spans="1:46" s="23" customFormat="1" x14ac:dyDescent="0.35">
      <c r="B62" s="33">
        <v>44106</v>
      </c>
      <c r="C62" s="24">
        <v>0.40625</v>
      </c>
      <c r="D62" s="23" t="s">
        <v>6</v>
      </c>
      <c r="E62" s="23">
        <v>0</v>
      </c>
      <c r="F62" s="23">
        <v>0</v>
      </c>
      <c r="G62" s="23">
        <v>0</v>
      </c>
      <c r="H62" s="23">
        <v>0</v>
      </c>
      <c r="I62" s="94"/>
      <c r="L62" s="81"/>
      <c r="M62" s="23">
        <v>0</v>
      </c>
      <c r="N62" s="23">
        <v>0</v>
      </c>
      <c r="O62" s="23">
        <v>0</v>
      </c>
      <c r="P62" s="23">
        <v>0</v>
      </c>
      <c r="Q62" s="23">
        <v>0</v>
      </c>
      <c r="R62" s="23">
        <v>0</v>
      </c>
      <c r="S62" s="23">
        <v>0</v>
      </c>
      <c r="U62" s="25"/>
      <c r="V62" s="25">
        <v>0</v>
      </c>
      <c r="W62" s="25">
        <v>0</v>
      </c>
      <c r="X62" s="23">
        <v>30</v>
      </c>
      <c r="Y62" s="23" t="s">
        <v>488</v>
      </c>
      <c r="Z62" s="23" t="s">
        <v>262</v>
      </c>
      <c r="AA62" s="23" t="s">
        <v>489</v>
      </c>
      <c r="AB62" s="23" t="s">
        <v>262</v>
      </c>
      <c r="AC62" s="23" t="s">
        <v>495</v>
      </c>
      <c r="AD62" s="23" t="s">
        <v>127</v>
      </c>
      <c r="AE62" s="23" t="s">
        <v>127</v>
      </c>
      <c r="AF62" s="23" t="s">
        <v>127</v>
      </c>
      <c r="AG62" s="23" t="s">
        <v>127</v>
      </c>
      <c r="AH62" s="23" t="s">
        <v>127</v>
      </c>
      <c r="AI62" s="23" t="s">
        <v>127</v>
      </c>
      <c r="AJ62" s="26">
        <v>2</v>
      </c>
      <c r="AK62" s="23" t="s">
        <v>496</v>
      </c>
      <c r="AN62" s="27"/>
      <c r="AP62" s="27"/>
      <c r="AS62" s="81" t="s">
        <v>6</v>
      </c>
      <c r="AT62" s="103"/>
    </row>
    <row r="63" spans="1:46" s="28" customFormat="1" x14ac:dyDescent="0.35">
      <c r="B63" s="34">
        <v>44106</v>
      </c>
      <c r="C63" s="29">
        <v>0.40625</v>
      </c>
      <c r="D63" s="28" t="s">
        <v>7</v>
      </c>
      <c r="E63" s="28">
        <v>0</v>
      </c>
      <c r="F63" s="28">
        <v>0</v>
      </c>
      <c r="G63" s="28">
        <v>0</v>
      </c>
      <c r="H63" s="28" t="s">
        <v>215</v>
      </c>
      <c r="I63" s="95"/>
      <c r="L63" s="82"/>
      <c r="M63" s="28">
        <v>1</v>
      </c>
      <c r="N63" s="28">
        <v>0.3</v>
      </c>
      <c r="O63" s="28">
        <v>0.3</v>
      </c>
      <c r="P63" s="28">
        <v>0.3</v>
      </c>
      <c r="Q63" s="28">
        <v>0.3</v>
      </c>
      <c r="R63" s="28">
        <v>0</v>
      </c>
      <c r="S63" s="28">
        <v>0</v>
      </c>
      <c r="T63" s="28" t="s">
        <v>303</v>
      </c>
      <c r="U63" s="30"/>
      <c r="V63" s="30">
        <v>0</v>
      </c>
      <c r="W63" s="30">
        <v>0</v>
      </c>
      <c r="X63" s="28">
        <v>40</v>
      </c>
      <c r="Y63" s="28" t="s">
        <v>492</v>
      </c>
      <c r="Z63" s="28" t="s">
        <v>262</v>
      </c>
      <c r="AA63" s="28" t="s">
        <v>493</v>
      </c>
      <c r="AB63" s="28" t="s">
        <v>262</v>
      </c>
      <c r="AC63" s="28" t="s">
        <v>494</v>
      </c>
      <c r="AD63" s="23" t="s">
        <v>127</v>
      </c>
      <c r="AE63" s="23" t="s">
        <v>127</v>
      </c>
      <c r="AF63" s="23" t="s">
        <v>127</v>
      </c>
      <c r="AG63" s="23" t="s">
        <v>127</v>
      </c>
      <c r="AH63" s="23" t="s">
        <v>127</v>
      </c>
      <c r="AI63" s="23" t="s">
        <v>127</v>
      </c>
      <c r="AJ63" s="31">
        <v>0</v>
      </c>
      <c r="AK63" s="28">
        <v>0</v>
      </c>
      <c r="AN63" s="32"/>
      <c r="AP63" s="32"/>
      <c r="AS63" s="82" t="s">
        <v>7</v>
      </c>
      <c r="AT63" s="1"/>
    </row>
    <row r="64" spans="1:46" s="22" customFormat="1" x14ac:dyDescent="0.35">
      <c r="A64" s="22" t="s">
        <v>36</v>
      </c>
      <c r="B64" s="37">
        <v>44106</v>
      </c>
      <c r="C64" s="38">
        <v>0.4236111111111111</v>
      </c>
      <c r="D64" s="116" t="s">
        <v>18</v>
      </c>
      <c r="E64" s="22">
        <v>0</v>
      </c>
      <c r="F64" s="22">
        <v>0</v>
      </c>
      <c r="G64" s="22">
        <v>0</v>
      </c>
      <c r="H64" s="22">
        <v>0</v>
      </c>
      <c r="I64" s="97" t="s">
        <v>505</v>
      </c>
      <c r="J64" s="22">
        <v>0</v>
      </c>
      <c r="K64" s="22">
        <v>0</v>
      </c>
      <c r="L64" s="85">
        <v>0</v>
      </c>
      <c r="M64" s="22">
        <v>0</v>
      </c>
      <c r="N64" s="22">
        <v>0</v>
      </c>
      <c r="O64" s="22">
        <v>0</v>
      </c>
      <c r="P64" s="22">
        <v>0</v>
      </c>
      <c r="Q64" s="22">
        <v>0</v>
      </c>
      <c r="R64" s="22">
        <v>0</v>
      </c>
      <c r="S64" s="22">
        <v>0</v>
      </c>
      <c r="U64" s="39"/>
      <c r="V64" s="39">
        <v>0</v>
      </c>
      <c r="W64" s="39">
        <v>0</v>
      </c>
      <c r="X64" s="22">
        <v>80</v>
      </c>
      <c r="Y64" s="22">
        <v>2</v>
      </c>
      <c r="Z64" s="22">
        <v>2</v>
      </c>
      <c r="AA64" s="22">
        <v>2</v>
      </c>
      <c r="AB64" s="22">
        <v>2</v>
      </c>
      <c r="AC64" s="22" t="s">
        <v>504</v>
      </c>
      <c r="AD64" s="22">
        <v>6</v>
      </c>
      <c r="AE64" s="22">
        <v>10</v>
      </c>
      <c r="AF64" s="22">
        <v>75</v>
      </c>
      <c r="AG64" s="22">
        <v>52</v>
      </c>
      <c r="AH64" s="22">
        <f>SUM(AD64:AG64)</f>
        <v>143</v>
      </c>
      <c r="AI64" s="22">
        <f>AH64/4</f>
        <v>35.75</v>
      </c>
      <c r="AJ64" s="40">
        <v>4.5</v>
      </c>
      <c r="AK64" s="22" t="s">
        <v>477</v>
      </c>
      <c r="AL64" s="22" t="s">
        <v>153</v>
      </c>
      <c r="AM64" s="37">
        <v>44108</v>
      </c>
      <c r="AN64" s="41">
        <v>0.40069444444444446</v>
      </c>
      <c r="AO64" s="22">
        <v>17.100000000000001</v>
      </c>
      <c r="AP64" s="41">
        <v>0.40416666666666662</v>
      </c>
      <c r="AQ64" s="22">
        <v>21.7</v>
      </c>
      <c r="AR64" s="22" t="s">
        <v>36</v>
      </c>
      <c r="AS64" s="85"/>
      <c r="AT64" s="104"/>
    </row>
    <row r="65" spans="1:46" x14ac:dyDescent="0.35">
      <c r="A65" s="11" t="s">
        <v>37</v>
      </c>
      <c r="B65" s="8">
        <v>43956</v>
      </c>
      <c r="C65" s="9" t="s">
        <v>317</v>
      </c>
      <c r="D65" s="2" t="s">
        <v>16</v>
      </c>
      <c r="E65" s="2">
        <v>0</v>
      </c>
      <c r="F65" s="2">
        <v>0</v>
      </c>
      <c r="G65" s="2">
        <v>0</v>
      </c>
      <c r="H65" s="2">
        <v>0</v>
      </c>
      <c r="M65" s="2">
        <v>0</v>
      </c>
      <c r="N65" s="2">
        <v>0</v>
      </c>
      <c r="O65" s="2">
        <v>0</v>
      </c>
      <c r="P65" s="2">
        <v>0</v>
      </c>
      <c r="Q65" s="2">
        <v>0</v>
      </c>
      <c r="R65" s="2">
        <v>0</v>
      </c>
      <c r="S65" s="2">
        <v>0</v>
      </c>
      <c r="V65" s="12">
        <v>0</v>
      </c>
      <c r="W65" s="12">
        <v>0</v>
      </c>
      <c r="X65" s="2">
        <v>0</v>
      </c>
      <c r="Y65" s="2">
        <v>0</v>
      </c>
      <c r="Z65" s="2">
        <v>0</v>
      </c>
      <c r="AA65" s="2">
        <v>0</v>
      </c>
      <c r="AB65" s="2">
        <v>0</v>
      </c>
      <c r="AC65" s="2" t="s">
        <v>328</v>
      </c>
      <c r="AD65" s="2">
        <v>0</v>
      </c>
      <c r="AE65" s="2">
        <v>4</v>
      </c>
      <c r="AF65" s="2">
        <v>22</v>
      </c>
      <c r="AG65" s="2">
        <v>0</v>
      </c>
      <c r="AH65" s="2">
        <f>SUM(AD65:AG65)</f>
        <v>26</v>
      </c>
      <c r="AI65" s="2">
        <f>AH65/4</f>
        <v>6.5</v>
      </c>
      <c r="AJ65" s="10">
        <v>0</v>
      </c>
      <c r="AK65" s="2">
        <v>0</v>
      </c>
      <c r="AR65" s="11" t="s">
        <v>37</v>
      </c>
      <c r="AS65" s="83" t="s">
        <v>16</v>
      </c>
    </row>
    <row r="66" spans="1:46" s="56" customFormat="1" x14ac:dyDescent="0.35">
      <c r="B66" s="60">
        <v>44106</v>
      </c>
      <c r="C66" s="57">
        <v>0.4375</v>
      </c>
      <c r="D66" s="56" t="s">
        <v>18</v>
      </c>
      <c r="E66" s="56">
        <v>0</v>
      </c>
      <c r="F66" s="56">
        <v>0</v>
      </c>
      <c r="G66" s="56">
        <v>0</v>
      </c>
      <c r="H66" s="56">
        <v>0</v>
      </c>
      <c r="I66" s="92" t="s">
        <v>506</v>
      </c>
      <c r="J66" s="56">
        <v>0</v>
      </c>
      <c r="K66" s="56">
        <v>0</v>
      </c>
      <c r="L66" s="56">
        <v>0</v>
      </c>
      <c r="M66" s="56">
        <v>0</v>
      </c>
      <c r="N66" s="56">
        <v>0</v>
      </c>
      <c r="O66" s="56">
        <v>0</v>
      </c>
      <c r="P66" s="56">
        <v>0</v>
      </c>
      <c r="Q66" s="56">
        <v>0</v>
      </c>
      <c r="R66" s="56">
        <v>0</v>
      </c>
      <c r="S66" s="56">
        <v>0</v>
      </c>
      <c r="V66" s="56">
        <v>0</v>
      </c>
      <c r="W66" s="56">
        <v>0</v>
      </c>
      <c r="X66" s="56">
        <v>85</v>
      </c>
      <c r="Y66" s="56">
        <v>3</v>
      </c>
      <c r="Z66" s="56">
        <v>3</v>
      </c>
      <c r="AA66" s="56">
        <v>4</v>
      </c>
      <c r="AB66" s="56">
        <v>4</v>
      </c>
      <c r="AC66" s="56" t="s">
        <v>507</v>
      </c>
      <c r="AD66" s="56">
        <v>0</v>
      </c>
      <c r="AE66" s="56">
        <v>14</v>
      </c>
      <c r="AF66" s="56">
        <v>14</v>
      </c>
      <c r="AG66" s="56">
        <v>0</v>
      </c>
      <c r="AH66" s="56">
        <f>SUM(AD66:AG66)</f>
        <v>28</v>
      </c>
      <c r="AI66" s="56">
        <f>AH66/4</f>
        <v>7</v>
      </c>
      <c r="AJ66" s="56">
        <v>0</v>
      </c>
      <c r="AK66" s="56" t="s">
        <v>508</v>
      </c>
      <c r="AL66" s="56" t="s">
        <v>153</v>
      </c>
      <c r="AM66" s="60">
        <v>44107</v>
      </c>
      <c r="AN66" s="61">
        <v>0.56180555555555556</v>
      </c>
      <c r="AO66" s="56">
        <v>21.4</v>
      </c>
      <c r="AP66" s="61">
        <v>0.56597222222222221</v>
      </c>
      <c r="AQ66" s="56">
        <v>29</v>
      </c>
      <c r="AS66" s="80" t="s">
        <v>18</v>
      </c>
      <c r="AT66" s="103"/>
    </row>
    <row r="67" spans="1:46" x14ac:dyDescent="0.35">
      <c r="B67" s="8">
        <v>43956</v>
      </c>
      <c r="C67" s="9" t="s">
        <v>317</v>
      </c>
      <c r="D67" s="2" t="s">
        <v>17</v>
      </c>
      <c r="E67" s="2">
        <v>0</v>
      </c>
      <c r="F67" s="2">
        <v>0</v>
      </c>
      <c r="G67" s="2">
        <v>0</v>
      </c>
      <c r="H67" s="2">
        <v>0</v>
      </c>
      <c r="M67" s="2">
        <v>0</v>
      </c>
      <c r="N67" s="2">
        <v>0</v>
      </c>
      <c r="O67" s="2">
        <v>0</v>
      </c>
      <c r="P67" s="2">
        <v>0</v>
      </c>
      <c r="Q67" s="2">
        <v>0</v>
      </c>
      <c r="R67" s="2">
        <v>0</v>
      </c>
      <c r="S67" s="2">
        <v>0</v>
      </c>
      <c r="V67" s="12">
        <v>0</v>
      </c>
      <c r="W67" s="12">
        <v>0</v>
      </c>
      <c r="X67" s="2">
        <v>0</v>
      </c>
      <c r="Y67" s="2">
        <v>0</v>
      </c>
      <c r="Z67" s="2">
        <v>0</v>
      </c>
      <c r="AA67" s="2">
        <v>0</v>
      </c>
      <c r="AB67" s="2">
        <v>0</v>
      </c>
      <c r="AD67" s="2">
        <v>0</v>
      </c>
      <c r="AE67" s="2">
        <v>0</v>
      </c>
      <c r="AF67" s="2">
        <v>25</v>
      </c>
      <c r="AG67" s="2">
        <v>20</v>
      </c>
      <c r="AH67" s="2">
        <f>SUM(AD67:AG67)</f>
        <v>45</v>
      </c>
      <c r="AI67" s="2">
        <f>AH67/4</f>
        <v>11.25</v>
      </c>
      <c r="AK67" s="2">
        <v>0</v>
      </c>
      <c r="AS67" s="83" t="s">
        <v>17</v>
      </c>
    </row>
    <row r="68" spans="1:46" s="23" customFormat="1" x14ac:dyDescent="0.35">
      <c r="B68" s="33">
        <v>43956</v>
      </c>
      <c r="C68" s="24" t="s">
        <v>317</v>
      </c>
      <c r="D68" s="23" t="s">
        <v>6</v>
      </c>
      <c r="E68" s="23">
        <v>0</v>
      </c>
      <c r="F68" s="23">
        <v>0</v>
      </c>
      <c r="G68" s="23">
        <v>0</v>
      </c>
      <c r="H68" s="23">
        <v>0</v>
      </c>
      <c r="I68" s="94"/>
      <c r="L68" s="81"/>
      <c r="M68" s="23">
        <v>0</v>
      </c>
      <c r="N68" s="23">
        <v>0</v>
      </c>
      <c r="O68" s="23">
        <v>0</v>
      </c>
      <c r="P68" s="23">
        <v>0</v>
      </c>
      <c r="Q68" s="23">
        <v>0</v>
      </c>
      <c r="R68" s="23">
        <v>0</v>
      </c>
      <c r="S68" s="23">
        <v>0</v>
      </c>
      <c r="V68" s="23">
        <v>0</v>
      </c>
      <c r="W68" s="23">
        <v>0</v>
      </c>
      <c r="X68" s="23">
        <v>0</v>
      </c>
      <c r="Y68" s="23">
        <v>0</v>
      </c>
      <c r="Z68" s="23">
        <v>0</v>
      </c>
      <c r="AA68" s="23">
        <v>0</v>
      </c>
      <c r="AB68" s="23">
        <v>0</v>
      </c>
      <c r="AD68" s="23" t="s">
        <v>127</v>
      </c>
      <c r="AE68" s="23" t="s">
        <v>127</v>
      </c>
      <c r="AF68" s="23" t="s">
        <v>127</v>
      </c>
      <c r="AG68" s="23" t="s">
        <v>127</v>
      </c>
      <c r="AH68" s="23" t="s">
        <v>127</v>
      </c>
      <c r="AI68" s="23" t="s">
        <v>127</v>
      </c>
      <c r="AJ68" s="23">
        <v>11</v>
      </c>
      <c r="AK68" s="23" t="s">
        <v>329</v>
      </c>
      <c r="AN68" s="27"/>
      <c r="AP68" s="27"/>
      <c r="AS68" s="81" t="s">
        <v>6</v>
      </c>
      <c r="AT68" s="103"/>
    </row>
    <row r="69" spans="1:46" s="28" customFormat="1" x14ac:dyDescent="0.35">
      <c r="B69" s="34">
        <v>43956</v>
      </c>
      <c r="C69" s="29" t="s">
        <v>317</v>
      </c>
      <c r="D69" s="28" t="s">
        <v>7</v>
      </c>
      <c r="E69" s="28">
        <v>1</v>
      </c>
      <c r="F69" s="28">
        <v>0</v>
      </c>
      <c r="G69" s="28">
        <v>0</v>
      </c>
      <c r="H69" s="28" t="s">
        <v>215</v>
      </c>
      <c r="I69" s="95"/>
      <c r="L69" s="82"/>
      <c r="M69" s="28">
        <v>1</v>
      </c>
      <c r="N69" s="28">
        <v>0.4</v>
      </c>
      <c r="O69" s="28">
        <v>0.4</v>
      </c>
      <c r="P69" s="28">
        <v>7</v>
      </c>
      <c r="Q69" s="28">
        <v>7</v>
      </c>
      <c r="R69" s="28">
        <v>0</v>
      </c>
      <c r="S69" s="28">
        <v>0</v>
      </c>
      <c r="T69" s="28" t="s">
        <v>330</v>
      </c>
      <c r="V69" s="28">
        <v>0</v>
      </c>
      <c r="W69" s="28">
        <v>0</v>
      </c>
      <c r="X69" s="28">
        <v>0</v>
      </c>
      <c r="Y69" s="28">
        <v>0</v>
      </c>
      <c r="Z69" s="28">
        <v>0</v>
      </c>
      <c r="AA69" s="28">
        <v>0</v>
      </c>
      <c r="AB69" s="28">
        <v>0</v>
      </c>
      <c r="AD69" s="28" t="s">
        <v>127</v>
      </c>
      <c r="AE69" s="28" t="s">
        <v>127</v>
      </c>
      <c r="AF69" s="28" t="s">
        <v>127</v>
      </c>
      <c r="AG69" s="28" t="s">
        <v>127</v>
      </c>
      <c r="AH69" s="28" t="s">
        <v>127</v>
      </c>
      <c r="AI69" s="28" t="s">
        <v>127</v>
      </c>
      <c r="AJ69" s="28">
        <v>11</v>
      </c>
      <c r="AK69" s="28" t="s">
        <v>331</v>
      </c>
      <c r="AN69" s="32"/>
      <c r="AP69" s="32"/>
      <c r="AS69" s="82" t="s">
        <v>7</v>
      </c>
      <c r="AT69" s="1"/>
    </row>
    <row r="70" spans="1:46" x14ac:dyDescent="0.35">
      <c r="A70" s="11" t="s">
        <v>41</v>
      </c>
      <c r="B70" s="8">
        <v>43956</v>
      </c>
      <c r="C70" s="9" t="s">
        <v>317</v>
      </c>
      <c r="D70" s="2" t="s">
        <v>16</v>
      </c>
      <c r="E70" s="2">
        <v>0</v>
      </c>
      <c r="F70" s="2">
        <v>0</v>
      </c>
      <c r="G70" s="2">
        <v>0</v>
      </c>
      <c r="H70" s="2">
        <v>0</v>
      </c>
      <c r="M70" s="2">
        <v>0</v>
      </c>
      <c r="N70" s="2">
        <v>0</v>
      </c>
      <c r="O70" s="2">
        <v>0</v>
      </c>
      <c r="P70" s="2">
        <v>0</v>
      </c>
      <c r="Q70" s="2">
        <v>0</v>
      </c>
      <c r="R70" s="2">
        <v>0</v>
      </c>
      <c r="S70" s="2">
        <v>0</v>
      </c>
      <c r="V70" s="12">
        <v>0</v>
      </c>
      <c r="W70" s="12">
        <v>0</v>
      </c>
      <c r="X70" s="2">
        <v>0</v>
      </c>
      <c r="Y70" s="2">
        <v>0</v>
      </c>
      <c r="Z70" s="2">
        <v>0</v>
      </c>
      <c r="AA70" s="2">
        <v>0</v>
      </c>
      <c r="AB70" s="2">
        <v>0</v>
      </c>
      <c r="AC70" s="2" t="s">
        <v>318</v>
      </c>
      <c r="AD70" s="2">
        <v>0</v>
      </c>
      <c r="AE70" s="2">
        <v>0</v>
      </c>
      <c r="AF70" s="2">
        <v>0</v>
      </c>
      <c r="AG70" s="2">
        <v>0</v>
      </c>
      <c r="AH70" s="2">
        <v>0</v>
      </c>
      <c r="AI70" s="2">
        <v>0</v>
      </c>
      <c r="AJ70" s="10">
        <v>0</v>
      </c>
      <c r="AK70" s="2" t="s">
        <v>319</v>
      </c>
      <c r="AR70" s="11" t="s">
        <v>41</v>
      </c>
      <c r="AS70" s="83" t="s">
        <v>16</v>
      </c>
    </row>
    <row r="71" spans="1:46" s="50" customFormat="1" x14ac:dyDescent="0.35">
      <c r="B71" s="54">
        <v>43956</v>
      </c>
      <c r="C71" s="51" t="s">
        <v>317</v>
      </c>
      <c r="D71" s="50" t="s">
        <v>18</v>
      </c>
      <c r="E71" s="50">
        <v>0</v>
      </c>
      <c r="F71" s="50">
        <v>0</v>
      </c>
      <c r="G71" s="50">
        <v>0</v>
      </c>
      <c r="H71" s="50">
        <v>0</v>
      </c>
      <c r="I71" s="96"/>
      <c r="L71" s="84"/>
      <c r="M71" s="50">
        <v>0</v>
      </c>
      <c r="N71" s="50">
        <v>0</v>
      </c>
      <c r="O71" s="50">
        <v>0</v>
      </c>
      <c r="P71" s="50">
        <v>0</v>
      </c>
      <c r="Q71" s="50">
        <v>0</v>
      </c>
      <c r="R71" s="50">
        <v>0</v>
      </c>
      <c r="S71" s="50">
        <v>0</v>
      </c>
      <c r="U71" s="52"/>
      <c r="V71" s="52">
        <v>0</v>
      </c>
      <c r="W71" s="52">
        <v>0</v>
      </c>
      <c r="X71" s="50">
        <v>0.04</v>
      </c>
      <c r="Y71" s="50">
        <v>2</v>
      </c>
      <c r="Z71" s="50">
        <v>2</v>
      </c>
      <c r="AA71" s="50">
        <v>4</v>
      </c>
      <c r="AB71" s="50">
        <v>4</v>
      </c>
      <c r="AC71" s="50" t="s">
        <v>509</v>
      </c>
      <c r="AD71" s="50">
        <v>0</v>
      </c>
      <c r="AE71" s="50">
        <v>39</v>
      </c>
      <c r="AF71" s="50">
        <v>0</v>
      </c>
      <c r="AG71" s="50">
        <v>11</v>
      </c>
      <c r="AH71" s="50">
        <f>SUM(AD71:AG71)</f>
        <v>50</v>
      </c>
      <c r="AI71" s="50">
        <f>AH71/4</f>
        <v>12.5</v>
      </c>
      <c r="AJ71" s="53">
        <v>12</v>
      </c>
      <c r="AK71" s="50" t="s">
        <v>510</v>
      </c>
      <c r="AL71" s="50" t="s">
        <v>153</v>
      </c>
      <c r="AM71" s="54">
        <v>44107</v>
      </c>
      <c r="AN71" s="55">
        <v>0.57013888888888886</v>
      </c>
      <c r="AO71" s="50">
        <v>23.5</v>
      </c>
      <c r="AP71" s="55">
        <v>0.57361111111111118</v>
      </c>
      <c r="AQ71" s="50">
        <v>30.9</v>
      </c>
      <c r="AS71" s="84" t="s">
        <v>18</v>
      </c>
      <c r="AT71" s="103"/>
    </row>
    <row r="72" spans="1:46" x14ac:dyDescent="0.35">
      <c r="B72" s="8">
        <v>43956</v>
      </c>
      <c r="C72" s="9" t="s">
        <v>317</v>
      </c>
      <c r="D72" s="2" t="s">
        <v>17</v>
      </c>
      <c r="E72" s="2">
        <v>0</v>
      </c>
      <c r="F72" s="2">
        <v>0</v>
      </c>
      <c r="G72" s="2">
        <v>0</v>
      </c>
      <c r="H72" s="2">
        <v>0</v>
      </c>
      <c r="M72" s="2">
        <v>0</v>
      </c>
      <c r="N72" s="2">
        <v>0</v>
      </c>
      <c r="O72" s="2">
        <v>0</v>
      </c>
      <c r="P72" s="2">
        <v>0</v>
      </c>
      <c r="Q72" s="2">
        <v>0</v>
      </c>
      <c r="R72" s="2">
        <v>0</v>
      </c>
      <c r="S72" s="2">
        <v>0</v>
      </c>
      <c r="V72" s="12" t="s">
        <v>131</v>
      </c>
      <c r="W72" s="12" t="s">
        <v>183</v>
      </c>
      <c r="X72" s="2">
        <v>0</v>
      </c>
      <c r="Y72" s="2">
        <v>0</v>
      </c>
      <c r="Z72" s="2">
        <v>0</v>
      </c>
      <c r="AA72" s="2">
        <v>0</v>
      </c>
      <c r="AB72" s="2">
        <v>0</v>
      </c>
      <c r="AC72" s="2" t="s">
        <v>321</v>
      </c>
      <c r="AD72" s="2">
        <v>34</v>
      </c>
      <c r="AE72" s="2">
        <v>39</v>
      </c>
      <c r="AF72" s="2">
        <v>63</v>
      </c>
      <c r="AG72" s="2">
        <v>63</v>
      </c>
      <c r="AH72" s="2">
        <f>SUM(AD72:AG72)</f>
        <v>199</v>
      </c>
      <c r="AI72" s="2">
        <f>AH72/4</f>
        <v>49.75</v>
      </c>
      <c r="AJ72" s="10">
        <v>7</v>
      </c>
      <c r="AK72" s="2" t="s">
        <v>322</v>
      </c>
      <c r="AS72" s="83" t="s">
        <v>17</v>
      </c>
    </row>
    <row r="73" spans="1:46" s="23" customFormat="1" x14ac:dyDescent="0.35">
      <c r="B73" s="33">
        <v>43956</v>
      </c>
      <c r="C73" s="24" t="s">
        <v>317</v>
      </c>
      <c r="D73" s="23" t="s">
        <v>6</v>
      </c>
      <c r="E73" s="23">
        <v>0</v>
      </c>
      <c r="F73" s="23">
        <v>0</v>
      </c>
      <c r="G73" s="23">
        <v>0</v>
      </c>
      <c r="H73" s="23">
        <v>0</v>
      </c>
      <c r="I73" s="93"/>
      <c r="J73" s="2"/>
      <c r="K73" s="2"/>
      <c r="L73" s="79"/>
      <c r="M73" s="23">
        <v>0</v>
      </c>
      <c r="N73" s="23">
        <v>0</v>
      </c>
      <c r="O73" s="23">
        <v>0</v>
      </c>
      <c r="P73" s="23">
        <v>0</v>
      </c>
      <c r="Q73" s="23">
        <v>0</v>
      </c>
      <c r="R73" s="23">
        <v>0</v>
      </c>
      <c r="S73" s="23">
        <v>0</v>
      </c>
      <c r="U73" s="25"/>
      <c r="V73" s="25">
        <v>0</v>
      </c>
      <c r="W73" s="25">
        <v>0</v>
      </c>
      <c r="X73" s="23">
        <v>0</v>
      </c>
      <c r="Y73" s="23">
        <v>0</v>
      </c>
      <c r="Z73" s="23">
        <v>0</v>
      </c>
      <c r="AA73" s="23">
        <v>0</v>
      </c>
      <c r="AB73" s="23">
        <v>0</v>
      </c>
      <c r="AC73" s="23" t="s">
        <v>320</v>
      </c>
      <c r="AD73" s="23" t="s">
        <v>127</v>
      </c>
      <c r="AE73" s="23" t="s">
        <v>127</v>
      </c>
      <c r="AF73" s="23" t="s">
        <v>127</v>
      </c>
      <c r="AG73" s="23" t="s">
        <v>127</v>
      </c>
      <c r="AH73" s="23" t="s">
        <v>127</v>
      </c>
      <c r="AI73" s="23" t="s">
        <v>127</v>
      </c>
      <c r="AJ73" s="26">
        <v>0</v>
      </c>
      <c r="AK73" s="23">
        <v>0</v>
      </c>
      <c r="AN73" s="27"/>
      <c r="AP73" s="27"/>
      <c r="AS73" s="81" t="s">
        <v>6</v>
      </c>
      <c r="AT73" s="103"/>
    </row>
    <row r="74" spans="1:46" s="28" customFormat="1" x14ac:dyDescent="0.35">
      <c r="B74" s="34">
        <v>43956</v>
      </c>
      <c r="C74" s="29" t="s">
        <v>317</v>
      </c>
      <c r="D74" s="28" t="s">
        <v>7</v>
      </c>
      <c r="E74" s="28">
        <v>0</v>
      </c>
      <c r="F74" s="28">
        <v>2</v>
      </c>
      <c r="G74" s="28">
        <v>0</v>
      </c>
      <c r="H74" s="28" t="s">
        <v>163</v>
      </c>
      <c r="I74" s="106"/>
      <c r="J74" s="3"/>
      <c r="K74" s="3"/>
      <c r="L74" s="107"/>
      <c r="M74" s="28">
        <v>3</v>
      </c>
      <c r="N74" s="28" t="s">
        <v>323</v>
      </c>
      <c r="O74" s="28" t="s">
        <v>262</v>
      </c>
      <c r="P74" s="28" t="s">
        <v>324</v>
      </c>
      <c r="Q74" s="28" t="s">
        <v>262</v>
      </c>
      <c r="R74" s="28">
        <v>0</v>
      </c>
      <c r="S74" s="28">
        <v>0</v>
      </c>
      <c r="T74" s="28" t="s">
        <v>274</v>
      </c>
      <c r="U74" s="30" t="s">
        <v>325</v>
      </c>
      <c r="V74" s="30" t="s">
        <v>131</v>
      </c>
      <c r="W74" s="30" t="s">
        <v>183</v>
      </c>
      <c r="X74" s="28">
        <v>40</v>
      </c>
      <c r="Y74" s="28" t="s">
        <v>326</v>
      </c>
      <c r="Z74" s="28">
        <v>0.5</v>
      </c>
      <c r="AA74" s="28" t="s">
        <v>327</v>
      </c>
      <c r="AB74" s="28">
        <v>0.4</v>
      </c>
      <c r="AC74" s="28" t="s">
        <v>368</v>
      </c>
      <c r="AD74" s="28" t="s">
        <v>127</v>
      </c>
      <c r="AE74" s="28" t="s">
        <v>127</v>
      </c>
      <c r="AF74" s="28" t="s">
        <v>127</v>
      </c>
      <c r="AG74" s="28" t="s">
        <v>127</v>
      </c>
      <c r="AH74" s="28" t="s">
        <v>127</v>
      </c>
      <c r="AI74" s="28" t="s">
        <v>127</v>
      </c>
      <c r="AJ74" s="31">
        <v>0</v>
      </c>
      <c r="AK74" s="28">
        <v>0</v>
      </c>
      <c r="AN74" s="32"/>
      <c r="AP74" s="32"/>
      <c r="AS74" s="82" t="s">
        <v>7</v>
      </c>
      <c r="AT74" s="1"/>
    </row>
    <row r="75" spans="1:46" s="22" customFormat="1" x14ac:dyDescent="0.35">
      <c r="A75" s="22" t="s">
        <v>38</v>
      </c>
      <c r="B75" s="22" t="s">
        <v>242</v>
      </c>
      <c r="C75" s="38"/>
      <c r="D75" s="22" t="s">
        <v>463</v>
      </c>
      <c r="H75" s="22" t="s">
        <v>22</v>
      </c>
      <c r="I75" s="97" t="s">
        <v>502</v>
      </c>
      <c r="L75" s="85"/>
      <c r="O75" s="22" t="s">
        <v>22</v>
      </c>
      <c r="P75" s="22" t="s">
        <v>22</v>
      </c>
      <c r="Q75" s="22" t="s">
        <v>22</v>
      </c>
      <c r="R75" s="22" t="s">
        <v>22</v>
      </c>
      <c r="S75" s="22" t="s">
        <v>22</v>
      </c>
      <c r="T75" s="22" t="s">
        <v>22</v>
      </c>
      <c r="U75" s="22" t="s">
        <v>22</v>
      </c>
      <c r="X75" s="22" t="s">
        <v>22</v>
      </c>
      <c r="Y75" s="22" t="s">
        <v>22</v>
      </c>
      <c r="AB75" s="22" t="s">
        <v>22</v>
      </c>
      <c r="AC75" s="22" t="s">
        <v>22</v>
      </c>
      <c r="AD75" s="22" t="s">
        <v>22</v>
      </c>
      <c r="AJ75" s="40" t="s">
        <v>22</v>
      </c>
      <c r="AK75" s="22" t="s">
        <v>22</v>
      </c>
      <c r="AL75" s="22" t="s">
        <v>155</v>
      </c>
      <c r="AM75" s="48" t="s">
        <v>127</v>
      </c>
      <c r="AN75" s="49" t="s">
        <v>127</v>
      </c>
      <c r="AO75" s="48" t="s">
        <v>127</v>
      </c>
      <c r="AP75" s="49" t="s">
        <v>127</v>
      </c>
      <c r="AQ75" s="48" t="s">
        <v>127</v>
      </c>
      <c r="AR75" s="22" t="s">
        <v>38</v>
      </c>
      <c r="AS75" s="85"/>
      <c r="AT75" s="104"/>
    </row>
    <row r="76" spans="1:46" s="4" customFormat="1" x14ac:dyDescent="0.35">
      <c r="A76" s="15" t="s">
        <v>39</v>
      </c>
      <c r="B76" s="8">
        <v>43955</v>
      </c>
      <c r="C76" s="16" t="s">
        <v>332</v>
      </c>
      <c r="D76" s="4" t="s">
        <v>16</v>
      </c>
      <c r="E76" s="4">
        <v>0</v>
      </c>
      <c r="F76" s="4">
        <v>0</v>
      </c>
      <c r="G76" s="4">
        <v>0</v>
      </c>
      <c r="H76" s="4">
        <v>0</v>
      </c>
      <c r="I76" s="98"/>
      <c r="L76" s="100"/>
      <c r="M76" s="4">
        <v>1</v>
      </c>
      <c r="N76" s="4">
        <v>0.1</v>
      </c>
      <c r="O76" s="4">
        <v>0.1</v>
      </c>
      <c r="P76" s="4">
        <v>0.1</v>
      </c>
      <c r="Q76" s="4">
        <v>0.1</v>
      </c>
      <c r="R76" s="4" t="s">
        <v>262</v>
      </c>
      <c r="S76" s="4" t="s">
        <v>262</v>
      </c>
      <c r="T76" s="4" t="s">
        <v>330</v>
      </c>
      <c r="U76" s="17" t="s">
        <v>348</v>
      </c>
      <c r="V76" s="17">
        <v>0</v>
      </c>
      <c r="W76" s="17">
        <v>0</v>
      </c>
      <c r="X76" s="4" t="s">
        <v>262</v>
      </c>
      <c r="Y76" s="4" t="s">
        <v>350</v>
      </c>
      <c r="Z76" s="4" t="s">
        <v>262</v>
      </c>
      <c r="AA76" s="4" t="s">
        <v>262</v>
      </c>
      <c r="AB76" s="4" t="s">
        <v>262</v>
      </c>
      <c r="AC76" s="4" t="s">
        <v>349</v>
      </c>
      <c r="AD76" s="4">
        <v>28</v>
      </c>
      <c r="AE76" s="4">
        <v>27</v>
      </c>
      <c r="AF76" s="4">
        <v>23</v>
      </c>
      <c r="AG76" s="4">
        <v>7</v>
      </c>
      <c r="AH76" s="4">
        <f>SUM(AD76:AG76)</f>
        <v>85</v>
      </c>
      <c r="AI76" s="4">
        <f>AH76/4</f>
        <v>21.25</v>
      </c>
      <c r="AJ76" s="18">
        <v>0</v>
      </c>
      <c r="AK76" s="4">
        <v>0</v>
      </c>
      <c r="AN76" s="19"/>
      <c r="AP76" s="19"/>
      <c r="AR76" s="15" t="s">
        <v>39</v>
      </c>
      <c r="AS76" s="86" t="s">
        <v>16</v>
      </c>
      <c r="AT76" s="105"/>
    </row>
    <row r="77" spans="1:46" s="56" customFormat="1" x14ac:dyDescent="0.35">
      <c r="A77" s="56" t="s">
        <v>511</v>
      </c>
      <c r="B77" s="60">
        <v>43955</v>
      </c>
      <c r="C77" s="57" t="s">
        <v>332</v>
      </c>
      <c r="D77" s="56" t="s">
        <v>18</v>
      </c>
      <c r="E77" s="56">
        <v>0</v>
      </c>
      <c r="F77" s="56">
        <v>1</v>
      </c>
      <c r="G77" s="56">
        <v>0</v>
      </c>
      <c r="H77" s="56" t="s">
        <v>92</v>
      </c>
      <c r="I77" s="92" t="s">
        <v>514</v>
      </c>
      <c r="J77" s="56">
        <v>0.45</v>
      </c>
      <c r="K77" s="56">
        <v>8</v>
      </c>
      <c r="L77" s="80">
        <v>0</v>
      </c>
      <c r="M77" s="56">
        <v>5</v>
      </c>
      <c r="N77" s="56" t="s">
        <v>515</v>
      </c>
      <c r="O77" s="56">
        <v>0.3</v>
      </c>
      <c r="P77" s="56" t="s">
        <v>516</v>
      </c>
      <c r="Q77" s="56">
        <v>9</v>
      </c>
      <c r="R77" s="56" t="s">
        <v>517</v>
      </c>
      <c r="S77" s="56">
        <v>0.15</v>
      </c>
      <c r="T77" s="56" t="s">
        <v>303</v>
      </c>
      <c r="U77" s="58" t="s">
        <v>518</v>
      </c>
      <c r="V77" s="58" t="s">
        <v>131</v>
      </c>
      <c r="W77" s="58">
        <v>0.15</v>
      </c>
      <c r="X77" s="56">
        <v>0</v>
      </c>
      <c r="Y77" s="56">
        <v>0</v>
      </c>
      <c r="Z77" s="56">
        <v>0</v>
      </c>
      <c r="AA77" s="56">
        <v>0</v>
      </c>
      <c r="AB77" s="56">
        <v>0</v>
      </c>
      <c r="AD77" s="56">
        <v>79</v>
      </c>
      <c r="AE77" s="56">
        <v>52</v>
      </c>
      <c r="AF77" s="56">
        <v>46</v>
      </c>
      <c r="AG77" s="56">
        <v>75</v>
      </c>
      <c r="AH77" s="56">
        <f>SUM(AD77:AG77)</f>
        <v>252</v>
      </c>
      <c r="AI77" s="56">
        <f>AH77/4</f>
        <v>63</v>
      </c>
      <c r="AJ77" s="59">
        <v>6.66</v>
      </c>
      <c r="AK77" s="56" t="s">
        <v>519</v>
      </c>
      <c r="AL77" s="56" t="s">
        <v>149</v>
      </c>
      <c r="AM77" s="60">
        <v>43957</v>
      </c>
      <c r="AN77" s="61">
        <v>0.63055555555555554</v>
      </c>
      <c r="AO77" s="56" t="s">
        <v>149</v>
      </c>
      <c r="AP77" s="56" t="s">
        <v>149</v>
      </c>
      <c r="AQ77" s="56" t="s">
        <v>149</v>
      </c>
      <c r="AS77" s="80" t="s">
        <v>18</v>
      </c>
      <c r="AT77" s="103"/>
    </row>
    <row r="78" spans="1:46" ht="17" customHeight="1" x14ac:dyDescent="0.35">
      <c r="A78" s="11" t="s">
        <v>512</v>
      </c>
      <c r="B78" s="8">
        <v>43955</v>
      </c>
      <c r="C78" s="9" t="s">
        <v>332</v>
      </c>
      <c r="D78" s="2" t="s">
        <v>17</v>
      </c>
      <c r="E78" s="2">
        <v>0</v>
      </c>
      <c r="F78" s="2">
        <v>0</v>
      </c>
      <c r="G78" s="2">
        <v>0</v>
      </c>
      <c r="H78" s="2">
        <v>0</v>
      </c>
      <c r="M78" s="2">
        <v>0</v>
      </c>
      <c r="N78" s="2">
        <v>0</v>
      </c>
      <c r="O78" s="2">
        <v>0</v>
      </c>
      <c r="P78" s="2">
        <v>0</v>
      </c>
      <c r="Q78" s="2">
        <v>0</v>
      </c>
      <c r="R78" s="2">
        <v>0</v>
      </c>
      <c r="S78" s="2">
        <v>0</v>
      </c>
      <c r="V78" s="12" t="s">
        <v>131</v>
      </c>
      <c r="W78" s="12" t="s">
        <v>355</v>
      </c>
      <c r="X78" s="2">
        <v>0</v>
      </c>
      <c r="Y78" s="2">
        <v>0</v>
      </c>
      <c r="Z78" s="2">
        <v>0</v>
      </c>
      <c r="AA78" s="2">
        <v>0</v>
      </c>
      <c r="AB78" s="2">
        <v>0</v>
      </c>
      <c r="AD78" s="2">
        <v>33</v>
      </c>
      <c r="AE78" s="2">
        <v>36</v>
      </c>
      <c r="AF78" s="2">
        <v>33</v>
      </c>
      <c r="AG78" s="2">
        <v>0</v>
      </c>
      <c r="AH78" s="2">
        <f>SUM(AD78:AG78)</f>
        <v>102</v>
      </c>
      <c r="AI78" s="2">
        <f>AH78/4</f>
        <v>25.5</v>
      </c>
      <c r="AJ78" s="10">
        <v>3.5</v>
      </c>
      <c r="AK78" s="2" t="s">
        <v>356</v>
      </c>
      <c r="AS78" s="83" t="s">
        <v>17</v>
      </c>
    </row>
    <row r="79" spans="1:46" s="23" customFormat="1" x14ac:dyDescent="0.35">
      <c r="A79" s="23" t="s">
        <v>513</v>
      </c>
      <c r="B79" s="33">
        <v>43955</v>
      </c>
      <c r="C79" s="24" t="s">
        <v>332</v>
      </c>
      <c r="D79" s="23" t="s">
        <v>6</v>
      </c>
      <c r="E79" s="23">
        <v>0</v>
      </c>
      <c r="F79" s="23">
        <v>0</v>
      </c>
      <c r="G79" s="23">
        <v>0</v>
      </c>
      <c r="H79" s="23" t="s">
        <v>215</v>
      </c>
      <c r="I79" s="94"/>
      <c r="L79" s="81"/>
      <c r="M79" s="23">
        <v>10</v>
      </c>
      <c r="N79" s="23" t="s">
        <v>351</v>
      </c>
      <c r="O79" s="23">
        <v>0.4</v>
      </c>
      <c r="P79" s="23" t="s">
        <v>352</v>
      </c>
      <c r="Q79" s="23">
        <v>2</v>
      </c>
      <c r="R79" s="23">
        <v>0</v>
      </c>
      <c r="S79" s="23">
        <v>0</v>
      </c>
      <c r="T79" s="23" t="s">
        <v>303</v>
      </c>
      <c r="U79" s="25" t="s">
        <v>354</v>
      </c>
      <c r="V79" s="25">
        <v>0</v>
      </c>
      <c r="W79" s="25">
        <v>0</v>
      </c>
      <c r="X79" s="23" t="s">
        <v>262</v>
      </c>
      <c r="Y79" s="23" t="s">
        <v>262</v>
      </c>
      <c r="Z79" s="23" t="s">
        <v>262</v>
      </c>
      <c r="AA79" s="23" t="s">
        <v>262</v>
      </c>
      <c r="AB79" s="23" t="s">
        <v>262</v>
      </c>
      <c r="AC79" s="23" t="s">
        <v>353</v>
      </c>
      <c r="AD79" s="23" t="s">
        <v>127</v>
      </c>
      <c r="AE79" s="23" t="s">
        <v>127</v>
      </c>
      <c r="AF79" s="23" t="s">
        <v>127</v>
      </c>
      <c r="AG79" s="23" t="s">
        <v>127</v>
      </c>
      <c r="AH79" s="23" t="s">
        <v>127</v>
      </c>
      <c r="AI79" s="23" t="s">
        <v>127</v>
      </c>
      <c r="AJ79" s="26">
        <v>0</v>
      </c>
      <c r="AK79" s="23">
        <v>0</v>
      </c>
      <c r="AN79" s="27"/>
      <c r="AP79" s="27"/>
      <c r="AS79" s="81" t="s">
        <v>6</v>
      </c>
      <c r="AT79" s="103"/>
    </row>
    <row r="80" spans="1:46" s="28" customFormat="1" x14ac:dyDescent="0.35">
      <c r="B80" s="34">
        <v>43955</v>
      </c>
      <c r="C80" s="29" t="s">
        <v>332</v>
      </c>
      <c r="D80" s="28" t="s">
        <v>7</v>
      </c>
      <c r="E80" s="28">
        <v>0</v>
      </c>
      <c r="F80" s="28">
        <v>0</v>
      </c>
      <c r="G80" s="28">
        <v>0</v>
      </c>
      <c r="H80" s="28" t="s">
        <v>215</v>
      </c>
      <c r="I80" s="95"/>
      <c r="L80" s="82"/>
      <c r="M80" s="28">
        <v>1</v>
      </c>
      <c r="N80" s="28" t="s">
        <v>262</v>
      </c>
      <c r="O80" s="28" t="s">
        <v>262</v>
      </c>
      <c r="P80" s="28">
        <v>11</v>
      </c>
      <c r="Q80" s="28">
        <v>11</v>
      </c>
      <c r="R80" s="28">
        <v>0</v>
      </c>
      <c r="S80" s="28">
        <v>0</v>
      </c>
      <c r="T80" s="28" t="s">
        <v>303</v>
      </c>
      <c r="U80" s="30"/>
      <c r="V80" s="30" t="s">
        <v>131</v>
      </c>
      <c r="W80" s="30" t="s">
        <v>183</v>
      </c>
      <c r="X80" s="28">
        <v>10</v>
      </c>
      <c r="Y80" s="23" t="s">
        <v>262</v>
      </c>
      <c r="Z80" s="23" t="s">
        <v>262</v>
      </c>
      <c r="AA80" s="23" t="s">
        <v>262</v>
      </c>
      <c r="AB80" s="23" t="s">
        <v>262</v>
      </c>
      <c r="AD80" s="28" t="s">
        <v>127</v>
      </c>
      <c r="AE80" s="28" t="s">
        <v>127</v>
      </c>
      <c r="AF80" s="28" t="s">
        <v>127</v>
      </c>
      <c r="AG80" s="28" t="s">
        <v>127</v>
      </c>
      <c r="AH80" s="28" t="s">
        <v>127</v>
      </c>
      <c r="AI80" s="28" t="s">
        <v>127</v>
      </c>
      <c r="AJ80" s="31">
        <v>7.5</v>
      </c>
      <c r="AK80" s="28" t="s">
        <v>525</v>
      </c>
      <c r="AN80" s="32"/>
      <c r="AP80" s="32"/>
      <c r="AS80" s="82" t="s">
        <v>7</v>
      </c>
      <c r="AT80" s="1"/>
    </row>
    <row r="81" spans="1:46" x14ac:dyDescent="0.35">
      <c r="A81" s="11" t="s">
        <v>40</v>
      </c>
      <c r="B81" s="8">
        <v>43955</v>
      </c>
      <c r="C81" s="9" t="s">
        <v>332</v>
      </c>
      <c r="D81" s="2" t="s">
        <v>16</v>
      </c>
      <c r="E81" s="2">
        <v>0</v>
      </c>
      <c r="F81" s="2">
        <v>0</v>
      </c>
      <c r="G81" s="2" t="s">
        <v>333</v>
      </c>
      <c r="H81" s="2">
        <v>0</v>
      </c>
      <c r="M81" s="2">
        <v>2</v>
      </c>
      <c r="N81" s="2" t="s">
        <v>334</v>
      </c>
      <c r="O81" s="2">
        <v>0.8</v>
      </c>
      <c r="P81" s="2" t="s">
        <v>335</v>
      </c>
      <c r="Q81" s="2">
        <v>3</v>
      </c>
      <c r="R81" s="2">
        <v>0</v>
      </c>
      <c r="S81" s="2">
        <v>0</v>
      </c>
      <c r="T81" s="2" t="s">
        <v>336</v>
      </c>
      <c r="U81" s="12" t="s">
        <v>337</v>
      </c>
      <c r="V81" s="12" t="s">
        <v>131</v>
      </c>
      <c r="W81" s="12" t="s">
        <v>208</v>
      </c>
      <c r="X81" s="2">
        <v>0</v>
      </c>
      <c r="Y81" s="4">
        <v>0</v>
      </c>
      <c r="Z81" s="4">
        <v>0</v>
      </c>
      <c r="AA81" s="4">
        <v>0</v>
      </c>
      <c r="AB81" s="4">
        <v>0</v>
      </c>
      <c r="AD81" s="2">
        <v>84</v>
      </c>
      <c r="AE81" s="2">
        <v>75</v>
      </c>
      <c r="AF81" s="2">
        <v>68</v>
      </c>
      <c r="AG81" s="2">
        <v>63</v>
      </c>
      <c r="AH81" s="2">
        <f>SUM(AD81:AG81)</f>
        <v>290</v>
      </c>
      <c r="AI81" s="2">
        <f>AH81/4</f>
        <v>72.5</v>
      </c>
      <c r="AJ81" s="10">
        <v>9</v>
      </c>
      <c r="AK81" s="2" t="s">
        <v>526</v>
      </c>
      <c r="AR81" s="11" t="s">
        <v>40</v>
      </c>
      <c r="AS81" s="83" t="s">
        <v>16</v>
      </c>
    </row>
    <row r="82" spans="1:46" s="50" customFormat="1" x14ac:dyDescent="0.35">
      <c r="B82" s="54">
        <v>43955</v>
      </c>
      <c r="C82" s="51" t="s">
        <v>332</v>
      </c>
      <c r="D82" s="50" t="s">
        <v>18</v>
      </c>
      <c r="E82" s="50">
        <v>0</v>
      </c>
      <c r="F82" s="50">
        <v>1</v>
      </c>
      <c r="G82" s="50">
        <v>0</v>
      </c>
      <c r="H82" s="50" t="s">
        <v>215</v>
      </c>
      <c r="I82" s="96"/>
      <c r="L82" s="84"/>
      <c r="M82" s="50">
        <v>1</v>
      </c>
      <c r="N82" s="50" t="s">
        <v>520</v>
      </c>
      <c r="O82" s="50">
        <v>32.5</v>
      </c>
      <c r="P82" s="50">
        <v>6</v>
      </c>
      <c r="Q82" s="50">
        <v>6</v>
      </c>
      <c r="R82" s="50" t="s">
        <v>521</v>
      </c>
      <c r="S82" s="50">
        <v>0.08</v>
      </c>
      <c r="T82" s="50" t="s">
        <v>303</v>
      </c>
      <c r="U82" s="52" t="s">
        <v>522</v>
      </c>
      <c r="V82" s="52" t="s">
        <v>131</v>
      </c>
      <c r="W82" s="52" t="s">
        <v>208</v>
      </c>
      <c r="X82" s="50">
        <v>0</v>
      </c>
      <c r="Y82" s="50">
        <v>0</v>
      </c>
      <c r="Z82" s="50">
        <v>0</v>
      </c>
      <c r="AA82" s="50">
        <v>0</v>
      </c>
      <c r="AB82" s="50">
        <v>0</v>
      </c>
      <c r="AC82" s="50" t="s">
        <v>523</v>
      </c>
      <c r="AD82" s="50">
        <v>75</v>
      </c>
      <c r="AE82" s="50">
        <v>64</v>
      </c>
      <c r="AF82" s="50">
        <v>66</v>
      </c>
      <c r="AG82" s="50">
        <v>56</v>
      </c>
      <c r="AH82" s="50">
        <f>SUM(AD82:AG82)</f>
        <v>261</v>
      </c>
      <c r="AI82" s="50">
        <f>AH82/4</f>
        <v>65.25</v>
      </c>
      <c r="AJ82" s="53">
        <v>9.6</v>
      </c>
      <c r="AK82" s="50" t="s">
        <v>524</v>
      </c>
      <c r="AL82" s="50" t="s">
        <v>149</v>
      </c>
      <c r="AM82" s="54">
        <v>43957</v>
      </c>
      <c r="AN82" s="55">
        <v>0.63194444444444442</v>
      </c>
      <c r="AO82" s="50" t="s">
        <v>149</v>
      </c>
      <c r="AP82" s="50" t="s">
        <v>149</v>
      </c>
      <c r="AQ82" s="50" t="s">
        <v>149</v>
      </c>
      <c r="AS82" s="84" t="s">
        <v>18</v>
      </c>
      <c r="AT82" s="103"/>
    </row>
    <row r="83" spans="1:46" x14ac:dyDescent="0.35">
      <c r="B83" s="8">
        <v>43955</v>
      </c>
      <c r="C83" s="9" t="s">
        <v>332</v>
      </c>
      <c r="D83" s="2" t="s">
        <v>17</v>
      </c>
      <c r="E83" s="2">
        <v>0</v>
      </c>
      <c r="F83" s="2">
        <v>0</v>
      </c>
      <c r="G83" s="2">
        <v>0</v>
      </c>
      <c r="H83" s="2">
        <v>0</v>
      </c>
      <c r="M83" s="2">
        <v>0</v>
      </c>
      <c r="N83" s="2">
        <v>0</v>
      </c>
      <c r="O83" s="2">
        <v>0</v>
      </c>
      <c r="P83" s="2">
        <v>0</v>
      </c>
      <c r="Q83" s="2">
        <v>0</v>
      </c>
      <c r="R83" s="2">
        <v>0</v>
      </c>
      <c r="S83" s="2">
        <v>0</v>
      </c>
      <c r="V83" s="12">
        <v>0</v>
      </c>
      <c r="W83" s="12">
        <v>0</v>
      </c>
      <c r="X83" s="2">
        <v>0</v>
      </c>
      <c r="Y83" s="2">
        <v>0</v>
      </c>
      <c r="Z83" s="2">
        <v>0</v>
      </c>
      <c r="AA83" s="2">
        <v>0</v>
      </c>
      <c r="AB83" s="2">
        <v>0</v>
      </c>
      <c r="AD83" s="2">
        <v>15</v>
      </c>
      <c r="AE83" s="2">
        <v>61</v>
      </c>
      <c r="AF83" s="2">
        <v>67</v>
      </c>
      <c r="AG83" s="2">
        <v>45</v>
      </c>
      <c r="AH83" s="2">
        <f>SUM(AD83:AG83)</f>
        <v>188</v>
      </c>
      <c r="AI83" s="2">
        <f>AH83/4</f>
        <v>47</v>
      </c>
      <c r="AJ83" s="10">
        <v>12</v>
      </c>
      <c r="AK83" s="2" t="s">
        <v>341</v>
      </c>
      <c r="AS83" s="83" t="s">
        <v>17</v>
      </c>
    </row>
    <row r="84" spans="1:46" s="23" customFormat="1" x14ac:dyDescent="0.35">
      <c r="B84" s="33">
        <v>43955</v>
      </c>
      <c r="C84" s="24" t="s">
        <v>332</v>
      </c>
      <c r="D84" s="23" t="s">
        <v>6</v>
      </c>
      <c r="E84" s="23">
        <v>0</v>
      </c>
      <c r="F84" s="23">
        <v>1</v>
      </c>
      <c r="G84" s="23">
        <v>0</v>
      </c>
      <c r="H84" s="23" t="s">
        <v>92</v>
      </c>
      <c r="I84" s="94"/>
      <c r="L84" s="81"/>
      <c r="M84" s="23">
        <v>3</v>
      </c>
      <c r="N84" s="23" t="s">
        <v>262</v>
      </c>
      <c r="O84" s="23" t="s">
        <v>262</v>
      </c>
      <c r="P84" s="23" t="s">
        <v>338</v>
      </c>
      <c r="Q84" s="23" t="s">
        <v>262</v>
      </c>
      <c r="R84" s="23" t="s">
        <v>262</v>
      </c>
      <c r="S84" s="23" t="s">
        <v>262</v>
      </c>
      <c r="T84" s="23" t="s">
        <v>192</v>
      </c>
      <c r="U84" s="25" t="s">
        <v>340</v>
      </c>
      <c r="V84" s="25" t="s">
        <v>131</v>
      </c>
      <c r="W84" s="25" t="s">
        <v>208</v>
      </c>
      <c r="X84" s="23">
        <v>0</v>
      </c>
      <c r="Y84" s="23" t="s">
        <v>262</v>
      </c>
      <c r="Z84" s="23" t="s">
        <v>262</v>
      </c>
      <c r="AA84" s="23" t="s">
        <v>262</v>
      </c>
      <c r="AB84" s="23" t="s">
        <v>262</v>
      </c>
      <c r="AC84" s="23" t="s">
        <v>339</v>
      </c>
      <c r="AD84" s="23" t="s">
        <v>127</v>
      </c>
      <c r="AE84" s="23" t="s">
        <v>127</v>
      </c>
      <c r="AF84" s="23" t="s">
        <v>127</v>
      </c>
      <c r="AG84" s="23" t="s">
        <v>127</v>
      </c>
      <c r="AH84" s="23" t="s">
        <v>127</v>
      </c>
      <c r="AI84" s="23" t="s">
        <v>127</v>
      </c>
      <c r="AJ84" s="26">
        <v>12</v>
      </c>
      <c r="AK84" s="23" t="s">
        <v>424</v>
      </c>
      <c r="AN84" s="27"/>
      <c r="AP84" s="27"/>
      <c r="AS84" s="81" t="s">
        <v>6</v>
      </c>
      <c r="AT84" s="103"/>
    </row>
    <row r="85" spans="1:46" s="28" customFormat="1" x14ac:dyDescent="0.35">
      <c r="B85" s="33">
        <v>43955</v>
      </c>
      <c r="C85" s="29" t="s">
        <v>332</v>
      </c>
      <c r="D85" s="28" t="s">
        <v>7</v>
      </c>
      <c r="E85" s="28">
        <v>3</v>
      </c>
      <c r="F85" s="28">
        <v>0</v>
      </c>
      <c r="G85" s="28">
        <v>0</v>
      </c>
      <c r="H85" s="28" t="s">
        <v>92</v>
      </c>
      <c r="I85" s="95"/>
      <c r="L85" s="82"/>
      <c r="M85" s="28">
        <v>10</v>
      </c>
      <c r="N85" s="28" t="s">
        <v>342</v>
      </c>
      <c r="O85" s="28" t="s">
        <v>262</v>
      </c>
      <c r="P85" s="28" t="s">
        <v>343</v>
      </c>
      <c r="Q85" s="28" t="s">
        <v>262</v>
      </c>
      <c r="R85" s="28" t="s">
        <v>344</v>
      </c>
      <c r="S85" s="28" t="s">
        <v>262</v>
      </c>
      <c r="T85" s="28" t="s">
        <v>192</v>
      </c>
      <c r="U85" s="30" t="s">
        <v>345</v>
      </c>
      <c r="V85" s="30" t="s">
        <v>131</v>
      </c>
      <c r="W85" s="30" t="s">
        <v>346</v>
      </c>
      <c r="X85" s="28">
        <v>0</v>
      </c>
      <c r="Y85" s="28" t="s">
        <v>262</v>
      </c>
      <c r="Z85" s="28" t="s">
        <v>262</v>
      </c>
      <c r="AA85" s="28" t="s">
        <v>262</v>
      </c>
      <c r="AB85" s="28" t="s">
        <v>262</v>
      </c>
      <c r="AC85" s="28" t="s">
        <v>347</v>
      </c>
      <c r="AD85" s="23" t="s">
        <v>127</v>
      </c>
      <c r="AE85" s="23" t="s">
        <v>127</v>
      </c>
      <c r="AF85" s="23" t="s">
        <v>127</v>
      </c>
      <c r="AG85" s="23" t="s">
        <v>127</v>
      </c>
      <c r="AH85" s="23" t="s">
        <v>127</v>
      </c>
      <c r="AI85" s="23" t="s">
        <v>127</v>
      </c>
      <c r="AJ85" s="31">
        <v>10</v>
      </c>
      <c r="AK85" s="28" t="s">
        <v>527</v>
      </c>
      <c r="AN85" s="32"/>
      <c r="AP85" s="32"/>
      <c r="AS85" s="82" t="s">
        <v>7</v>
      </c>
      <c r="AT85" s="1"/>
    </row>
    <row r="86" spans="1:46" s="22" customFormat="1" x14ac:dyDescent="0.35">
      <c r="A86" s="22" t="s">
        <v>44</v>
      </c>
      <c r="B86" s="37">
        <v>43957</v>
      </c>
      <c r="C86" s="38">
        <v>0.4375</v>
      </c>
      <c r="D86" s="22" t="s">
        <v>463</v>
      </c>
      <c r="E86" s="22">
        <v>0</v>
      </c>
      <c r="F86" s="22">
        <v>0</v>
      </c>
      <c r="G86" s="22">
        <v>0</v>
      </c>
      <c r="H86" s="22" t="s">
        <v>215</v>
      </c>
      <c r="I86" s="97" t="s">
        <v>241</v>
      </c>
      <c r="L86" s="85"/>
      <c r="M86" s="22">
        <v>1</v>
      </c>
      <c r="N86" s="22">
        <v>0.4</v>
      </c>
      <c r="O86" s="22">
        <v>0.4</v>
      </c>
      <c r="P86" s="22">
        <v>2</v>
      </c>
      <c r="Q86" s="22">
        <v>2</v>
      </c>
      <c r="R86" s="22">
        <v>0</v>
      </c>
      <c r="S86" s="22">
        <v>0</v>
      </c>
      <c r="T86" s="22" t="s">
        <v>385</v>
      </c>
      <c r="U86" s="22" t="s">
        <v>528</v>
      </c>
      <c r="V86" s="22">
        <v>0</v>
      </c>
      <c r="W86" s="22">
        <v>0</v>
      </c>
      <c r="X86" s="22">
        <v>90.06</v>
      </c>
      <c r="Y86" s="22">
        <v>2</v>
      </c>
      <c r="Z86" s="22">
        <v>2</v>
      </c>
      <c r="AA86" s="22">
        <v>3</v>
      </c>
      <c r="AB86" s="22">
        <v>3</v>
      </c>
      <c r="AC86" s="22" t="s">
        <v>529</v>
      </c>
      <c r="AD86" s="22">
        <v>0</v>
      </c>
      <c r="AE86" s="22">
        <v>0</v>
      </c>
      <c r="AF86" s="22">
        <v>11</v>
      </c>
      <c r="AG86" s="22">
        <v>4</v>
      </c>
      <c r="AH86" s="22">
        <f>SUM(AD86:AG86)</f>
        <v>15</v>
      </c>
      <c r="AI86" s="22">
        <f>AH86/4</f>
        <v>3.75</v>
      </c>
      <c r="AJ86" s="40">
        <v>5</v>
      </c>
      <c r="AK86" s="22" t="s">
        <v>530</v>
      </c>
      <c r="AL86" s="22" t="s">
        <v>153</v>
      </c>
      <c r="AM86" s="37">
        <v>44108</v>
      </c>
      <c r="AN86" s="41">
        <v>0.3833333333333333</v>
      </c>
      <c r="AO86" s="22">
        <v>19.5</v>
      </c>
      <c r="AP86" s="41">
        <v>0.38680555555555557</v>
      </c>
      <c r="AQ86" s="22" t="s">
        <v>159</v>
      </c>
      <c r="AR86" s="22" t="s">
        <v>44</v>
      </c>
      <c r="AS86" s="85"/>
      <c r="AT86" s="104"/>
    </row>
    <row r="87" spans="1:46" s="22" customFormat="1" x14ac:dyDescent="0.35">
      <c r="A87" s="22" t="s">
        <v>45</v>
      </c>
      <c r="B87" s="22" t="s">
        <v>46</v>
      </c>
      <c r="C87" s="38"/>
      <c r="D87" s="22" t="s">
        <v>46</v>
      </c>
      <c r="H87" s="22" t="s">
        <v>46</v>
      </c>
      <c r="I87" s="97" t="s">
        <v>531</v>
      </c>
      <c r="L87" s="85"/>
      <c r="O87" s="22" t="s">
        <v>46</v>
      </c>
      <c r="P87" s="22" t="s">
        <v>46</v>
      </c>
      <c r="Q87" s="22" t="s">
        <v>46</v>
      </c>
      <c r="R87" s="22" t="s">
        <v>46</v>
      </c>
      <c r="S87" s="22" t="s">
        <v>46</v>
      </c>
      <c r="T87" s="22" t="s">
        <v>46</v>
      </c>
      <c r="U87" s="22" t="s">
        <v>46</v>
      </c>
      <c r="X87" s="22" t="s">
        <v>46</v>
      </c>
      <c r="Y87" s="22" t="s">
        <v>46</v>
      </c>
      <c r="AB87" s="22" t="s">
        <v>46</v>
      </c>
      <c r="AC87" s="22" t="s">
        <v>46</v>
      </c>
      <c r="AD87" s="22" t="s">
        <v>46</v>
      </c>
      <c r="AJ87" s="40" t="s">
        <v>46</v>
      </c>
      <c r="AK87" s="22" t="s">
        <v>46</v>
      </c>
      <c r="AL87" s="22" t="s">
        <v>156</v>
      </c>
      <c r="AM87" s="40" t="s">
        <v>127</v>
      </c>
      <c r="AN87" s="41" t="s">
        <v>127</v>
      </c>
      <c r="AO87" s="40" t="s">
        <v>127</v>
      </c>
      <c r="AP87" s="41" t="s">
        <v>127</v>
      </c>
      <c r="AQ87" s="40" t="s">
        <v>127</v>
      </c>
      <c r="AR87" s="22" t="s">
        <v>45</v>
      </c>
      <c r="AS87" s="85" t="s">
        <v>46</v>
      </c>
      <c r="AT87" s="104"/>
    </row>
    <row r="88" spans="1:46" x14ac:dyDescent="0.35">
      <c r="A88" s="11" t="s">
        <v>47</v>
      </c>
      <c r="B88" s="8">
        <v>43950</v>
      </c>
      <c r="C88" s="9">
        <v>0.43055555555555558</v>
      </c>
      <c r="D88" s="2" t="s">
        <v>16</v>
      </c>
      <c r="E88" s="2">
        <v>0</v>
      </c>
      <c r="F88" s="2">
        <v>0</v>
      </c>
      <c r="G88" s="2">
        <v>0</v>
      </c>
      <c r="H88" s="2">
        <v>0</v>
      </c>
      <c r="M88" s="2">
        <v>0</v>
      </c>
      <c r="N88" s="2">
        <v>0</v>
      </c>
      <c r="O88" s="2">
        <v>0</v>
      </c>
      <c r="P88" s="2">
        <v>0</v>
      </c>
      <c r="Q88" s="2">
        <v>0</v>
      </c>
      <c r="R88" s="2">
        <v>0</v>
      </c>
      <c r="U88" s="12" t="s">
        <v>357</v>
      </c>
      <c r="V88" s="12">
        <v>0</v>
      </c>
      <c r="W88" s="12">
        <v>0</v>
      </c>
      <c r="X88" s="2">
        <v>0</v>
      </c>
      <c r="Y88" s="2">
        <v>0.2</v>
      </c>
      <c r="Z88" s="2">
        <v>0.2</v>
      </c>
      <c r="AA88" s="2">
        <v>0.2</v>
      </c>
      <c r="AB88" s="2">
        <v>0.2</v>
      </c>
      <c r="AC88" s="2" t="s">
        <v>358</v>
      </c>
      <c r="AD88" s="4">
        <v>0</v>
      </c>
      <c r="AE88" s="4">
        <v>0</v>
      </c>
      <c r="AF88" s="4">
        <v>0</v>
      </c>
      <c r="AG88" s="4">
        <v>0</v>
      </c>
      <c r="AH88" s="4">
        <v>0</v>
      </c>
      <c r="AI88" s="4">
        <v>0</v>
      </c>
      <c r="AJ88" s="10">
        <v>1.5</v>
      </c>
      <c r="AK88" s="2" t="s">
        <v>359</v>
      </c>
      <c r="AR88" s="11" t="s">
        <v>47</v>
      </c>
      <c r="AS88" s="83" t="s">
        <v>16</v>
      </c>
    </row>
    <row r="89" spans="1:46" s="56" customFormat="1" x14ac:dyDescent="0.35">
      <c r="B89" s="60">
        <v>43950</v>
      </c>
      <c r="C89" s="57">
        <v>0.43055555555555558</v>
      </c>
      <c r="D89" s="56" t="s">
        <v>18</v>
      </c>
      <c r="E89" s="56">
        <v>0</v>
      </c>
      <c r="F89" s="56">
        <v>0</v>
      </c>
      <c r="G89" s="56" t="s">
        <v>532</v>
      </c>
      <c r="H89" s="56" t="s">
        <v>92</v>
      </c>
      <c r="I89" s="92" t="s">
        <v>533</v>
      </c>
      <c r="J89" s="56">
        <v>0.09</v>
      </c>
      <c r="K89" s="56">
        <v>0.8</v>
      </c>
      <c r="L89" s="80">
        <v>0</v>
      </c>
      <c r="M89" s="56">
        <v>3</v>
      </c>
      <c r="N89" s="56" t="s">
        <v>534</v>
      </c>
      <c r="O89" s="56">
        <v>0.38</v>
      </c>
      <c r="P89" s="56" t="s">
        <v>262</v>
      </c>
      <c r="Q89" s="56" t="s">
        <v>262</v>
      </c>
      <c r="R89" s="56" t="s">
        <v>535</v>
      </c>
      <c r="S89" s="56">
        <v>0.2</v>
      </c>
      <c r="T89" s="56" t="s">
        <v>303</v>
      </c>
      <c r="U89" s="58" t="s">
        <v>536</v>
      </c>
      <c r="V89" s="58" t="s">
        <v>543</v>
      </c>
      <c r="W89" s="58" t="s">
        <v>366</v>
      </c>
      <c r="X89" s="56">
        <v>30</v>
      </c>
      <c r="Y89" s="56">
        <v>0.35</v>
      </c>
      <c r="Z89" s="56">
        <v>0.35</v>
      </c>
      <c r="AA89" s="56">
        <v>0.3</v>
      </c>
      <c r="AB89" s="56">
        <v>0.3</v>
      </c>
      <c r="AC89" s="56" t="s">
        <v>537</v>
      </c>
      <c r="AD89" s="56">
        <v>1</v>
      </c>
      <c r="AE89" s="56">
        <v>0</v>
      </c>
      <c r="AF89" s="56">
        <v>0</v>
      </c>
      <c r="AG89" s="56">
        <v>0</v>
      </c>
      <c r="AH89" s="56">
        <v>1</v>
      </c>
      <c r="AI89" s="56">
        <f>AH89/4</f>
        <v>0.25</v>
      </c>
      <c r="AJ89" s="59">
        <v>3</v>
      </c>
      <c r="AK89" s="56" t="s">
        <v>538</v>
      </c>
      <c r="AL89" s="56" t="s">
        <v>153</v>
      </c>
      <c r="AM89" s="60">
        <v>44108</v>
      </c>
      <c r="AN89" s="61">
        <v>0.35347222222222219</v>
      </c>
      <c r="AO89" s="56">
        <v>17.2</v>
      </c>
      <c r="AP89" s="61">
        <v>0.35694444444444445</v>
      </c>
      <c r="AQ89" s="56">
        <v>25.8</v>
      </c>
      <c r="AS89" s="80" t="s">
        <v>18</v>
      </c>
      <c r="AT89" s="103"/>
    </row>
    <row r="90" spans="1:46" x14ac:dyDescent="0.35">
      <c r="B90" s="8">
        <v>43950</v>
      </c>
      <c r="C90" s="9">
        <v>0.43055555555555558</v>
      </c>
      <c r="D90" s="2" t="s">
        <v>17</v>
      </c>
      <c r="E90" s="2">
        <v>0</v>
      </c>
      <c r="F90" s="2">
        <v>0</v>
      </c>
      <c r="G90" s="2">
        <v>0</v>
      </c>
      <c r="H90" s="2">
        <v>0</v>
      </c>
      <c r="M90" s="2">
        <v>0</v>
      </c>
      <c r="N90" s="2">
        <v>0</v>
      </c>
      <c r="O90" s="2">
        <v>0</v>
      </c>
      <c r="P90" s="2">
        <v>0</v>
      </c>
      <c r="Q90" s="2">
        <v>0</v>
      </c>
      <c r="R90" s="2">
        <v>0</v>
      </c>
      <c r="V90" s="12">
        <v>0</v>
      </c>
      <c r="W90" s="12">
        <v>0</v>
      </c>
      <c r="X90" s="2" t="s">
        <v>262</v>
      </c>
      <c r="Y90" s="2" t="s">
        <v>262</v>
      </c>
      <c r="Z90" s="2" t="s">
        <v>262</v>
      </c>
      <c r="AA90" s="2" t="s">
        <v>262</v>
      </c>
      <c r="AB90" s="2" t="s">
        <v>262</v>
      </c>
      <c r="AC90" s="2" t="s">
        <v>364</v>
      </c>
      <c r="AD90" s="2">
        <v>0</v>
      </c>
      <c r="AE90" s="2">
        <v>32</v>
      </c>
      <c r="AF90" s="2">
        <v>0</v>
      </c>
      <c r="AG90" s="2">
        <v>0.5</v>
      </c>
      <c r="AH90" s="2">
        <f>SUM(AD90:AG90)</f>
        <v>32.5</v>
      </c>
      <c r="AI90" s="10">
        <f>AH90/4</f>
        <v>8.125</v>
      </c>
      <c r="AJ90" s="10">
        <v>2.4</v>
      </c>
      <c r="AK90" s="2" t="s">
        <v>371</v>
      </c>
      <c r="AS90" s="83" t="s">
        <v>17</v>
      </c>
    </row>
    <row r="91" spans="1:46" s="23" customFormat="1" x14ac:dyDescent="0.35">
      <c r="B91" s="33">
        <v>43950</v>
      </c>
      <c r="C91" s="24">
        <v>0.43055555555555558</v>
      </c>
      <c r="D91" s="23" t="s">
        <v>6</v>
      </c>
      <c r="E91" s="23">
        <v>0</v>
      </c>
      <c r="F91" s="23">
        <v>0</v>
      </c>
      <c r="G91" s="23">
        <v>0</v>
      </c>
      <c r="H91" s="23">
        <v>0</v>
      </c>
      <c r="I91" s="94"/>
      <c r="L91" s="81"/>
      <c r="M91" s="23">
        <v>0</v>
      </c>
      <c r="N91" s="23">
        <v>0</v>
      </c>
      <c r="O91" s="23">
        <v>0</v>
      </c>
      <c r="P91" s="23">
        <v>0</v>
      </c>
      <c r="Q91" s="23">
        <v>0</v>
      </c>
      <c r="R91" s="23">
        <v>0</v>
      </c>
      <c r="S91" s="23">
        <v>0</v>
      </c>
      <c r="U91" s="25"/>
      <c r="V91" s="25">
        <v>0</v>
      </c>
      <c r="W91" s="25">
        <v>0</v>
      </c>
      <c r="X91" s="23">
        <v>2</v>
      </c>
      <c r="Y91" s="23" t="s">
        <v>360</v>
      </c>
      <c r="Z91" s="23">
        <v>2</v>
      </c>
      <c r="AA91" s="23" t="s">
        <v>361</v>
      </c>
      <c r="AB91" s="23">
        <v>0.9</v>
      </c>
      <c r="AC91" s="23" t="s">
        <v>362</v>
      </c>
      <c r="AD91" s="23" t="s">
        <v>127</v>
      </c>
      <c r="AE91" s="23" t="s">
        <v>127</v>
      </c>
      <c r="AF91" s="23" t="s">
        <v>127</v>
      </c>
      <c r="AG91" s="23" t="s">
        <v>127</v>
      </c>
      <c r="AH91" s="23" t="s">
        <v>127</v>
      </c>
      <c r="AI91" s="23" t="s">
        <v>127</v>
      </c>
      <c r="AJ91" s="26">
        <v>1.5</v>
      </c>
      <c r="AK91" s="23" t="s">
        <v>363</v>
      </c>
      <c r="AN91" s="27"/>
      <c r="AP91" s="27"/>
      <c r="AS91" s="81" t="s">
        <v>6</v>
      </c>
      <c r="AT91" s="103"/>
    </row>
    <row r="92" spans="1:46" s="28" customFormat="1" x14ac:dyDescent="0.35">
      <c r="B92" s="34">
        <v>43950</v>
      </c>
      <c r="C92" s="29">
        <v>0.43055555555555558</v>
      </c>
      <c r="D92" s="28" t="s">
        <v>7</v>
      </c>
      <c r="E92" s="28">
        <v>0</v>
      </c>
      <c r="F92" s="28">
        <v>0</v>
      </c>
      <c r="G92" s="28">
        <v>0</v>
      </c>
      <c r="H92" s="28" t="s">
        <v>92</v>
      </c>
      <c r="I92" s="95"/>
      <c r="L92" s="82"/>
      <c r="M92" s="28" t="s">
        <v>262</v>
      </c>
      <c r="N92" s="28" t="s">
        <v>262</v>
      </c>
      <c r="O92" s="28" t="s">
        <v>262</v>
      </c>
      <c r="P92" s="28" t="s">
        <v>262</v>
      </c>
      <c r="Q92" s="28" t="s">
        <v>262</v>
      </c>
      <c r="R92" s="28" t="s">
        <v>262</v>
      </c>
      <c r="S92" s="28" t="s">
        <v>262</v>
      </c>
      <c r="U92" s="30" t="s">
        <v>365</v>
      </c>
      <c r="V92" s="30" t="s">
        <v>131</v>
      </c>
      <c r="W92" s="30" t="s">
        <v>366</v>
      </c>
      <c r="X92" s="28">
        <v>15</v>
      </c>
      <c r="Y92" s="28" t="s">
        <v>262</v>
      </c>
      <c r="Z92" s="28" t="s">
        <v>262</v>
      </c>
      <c r="AA92" s="28" t="s">
        <v>262</v>
      </c>
      <c r="AB92" s="28" t="s">
        <v>262</v>
      </c>
      <c r="AC92" s="28" t="s">
        <v>370</v>
      </c>
      <c r="AD92" s="28" t="s">
        <v>127</v>
      </c>
      <c r="AE92" s="28" t="s">
        <v>127</v>
      </c>
      <c r="AF92" s="28" t="s">
        <v>127</v>
      </c>
      <c r="AG92" s="28" t="s">
        <v>127</v>
      </c>
      <c r="AH92" s="28" t="s">
        <v>127</v>
      </c>
      <c r="AI92" s="28" t="s">
        <v>127</v>
      </c>
      <c r="AJ92" s="31">
        <v>1.5</v>
      </c>
      <c r="AK92" s="28" t="s">
        <v>372</v>
      </c>
      <c r="AN92" s="32"/>
      <c r="AP92" s="32"/>
      <c r="AS92" s="82" t="s">
        <v>7</v>
      </c>
      <c r="AT92" s="1"/>
    </row>
    <row r="93" spans="1:46" x14ac:dyDescent="0.35">
      <c r="A93" s="11" t="s">
        <v>233</v>
      </c>
      <c r="B93" s="8">
        <v>43950</v>
      </c>
      <c r="C93" s="9">
        <v>0.44097222222222227</v>
      </c>
      <c r="D93" s="2" t="s">
        <v>16</v>
      </c>
      <c r="E93" s="2">
        <v>0</v>
      </c>
      <c r="F93" s="2">
        <v>0</v>
      </c>
      <c r="G93" s="2">
        <v>0</v>
      </c>
      <c r="H93" s="2">
        <v>0</v>
      </c>
      <c r="M93" s="2">
        <v>0</v>
      </c>
      <c r="N93" s="2">
        <v>0</v>
      </c>
      <c r="O93" s="2">
        <v>0</v>
      </c>
      <c r="P93" s="2">
        <v>0</v>
      </c>
      <c r="Q93" s="2">
        <v>0</v>
      </c>
      <c r="R93" s="2">
        <v>0</v>
      </c>
      <c r="S93" s="2">
        <v>0</v>
      </c>
      <c r="V93" s="12">
        <v>0</v>
      </c>
      <c r="W93" s="12">
        <v>0</v>
      </c>
      <c r="X93" s="2" t="s">
        <v>262</v>
      </c>
      <c r="Y93" s="2" t="s">
        <v>262</v>
      </c>
      <c r="Z93" s="2" t="s">
        <v>262</v>
      </c>
      <c r="AA93" s="2" t="s">
        <v>262</v>
      </c>
      <c r="AB93" s="2" t="s">
        <v>262</v>
      </c>
      <c r="AC93" s="2" t="s">
        <v>373</v>
      </c>
      <c r="AD93" s="2">
        <v>0</v>
      </c>
      <c r="AE93" s="2">
        <v>0</v>
      </c>
      <c r="AF93" s="2">
        <v>0</v>
      </c>
      <c r="AG93" s="2">
        <v>0</v>
      </c>
      <c r="AH93" s="2">
        <v>0</v>
      </c>
      <c r="AI93" s="2">
        <v>0</v>
      </c>
      <c r="AJ93" s="10">
        <v>0</v>
      </c>
      <c r="AK93" s="2">
        <v>0</v>
      </c>
      <c r="AR93" s="11" t="s">
        <v>233</v>
      </c>
      <c r="AS93" s="83" t="s">
        <v>16</v>
      </c>
    </row>
    <row r="94" spans="1:46" s="21" customFormat="1" x14ac:dyDescent="0.35">
      <c r="A94" s="50"/>
      <c r="B94" s="54">
        <v>43950</v>
      </c>
      <c r="C94" s="51">
        <v>0.44097222222222227</v>
      </c>
      <c r="D94" s="50" t="s">
        <v>18</v>
      </c>
      <c r="E94" s="50">
        <v>0</v>
      </c>
      <c r="F94" s="50">
        <v>1</v>
      </c>
      <c r="G94" s="50">
        <v>0</v>
      </c>
      <c r="H94" s="50" t="s">
        <v>92</v>
      </c>
      <c r="I94" s="96"/>
      <c r="J94" s="50"/>
      <c r="K94" s="50"/>
      <c r="L94" s="84"/>
      <c r="M94" s="50">
        <v>30</v>
      </c>
      <c r="N94" s="50" t="s">
        <v>539</v>
      </c>
      <c r="O94" s="50">
        <v>0.45</v>
      </c>
      <c r="P94" s="50" t="s">
        <v>540</v>
      </c>
      <c r="Q94" s="50">
        <v>0.5</v>
      </c>
      <c r="R94" s="50" t="s">
        <v>541</v>
      </c>
      <c r="S94" s="50">
        <v>0.5</v>
      </c>
      <c r="T94" s="50" t="s">
        <v>303</v>
      </c>
      <c r="U94" s="52" t="s">
        <v>542</v>
      </c>
      <c r="V94" s="52" t="s">
        <v>131</v>
      </c>
      <c r="W94" s="52" t="s">
        <v>366</v>
      </c>
      <c r="X94" s="50">
        <v>10</v>
      </c>
      <c r="Y94" s="50" t="s">
        <v>544</v>
      </c>
      <c r="Z94" s="50">
        <v>0.1</v>
      </c>
      <c r="AA94" s="50" t="s">
        <v>545</v>
      </c>
      <c r="AB94" s="50">
        <v>0.6</v>
      </c>
      <c r="AC94" s="50" t="s">
        <v>546</v>
      </c>
      <c r="AD94" s="50">
        <v>0</v>
      </c>
      <c r="AE94" s="50">
        <v>0</v>
      </c>
      <c r="AF94" s="50">
        <v>0</v>
      </c>
      <c r="AG94" s="50">
        <v>0</v>
      </c>
      <c r="AH94" s="50">
        <v>0</v>
      </c>
      <c r="AI94" s="50">
        <v>0</v>
      </c>
      <c r="AJ94" s="53">
        <v>4</v>
      </c>
      <c r="AK94" s="50" t="s">
        <v>561</v>
      </c>
      <c r="AL94" s="50" t="s">
        <v>153</v>
      </c>
      <c r="AM94" s="54">
        <v>44108</v>
      </c>
      <c r="AN94" s="55">
        <v>0.36388888888888887</v>
      </c>
      <c r="AO94" s="50">
        <v>18.899999999999999</v>
      </c>
      <c r="AP94" s="55">
        <v>0.36736111111111108</v>
      </c>
      <c r="AQ94" s="50">
        <v>24.6</v>
      </c>
      <c r="AR94" s="50" t="s">
        <v>157</v>
      </c>
      <c r="AS94" s="84" t="s">
        <v>18</v>
      </c>
      <c r="AT94" s="103"/>
    </row>
    <row r="95" spans="1:46" x14ac:dyDescent="0.35">
      <c r="B95" s="8">
        <v>43950</v>
      </c>
      <c r="C95" s="9">
        <v>0.44097222222222227</v>
      </c>
      <c r="D95" s="2" t="s">
        <v>17</v>
      </c>
      <c r="E95" s="2">
        <v>0</v>
      </c>
      <c r="F95" s="2">
        <v>0</v>
      </c>
      <c r="G95" s="2">
        <v>0</v>
      </c>
      <c r="H95" s="2">
        <v>0</v>
      </c>
      <c r="M95" s="2">
        <v>0</v>
      </c>
      <c r="N95" s="2">
        <v>0</v>
      </c>
      <c r="O95" s="2">
        <v>0</v>
      </c>
      <c r="P95" s="2">
        <v>0</v>
      </c>
      <c r="Q95" s="2">
        <v>0</v>
      </c>
      <c r="R95" s="2">
        <v>0</v>
      </c>
      <c r="S95" s="2">
        <v>0</v>
      </c>
      <c r="V95" s="12">
        <v>0</v>
      </c>
      <c r="W95" s="12">
        <v>0</v>
      </c>
      <c r="X95" s="2" t="s">
        <v>262</v>
      </c>
      <c r="Y95" s="2" t="s">
        <v>262</v>
      </c>
      <c r="Z95" s="2" t="s">
        <v>262</v>
      </c>
      <c r="AA95" s="2" t="s">
        <v>262</v>
      </c>
      <c r="AB95" s="2" t="s">
        <v>262</v>
      </c>
      <c r="AC95" s="2" t="s">
        <v>375</v>
      </c>
      <c r="AD95" s="2">
        <v>0</v>
      </c>
      <c r="AE95" s="2">
        <v>13</v>
      </c>
      <c r="AF95" s="2">
        <v>0</v>
      </c>
      <c r="AG95" s="2">
        <v>4</v>
      </c>
      <c r="AH95" s="2">
        <f>SUM(AD95:AG95)</f>
        <v>17</v>
      </c>
      <c r="AI95" s="2">
        <f>AH95/4</f>
        <v>4.25</v>
      </c>
      <c r="AJ95" s="10">
        <v>0</v>
      </c>
      <c r="AK95" s="2" t="s">
        <v>376</v>
      </c>
      <c r="AS95" s="83" t="s">
        <v>17</v>
      </c>
    </row>
    <row r="96" spans="1:46" s="23" customFormat="1" x14ac:dyDescent="0.35">
      <c r="B96" s="33">
        <v>43950</v>
      </c>
      <c r="C96" s="24">
        <v>0.44097222222222227</v>
      </c>
      <c r="D96" s="23" t="s">
        <v>6</v>
      </c>
      <c r="E96" s="23">
        <v>0</v>
      </c>
      <c r="F96" s="23">
        <v>0</v>
      </c>
      <c r="G96" s="23">
        <v>0</v>
      </c>
      <c r="H96" s="23">
        <v>0</v>
      </c>
      <c r="I96" s="94"/>
      <c r="M96" s="94">
        <v>0</v>
      </c>
      <c r="N96" s="23">
        <v>0</v>
      </c>
      <c r="O96" s="23">
        <v>0</v>
      </c>
      <c r="P96" s="23">
        <v>0</v>
      </c>
      <c r="Q96" s="23">
        <v>0</v>
      </c>
      <c r="R96" s="23">
        <v>0</v>
      </c>
      <c r="S96" s="23">
        <v>0</v>
      </c>
      <c r="V96" s="23">
        <v>0</v>
      </c>
      <c r="W96" s="23">
        <v>0</v>
      </c>
      <c r="X96" s="23" t="s">
        <v>262</v>
      </c>
      <c r="Y96" s="23" t="s">
        <v>262</v>
      </c>
      <c r="Z96" s="23" t="s">
        <v>262</v>
      </c>
      <c r="AA96" s="23" t="s">
        <v>262</v>
      </c>
      <c r="AB96" s="23" t="s">
        <v>262</v>
      </c>
      <c r="AC96" s="23" t="s">
        <v>374</v>
      </c>
      <c r="AD96" s="23">
        <v>0</v>
      </c>
      <c r="AE96" s="23">
        <v>0</v>
      </c>
      <c r="AF96" s="23">
        <v>0</v>
      </c>
      <c r="AG96" s="23">
        <v>0</v>
      </c>
      <c r="AH96" s="23">
        <v>0</v>
      </c>
      <c r="AI96" s="23">
        <v>0</v>
      </c>
      <c r="AJ96" s="23">
        <v>0</v>
      </c>
      <c r="AK96" s="23">
        <v>0</v>
      </c>
      <c r="AN96" s="27"/>
      <c r="AP96" s="27"/>
      <c r="AS96" s="81" t="s">
        <v>6</v>
      </c>
      <c r="AT96" s="103"/>
    </row>
    <row r="97" spans="1:46" s="28" customFormat="1" x14ac:dyDescent="0.35">
      <c r="B97" s="33">
        <v>43950</v>
      </c>
      <c r="C97" s="29">
        <v>0.44097222222222227</v>
      </c>
      <c r="D97" s="28" t="s">
        <v>7</v>
      </c>
      <c r="E97" s="28">
        <v>0</v>
      </c>
      <c r="F97" s="28">
        <v>0</v>
      </c>
      <c r="G97" s="28" t="s">
        <v>377</v>
      </c>
      <c r="H97" s="28">
        <v>0</v>
      </c>
      <c r="I97" s="95"/>
      <c r="L97" s="82"/>
      <c r="M97" s="28">
        <v>0</v>
      </c>
      <c r="N97" s="28">
        <v>0</v>
      </c>
      <c r="O97" s="28">
        <v>0</v>
      </c>
      <c r="P97" s="28">
        <v>0</v>
      </c>
      <c r="Q97" s="28">
        <v>0</v>
      </c>
      <c r="R97" s="28">
        <v>0</v>
      </c>
      <c r="S97" s="28">
        <v>0</v>
      </c>
      <c r="U97" s="30"/>
      <c r="V97" s="30">
        <v>0</v>
      </c>
      <c r="W97" s="30">
        <v>0</v>
      </c>
      <c r="X97" s="28">
        <v>40</v>
      </c>
      <c r="Y97" s="28" t="s">
        <v>378</v>
      </c>
      <c r="Z97" s="28">
        <v>1.2</v>
      </c>
      <c r="AA97" s="28" t="s">
        <v>262</v>
      </c>
      <c r="AB97" s="28" t="s">
        <v>262</v>
      </c>
      <c r="AC97" s="28" t="s">
        <v>379</v>
      </c>
      <c r="AD97" s="23" t="s">
        <v>127</v>
      </c>
      <c r="AE97" s="23" t="s">
        <v>127</v>
      </c>
      <c r="AF97" s="23" t="s">
        <v>127</v>
      </c>
      <c r="AG97" s="23" t="s">
        <v>127</v>
      </c>
      <c r="AH97" s="23" t="s">
        <v>127</v>
      </c>
      <c r="AI97" s="23" t="s">
        <v>127</v>
      </c>
      <c r="AJ97" s="31">
        <v>2</v>
      </c>
      <c r="AK97" s="28" t="s">
        <v>380</v>
      </c>
      <c r="AN97" s="32"/>
      <c r="AP97" s="32"/>
      <c r="AS97" s="82" t="s">
        <v>7</v>
      </c>
      <c r="AT97" s="1"/>
    </row>
    <row r="98" spans="1:46" s="22" customFormat="1" x14ac:dyDescent="0.35">
      <c r="A98" s="22" t="s">
        <v>48</v>
      </c>
      <c r="B98" s="37">
        <v>44107</v>
      </c>
      <c r="C98" s="38">
        <v>0.375</v>
      </c>
      <c r="D98" s="22" t="s">
        <v>463</v>
      </c>
      <c r="E98" s="22">
        <v>0</v>
      </c>
      <c r="F98" s="22">
        <v>0</v>
      </c>
      <c r="G98" s="22" t="s">
        <v>240</v>
      </c>
      <c r="H98" s="22" t="s">
        <v>92</v>
      </c>
      <c r="I98" s="97" t="s">
        <v>547</v>
      </c>
      <c r="J98" s="22">
        <v>1</v>
      </c>
      <c r="K98" s="22">
        <v>9</v>
      </c>
      <c r="L98" s="85">
        <v>0.22</v>
      </c>
      <c r="M98" s="22">
        <v>2</v>
      </c>
      <c r="N98" s="22" t="s">
        <v>548</v>
      </c>
      <c r="O98" s="22">
        <v>0.85</v>
      </c>
      <c r="P98" s="22" t="s">
        <v>549</v>
      </c>
      <c r="Q98" s="22">
        <v>6.75</v>
      </c>
      <c r="R98" s="22" t="s">
        <v>550</v>
      </c>
      <c r="S98" s="22">
        <v>0.11</v>
      </c>
      <c r="T98" s="22" t="s">
        <v>303</v>
      </c>
      <c r="U98" s="22" t="s">
        <v>551</v>
      </c>
      <c r="V98" s="39" t="s">
        <v>131</v>
      </c>
      <c r="W98" s="39" t="s">
        <v>208</v>
      </c>
      <c r="X98" s="22">
        <v>0</v>
      </c>
      <c r="Y98" s="22">
        <v>0</v>
      </c>
      <c r="Z98" s="22">
        <v>0</v>
      </c>
      <c r="AA98" s="22">
        <v>0</v>
      </c>
      <c r="AB98" s="22">
        <v>0</v>
      </c>
      <c r="AD98" s="22">
        <v>63</v>
      </c>
      <c r="AE98" s="22">
        <v>40</v>
      </c>
      <c r="AF98" s="22">
        <v>86</v>
      </c>
      <c r="AG98" s="22">
        <v>69</v>
      </c>
      <c r="AH98" s="22">
        <f>SUM(AD98:AG98)</f>
        <v>258</v>
      </c>
      <c r="AI98" s="22">
        <f>AH98/4</f>
        <v>64.5</v>
      </c>
      <c r="AJ98" s="22">
        <v>6.75</v>
      </c>
      <c r="AK98" s="22" t="s">
        <v>552</v>
      </c>
      <c r="AL98" s="22" t="s">
        <v>153</v>
      </c>
      <c r="AM98" s="37">
        <v>44107</v>
      </c>
      <c r="AN98" s="41">
        <v>0.44097222222222227</v>
      </c>
      <c r="AO98" s="22">
        <v>21.9</v>
      </c>
      <c r="AP98" s="41">
        <v>0.44444444444444442</v>
      </c>
      <c r="AQ98" s="22">
        <v>30</v>
      </c>
      <c r="AR98" s="22" t="s">
        <v>48</v>
      </c>
      <c r="AS98" s="85"/>
      <c r="AT98" s="104"/>
    </row>
    <row r="99" spans="1:46" x14ac:dyDescent="0.35">
      <c r="A99" s="11" t="s">
        <v>49</v>
      </c>
      <c r="B99" s="8">
        <v>44107</v>
      </c>
      <c r="C99" s="9">
        <v>945</v>
      </c>
      <c r="D99" s="2" t="s">
        <v>16</v>
      </c>
      <c r="E99" s="2">
        <v>0</v>
      </c>
      <c r="F99" s="2">
        <v>0</v>
      </c>
      <c r="G99" s="2">
        <v>0</v>
      </c>
      <c r="H99" s="2">
        <v>0</v>
      </c>
      <c r="M99" s="2">
        <v>0</v>
      </c>
      <c r="N99" s="2">
        <v>0</v>
      </c>
      <c r="O99" s="2">
        <v>0</v>
      </c>
      <c r="P99" s="2">
        <v>0</v>
      </c>
      <c r="Q99" s="2">
        <v>0</v>
      </c>
      <c r="R99" s="2">
        <v>0</v>
      </c>
      <c r="S99" s="2">
        <v>0</v>
      </c>
      <c r="V99" s="12" t="s">
        <v>131</v>
      </c>
      <c r="W99" s="12" t="s">
        <v>562</v>
      </c>
      <c r="X99" s="2">
        <v>0</v>
      </c>
      <c r="Y99" s="2">
        <v>0</v>
      </c>
      <c r="Z99" s="2">
        <v>0</v>
      </c>
      <c r="AA99" s="2">
        <v>0</v>
      </c>
      <c r="AB99" s="2">
        <v>0</v>
      </c>
      <c r="AC99" s="2">
        <v>0</v>
      </c>
      <c r="AD99" s="2">
        <v>61</v>
      </c>
      <c r="AE99" s="2">
        <v>62</v>
      </c>
      <c r="AF99" s="2">
        <v>37</v>
      </c>
      <c r="AG99" s="2">
        <v>50</v>
      </c>
      <c r="AH99" s="2">
        <f>SUM(AD99:AG99)</f>
        <v>210</v>
      </c>
      <c r="AI99" s="2">
        <f>AH99/4</f>
        <v>52.5</v>
      </c>
      <c r="AJ99" s="10">
        <v>5</v>
      </c>
      <c r="AK99" s="2" t="s">
        <v>563</v>
      </c>
      <c r="AR99" s="11" t="s">
        <v>49</v>
      </c>
      <c r="AS99" s="83" t="s">
        <v>16</v>
      </c>
    </row>
    <row r="100" spans="1:46" s="56" customFormat="1" x14ac:dyDescent="0.35">
      <c r="B100" s="60">
        <v>44107</v>
      </c>
      <c r="C100" s="57">
        <v>0.38541666666666669</v>
      </c>
      <c r="D100" s="56" t="s">
        <v>18</v>
      </c>
      <c r="E100" s="56">
        <v>0</v>
      </c>
      <c r="F100" s="56">
        <v>0</v>
      </c>
      <c r="G100" s="56">
        <v>0</v>
      </c>
      <c r="H100" s="56" t="s">
        <v>92</v>
      </c>
      <c r="I100" s="92" t="s">
        <v>553</v>
      </c>
      <c r="J100" s="56">
        <v>0.4</v>
      </c>
      <c r="K100" s="56">
        <v>1</v>
      </c>
      <c r="L100" s="80" t="s">
        <v>554</v>
      </c>
      <c r="M100" s="56">
        <v>7</v>
      </c>
      <c r="N100" s="56" t="s">
        <v>555</v>
      </c>
      <c r="O100" s="56">
        <v>0.3</v>
      </c>
      <c r="P100" s="56" t="s">
        <v>556</v>
      </c>
      <c r="Q100" s="56">
        <v>2</v>
      </c>
      <c r="R100" s="56" t="s">
        <v>557</v>
      </c>
      <c r="S100" s="56">
        <v>0.05</v>
      </c>
      <c r="T100" s="56" t="s">
        <v>274</v>
      </c>
      <c r="U100" s="58" t="s">
        <v>558</v>
      </c>
      <c r="V100" s="58" t="s">
        <v>131</v>
      </c>
      <c r="W100" s="58" t="s">
        <v>559</v>
      </c>
      <c r="X100" s="56">
        <v>0</v>
      </c>
      <c r="Y100" s="56">
        <v>0</v>
      </c>
      <c r="Z100" s="56">
        <v>0</v>
      </c>
      <c r="AA100" s="56">
        <v>0</v>
      </c>
      <c r="AB100" s="56">
        <v>0</v>
      </c>
      <c r="AD100" s="56">
        <v>76</v>
      </c>
      <c r="AE100" s="56">
        <v>85</v>
      </c>
      <c r="AF100" s="56">
        <v>74</v>
      </c>
      <c r="AG100" s="56">
        <v>64</v>
      </c>
      <c r="AH100" s="56">
        <f>SUM(AD100:AG100)</f>
        <v>299</v>
      </c>
      <c r="AI100" s="56">
        <f>AH100/4</f>
        <v>74.75</v>
      </c>
      <c r="AJ100" s="59">
        <v>12</v>
      </c>
      <c r="AK100" s="56" t="s">
        <v>560</v>
      </c>
      <c r="AL100" s="56" t="s">
        <v>153</v>
      </c>
      <c r="AM100" s="60">
        <v>44107</v>
      </c>
      <c r="AN100" s="61">
        <v>0.41666666666666669</v>
      </c>
      <c r="AO100" s="56">
        <v>19.100000000000001</v>
      </c>
      <c r="AP100" s="61">
        <v>0.4375</v>
      </c>
      <c r="AQ100" s="56">
        <v>29.7</v>
      </c>
      <c r="AS100" s="80" t="s">
        <v>18</v>
      </c>
      <c r="AT100" s="103"/>
    </row>
    <row r="101" spans="1:46" x14ac:dyDescent="0.35">
      <c r="B101" s="8">
        <v>44107</v>
      </c>
      <c r="C101" s="9">
        <v>0.40625</v>
      </c>
      <c r="D101" s="2" t="s">
        <v>17</v>
      </c>
      <c r="E101" s="2">
        <v>0</v>
      </c>
      <c r="F101" s="2">
        <v>0</v>
      </c>
      <c r="G101" s="2">
        <v>0</v>
      </c>
      <c r="H101" s="2">
        <v>0</v>
      </c>
      <c r="M101" s="2">
        <v>0</v>
      </c>
      <c r="N101" s="2">
        <v>0</v>
      </c>
      <c r="O101" s="2">
        <v>0</v>
      </c>
      <c r="P101" s="2">
        <v>0</v>
      </c>
      <c r="Q101" s="2">
        <v>0</v>
      </c>
      <c r="R101" s="2">
        <v>0</v>
      </c>
      <c r="S101" s="2">
        <v>0</v>
      </c>
      <c r="V101" s="12" t="s">
        <v>131</v>
      </c>
      <c r="W101" s="12" t="s">
        <v>562</v>
      </c>
      <c r="X101" s="2">
        <v>0</v>
      </c>
      <c r="Y101" s="2">
        <v>0</v>
      </c>
      <c r="Z101" s="2">
        <v>0</v>
      </c>
      <c r="AA101" s="2">
        <v>0</v>
      </c>
      <c r="AB101" s="2">
        <v>0</v>
      </c>
      <c r="AD101" s="2">
        <v>0</v>
      </c>
      <c r="AE101" s="2">
        <v>0</v>
      </c>
      <c r="AF101" s="2">
        <v>0</v>
      </c>
      <c r="AG101" s="2">
        <v>0</v>
      </c>
      <c r="AH101" s="2">
        <v>55</v>
      </c>
      <c r="AI101" s="2">
        <v>55</v>
      </c>
      <c r="AJ101" s="10">
        <v>15</v>
      </c>
      <c r="AK101" s="2" t="s">
        <v>569</v>
      </c>
      <c r="AS101" s="83" t="s">
        <v>17</v>
      </c>
    </row>
    <row r="102" spans="1:46" s="23" customFormat="1" x14ac:dyDescent="0.35">
      <c r="B102" s="33">
        <v>44107</v>
      </c>
      <c r="C102" s="24">
        <v>0.40625</v>
      </c>
      <c r="D102" s="23" t="s">
        <v>6</v>
      </c>
      <c r="E102" s="23">
        <v>0</v>
      </c>
      <c r="F102" s="23">
        <v>0</v>
      </c>
      <c r="G102" s="23">
        <v>0</v>
      </c>
      <c r="H102" s="23" t="s">
        <v>92</v>
      </c>
      <c r="I102" s="94"/>
      <c r="L102" s="81"/>
      <c r="M102" s="23">
        <v>13</v>
      </c>
      <c r="N102" s="23" t="s">
        <v>564</v>
      </c>
      <c r="O102" s="23" t="s">
        <v>262</v>
      </c>
      <c r="P102" s="23" t="s">
        <v>565</v>
      </c>
      <c r="Q102" s="23" t="s">
        <v>262</v>
      </c>
      <c r="R102" s="23" t="s">
        <v>262</v>
      </c>
      <c r="S102" s="23" t="s">
        <v>262</v>
      </c>
      <c r="T102" s="23" t="s">
        <v>274</v>
      </c>
      <c r="U102" s="25" t="s">
        <v>566</v>
      </c>
      <c r="V102" s="25" t="s">
        <v>543</v>
      </c>
      <c r="W102" s="25" t="s">
        <v>562</v>
      </c>
      <c r="X102" s="23">
        <v>0</v>
      </c>
      <c r="Y102" s="23">
        <v>0.4</v>
      </c>
      <c r="Z102" s="23">
        <v>0.4</v>
      </c>
      <c r="AA102" s="23">
        <v>0.4</v>
      </c>
      <c r="AB102" s="23">
        <v>0.4</v>
      </c>
      <c r="AC102" s="23" t="s">
        <v>567</v>
      </c>
      <c r="AD102" s="23" t="s">
        <v>127</v>
      </c>
      <c r="AE102" s="23" t="s">
        <v>127</v>
      </c>
      <c r="AF102" s="23" t="s">
        <v>127</v>
      </c>
      <c r="AG102" s="23" t="s">
        <v>127</v>
      </c>
      <c r="AH102" s="23" t="s">
        <v>127</v>
      </c>
      <c r="AI102" s="23" t="s">
        <v>127</v>
      </c>
      <c r="AJ102" s="26">
        <v>5.5</v>
      </c>
      <c r="AK102" s="23" t="s">
        <v>568</v>
      </c>
      <c r="AN102" s="27"/>
      <c r="AP102" s="27"/>
      <c r="AS102" s="81" t="s">
        <v>6</v>
      </c>
      <c r="AT102" s="103"/>
    </row>
    <row r="103" spans="1:46" s="28" customFormat="1" x14ac:dyDescent="0.35">
      <c r="B103" s="34">
        <v>44107</v>
      </c>
      <c r="C103" s="29">
        <v>0.40625</v>
      </c>
      <c r="D103" s="28" t="s">
        <v>7</v>
      </c>
      <c r="E103" s="28">
        <v>2</v>
      </c>
      <c r="F103" s="28">
        <v>0</v>
      </c>
      <c r="G103" s="28">
        <v>0</v>
      </c>
      <c r="H103" s="28" t="s">
        <v>92</v>
      </c>
      <c r="I103" s="95"/>
      <c r="L103" s="82"/>
      <c r="M103" s="28">
        <v>8</v>
      </c>
      <c r="N103" s="28" t="s">
        <v>262</v>
      </c>
      <c r="O103" s="28" t="s">
        <v>262</v>
      </c>
      <c r="P103" s="28" t="s">
        <v>262</v>
      </c>
      <c r="Q103" s="28" t="s">
        <v>262</v>
      </c>
      <c r="R103" s="28" t="s">
        <v>262</v>
      </c>
      <c r="S103" s="28" t="s">
        <v>262</v>
      </c>
      <c r="T103" s="28" t="s">
        <v>274</v>
      </c>
      <c r="U103" s="30" t="s">
        <v>570</v>
      </c>
      <c r="V103" s="30" t="s">
        <v>131</v>
      </c>
      <c r="W103" s="30" t="s">
        <v>562</v>
      </c>
      <c r="X103" s="28">
        <v>0</v>
      </c>
      <c r="Y103" s="28">
        <v>0</v>
      </c>
      <c r="Z103" s="28">
        <v>0</v>
      </c>
      <c r="AA103" s="28">
        <v>0</v>
      </c>
      <c r="AB103" s="28">
        <v>0</v>
      </c>
      <c r="AD103" s="28" t="s">
        <v>127</v>
      </c>
      <c r="AE103" s="28" t="s">
        <v>127</v>
      </c>
      <c r="AF103" s="28" t="s">
        <v>127</v>
      </c>
      <c r="AG103" s="28" t="s">
        <v>127</v>
      </c>
      <c r="AH103" s="28" t="s">
        <v>127</v>
      </c>
      <c r="AI103" s="28" t="s">
        <v>127</v>
      </c>
      <c r="AJ103" s="31">
        <v>8.5</v>
      </c>
      <c r="AK103" s="28" t="s">
        <v>571</v>
      </c>
      <c r="AN103" s="32"/>
      <c r="AP103" s="32"/>
      <c r="AS103" s="82" t="s">
        <v>7</v>
      </c>
      <c r="AT103" s="1"/>
    </row>
    <row r="104" spans="1:46" x14ac:dyDescent="0.35">
      <c r="A104" s="11" t="s">
        <v>50</v>
      </c>
      <c r="B104" s="8">
        <v>44107</v>
      </c>
      <c r="C104" s="9">
        <v>0.4375</v>
      </c>
      <c r="D104" s="2" t="s">
        <v>16</v>
      </c>
      <c r="E104" s="2">
        <v>0</v>
      </c>
      <c r="F104" s="2">
        <v>0</v>
      </c>
      <c r="G104" s="2">
        <v>0</v>
      </c>
      <c r="H104" s="2" t="s">
        <v>215</v>
      </c>
      <c r="M104" s="2">
        <v>2</v>
      </c>
      <c r="N104" s="2" t="s">
        <v>572</v>
      </c>
      <c r="O104" s="2">
        <v>1</v>
      </c>
      <c r="P104" s="2" t="s">
        <v>573</v>
      </c>
      <c r="Q104" s="2">
        <v>3.5</v>
      </c>
      <c r="R104" s="2">
        <v>0</v>
      </c>
      <c r="S104" s="2">
        <v>0</v>
      </c>
      <c r="T104" s="2" t="s">
        <v>303</v>
      </c>
      <c r="V104" s="12" t="s">
        <v>131</v>
      </c>
      <c r="W104" s="12" t="s">
        <v>562</v>
      </c>
      <c r="X104" s="2">
        <v>0</v>
      </c>
      <c r="Y104" s="2">
        <v>0</v>
      </c>
      <c r="Z104" s="2">
        <v>0</v>
      </c>
      <c r="AA104" s="2">
        <v>0</v>
      </c>
      <c r="AB104" s="2">
        <v>0</v>
      </c>
      <c r="AD104" s="2">
        <v>62</v>
      </c>
      <c r="AE104" s="2">
        <v>60</v>
      </c>
      <c r="AF104" s="2">
        <v>49</v>
      </c>
      <c r="AG104" s="2">
        <v>41</v>
      </c>
      <c r="AH104" s="2">
        <f>SUM(AD104:AG104)</f>
        <v>212</v>
      </c>
      <c r="AI104" s="2">
        <f>AH104/4</f>
        <v>53</v>
      </c>
      <c r="AJ104" s="10">
        <v>0</v>
      </c>
      <c r="AK104" s="2">
        <v>0</v>
      </c>
      <c r="AR104" s="11" t="s">
        <v>50</v>
      </c>
      <c r="AS104" s="83" t="s">
        <v>16</v>
      </c>
    </row>
    <row r="105" spans="1:46" s="50" customFormat="1" x14ac:dyDescent="0.35">
      <c r="B105" s="54">
        <v>44107</v>
      </c>
      <c r="C105" s="51">
        <v>0.42708333333333331</v>
      </c>
      <c r="D105" s="50" t="s">
        <v>18</v>
      </c>
      <c r="E105" s="50">
        <v>0</v>
      </c>
      <c r="F105" s="50">
        <v>0</v>
      </c>
      <c r="G105" s="50">
        <v>0</v>
      </c>
      <c r="H105" s="50" t="s">
        <v>215</v>
      </c>
      <c r="I105" s="96"/>
      <c r="L105" s="84"/>
      <c r="M105" s="50">
        <v>4</v>
      </c>
      <c r="N105" s="50" t="s">
        <v>585</v>
      </c>
      <c r="O105" s="50">
        <v>0.7</v>
      </c>
      <c r="P105" s="50" t="s">
        <v>586</v>
      </c>
      <c r="Q105" s="50">
        <v>1</v>
      </c>
      <c r="R105" s="50">
        <v>0</v>
      </c>
      <c r="S105" s="50">
        <v>0</v>
      </c>
      <c r="T105" s="50" t="s">
        <v>303</v>
      </c>
      <c r="U105" s="52"/>
      <c r="V105" s="52" t="s">
        <v>543</v>
      </c>
      <c r="W105" s="52" t="s">
        <v>562</v>
      </c>
      <c r="X105" s="50">
        <v>0</v>
      </c>
      <c r="Y105" s="50">
        <v>0</v>
      </c>
      <c r="Z105" s="50">
        <v>0</v>
      </c>
      <c r="AA105" s="50">
        <v>0</v>
      </c>
      <c r="AB105" s="50">
        <v>0</v>
      </c>
      <c r="AD105" s="50">
        <v>59</v>
      </c>
      <c r="AE105" s="50">
        <v>48</v>
      </c>
      <c r="AF105" s="50">
        <v>62</v>
      </c>
      <c r="AG105" s="50">
        <v>52</v>
      </c>
      <c r="AH105" s="50">
        <f>SUM(AD105:AG105)</f>
        <v>221</v>
      </c>
      <c r="AI105" s="50">
        <f>AH105/4</f>
        <v>55.25</v>
      </c>
      <c r="AJ105" s="53">
        <v>13</v>
      </c>
      <c r="AK105" s="50" t="s">
        <v>587</v>
      </c>
      <c r="AL105" s="50" t="s">
        <v>153</v>
      </c>
      <c r="AM105" s="54">
        <v>44107</v>
      </c>
      <c r="AN105" s="55">
        <v>0.43055555555555558</v>
      </c>
      <c r="AO105" s="50">
        <v>20.100000000000001</v>
      </c>
      <c r="AP105" s="55">
        <v>0.43402777777777773</v>
      </c>
      <c r="AQ105" s="50">
        <v>26.4</v>
      </c>
      <c r="AS105" s="84" t="s">
        <v>18</v>
      </c>
      <c r="AT105" s="103"/>
    </row>
    <row r="106" spans="1:46" x14ac:dyDescent="0.35">
      <c r="B106" s="8">
        <v>44107</v>
      </c>
      <c r="C106" s="9">
        <v>0.44791666666666669</v>
      </c>
      <c r="D106" s="2" t="s">
        <v>17</v>
      </c>
      <c r="E106" s="2">
        <v>0</v>
      </c>
      <c r="F106" s="2">
        <v>0</v>
      </c>
      <c r="G106" s="2">
        <v>0</v>
      </c>
      <c r="H106" s="2" t="s">
        <v>215</v>
      </c>
      <c r="M106" s="2">
        <v>3</v>
      </c>
      <c r="N106" s="2" t="s">
        <v>578</v>
      </c>
      <c r="O106" s="2">
        <v>0.1</v>
      </c>
      <c r="P106" s="2" t="s">
        <v>579</v>
      </c>
      <c r="Q106" s="2">
        <v>0.3</v>
      </c>
      <c r="R106" s="2">
        <v>0</v>
      </c>
      <c r="S106" s="2">
        <v>0</v>
      </c>
      <c r="T106" s="2" t="s">
        <v>303</v>
      </c>
      <c r="V106" s="12" t="s">
        <v>543</v>
      </c>
      <c r="W106" s="12" t="s">
        <v>562</v>
      </c>
      <c r="X106" s="2">
        <v>0</v>
      </c>
      <c r="Y106" s="2">
        <v>0</v>
      </c>
      <c r="Z106" s="2">
        <v>0</v>
      </c>
      <c r="AA106" s="2">
        <v>0</v>
      </c>
      <c r="AB106" s="2">
        <v>0</v>
      </c>
      <c r="AD106" s="2">
        <v>57</v>
      </c>
      <c r="AE106" s="2">
        <v>63</v>
      </c>
      <c r="AF106" s="2">
        <v>57</v>
      </c>
      <c r="AG106" s="2">
        <v>65</v>
      </c>
      <c r="AH106" s="2">
        <f>SUM(AD106:AG106)</f>
        <v>242</v>
      </c>
      <c r="AI106" s="2">
        <f>AH106/4</f>
        <v>60.5</v>
      </c>
      <c r="AJ106" s="10">
        <v>9</v>
      </c>
      <c r="AK106" s="2" t="s">
        <v>580</v>
      </c>
      <c r="AS106" s="83" t="s">
        <v>17</v>
      </c>
    </row>
    <row r="107" spans="1:46" s="23" customFormat="1" x14ac:dyDescent="0.35">
      <c r="B107" s="33">
        <v>44107</v>
      </c>
      <c r="C107" s="24">
        <v>0.4375</v>
      </c>
      <c r="D107" s="23" t="s">
        <v>6</v>
      </c>
      <c r="E107" s="23">
        <v>0</v>
      </c>
      <c r="F107" s="23">
        <v>0</v>
      </c>
      <c r="G107" s="23">
        <v>0</v>
      </c>
      <c r="H107" s="23" t="s">
        <v>215</v>
      </c>
      <c r="I107" s="94"/>
      <c r="L107" s="81"/>
      <c r="M107" s="23">
        <v>8</v>
      </c>
      <c r="N107" s="23" t="s">
        <v>574</v>
      </c>
      <c r="O107" s="23" t="s">
        <v>262</v>
      </c>
      <c r="P107" s="23" t="s">
        <v>575</v>
      </c>
      <c r="Q107" s="23" t="s">
        <v>262</v>
      </c>
      <c r="R107" s="23">
        <v>0</v>
      </c>
      <c r="S107" s="23">
        <v>0</v>
      </c>
      <c r="T107" s="23" t="s">
        <v>274</v>
      </c>
      <c r="U107" s="25" t="s">
        <v>576</v>
      </c>
      <c r="V107" s="25" t="s">
        <v>543</v>
      </c>
      <c r="W107" s="25" t="s">
        <v>562</v>
      </c>
      <c r="X107" s="23">
        <v>0</v>
      </c>
      <c r="Y107" s="23">
        <v>0</v>
      </c>
      <c r="Z107" s="23">
        <v>0</v>
      </c>
      <c r="AA107" s="23">
        <v>0</v>
      </c>
      <c r="AB107" s="23">
        <v>0</v>
      </c>
      <c r="AD107" s="23" t="s">
        <v>127</v>
      </c>
      <c r="AE107" s="23" t="s">
        <v>127</v>
      </c>
      <c r="AF107" s="23" t="s">
        <v>127</v>
      </c>
      <c r="AG107" s="23" t="s">
        <v>127</v>
      </c>
      <c r="AH107" s="23" t="s">
        <v>127</v>
      </c>
      <c r="AI107" s="23" t="s">
        <v>127</v>
      </c>
      <c r="AJ107" s="26">
        <v>14</v>
      </c>
      <c r="AK107" s="23" t="s">
        <v>577</v>
      </c>
      <c r="AN107" s="27"/>
      <c r="AP107" s="27"/>
      <c r="AS107" s="81" t="s">
        <v>6</v>
      </c>
      <c r="AT107" s="103"/>
    </row>
    <row r="108" spans="1:46" s="28" customFormat="1" x14ac:dyDescent="0.35">
      <c r="B108" s="34">
        <v>44107</v>
      </c>
      <c r="C108" s="29">
        <v>0.44791666666666669</v>
      </c>
      <c r="D108" s="28" t="s">
        <v>7</v>
      </c>
      <c r="E108" s="28">
        <v>0</v>
      </c>
      <c r="F108" s="28">
        <v>0</v>
      </c>
      <c r="G108" s="28">
        <v>0</v>
      </c>
      <c r="H108" s="28" t="s">
        <v>215</v>
      </c>
      <c r="I108" s="95"/>
      <c r="L108" s="82"/>
      <c r="M108" s="28">
        <v>2</v>
      </c>
      <c r="N108" s="28" t="s">
        <v>581</v>
      </c>
      <c r="O108" s="28">
        <v>0.7</v>
      </c>
      <c r="P108" s="28" t="s">
        <v>582</v>
      </c>
      <c r="Q108" s="28">
        <v>6</v>
      </c>
      <c r="R108" s="28">
        <v>0</v>
      </c>
      <c r="S108" s="28">
        <v>0</v>
      </c>
      <c r="T108" s="28" t="s">
        <v>176</v>
      </c>
      <c r="U108" s="30"/>
      <c r="V108" s="30" t="s">
        <v>131</v>
      </c>
      <c r="W108" s="30" t="s">
        <v>583</v>
      </c>
      <c r="X108" s="28">
        <v>0</v>
      </c>
      <c r="Y108" s="28">
        <v>0</v>
      </c>
      <c r="Z108" s="28">
        <v>0</v>
      </c>
      <c r="AA108" s="28">
        <v>0</v>
      </c>
      <c r="AB108" s="28">
        <v>0</v>
      </c>
      <c r="AD108" s="28" t="s">
        <v>127</v>
      </c>
      <c r="AE108" s="28" t="s">
        <v>127</v>
      </c>
      <c r="AF108" s="28" t="s">
        <v>127</v>
      </c>
      <c r="AG108" s="28" t="s">
        <v>127</v>
      </c>
      <c r="AH108" s="28" t="s">
        <v>127</v>
      </c>
      <c r="AI108" s="28" t="s">
        <v>127</v>
      </c>
      <c r="AJ108" s="31">
        <v>10</v>
      </c>
      <c r="AK108" s="28" t="s">
        <v>584</v>
      </c>
      <c r="AN108" s="32"/>
      <c r="AP108" s="32"/>
      <c r="AS108" s="82" t="s">
        <v>7</v>
      </c>
      <c r="AT108" s="1"/>
    </row>
    <row r="109" spans="1:46" x14ac:dyDescent="0.35">
      <c r="A109" s="2" t="s">
        <v>51</v>
      </c>
      <c r="B109" s="8">
        <v>43954</v>
      </c>
      <c r="C109" s="9" t="s">
        <v>605</v>
      </c>
      <c r="D109" s="2" t="s">
        <v>16</v>
      </c>
      <c r="E109" s="2">
        <v>0</v>
      </c>
      <c r="F109" s="2">
        <v>0</v>
      </c>
      <c r="G109" s="2">
        <v>0</v>
      </c>
      <c r="H109" s="2" t="s">
        <v>215</v>
      </c>
      <c r="M109" s="2">
        <v>1</v>
      </c>
      <c r="N109" s="2">
        <v>10</v>
      </c>
      <c r="O109" s="2">
        <v>10</v>
      </c>
      <c r="P109" s="2">
        <v>2</v>
      </c>
      <c r="Q109" s="2">
        <v>2</v>
      </c>
      <c r="R109" s="2">
        <v>0</v>
      </c>
      <c r="S109" s="2">
        <v>0</v>
      </c>
      <c r="T109" s="2" t="s">
        <v>176</v>
      </c>
      <c r="V109" s="12" t="s">
        <v>381</v>
      </c>
      <c r="W109" s="12" t="s">
        <v>382</v>
      </c>
      <c r="X109" s="2">
        <v>0</v>
      </c>
      <c r="Y109" s="2">
        <v>0</v>
      </c>
      <c r="Z109" s="2">
        <v>0</v>
      </c>
      <c r="AA109" s="2">
        <v>0</v>
      </c>
      <c r="AB109" s="2">
        <v>0</v>
      </c>
      <c r="AD109" s="2">
        <v>62</v>
      </c>
      <c r="AE109" s="2">
        <v>62</v>
      </c>
      <c r="AF109" s="2">
        <v>55</v>
      </c>
      <c r="AG109" s="2">
        <v>56</v>
      </c>
      <c r="AH109" s="2">
        <f>SUM(AD109:AG109)</f>
        <v>235</v>
      </c>
      <c r="AI109" s="2">
        <f>AH109/4</f>
        <v>58.75</v>
      </c>
      <c r="AJ109" s="10">
        <v>8.5</v>
      </c>
      <c r="AK109" s="2" t="s">
        <v>601</v>
      </c>
      <c r="AR109" s="2" t="s">
        <v>51</v>
      </c>
      <c r="AS109" s="79" t="s">
        <v>16</v>
      </c>
    </row>
    <row r="110" spans="1:46" s="56" customFormat="1" x14ac:dyDescent="0.35">
      <c r="B110" s="60">
        <v>43954</v>
      </c>
      <c r="C110" s="57" t="s">
        <v>604</v>
      </c>
      <c r="D110" s="56" t="s">
        <v>18</v>
      </c>
      <c r="E110" s="56">
        <v>0</v>
      </c>
      <c r="F110" s="56">
        <v>1</v>
      </c>
      <c r="G110" s="56" t="s">
        <v>588</v>
      </c>
      <c r="H110" s="56" t="s">
        <v>215</v>
      </c>
      <c r="I110" s="92" t="s">
        <v>589</v>
      </c>
      <c r="J110" s="56">
        <v>0</v>
      </c>
      <c r="K110" s="56">
        <v>0</v>
      </c>
      <c r="L110" s="80">
        <v>0</v>
      </c>
      <c r="M110" s="56">
        <v>1</v>
      </c>
      <c r="N110" s="56">
        <v>2.2000000000000002</v>
      </c>
      <c r="O110" s="56">
        <v>2.2000000000000002</v>
      </c>
      <c r="P110" s="56">
        <v>17</v>
      </c>
      <c r="Q110" s="56">
        <v>17</v>
      </c>
      <c r="R110" s="56">
        <v>0</v>
      </c>
      <c r="S110" s="56">
        <v>0</v>
      </c>
      <c r="T110" s="56" t="s">
        <v>176</v>
      </c>
      <c r="U110" s="58" t="s">
        <v>590</v>
      </c>
      <c r="V110" s="58" t="s">
        <v>543</v>
      </c>
      <c r="W110" s="58" t="s">
        <v>183</v>
      </c>
      <c r="X110" s="56">
        <v>0</v>
      </c>
      <c r="Y110" s="56" t="s">
        <v>591</v>
      </c>
      <c r="Z110" s="56">
        <v>0.3</v>
      </c>
      <c r="AA110" s="56" t="s">
        <v>592</v>
      </c>
      <c r="AB110" s="56">
        <v>0.05</v>
      </c>
      <c r="AC110" s="56" t="s">
        <v>593</v>
      </c>
      <c r="AD110" s="56">
        <v>55</v>
      </c>
      <c r="AE110" s="56">
        <v>59</v>
      </c>
      <c r="AF110" s="56">
        <v>44</v>
      </c>
      <c r="AG110" s="56">
        <v>50</v>
      </c>
      <c r="AH110" s="56">
        <f>SUM(AD110:AG110)</f>
        <v>208</v>
      </c>
      <c r="AI110" s="56">
        <f>AH110/4</f>
        <v>52</v>
      </c>
      <c r="AJ110" s="59">
        <v>10.87</v>
      </c>
      <c r="AK110" s="56" t="s">
        <v>594</v>
      </c>
      <c r="AL110" s="56" t="s">
        <v>149</v>
      </c>
      <c r="AM110" s="60">
        <v>43957</v>
      </c>
      <c r="AN110" s="61">
        <v>0.61736111111111114</v>
      </c>
      <c r="AO110" s="56" t="s">
        <v>149</v>
      </c>
      <c r="AP110" s="56" t="s">
        <v>149</v>
      </c>
      <c r="AQ110" s="56" t="s">
        <v>149</v>
      </c>
      <c r="AS110" s="80" t="s">
        <v>18</v>
      </c>
      <c r="AT110" s="103"/>
    </row>
    <row r="111" spans="1:46" x14ac:dyDescent="0.35">
      <c r="B111" s="8">
        <v>43954</v>
      </c>
      <c r="C111" s="9">
        <v>0.13194444444444445</v>
      </c>
      <c r="D111" s="2" t="s">
        <v>17</v>
      </c>
      <c r="E111" s="2">
        <v>0</v>
      </c>
      <c r="F111" s="2">
        <v>0</v>
      </c>
      <c r="G111" s="2">
        <v>0</v>
      </c>
      <c r="H111" s="2" t="s">
        <v>215</v>
      </c>
      <c r="M111" s="2">
        <v>1</v>
      </c>
      <c r="N111" s="2">
        <v>0.1</v>
      </c>
      <c r="O111" s="2">
        <v>0.1</v>
      </c>
      <c r="P111" s="2">
        <v>0.5</v>
      </c>
      <c r="Q111" s="2">
        <v>0.5</v>
      </c>
      <c r="R111" s="2">
        <v>0</v>
      </c>
      <c r="S111" s="2">
        <v>0</v>
      </c>
      <c r="T111" s="2" t="s">
        <v>176</v>
      </c>
      <c r="V111" s="12" t="s">
        <v>131</v>
      </c>
      <c r="W111" s="12" t="s">
        <v>183</v>
      </c>
      <c r="X111" s="2">
        <v>0</v>
      </c>
      <c r="Y111" s="2">
        <v>0.2</v>
      </c>
      <c r="Z111" s="2">
        <v>0.2</v>
      </c>
      <c r="AA111" s="2">
        <v>0.5</v>
      </c>
      <c r="AB111" s="2">
        <v>0.5</v>
      </c>
      <c r="AC111" s="2" t="s">
        <v>606</v>
      </c>
      <c r="AD111" s="2">
        <v>11</v>
      </c>
      <c r="AE111" s="2">
        <v>44</v>
      </c>
      <c r="AF111" s="2">
        <v>47</v>
      </c>
      <c r="AG111" s="2">
        <v>56</v>
      </c>
      <c r="AH111" s="2">
        <f>SUM(AD111:AG111)</f>
        <v>158</v>
      </c>
      <c r="AI111" s="2">
        <f>AH111/4</f>
        <v>39.5</v>
      </c>
      <c r="AJ111" s="10">
        <v>0</v>
      </c>
      <c r="AK111" s="2">
        <v>0</v>
      </c>
      <c r="AS111" s="83" t="s">
        <v>17</v>
      </c>
    </row>
    <row r="112" spans="1:46" s="23" customFormat="1" x14ac:dyDescent="0.35">
      <c r="B112" s="33">
        <v>43954</v>
      </c>
      <c r="C112" s="24" t="s">
        <v>605</v>
      </c>
      <c r="D112" s="23" t="s">
        <v>6</v>
      </c>
      <c r="E112" s="23">
        <v>0</v>
      </c>
      <c r="F112" s="23">
        <v>0</v>
      </c>
      <c r="G112" s="23" t="s">
        <v>386</v>
      </c>
      <c r="H112" s="23" t="s">
        <v>172</v>
      </c>
      <c r="I112" s="93"/>
      <c r="J112" s="2"/>
      <c r="K112" s="2"/>
      <c r="L112" s="79"/>
      <c r="M112" s="23">
        <v>3</v>
      </c>
      <c r="N112" s="23" t="s">
        <v>383</v>
      </c>
      <c r="O112" s="23">
        <v>0.3</v>
      </c>
      <c r="P112" s="23" t="s">
        <v>384</v>
      </c>
      <c r="Q112" s="23">
        <v>3</v>
      </c>
      <c r="R112" s="23">
        <v>0</v>
      </c>
      <c r="S112" s="23">
        <v>0</v>
      </c>
      <c r="T112" s="23" t="s">
        <v>385</v>
      </c>
      <c r="U112" s="23" t="s">
        <v>387</v>
      </c>
      <c r="V112" s="25" t="s">
        <v>131</v>
      </c>
      <c r="W112" s="25" t="s">
        <v>186</v>
      </c>
      <c r="X112" s="23">
        <v>0</v>
      </c>
      <c r="Y112" s="23">
        <v>0</v>
      </c>
      <c r="Z112" s="23">
        <v>0</v>
      </c>
      <c r="AA112" s="23">
        <v>0</v>
      </c>
      <c r="AB112" s="23">
        <v>0</v>
      </c>
      <c r="AD112" s="23" t="s">
        <v>127</v>
      </c>
      <c r="AE112" s="23" t="s">
        <v>127</v>
      </c>
      <c r="AF112" s="23" t="s">
        <v>127</v>
      </c>
      <c r="AG112" s="23" t="s">
        <v>127</v>
      </c>
      <c r="AH112" s="23" t="s">
        <v>127</v>
      </c>
      <c r="AI112" s="23" t="s">
        <v>127</v>
      </c>
      <c r="AJ112" s="26">
        <v>3</v>
      </c>
      <c r="AK112" s="23" t="s">
        <v>388</v>
      </c>
      <c r="AN112" s="27"/>
      <c r="AP112" s="27"/>
      <c r="AS112" s="81" t="s">
        <v>6</v>
      </c>
      <c r="AT112" s="103"/>
    </row>
    <row r="113" spans="1:46" s="28" customFormat="1" x14ac:dyDescent="0.35">
      <c r="B113" s="34">
        <v>43954</v>
      </c>
      <c r="C113" s="28">
        <v>3.1</v>
      </c>
      <c r="D113" s="28" t="s">
        <v>7</v>
      </c>
      <c r="E113" s="28">
        <v>0</v>
      </c>
      <c r="F113" s="28">
        <v>0</v>
      </c>
      <c r="G113" s="28">
        <v>0</v>
      </c>
      <c r="H113" s="28" t="s">
        <v>172</v>
      </c>
      <c r="I113" s="95"/>
      <c r="M113" s="95">
        <v>3</v>
      </c>
      <c r="N113" s="28" t="s">
        <v>262</v>
      </c>
      <c r="O113" s="28" t="s">
        <v>262</v>
      </c>
      <c r="P113" s="28" t="s">
        <v>262</v>
      </c>
      <c r="Q113" s="28" t="s">
        <v>262</v>
      </c>
      <c r="R113" s="28">
        <v>0</v>
      </c>
      <c r="S113" s="28">
        <v>0</v>
      </c>
      <c r="T113" s="28" t="s">
        <v>274</v>
      </c>
      <c r="V113" s="28" t="s">
        <v>543</v>
      </c>
      <c r="W113" s="28" t="s">
        <v>183</v>
      </c>
      <c r="X113" s="28">
        <v>0</v>
      </c>
      <c r="Y113" s="28">
        <v>0</v>
      </c>
      <c r="Z113" s="28">
        <v>0</v>
      </c>
      <c r="AA113" s="28">
        <v>0</v>
      </c>
      <c r="AB113" s="28">
        <v>0</v>
      </c>
      <c r="AD113" s="28" t="s">
        <v>127</v>
      </c>
      <c r="AE113" s="28" t="s">
        <v>127</v>
      </c>
      <c r="AF113" s="28" t="s">
        <v>127</v>
      </c>
      <c r="AG113" s="28" t="s">
        <v>127</v>
      </c>
      <c r="AH113" s="28" t="s">
        <v>127</v>
      </c>
      <c r="AI113" s="28" t="s">
        <v>127</v>
      </c>
      <c r="AJ113" s="28">
        <v>2.5</v>
      </c>
      <c r="AK113" s="28" t="s">
        <v>607</v>
      </c>
      <c r="AN113" s="32"/>
      <c r="AP113" s="32"/>
      <c r="AS113" s="82" t="s">
        <v>7</v>
      </c>
      <c r="AT113" s="1"/>
    </row>
    <row r="114" spans="1:46" x14ac:dyDescent="0.35">
      <c r="A114" s="11" t="s">
        <v>54</v>
      </c>
      <c r="B114" s="8">
        <v>43955</v>
      </c>
      <c r="C114" s="9" t="s">
        <v>260</v>
      </c>
      <c r="D114" s="2" t="s">
        <v>16</v>
      </c>
      <c r="E114" s="2">
        <v>0</v>
      </c>
      <c r="F114" s="2">
        <v>0</v>
      </c>
      <c r="G114" s="2">
        <v>0</v>
      </c>
      <c r="H114" s="2">
        <v>0</v>
      </c>
      <c r="M114" s="2">
        <v>1</v>
      </c>
      <c r="N114" s="2">
        <v>0.2</v>
      </c>
      <c r="O114" s="2">
        <v>0.2</v>
      </c>
      <c r="P114" s="2">
        <v>0.3</v>
      </c>
      <c r="Q114" s="2">
        <v>0.3</v>
      </c>
      <c r="R114" s="2">
        <v>0</v>
      </c>
      <c r="S114" s="2">
        <v>0</v>
      </c>
      <c r="T114" s="2" t="s">
        <v>176</v>
      </c>
      <c r="U114" s="12" t="s">
        <v>261</v>
      </c>
      <c r="V114" s="12">
        <v>0</v>
      </c>
      <c r="W114" s="12" t="s">
        <v>183</v>
      </c>
      <c r="X114" s="2">
        <v>1</v>
      </c>
      <c r="Y114" s="2">
        <v>0.2</v>
      </c>
      <c r="Z114" s="2">
        <v>0.2</v>
      </c>
      <c r="AA114" s="2">
        <v>0.2</v>
      </c>
      <c r="AB114" s="2">
        <v>0.2</v>
      </c>
      <c r="AC114" s="2" t="s">
        <v>367</v>
      </c>
      <c r="AD114" s="2">
        <v>80</v>
      </c>
      <c r="AE114" s="2">
        <v>41</v>
      </c>
      <c r="AF114" s="2">
        <v>51</v>
      </c>
      <c r="AG114" s="2">
        <v>56</v>
      </c>
      <c r="AH114" s="2">
        <f>SUM(AD114:AG114)</f>
        <v>228</v>
      </c>
      <c r="AI114" s="2">
        <f>AH114/4</f>
        <v>57</v>
      </c>
      <c r="AJ114" s="10">
        <v>0</v>
      </c>
      <c r="AK114" s="2">
        <v>0</v>
      </c>
      <c r="AR114" s="11" t="s">
        <v>54</v>
      </c>
      <c r="AS114" s="83" t="s">
        <v>16</v>
      </c>
    </row>
    <row r="115" spans="1:46" s="50" customFormat="1" x14ac:dyDescent="0.35">
      <c r="A115" s="117"/>
      <c r="B115" s="118">
        <v>43954</v>
      </c>
      <c r="C115" s="119" t="s">
        <v>595</v>
      </c>
      <c r="D115" s="117" t="s">
        <v>18</v>
      </c>
      <c r="E115" s="117">
        <v>3</v>
      </c>
      <c r="F115" s="117">
        <v>0</v>
      </c>
      <c r="G115" s="117">
        <v>0</v>
      </c>
      <c r="H115" s="117" t="s">
        <v>172</v>
      </c>
      <c r="I115" s="120"/>
      <c r="J115" s="117"/>
      <c r="K115" s="117"/>
      <c r="L115" s="121"/>
      <c r="M115" s="117">
        <v>4</v>
      </c>
      <c r="N115" s="117" t="s">
        <v>596</v>
      </c>
      <c r="O115" s="117">
        <v>0.8</v>
      </c>
      <c r="P115" s="117" t="s">
        <v>597</v>
      </c>
      <c r="Q115" s="117">
        <v>8</v>
      </c>
      <c r="R115" s="117" t="s">
        <v>598</v>
      </c>
      <c r="S115" s="117">
        <v>0.5</v>
      </c>
      <c r="T115" s="117" t="s">
        <v>274</v>
      </c>
      <c r="U115" s="122" t="s">
        <v>599</v>
      </c>
      <c r="V115" s="122" t="s">
        <v>131</v>
      </c>
      <c r="W115" s="122" t="s">
        <v>208</v>
      </c>
      <c r="X115" s="117">
        <v>0</v>
      </c>
      <c r="Y115" s="117">
        <v>0</v>
      </c>
      <c r="Z115" s="117">
        <v>0</v>
      </c>
      <c r="AA115" s="117">
        <v>0</v>
      </c>
      <c r="AB115" s="117">
        <v>0</v>
      </c>
      <c r="AC115" s="117"/>
      <c r="AD115" s="117">
        <v>53</v>
      </c>
      <c r="AE115" s="117">
        <v>91</v>
      </c>
      <c r="AF115" s="117">
        <v>79</v>
      </c>
      <c r="AG115" s="117">
        <v>26</v>
      </c>
      <c r="AH115" s="117">
        <f>SUM(AD115:AG115)</f>
        <v>249</v>
      </c>
      <c r="AI115" s="117">
        <f>AH115/4</f>
        <v>62.25</v>
      </c>
      <c r="AJ115" s="123">
        <v>13</v>
      </c>
      <c r="AK115" s="117" t="s">
        <v>600</v>
      </c>
      <c r="AL115" s="50" t="s">
        <v>149</v>
      </c>
      <c r="AM115" s="54">
        <v>43957</v>
      </c>
      <c r="AN115" s="55">
        <v>0.61041666666666672</v>
      </c>
      <c r="AO115" s="50" t="s">
        <v>149</v>
      </c>
      <c r="AP115" s="50" t="s">
        <v>149</v>
      </c>
      <c r="AQ115" s="50" t="s">
        <v>149</v>
      </c>
      <c r="AS115" s="84" t="s">
        <v>18</v>
      </c>
      <c r="AT115" s="103"/>
    </row>
    <row r="116" spans="1:46" x14ac:dyDescent="0.35">
      <c r="B116" s="8">
        <v>43955</v>
      </c>
      <c r="C116" s="9" t="s">
        <v>268</v>
      </c>
      <c r="D116" s="2" t="s">
        <v>17</v>
      </c>
      <c r="E116" s="2">
        <v>0</v>
      </c>
      <c r="F116" s="2">
        <v>0</v>
      </c>
      <c r="G116" s="2">
        <v>0</v>
      </c>
      <c r="H116" s="2" t="s">
        <v>163</v>
      </c>
      <c r="M116" s="2">
        <v>1</v>
      </c>
      <c r="N116" s="2">
        <v>0.2</v>
      </c>
      <c r="O116" s="2">
        <v>0.2</v>
      </c>
      <c r="P116" s="2">
        <v>1.8</v>
      </c>
      <c r="Q116" s="2">
        <v>1.8</v>
      </c>
      <c r="R116" s="2">
        <v>0</v>
      </c>
      <c r="S116" s="2">
        <v>0</v>
      </c>
      <c r="T116" s="2" t="s">
        <v>176</v>
      </c>
      <c r="V116" s="12" t="s">
        <v>262</v>
      </c>
      <c r="W116" s="12" t="s">
        <v>183</v>
      </c>
      <c r="X116" s="2" t="s">
        <v>262</v>
      </c>
      <c r="Y116" s="2">
        <v>0</v>
      </c>
      <c r="Z116" s="2">
        <v>0.3</v>
      </c>
      <c r="AB116" s="2">
        <v>0.3</v>
      </c>
      <c r="AC116" s="2" t="s">
        <v>269</v>
      </c>
      <c r="AD116" s="2">
        <v>49</v>
      </c>
      <c r="AE116" s="2">
        <v>67</v>
      </c>
      <c r="AF116" s="2">
        <v>53</v>
      </c>
      <c r="AG116" s="2">
        <v>29</v>
      </c>
      <c r="AH116" s="2">
        <f>SUM(AD116:AG116)</f>
        <v>198</v>
      </c>
      <c r="AI116" s="2">
        <f>AH116/4</f>
        <v>49.5</v>
      </c>
      <c r="AJ116" s="10">
        <v>13</v>
      </c>
      <c r="AK116" s="2" t="s">
        <v>426</v>
      </c>
      <c r="AS116" s="83" t="s">
        <v>17</v>
      </c>
    </row>
    <row r="117" spans="1:46" s="23" customFormat="1" x14ac:dyDescent="0.35">
      <c r="B117" s="33">
        <v>43925</v>
      </c>
      <c r="C117" s="24" t="s">
        <v>260</v>
      </c>
      <c r="D117" s="23" t="s">
        <v>6</v>
      </c>
      <c r="E117" s="23">
        <v>2</v>
      </c>
      <c r="F117" s="23">
        <v>1</v>
      </c>
      <c r="G117" s="23">
        <v>0</v>
      </c>
      <c r="H117" s="23" t="s">
        <v>172</v>
      </c>
      <c r="I117" s="93"/>
      <c r="J117" s="2"/>
      <c r="K117" s="2"/>
      <c r="L117" s="79"/>
      <c r="M117" s="23">
        <v>6</v>
      </c>
      <c r="N117" s="23" t="s">
        <v>263</v>
      </c>
      <c r="O117" s="23">
        <v>0.5</v>
      </c>
      <c r="P117" s="23" t="s">
        <v>264</v>
      </c>
      <c r="Q117" s="23">
        <v>3</v>
      </c>
      <c r="R117" s="23">
        <v>0</v>
      </c>
      <c r="S117" s="23">
        <v>0</v>
      </c>
      <c r="T117" s="23" t="s">
        <v>176</v>
      </c>
      <c r="U117" s="25" t="s">
        <v>265</v>
      </c>
      <c r="V117" s="25">
        <v>0</v>
      </c>
      <c r="W117" s="25" t="s">
        <v>183</v>
      </c>
      <c r="X117" s="23" t="s">
        <v>262</v>
      </c>
      <c r="Y117" s="23">
        <v>1.5</v>
      </c>
      <c r="Z117" s="23">
        <v>1.5</v>
      </c>
      <c r="AA117" s="23" t="s">
        <v>262</v>
      </c>
      <c r="AB117" s="23" t="s">
        <v>262</v>
      </c>
      <c r="AC117" s="23" t="s">
        <v>266</v>
      </c>
      <c r="AD117" s="23" t="s">
        <v>127</v>
      </c>
      <c r="AE117" s="23" t="s">
        <v>127</v>
      </c>
      <c r="AF117" s="23" t="s">
        <v>127</v>
      </c>
      <c r="AG117" s="23" t="s">
        <v>127</v>
      </c>
      <c r="AH117" s="23" t="s">
        <v>127</v>
      </c>
      <c r="AI117" s="23" t="s">
        <v>127</v>
      </c>
      <c r="AJ117" s="26">
        <v>12</v>
      </c>
      <c r="AK117" s="23" t="s">
        <v>425</v>
      </c>
      <c r="AN117" s="27"/>
      <c r="AP117" s="27"/>
      <c r="AS117" s="81" t="s">
        <v>6</v>
      </c>
      <c r="AT117" s="103"/>
    </row>
    <row r="118" spans="1:46" s="28" customFormat="1" x14ac:dyDescent="0.35">
      <c r="B118" s="34">
        <v>43955</v>
      </c>
      <c r="C118" s="29" t="s">
        <v>268</v>
      </c>
      <c r="D118" s="28" t="s">
        <v>7</v>
      </c>
      <c r="E118" s="28">
        <v>0</v>
      </c>
      <c r="F118" s="28">
        <v>0</v>
      </c>
      <c r="G118" s="28">
        <v>0</v>
      </c>
      <c r="H118" s="28" t="s">
        <v>92</v>
      </c>
      <c r="I118" s="106"/>
      <c r="J118" s="3"/>
      <c r="K118" s="3"/>
      <c r="L118" s="107"/>
      <c r="M118" s="28">
        <v>4</v>
      </c>
      <c r="O118" s="28">
        <v>0.2</v>
      </c>
      <c r="Q118" s="28">
        <v>1.5</v>
      </c>
      <c r="R118" s="28">
        <v>0</v>
      </c>
      <c r="S118" s="28">
        <v>0</v>
      </c>
      <c r="T118" s="28" t="s">
        <v>185</v>
      </c>
      <c r="U118" s="30" t="s">
        <v>603</v>
      </c>
      <c r="V118" s="30">
        <v>0</v>
      </c>
      <c r="W118" s="30" t="s">
        <v>183</v>
      </c>
      <c r="X118" s="28" t="s">
        <v>262</v>
      </c>
      <c r="Y118" s="28" t="s">
        <v>262</v>
      </c>
      <c r="Z118" s="28" t="s">
        <v>262</v>
      </c>
      <c r="AA118" s="28" t="s">
        <v>262</v>
      </c>
      <c r="AB118" s="28" t="s">
        <v>262</v>
      </c>
      <c r="AC118" s="28" t="s">
        <v>602</v>
      </c>
      <c r="AD118" s="28" t="s">
        <v>127</v>
      </c>
      <c r="AE118" s="28" t="s">
        <v>127</v>
      </c>
      <c r="AF118" s="28" t="s">
        <v>127</v>
      </c>
      <c r="AG118" s="28" t="s">
        <v>127</v>
      </c>
      <c r="AH118" s="28" t="s">
        <v>127</v>
      </c>
      <c r="AI118" s="28" t="s">
        <v>127</v>
      </c>
      <c r="AJ118" s="31">
        <v>0</v>
      </c>
      <c r="AK118" s="28">
        <v>0</v>
      </c>
      <c r="AN118" s="32"/>
      <c r="AP118" s="32"/>
      <c r="AS118" s="82" t="s">
        <v>7</v>
      </c>
      <c r="AT118" s="1"/>
    </row>
    <row r="119" spans="1:46" x14ac:dyDescent="0.35">
      <c r="A119" s="11" t="s">
        <v>52</v>
      </c>
      <c r="B119" s="8">
        <v>44106</v>
      </c>
      <c r="C119" s="9" t="s">
        <v>616</v>
      </c>
      <c r="D119" s="2" t="s">
        <v>16</v>
      </c>
      <c r="E119" s="2">
        <v>0</v>
      </c>
      <c r="F119" s="2">
        <v>0</v>
      </c>
      <c r="G119" s="2">
        <v>0</v>
      </c>
      <c r="H119" s="2">
        <v>0</v>
      </c>
      <c r="M119" s="2">
        <v>0</v>
      </c>
      <c r="N119" s="2">
        <v>0</v>
      </c>
      <c r="O119" s="2">
        <v>0</v>
      </c>
      <c r="P119" s="2">
        <v>0</v>
      </c>
      <c r="Q119" s="2">
        <v>0</v>
      </c>
      <c r="R119" s="2">
        <v>0</v>
      </c>
      <c r="S119" s="2">
        <v>0</v>
      </c>
      <c r="V119" s="12" t="s">
        <v>131</v>
      </c>
      <c r="W119" s="12" t="s">
        <v>183</v>
      </c>
      <c r="X119" s="2">
        <v>0</v>
      </c>
      <c r="Y119" s="2">
        <v>0</v>
      </c>
      <c r="Z119" s="2">
        <v>0</v>
      </c>
      <c r="AA119" s="2">
        <v>0</v>
      </c>
      <c r="AB119" s="2">
        <v>0</v>
      </c>
      <c r="AD119" s="2">
        <v>20</v>
      </c>
      <c r="AE119" s="2">
        <v>2</v>
      </c>
      <c r="AF119" s="2">
        <v>57</v>
      </c>
      <c r="AG119" s="2">
        <v>54</v>
      </c>
      <c r="AH119" s="2">
        <f>SUM(AD119:AG119)</f>
        <v>133</v>
      </c>
      <c r="AI119" s="2">
        <f>AH119/4</f>
        <v>33.25</v>
      </c>
      <c r="AJ119" s="10">
        <v>15</v>
      </c>
      <c r="AK119" s="2" t="s">
        <v>617</v>
      </c>
      <c r="AR119" s="11" t="s">
        <v>52</v>
      </c>
      <c r="AS119" s="83" t="s">
        <v>16</v>
      </c>
    </row>
    <row r="120" spans="1:46" s="56" customFormat="1" x14ac:dyDescent="0.35">
      <c r="B120" s="60">
        <v>44106</v>
      </c>
      <c r="C120" s="57">
        <v>0.47222222222222227</v>
      </c>
      <c r="D120" s="56" t="s">
        <v>18</v>
      </c>
      <c r="E120" s="56">
        <v>0</v>
      </c>
      <c r="F120" s="56">
        <v>1</v>
      </c>
      <c r="G120" s="56">
        <v>0</v>
      </c>
      <c r="H120" s="56" t="s">
        <v>92</v>
      </c>
      <c r="I120" s="92" t="s">
        <v>608</v>
      </c>
      <c r="J120" s="56">
        <v>1.3</v>
      </c>
      <c r="K120" s="56">
        <v>10</v>
      </c>
      <c r="L120" s="80">
        <v>0.3</v>
      </c>
      <c r="M120" s="56" t="s">
        <v>612</v>
      </c>
      <c r="N120" s="56">
        <v>1.3</v>
      </c>
      <c r="O120" s="56">
        <v>1.3</v>
      </c>
      <c r="P120" s="56">
        <v>1</v>
      </c>
      <c r="Q120" s="56">
        <v>1</v>
      </c>
      <c r="R120" s="56">
        <v>0.3</v>
      </c>
      <c r="S120" s="56">
        <v>0.3</v>
      </c>
      <c r="T120" s="56" t="s">
        <v>303</v>
      </c>
      <c r="U120" s="58" t="s">
        <v>609</v>
      </c>
      <c r="V120" s="58" t="s">
        <v>131</v>
      </c>
      <c r="W120" s="58" t="s">
        <v>183</v>
      </c>
      <c r="X120" s="56">
        <v>95</v>
      </c>
      <c r="Y120" s="56">
        <v>1.5</v>
      </c>
      <c r="Z120" s="56">
        <v>1.5</v>
      </c>
      <c r="AA120" s="56">
        <v>2</v>
      </c>
      <c r="AB120" s="56">
        <v>2</v>
      </c>
      <c r="AC120" s="56" t="s">
        <v>610</v>
      </c>
      <c r="AD120" s="56">
        <v>84</v>
      </c>
      <c r="AE120" s="56">
        <v>39</v>
      </c>
      <c r="AF120" s="56">
        <v>19</v>
      </c>
      <c r="AG120" s="56">
        <v>12</v>
      </c>
      <c r="AH120" s="56">
        <f>SUM(AD120:AG120)</f>
        <v>154</v>
      </c>
      <c r="AI120" s="56">
        <f>AH120/4</f>
        <v>38.5</v>
      </c>
      <c r="AJ120" s="59">
        <v>7</v>
      </c>
      <c r="AK120" s="56" t="s">
        <v>611</v>
      </c>
      <c r="AL120" s="56" t="s">
        <v>153</v>
      </c>
      <c r="AM120" s="60">
        <v>44108</v>
      </c>
      <c r="AN120" s="61">
        <v>0.44305555555555554</v>
      </c>
      <c r="AO120" s="56">
        <v>20.5</v>
      </c>
      <c r="AP120" s="61">
        <v>0.4465277777777778</v>
      </c>
      <c r="AQ120" s="56">
        <v>26.5</v>
      </c>
      <c r="AS120" s="80" t="s">
        <v>18</v>
      </c>
      <c r="AT120" s="103"/>
    </row>
    <row r="121" spans="1:46" x14ac:dyDescent="0.35">
      <c r="A121" s="2"/>
      <c r="B121" s="8">
        <v>44106</v>
      </c>
      <c r="C121" s="9" t="s">
        <v>618</v>
      </c>
      <c r="D121" s="2" t="s">
        <v>17</v>
      </c>
      <c r="E121" s="2">
        <v>0</v>
      </c>
      <c r="F121" s="2">
        <v>0</v>
      </c>
      <c r="G121" s="2" t="s">
        <v>620</v>
      </c>
      <c r="H121" s="2">
        <v>0</v>
      </c>
      <c r="M121" s="2">
        <v>0</v>
      </c>
      <c r="N121" s="2">
        <v>0</v>
      </c>
      <c r="O121" s="2">
        <v>0</v>
      </c>
      <c r="P121" s="2">
        <v>0</v>
      </c>
      <c r="Q121" s="2">
        <v>0</v>
      </c>
      <c r="R121" s="2">
        <v>0</v>
      </c>
      <c r="S121" s="2">
        <v>0</v>
      </c>
      <c r="T121" s="2">
        <v>0</v>
      </c>
      <c r="V121" s="12">
        <v>0</v>
      </c>
      <c r="W121" s="12">
        <v>0</v>
      </c>
      <c r="X121" s="2">
        <v>0</v>
      </c>
      <c r="Y121" s="2">
        <v>1.5</v>
      </c>
      <c r="Z121" s="2">
        <v>1.5</v>
      </c>
      <c r="AA121" s="2">
        <v>2</v>
      </c>
      <c r="AB121" s="2">
        <v>2</v>
      </c>
      <c r="AC121" s="2" t="s">
        <v>619</v>
      </c>
      <c r="AD121" s="2">
        <v>0</v>
      </c>
      <c r="AE121" s="2">
        <v>14</v>
      </c>
      <c r="AF121" s="2">
        <v>20</v>
      </c>
      <c r="AG121" s="2">
        <v>63</v>
      </c>
      <c r="AH121" s="2">
        <f>SUM(AD121:AG121)</f>
        <v>97</v>
      </c>
      <c r="AI121" s="2">
        <f>AH121/4</f>
        <v>24.25</v>
      </c>
      <c r="AJ121" s="10">
        <v>0</v>
      </c>
      <c r="AK121" s="2">
        <v>0</v>
      </c>
      <c r="AR121" s="2"/>
      <c r="AS121" s="79" t="s">
        <v>17</v>
      </c>
    </row>
    <row r="122" spans="1:46" s="23" customFormat="1" x14ac:dyDescent="0.35">
      <c r="B122" s="33">
        <v>44106</v>
      </c>
      <c r="C122" s="24" t="s">
        <v>618</v>
      </c>
      <c r="D122" s="23" t="s">
        <v>6</v>
      </c>
      <c r="E122" s="23">
        <v>0</v>
      </c>
      <c r="F122" s="23">
        <v>0</v>
      </c>
      <c r="G122" s="23">
        <v>0</v>
      </c>
      <c r="H122" s="23">
        <v>0</v>
      </c>
      <c r="I122" s="94"/>
      <c r="L122" s="81"/>
      <c r="M122" s="23">
        <v>0</v>
      </c>
      <c r="N122" s="23">
        <v>0</v>
      </c>
      <c r="O122" s="23">
        <v>0</v>
      </c>
      <c r="P122" s="23">
        <v>0</v>
      </c>
      <c r="Q122" s="23">
        <v>0</v>
      </c>
      <c r="R122" s="23">
        <v>0</v>
      </c>
      <c r="S122" s="23">
        <v>0</v>
      </c>
      <c r="T122" s="23">
        <v>0</v>
      </c>
      <c r="U122" s="25"/>
      <c r="V122" s="25">
        <v>0</v>
      </c>
      <c r="W122" s="25">
        <v>0</v>
      </c>
      <c r="X122" s="23">
        <v>0</v>
      </c>
      <c r="Y122" s="23">
        <v>0</v>
      </c>
      <c r="Z122" s="23">
        <v>0</v>
      </c>
      <c r="AA122" s="23">
        <v>0</v>
      </c>
      <c r="AB122" s="23">
        <v>0</v>
      </c>
      <c r="AC122" s="23">
        <v>0</v>
      </c>
      <c r="AD122" s="23" t="s">
        <v>127</v>
      </c>
      <c r="AE122" s="23" t="s">
        <v>127</v>
      </c>
      <c r="AF122" s="23" t="s">
        <v>127</v>
      </c>
      <c r="AG122" s="23" t="s">
        <v>127</v>
      </c>
      <c r="AH122" s="23" t="s">
        <v>127</v>
      </c>
      <c r="AI122" s="23" t="s">
        <v>127</v>
      </c>
      <c r="AJ122" s="26">
        <v>0</v>
      </c>
      <c r="AK122" s="23">
        <v>0</v>
      </c>
      <c r="AN122" s="27"/>
      <c r="AP122" s="27"/>
      <c r="AS122" s="81" t="s">
        <v>6</v>
      </c>
      <c r="AT122" s="103"/>
    </row>
    <row r="123" spans="1:46" s="28" customFormat="1" x14ac:dyDescent="0.35">
      <c r="B123" s="34">
        <v>44106</v>
      </c>
      <c r="C123" s="29" t="s">
        <v>618</v>
      </c>
      <c r="D123" s="28" t="s">
        <v>7</v>
      </c>
      <c r="E123" s="28">
        <v>0</v>
      </c>
      <c r="F123" s="28">
        <v>0</v>
      </c>
      <c r="G123" s="28">
        <v>0</v>
      </c>
      <c r="H123" s="28">
        <v>0</v>
      </c>
      <c r="I123" s="95"/>
      <c r="L123" s="82"/>
      <c r="M123" s="28">
        <v>9</v>
      </c>
      <c r="N123" s="28" t="s">
        <v>622</v>
      </c>
      <c r="O123" s="28">
        <v>0.9</v>
      </c>
      <c r="P123" s="28" t="s">
        <v>623</v>
      </c>
      <c r="Q123" s="28">
        <v>2</v>
      </c>
      <c r="R123" s="28" t="s">
        <v>262</v>
      </c>
      <c r="S123" s="28" t="s">
        <v>262</v>
      </c>
      <c r="T123" s="28" t="s">
        <v>274</v>
      </c>
      <c r="U123" s="30" t="s">
        <v>624</v>
      </c>
      <c r="V123" s="30">
        <v>0</v>
      </c>
      <c r="W123" s="30">
        <v>0</v>
      </c>
      <c r="X123" s="28">
        <v>0</v>
      </c>
      <c r="Y123" s="28">
        <v>1</v>
      </c>
      <c r="Z123" s="28">
        <v>1</v>
      </c>
      <c r="AA123" s="28">
        <v>1</v>
      </c>
      <c r="AB123" s="28">
        <v>1</v>
      </c>
      <c r="AC123" s="28" t="s">
        <v>621</v>
      </c>
      <c r="AD123" s="28" t="s">
        <v>127</v>
      </c>
      <c r="AE123" s="28" t="s">
        <v>127</v>
      </c>
      <c r="AF123" s="28" t="s">
        <v>127</v>
      </c>
      <c r="AG123" s="28" t="s">
        <v>127</v>
      </c>
      <c r="AH123" s="28" t="s">
        <v>127</v>
      </c>
      <c r="AI123" s="28" t="s">
        <v>127</v>
      </c>
      <c r="AJ123" s="31"/>
      <c r="AK123" s="28" t="s">
        <v>625</v>
      </c>
      <c r="AN123" s="32"/>
      <c r="AP123" s="32"/>
      <c r="AS123" s="82" t="s">
        <v>7</v>
      </c>
      <c r="AT123" s="1"/>
    </row>
    <row r="124" spans="1:46" x14ac:dyDescent="0.35">
      <c r="A124" s="11" t="s">
        <v>158</v>
      </c>
      <c r="B124" s="8">
        <v>44106</v>
      </c>
      <c r="C124" s="9" t="s">
        <v>618</v>
      </c>
      <c r="D124" s="2" t="s">
        <v>16</v>
      </c>
      <c r="E124" s="2">
        <v>0</v>
      </c>
      <c r="F124" s="2">
        <v>0</v>
      </c>
      <c r="G124" s="2" t="s">
        <v>626</v>
      </c>
      <c r="H124" s="2">
        <v>0</v>
      </c>
      <c r="M124" s="2">
        <v>0</v>
      </c>
      <c r="N124" s="2">
        <v>0</v>
      </c>
      <c r="O124" s="2">
        <v>0</v>
      </c>
      <c r="P124" s="2">
        <v>0</v>
      </c>
      <c r="Q124" s="2">
        <v>0</v>
      </c>
      <c r="R124" s="2">
        <v>0</v>
      </c>
      <c r="S124" s="2">
        <v>0</v>
      </c>
      <c r="U124" s="12" t="s">
        <v>627</v>
      </c>
      <c r="V124" s="12">
        <v>0</v>
      </c>
      <c r="W124" s="12">
        <v>0</v>
      </c>
      <c r="X124" s="2">
        <v>0</v>
      </c>
      <c r="Y124" s="2">
        <v>0</v>
      </c>
      <c r="Z124" s="2">
        <v>0</v>
      </c>
      <c r="AA124" s="2">
        <v>0</v>
      </c>
      <c r="AB124" s="2">
        <v>0</v>
      </c>
      <c r="AC124" s="2">
        <v>0</v>
      </c>
      <c r="AD124" s="2">
        <v>62</v>
      </c>
      <c r="AE124" s="2">
        <v>22</v>
      </c>
      <c r="AF124" s="2">
        <v>6</v>
      </c>
      <c r="AG124" s="2">
        <v>49</v>
      </c>
      <c r="AH124" s="2">
        <f>SUM(AD124:AG124)</f>
        <v>139</v>
      </c>
      <c r="AI124" s="2">
        <f>AH124/4</f>
        <v>34.75</v>
      </c>
      <c r="AJ124" s="10">
        <v>9.4</v>
      </c>
      <c r="AK124" s="2" t="s">
        <v>628</v>
      </c>
      <c r="AR124" s="11" t="s">
        <v>158</v>
      </c>
      <c r="AS124" s="83" t="s">
        <v>16</v>
      </c>
    </row>
    <row r="125" spans="1:46" s="50" customFormat="1" x14ac:dyDescent="0.35">
      <c r="B125" s="54">
        <v>44106</v>
      </c>
      <c r="C125" s="51">
        <v>0.4861111111111111</v>
      </c>
      <c r="D125" s="50" t="s">
        <v>18</v>
      </c>
      <c r="E125" s="50">
        <v>0</v>
      </c>
      <c r="F125" s="50">
        <v>1</v>
      </c>
      <c r="G125" s="50">
        <v>0</v>
      </c>
      <c r="H125" s="50" t="s">
        <v>215</v>
      </c>
      <c r="I125" s="96"/>
      <c r="L125" s="84"/>
      <c r="M125" s="50">
        <v>1</v>
      </c>
      <c r="N125" s="50">
        <v>1</v>
      </c>
      <c r="O125" s="50">
        <v>1</v>
      </c>
      <c r="P125" s="50">
        <v>10</v>
      </c>
      <c r="Q125" s="50">
        <v>10</v>
      </c>
      <c r="R125" s="50">
        <v>0.5</v>
      </c>
      <c r="S125" s="50">
        <v>0.5</v>
      </c>
      <c r="T125" s="50" t="s">
        <v>303</v>
      </c>
      <c r="U125" s="52" t="s">
        <v>613</v>
      </c>
      <c r="V125" s="52" t="s">
        <v>131</v>
      </c>
      <c r="W125" s="52" t="s">
        <v>183</v>
      </c>
      <c r="X125" s="50">
        <v>50</v>
      </c>
      <c r="Y125" s="50" t="s">
        <v>262</v>
      </c>
      <c r="Z125" s="50" t="s">
        <v>262</v>
      </c>
      <c r="AA125" s="50" t="s">
        <v>262</v>
      </c>
      <c r="AB125" s="50" t="s">
        <v>262</v>
      </c>
      <c r="AC125" s="50" t="s">
        <v>614</v>
      </c>
      <c r="AD125" s="50">
        <v>50</v>
      </c>
      <c r="AE125" s="50">
        <v>61</v>
      </c>
      <c r="AF125" s="50">
        <v>39</v>
      </c>
      <c r="AG125" s="50">
        <v>50</v>
      </c>
      <c r="AH125" s="50">
        <f>SUM(AD125:AG125)</f>
        <v>200</v>
      </c>
      <c r="AI125" s="50">
        <f>AH125/4</f>
        <v>50</v>
      </c>
      <c r="AJ125" s="53">
        <v>7</v>
      </c>
      <c r="AK125" s="50" t="s">
        <v>615</v>
      </c>
      <c r="AL125" s="50" t="s">
        <v>153</v>
      </c>
      <c r="AM125" s="54">
        <v>44108</v>
      </c>
      <c r="AN125" s="55">
        <v>0.45</v>
      </c>
      <c r="AO125" s="50">
        <v>18.2</v>
      </c>
      <c r="AP125" s="55">
        <v>0.45347222222222222</v>
      </c>
      <c r="AQ125" s="50">
        <v>26.9</v>
      </c>
      <c r="AS125" s="84" t="s">
        <v>18</v>
      </c>
      <c r="AT125" s="103"/>
    </row>
    <row r="126" spans="1:46" x14ac:dyDescent="0.35">
      <c r="B126" s="8">
        <v>44106</v>
      </c>
      <c r="C126" s="9" t="s">
        <v>618</v>
      </c>
      <c r="D126" s="2" t="s">
        <v>17</v>
      </c>
      <c r="E126" s="2">
        <v>0</v>
      </c>
      <c r="F126" s="2">
        <v>0</v>
      </c>
      <c r="G126" s="2">
        <v>0</v>
      </c>
      <c r="H126" s="2">
        <v>0</v>
      </c>
      <c r="M126" s="2">
        <v>0</v>
      </c>
      <c r="N126" s="2">
        <v>0</v>
      </c>
      <c r="O126" s="2">
        <v>0</v>
      </c>
      <c r="P126" s="2">
        <v>0</v>
      </c>
      <c r="Q126" s="2">
        <v>0</v>
      </c>
      <c r="R126" s="2">
        <v>0</v>
      </c>
      <c r="S126" s="2">
        <v>0</v>
      </c>
      <c r="T126" s="2">
        <v>0</v>
      </c>
      <c r="V126" s="12">
        <v>0</v>
      </c>
      <c r="W126" s="12">
        <v>0</v>
      </c>
      <c r="X126" s="2">
        <v>0</v>
      </c>
      <c r="Y126" s="2">
        <v>0</v>
      </c>
      <c r="Z126" s="2">
        <v>0</v>
      </c>
      <c r="AA126" s="2">
        <v>0</v>
      </c>
      <c r="AB126" s="2">
        <v>0</v>
      </c>
      <c r="AD126" s="2">
        <v>0</v>
      </c>
      <c r="AE126" s="2">
        <v>0</v>
      </c>
      <c r="AF126" s="2">
        <v>0</v>
      </c>
      <c r="AG126" s="2">
        <v>0</v>
      </c>
      <c r="AH126" s="2">
        <v>0</v>
      </c>
      <c r="AI126" s="2">
        <v>0</v>
      </c>
      <c r="AJ126" s="10">
        <v>0</v>
      </c>
      <c r="AK126" s="2">
        <v>0</v>
      </c>
      <c r="AS126" s="83" t="s">
        <v>17</v>
      </c>
    </row>
    <row r="127" spans="1:46" s="23" customFormat="1" x14ac:dyDescent="0.35">
      <c r="B127" s="33">
        <v>44106</v>
      </c>
      <c r="C127" s="24" t="s">
        <v>618</v>
      </c>
      <c r="D127" s="23" t="s">
        <v>6</v>
      </c>
      <c r="E127" s="23">
        <v>1</v>
      </c>
      <c r="F127" s="23">
        <v>0</v>
      </c>
      <c r="G127" s="23">
        <v>0</v>
      </c>
      <c r="H127" s="23" t="s">
        <v>172</v>
      </c>
      <c r="I127" s="94"/>
      <c r="L127" s="81"/>
      <c r="M127" s="23">
        <v>5</v>
      </c>
      <c r="N127" s="23" t="s">
        <v>629</v>
      </c>
      <c r="O127" s="23">
        <v>0.3</v>
      </c>
      <c r="P127" s="23" t="s">
        <v>630</v>
      </c>
      <c r="Q127" s="23">
        <v>2</v>
      </c>
      <c r="R127" s="23">
        <v>0</v>
      </c>
      <c r="S127" s="23">
        <v>0</v>
      </c>
      <c r="T127" s="23" t="s">
        <v>274</v>
      </c>
      <c r="U127" s="25" t="s">
        <v>631</v>
      </c>
      <c r="V127" s="25" t="s">
        <v>543</v>
      </c>
      <c r="W127" s="25" t="s">
        <v>183</v>
      </c>
      <c r="X127" s="23">
        <v>0</v>
      </c>
      <c r="Y127" s="23">
        <v>0</v>
      </c>
      <c r="Z127" s="23">
        <v>0</v>
      </c>
      <c r="AA127" s="23">
        <v>0</v>
      </c>
      <c r="AB127" s="23">
        <v>0</v>
      </c>
      <c r="AC127" s="23" t="s">
        <v>632</v>
      </c>
      <c r="AD127" s="23" t="s">
        <v>127</v>
      </c>
      <c r="AE127" s="23" t="s">
        <v>127</v>
      </c>
      <c r="AF127" s="23" t="s">
        <v>127</v>
      </c>
      <c r="AG127" s="23" t="s">
        <v>127</v>
      </c>
      <c r="AH127" s="23" t="s">
        <v>127</v>
      </c>
      <c r="AI127" s="23" t="s">
        <v>127</v>
      </c>
      <c r="AJ127" s="26">
        <v>4</v>
      </c>
      <c r="AK127" s="23" t="s">
        <v>633</v>
      </c>
      <c r="AN127" s="27"/>
      <c r="AP127" s="27"/>
      <c r="AS127" s="81" t="s">
        <v>6</v>
      </c>
      <c r="AT127" s="103"/>
    </row>
    <row r="128" spans="1:46" s="28" customFormat="1" x14ac:dyDescent="0.35">
      <c r="B128" s="34">
        <v>44106</v>
      </c>
      <c r="C128" s="29" t="s">
        <v>618</v>
      </c>
      <c r="D128" s="28" t="s">
        <v>7</v>
      </c>
      <c r="E128" s="28">
        <v>0</v>
      </c>
      <c r="F128" s="28">
        <v>0</v>
      </c>
      <c r="G128" s="28" t="s">
        <v>634</v>
      </c>
      <c r="H128" s="28">
        <v>0</v>
      </c>
      <c r="I128" s="95"/>
      <c r="L128" s="82"/>
      <c r="M128" s="28">
        <v>0</v>
      </c>
      <c r="N128" s="28">
        <v>0</v>
      </c>
      <c r="O128" s="28">
        <v>0</v>
      </c>
      <c r="P128" s="28">
        <v>0</v>
      </c>
      <c r="Q128" s="28">
        <v>0</v>
      </c>
      <c r="R128" s="28">
        <v>0</v>
      </c>
      <c r="S128" s="28">
        <v>0</v>
      </c>
      <c r="U128" s="30"/>
      <c r="V128" s="30">
        <v>0</v>
      </c>
      <c r="W128" s="30">
        <v>0</v>
      </c>
      <c r="X128" s="28">
        <v>0</v>
      </c>
      <c r="Y128" s="28">
        <v>0</v>
      </c>
      <c r="Z128" s="28">
        <v>0</v>
      </c>
      <c r="AA128" s="28">
        <v>0</v>
      </c>
      <c r="AB128" s="28">
        <v>0</v>
      </c>
      <c r="AC128" s="28" t="s">
        <v>635</v>
      </c>
      <c r="AD128" s="28" t="s">
        <v>127</v>
      </c>
      <c r="AE128" s="28" t="s">
        <v>127</v>
      </c>
      <c r="AF128" s="28" t="s">
        <v>127</v>
      </c>
      <c r="AG128" s="28" t="s">
        <v>127</v>
      </c>
      <c r="AH128" s="28" t="s">
        <v>127</v>
      </c>
      <c r="AI128" s="28" t="s">
        <v>127</v>
      </c>
      <c r="AJ128" s="31">
        <v>4</v>
      </c>
      <c r="AK128" s="28" t="s">
        <v>636</v>
      </c>
      <c r="AN128" s="32"/>
      <c r="AP128" s="32"/>
      <c r="AS128" s="82" t="s">
        <v>7</v>
      </c>
      <c r="AT128" s="1"/>
    </row>
    <row r="129" spans="1:46" x14ac:dyDescent="0.35">
      <c r="A129" s="11" t="s">
        <v>53</v>
      </c>
      <c r="B129" s="8">
        <v>43948</v>
      </c>
      <c r="C129" s="9">
        <v>0.49305555555555558</v>
      </c>
      <c r="D129" s="2" t="s">
        <v>16</v>
      </c>
      <c r="E129" s="2">
        <v>0</v>
      </c>
      <c r="F129" s="2">
        <v>0</v>
      </c>
      <c r="G129" s="2">
        <v>0</v>
      </c>
      <c r="H129" s="2">
        <v>0</v>
      </c>
      <c r="M129" s="2">
        <v>0</v>
      </c>
      <c r="N129" s="2">
        <v>0</v>
      </c>
      <c r="O129" s="2">
        <v>0</v>
      </c>
      <c r="P129" s="2">
        <v>0</v>
      </c>
      <c r="Q129" s="2">
        <v>0</v>
      </c>
      <c r="R129" s="2">
        <v>0</v>
      </c>
      <c r="S129" s="2">
        <v>0</v>
      </c>
      <c r="T129" s="2">
        <v>0</v>
      </c>
      <c r="V129" s="12">
        <v>0</v>
      </c>
      <c r="W129" s="12">
        <v>0</v>
      </c>
      <c r="X129" s="2">
        <v>0</v>
      </c>
      <c r="Y129" s="2">
        <v>0</v>
      </c>
      <c r="Z129" s="2">
        <v>0</v>
      </c>
      <c r="AA129" s="2">
        <v>0</v>
      </c>
      <c r="AB129" s="2">
        <v>0</v>
      </c>
      <c r="AC129" s="2" t="s">
        <v>394</v>
      </c>
      <c r="AD129" s="2">
        <v>0</v>
      </c>
      <c r="AE129" s="2">
        <v>0</v>
      </c>
      <c r="AF129" s="2">
        <v>0</v>
      </c>
      <c r="AG129" s="2">
        <v>0</v>
      </c>
      <c r="AH129" s="2">
        <v>0</v>
      </c>
      <c r="AI129" s="2">
        <v>0</v>
      </c>
      <c r="AJ129" s="10">
        <v>0</v>
      </c>
      <c r="AK129" s="2">
        <v>0</v>
      </c>
      <c r="AR129" s="11" t="s">
        <v>53</v>
      </c>
      <c r="AS129" s="83" t="s">
        <v>16</v>
      </c>
    </row>
    <row r="130" spans="1:46" s="56" customFormat="1" x14ac:dyDescent="0.35">
      <c r="B130" s="60">
        <v>43940</v>
      </c>
      <c r="C130" s="57">
        <v>0.4375</v>
      </c>
      <c r="D130" s="56" t="s">
        <v>18</v>
      </c>
      <c r="E130" s="56">
        <v>0</v>
      </c>
      <c r="F130" s="56">
        <v>0</v>
      </c>
      <c r="G130" s="56" t="s">
        <v>637</v>
      </c>
      <c r="H130" s="56" t="s">
        <v>92</v>
      </c>
      <c r="I130" s="92" t="s">
        <v>638</v>
      </c>
      <c r="J130" s="56">
        <v>0.75</v>
      </c>
      <c r="K130" s="56">
        <v>15.25</v>
      </c>
      <c r="L130" s="80">
        <v>0.02</v>
      </c>
      <c r="M130" s="56">
        <v>2</v>
      </c>
      <c r="N130" s="56" t="s">
        <v>639</v>
      </c>
      <c r="O130" s="56">
        <v>0.1</v>
      </c>
      <c r="P130" s="56" t="s">
        <v>640</v>
      </c>
      <c r="Q130" s="56" t="s">
        <v>262</v>
      </c>
      <c r="R130" s="56" t="s">
        <v>262</v>
      </c>
      <c r="S130" s="56" t="s">
        <v>262</v>
      </c>
      <c r="T130" s="56" t="s">
        <v>274</v>
      </c>
      <c r="U130" s="58" t="s">
        <v>641</v>
      </c>
      <c r="V130" s="58" t="s">
        <v>131</v>
      </c>
      <c r="W130" s="58" t="s">
        <v>346</v>
      </c>
      <c r="X130" s="56">
        <v>0</v>
      </c>
      <c r="Y130" s="56">
        <v>0</v>
      </c>
      <c r="Z130" s="56">
        <v>0</v>
      </c>
      <c r="AA130" s="56">
        <v>0</v>
      </c>
      <c r="AB130" s="56">
        <v>0</v>
      </c>
      <c r="AD130" s="56">
        <v>82</v>
      </c>
      <c r="AE130" s="56">
        <v>74</v>
      </c>
      <c r="AF130" s="56">
        <v>83</v>
      </c>
      <c r="AG130" s="56">
        <v>88</v>
      </c>
      <c r="AH130" s="56">
        <f>SUM(AD130:AG130)</f>
        <v>327</v>
      </c>
      <c r="AI130" s="56">
        <f>AH130/4</f>
        <v>81.75</v>
      </c>
      <c r="AJ130" s="59">
        <v>15</v>
      </c>
      <c r="AK130" s="56" t="s">
        <v>642</v>
      </c>
      <c r="AL130" s="56" t="s">
        <v>149</v>
      </c>
      <c r="AM130" s="60">
        <v>43957</v>
      </c>
      <c r="AN130" s="61">
        <v>0.6430555555555556</v>
      </c>
      <c r="AO130" s="56" t="s">
        <v>149</v>
      </c>
      <c r="AP130" s="56" t="s">
        <v>149</v>
      </c>
      <c r="AQ130" s="56" t="s">
        <v>149</v>
      </c>
      <c r="AS130" s="80" t="s">
        <v>18</v>
      </c>
      <c r="AT130" s="103"/>
    </row>
    <row r="131" spans="1:46" x14ac:dyDescent="0.35">
      <c r="B131" s="8">
        <v>43948</v>
      </c>
      <c r="C131" s="9">
        <v>0.49305555555555558</v>
      </c>
      <c r="D131" s="2" t="s">
        <v>17</v>
      </c>
      <c r="E131" s="2">
        <v>0</v>
      </c>
      <c r="F131" s="2">
        <v>0</v>
      </c>
      <c r="G131" s="2">
        <v>0</v>
      </c>
      <c r="H131" s="2">
        <v>0</v>
      </c>
      <c r="M131" s="2">
        <v>0</v>
      </c>
      <c r="N131" s="2">
        <v>0</v>
      </c>
      <c r="O131" s="2">
        <v>0</v>
      </c>
      <c r="P131" s="2">
        <v>0</v>
      </c>
      <c r="Q131" s="2">
        <v>0</v>
      </c>
      <c r="R131" s="2">
        <v>0</v>
      </c>
      <c r="S131" s="2">
        <v>0</v>
      </c>
      <c r="T131" s="2">
        <v>0</v>
      </c>
      <c r="V131" s="12" t="s">
        <v>131</v>
      </c>
      <c r="W131" s="12" t="s">
        <v>208</v>
      </c>
      <c r="X131" s="2" t="s">
        <v>262</v>
      </c>
      <c r="Y131" s="2" t="s">
        <v>262</v>
      </c>
      <c r="Z131" s="2" t="s">
        <v>262</v>
      </c>
      <c r="AA131" s="2" t="s">
        <v>262</v>
      </c>
      <c r="AB131" s="2" t="s">
        <v>262</v>
      </c>
      <c r="AC131" s="2" t="s">
        <v>398</v>
      </c>
      <c r="AD131" s="2">
        <v>14</v>
      </c>
      <c r="AE131" s="2">
        <v>45</v>
      </c>
      <c r="AF131" s="2">
        <v>16</v>
      </c>
      <c r="AG131" s="2">
        <v>54</v>
      </c>
      <c r="AH131" s="2">
        <f>SUM(AD131:AG131)</f>
        <v>129</v>
      </c>
      <c r="AI131" s="2">
        <f>AH131/4</f>
        <v>32.25</v>
      </c>
      <c r="AJ131" s="10">
        <v>0</v>
      </c>
      <c r="AK131" s="2">
        <v>0</v>
      </c>
      <c r="AS131" s="83" t="s">
        <v>17</v>
      </c>
    </row>
    <row r="132" spans="1:46" s="23" customFormat="1" x14ac:dyDescent="0.35">
      <c r="B132" s="33">
        <v>43948</v>
      </c>
      <c r="C132" s="24">
        <v>0.49305555555555558</v>
      </c>
      <c r="D132" s="23" t="s">
        <v>6</v>
      </c>
      <c r="E132" s="23">
        <v>2</v>
      </c>
      <c r="F132" s="23">
        <v>0</v>
      </c>
      <c r="G132" s="23" t="s">
        <v>395</v>
      </c>
      <c r="H132" s="23" t="s">
        <v>92</v>
      </c>
      <c r="I132" s="94"/>
      <c r="L132" s="81"/>
      <c r="M132" s="23">
        <v>4</v>
      </c>
      <c r="N132" s="23" t="s">
        <v>262</v>
      </c>
      <c r="O132" s="23" t="s">
        <v>262</v>
      </c>
      <c r="P132" s="23" t="s">
        <v>262</v>
      </c>
      <c r="Q132" s="23" t="s">
        <v>262</v>
      </c>
      <c r="R132" s="23" t="s">
        <v>262</v>
      </c>
      <c r="S132" s="23" t="s">
        <v>262</v>
      </c>
      <c r="T132" s="23" t="s">
        <v>262</v>
      </c>
      <c r="U132" s="25" t="s">
        <v>396</v>
      </c>
      <c r="V132" s="25" t="s">
        <v>166</v>
      </c>
      <c r="W132" s="25" t="s">
        <v>262</v>
      </c>
      <c r="X132" s="23">
        <v>0</v>
      </c>
      <c r="Y132" s="23">
        <v>0</v>
      </c>
      <c r="Z132" s="23">
        <v>0</v>
      </c>
      <c r="AA132" s="23">
        <v>0</v>
      </c>
      <c r="AB132" s="23">
        <v>0</v>
      </c>
      <c r="AD132" s="23" t="s">
        <v>127</v>
      </c>
      <c r="AE132" s="23" t="s">
        <v>127</v>
      </c>
      <c r="AF132" s="23" t="s">
        <v>127</v>
      </c>
      <c r="AG132" s="23" t="s">
        <v>127</v>
      </c>
      <c r="AH132" s="23" t="s">
        <v>127</v>
      </c>
      <c r="AI132" s="23" t="s">
        <v>127</v>
      </c>
      <c r="AJ132" s="26">
        <v>15</v>
      </c>
      <c r="AK132" s="23" t="s">
        <v>397</v>
      </c>
      <c r="AN132" s="27"/>
      <c r="AP132" s="27"/>
      <c r="AS132" s="81" t="s">
        <v>6</v>
      </c>
      <c r="AT132" s="103"/>
    </row>
    <row r="133" spans="1:46" s="28" customFormat="1" x14ac:dyDescent="0.35">
      <c r="B133" s="34">
        <v>43948</v>
      </c>
      <c r="C133" s="29">
        <v>0.49305555555555558</v>
      </c>
      <c r="D133" s="28" t="s">
        <v>7</v>
      </c>
      <c r="E133" s="28">
        <v>2</v>
      </c>
      <c r="F133" s="28">
        <v>0</v>
      </c>
      <c r="G133" s="28">
        <v>0</v>
      </c>
      <c r="H133" s="28" t="s">
        <v>163</v>
      </c>
      <c r="I133" s="95"/>
      <c r="L133" s="82"/>
      <c r="M133" s="28">
        <v>9</v>
      </c>
      <c r="N133" s="28" t="s">
        <v>399</v>
      </c>
      <c r="O133" s="28" t="s">
        <v>262</v>
      </c>
      <c r="P133" s="28" t="s">
        <v>400</v>
      </c>
      <c r="Q133" s="28" t="s">
        <v>262</v>
      </c>
      <c r="R133" s="28" t="s">
        <v>262</v>
      </c>
      <c r="S133" s="28" t="s">
        <v>262</v>
      </c>
      <c r="T133" s="28" t="s">
        <v>262</v>
      </c>
      <c r="U133" s="30" t="s">
        <v>401</v>
      </c>
      <c r="V133" s="30" t="s">
        <v>131</v>
      </c>
      <c r="W133" s="30" t="s">
        <v>208</v>
      </c>
      <c r="X133" s="28" t="s">
        <v>262</v>
      </c>
      <c r="Y133" s="28" t="s">
        <v>402</v>
      </c>
      <c r="Z133" s="28">
        <v>0.5</v>
      </c>
      <c r="AA133" s="28" t="s">
        <v>262</v>
      </c>
      <c r="AB133" s="28" t="s">
        <v>262</v>
      </c>
      <c r="AC133" s="28" t="s">
        <v>403</v>
      </c>
      <c r="AD133" s="28" t="s">
        <v>127</v>
      </c>
      <c r="AE133" s="28" t="s">
        <v>127</v>
      </c>
      <c r="AF133" s="28" t="s">
        <v>127</v>
      </c>
      <c r="AG133" s="28" t="s">
        <v>127</v>
      </c>
      <c r="AH133" s="28" t="s">
        <v>127</v>
      </c>
      <c r="AI133" s="28" t="s">
        <v>127</v>
      </c>
      <c r="AJ133" s="31">
        <v>14.6</v>
      </c>
      <c r="AK133" s="28" t="s">
        <v>404</v>
      </c>
      <c r="AN133" s="32"/>
      <c r="AP133" s="32"/>
      <c r="AS133" s="82" t="s">
        <v>7</v>
      </c>
      <c r="AT133" s="1"/>
    </row>
    <row r="134" spans="1:46" x14ac:dyDescent="0.35">
      <c r="A134" s="11" t="s">
        <v>55</v>
      </c>
      <c r="B134" s="8">
        <v>43940</v>
      </c>
      <c r="C134" s="9">
        <v>0.47916666666666669</v>
      </c>
      <c r="D134" s="2" t="s">
        <v>16</v>
      </c>
      <c r="E134" s="2">
        <v>0</v>
      </c>
      <c r="F134" s="2">
        <v>0</v>
      </c>
      <c r="G134" s="2">
        <v>0</v>
      </c>
      <c r="H134" s="2">
        <v>0</v>
      </c>
      <c r="M134" s="2">
        <v>0</v>
      </c>
      <c r="N134" s="2">
        <v>0</v>
      </c>
      <c r="O134" s="2">
        <v>0</v>
      </c>
      <c r="P134" s="2">
        <v>0</v>
      </c>
      <c r="Q134" s="2">
        <v>0</v>
      </c>
      <c r="R134" s="2">
        <v>0</v>
      </c>
      <c r="S134" s="2">
        <v>0</v>
      </c>
      <c r="T134" s="2">
        <v>0</v>
      </c>
      <c r="V134" s="12">
        <v>0</v>
      </c>
      <c r="W134" s="12">
        <v>0</v>
      </c>
      <c r="X134" s="2">
        <v>0</v>
      </c>
      <c r="Y134" s="2">
        <v>0</v>
      </c>
      <c r="Z134" s="2">
        <v>0</v>
      </c>
      <c r="AA134" s="2">
        <v>0</v>
      </c>
      <c r="AB134" s="2">
        <v>0</v>
      </c>
      <c r="AD134" s="2">
        <v>63</v>
      </c>
      <c r="AE134" s="2">
        <v>76</v>
      </c>
      <c r="AF134" s="2">
        <v>59</v>
      </c>
      <c r="AG134" s="2">
        <v>48</v>
      </c>
      <c r="AH134" s="2">
        <f>SUM(AD134:AG134)</f>
        <v>246</v>
      </c>
      <c r="AI134" s="2">
        <f>AH134/4</f>
        <v>61.5</v>
      </c>
      <c r="AJ134" s="10">
        <v>0</v>
      </c>
      <c r="AK134" s="2">
        <v>0</v>
      </c>
      <c r="AR134" s="11" t="s">
        <v>55</v>
      </c>
      <c r="AS134" s="83" t="s">
        <v>16</v>
      </c>
    </row>
    <row r="135" spans="1:46" s="50" customFormat="1" x14ac:dyDescent="0.35">
      <c r="B135" s="54">
        <v>43940</v>
      </c>
      <c r="C135" s="51">
        <v>0.4375</v>
      </c>
      <c r="D135" s="50" t="s">
        <v>18</v>
      </c>
      <c r="E135" s="50">
        <v>0</v>
      </c>
      <c r="F135" s="50">
        <v>0</v>
      </c>
      <c r="G135" s="50">
        <v>0</v>
      </c>
      <c r="H135" s="50" t="s">
        <v>163</v>
      </c>
      <c r="I135" s="96"/>
      <c r="L135" s="84"/>
      <c r="M135" s="50">
        <v>3</v>
      </c>
      <c r="N135" s="50" t="s">
        <v>643</v>
      </c>
      <c r="O135" s="50" t="s">
        <v>262</v>
      </c>
      <c r="P135" s="50" t="s">
        <v>644</v>
      </c>
      <c r="Q135" s="50" t="s">
        <v>262</v>
      </c>
      <c r="R135" s="50" t="s">
        <v>646</v>
      </c>
      <c r="S135" s="50">
        <v>4</v>
      </c>
      <c r="T135" s="50" t="s">
        <v>176</v>
      </c>
      <c r="U135" s="52" t="s">
        <v>645</v>
      </c>
      <c r="V135" s="52" t="s">
        <v>131</v>
      </c>
      <c r="W135" s="52" t="s">
        <v>346</v>
      </c>
      <c r="X135" s="50">
        <v>0</v>
      </c>
      <c r="Y135" s="50">
        <v>0</v>
      </c>
      <c r="Z135" s="50">
        <v>0</v>
      </c>
      <c r="AA135" s="50">
        <v>0</v>
      </c>
      <c r="AB135" s="50">
        <v>0</v>
      </c>
      <c r="AD135" s="50">
        <v>87</v>
      </c>
      <c r="AE135" s="50">
        <v>89</v>
      </c>
      <c r="AF135" s="50">
        <v>91</v>
      </c>
      <c r="AG135" s="50">
        <v>78</v>
      </c>
      <c r="AH135" s="50">
        <f>SUM(AD135:AG135)</f>
        <v>345</v>
      </c>
      <c r="AI135" s="50">
        <f>AH135/4</f>
        <v>86.25</v>
      </c>
      <c r="AJ135" s="53">
        <v>15.75</v>
      </c>
      <c r="AK135" s="50" t="s">
        <v>647</v>
      </c>
      <c r="AL135" s="50" t="s">
        <v>149</v>
      </c>
      <c r="AM135" s="54">
        <v>43957</v>
      </c>
      <c r="AN135" s="55">
        <v>0.64166666666666672</v>
      </c>
      <c r="AO135" s="50" t="s">
        <v>149</v>
      </c>
      <c r="AP135" s="50" t="s">
        <v>149</v>
      </c>
      <c r="AQ135" s="50" t="s">
        <v>149</v>
      </c>
      <c r="AS135" s="84" t="s">
        <v>18</v>
      </c>
      <c r="AT135" s="103"/>
    </row>
    <row r="136" spans="1:46" x14ac:dyDescent="0.35">
      <c r="B136" s="8">
        <v>43940</v>
      </c>
      <c r="C136" s="9">
        <v>0.47916666666666669</v>
      </c>
      <c r="D136" s="2" t="s">
        <v>17</v>
      </c>
      <c r="E136" s="2">
        <v>0</v>
      </c>
      <c r="F136" s="2">
        <v>0</v>
      </c>
      <c r="G136" s="2">
        <v>0</v>
      </c>
      <c r="H136" s="2">
        <v>0</v>
      </c>
      <c r="M136" s="2">
        <v>0</v>
      </c>
      <c r="N136" s="2">
        <v>0</v>
      </c>
      <c r="O136" s="2">
        <v>0</v>
      </c>
      <c r="P136" s="2">
        <v>0</v>
      </c>
      <c r="Q136" s="2">
        <v>0</v>
      </c>
      <c r="R136" s="2">
        <v>0</v>
      </c>
      <c r="S136" s="2">
        <v>0</v>
      </c>
      <c r="T136" s="2">
        <v>0</v>
      </c>
      <c r="V136" s="12">
        <v>0</v>
      </c>
      <c r="W136" s="12">
        <v>0</v>
      </c>
      <c r="X136" s="2">
        <v>0</v>
      </c>
      <c r="Y136" s="2">
        <v>0</v>
      </c>
      <c r="Z136" s="2">
        <v>0</v>
      </c>
      <c r="AA136" s="2">
        <v>0</v>
      </c>
      <c r="AB136" s="2">
        <v>0</v>
      </c>
      <c r="AD136" s="2">
        <v>13</v>
      </c>
      <c r="AE136" s="2">
        <v>12</v>
      </c>
      <c r="AF136" s="2">
        <v>49</v>
      </c>
      <c r="AG136" s="2">
        <v>36</v>
      </c>
      <c r="AH136" s="2">
        <f>SUM(AD136:AG136)</f>
        <v>110</v>
      </c>
      <c r="AI136" s="2">
        <f>AH136/4</f>
        <v>27.5</v>
      </c>
      <c r="AJ136" s="10">
        <v>0</v>
      </c>
      <c r="AK136" s="2">
        <v>0</v>
      </c>
      <c r="AS136" s="83" t="s">
        <v>17</v>
      </c>
    </row>
    <row r="137" spans="1:46" s="23" customFormat="1" x14ac:dyDescent="0.35">
      <c r="B137" s="33">
        <v>43940</v>
      </c>
      <c r="C137" s="24">
        <v>0.47916666666666669</v>
      </c>
      <c r="D137" s="23" t="s">
        <v>6</v>
      </c>
      <c r="E137" s="23">
        <v>0</v>
      </c>
      <c r="F137" s="23">
        <v>0</v>
      </c>
      <c r="G137" s="23">
        <v>0</v>
      </c>
      <c r="H137" s="23" t="s">
        <v>163</v>
      </c>
      <c r="I137" s="94"/>
      <c r="L137" s="81"/>
      <c r="M137" s="23">
        <v>4</v>
      </c>
      <c r="N137" s="23" t="s">
        <v>390</v>
      </c>
      <c r="O137" s="23">
        <v>0.3</v>
      </c>
      <c r="P137" s="23" t="s">
        <v>391</v>
      </c>
      <c r="Q137" s="23">
        <v>1</v>
      </c>
      <c r="R137" s="23">
        <v>0</v>
      </c>
      <c r="S137" s="23">
        <v>0</v>
      </c>
      <c r="T137" s="23" t="s">
        <v>303</v>
      </c>
      <c r="U137" s="25"/>
      <c r="V137" s="25" t="s">
        <v>131</v>
      </c>
      <c r="W137" s="25" t="s">
        <v>183</v>
      </c>
      <c r="X137" s="23">
        <v>0</v>
      </c>
      <c r="Y137" s="23">
        <v>0</v>
      </c>
      <c r="Z137" s="23">
        <v>0</v>
      </c>
      <c r="AA137" s="23">
        <v>0</v>
      </c>
      <c r="AB137" s="23">
        <v>0</v>
      </c>
      <c r="AD137" s="23" t="s">
        <v>127</v>
      </c>
      <c r="AE137" s="23" t="s">
        <v>127</v>
      </c>
      <c r="AF137" s="23" t="s">
        <v>127</v>
      </c>
      <c r="AG137" s="23" t="s">
        <v>127</v>
      </c>
      <c r="AH137" s="23" t="s">
        <v>127</v>
      </c>
      <c r="AI137" s="23" t="s">
        <v>127</v>
      </c>
      <c r="AJ137" s="26">
        <v>3.7</v>
      </c>
      <c r="AK137" s="23" t="s">
        <v>392</v>
      </c>
      <c r="AN137" s="27"/>
      <c r="AP137" s="27"/>
      <c r="AS137" s="81" t="s">
        <v>6</v>
      </c>
      <c r="AT137" s="103"/>
    </row>
    <row r="138" spans="1:46" s="28" customFormat="1" x14ac:dyDescent="0.35">
      <c r="B138" s="34">
        <v>43940</v>
      </c>
      <c r="C138" s="29">
        <v>0.47916666666666669</v>
      </c>
      <c r="D138" s="28" t="s">
        <v>7</v>
      </c>
      <c r="E138" s="28">
        <v>0</v>
      </c>
      <c r="F138" s="28">
        <v>0</v>
      </c>
      <c r="G138" s="28">
        <v>0</v>
      </c>
      <c r="H138" s="28" t="s">
        <v>163</v>
      </c>
      <c r="I138" s="95"/>
      <c r="L138" s="82"/>
      <c r="M138" s="28">
        <v>6</v>
      </c>
      <c r="N138" s="28" t="s">
        <v>393</v>
      </c>
      <c r="O138" s="28">
        <v>0.61</v>
      </c>
      <c r="P138" s="28" t="s">
        <v>262</v>
      </c>
      <c r="Q138" s="28" t="s">
        <v>262</v>
      </c>
      <c r="R138" s="28" t="s">
        <v>262</v>
      </c>
      <c r="S138" s="28">
        <v>0</v>
      </c>
      <c r="T138" s="28" t="s">
        <v>303</v>
      </c>
      <c r="U138" s="30"/>
      <c r="V138" s="30">
        <v>0</v>
      </c>
      <c r="W138" s="30">
        <v>0</v>
      </c>
      <c r="X138" s="28">
        <v>0</v>
      </c>
      <c r="Y138" s="28">
        <v>0</v>
      </c>
      <c r="Z138" s="28">
        <v>0</v>
      </c>
      <c r="AA138" s="28">
        <v>0</v>
      </c>
      <c r="AB138" s="28">
        <v>0</v>
      </c>
      <c r="AD138" s="28" t="s">
        <v>127</v>
      </c>
      <c r="AE138" s="28" t="s">
        <v>127</v>
      </c>
      <c r="AF138" s="28" t="s">
        <v>127</v>
      </c>
      <c r="AG138" s="28" t="s">
        <v>127</v>
      </c>
      <c r="AH138" s="28" t="s">
        <v>127</v>
      </c>
      <c r="AI138" s="28" t="s">
        <v>127</v>
      </c>
      <c r="AJ138" s="31">
        <v>0</v>
      </c>
      <c r="AK138" s="28">
        <v>0</v>
      </c>
      <c r="AN138" s="32"/>
      <c r="AP138" s="32"/>
      <c r="AS138" s="82" t="s">
        <v>7</v>
      </c>
      <c r="AT138" s="1"/>
    </row>
    <row r="139" spans="1:46" x14ac:dyDescent="0.35">
      <c r="A139" s="11" t="s">
        <v>56</v>
      </c>
      <c r="B139" s="8">
        <v>43957</v>
      </c>
      <c r="C139" s="9">
        <v>0.45833333333333331</v>
      </c>
      <c r="D139" s="2" t="s">
        <v>16</v>
      </c>
      <c r="E139" s="2">
        <v>0</v>
      </c>
      <c r="F139" s="2">
        <v>0</v>
      </c>
      <c r="G139" s="2">
        <v>0</v>
      </c>
      <c r="H139" s="2">
        <v>0</v>
      </c>
      <c r="M139" s="2">
        <v>0</v>
      </c>
      <c r="N139" s="2">
        <v>0</v>
      </c>
      <c r="O139" s="2">
        <v>0</v>
      </c>
      <c r="P139" s="2">
        <v>0</v>
      </c>
      <c r="Q139" s="2">
        <v>0</v>
      </c>
      <c r="R139" s="2">
        <v>0</v>
      </c>
      <c r="S139" s="2">
        <v>0</v>
      </c>
      <c r="V139" s="12">
        <v>0</v>
      </c>
      <c r="W139" s="12">
        <v>0</v>
      </c>
      <c r="X139" s="2">
        <v>0</v>
      </c>
      <c r="Y139" s="2">
        <v>0</v>
      </c>
      <c r="Z139" s="2">
        <v>0</v>
      </c>
      <c r="AA139" s="2">
        <v>0</v>
      </c>
      <c r="AB139" s="2">
        <v>0</v>
      </c>
      <c r="AD139" s="2">
        <v>31</v>
      </c>
      <c r="AE139" s="2">
        <v>40</v>
      </c>
      <c r="AF139" s="2">
        <v>60</v>
      </c>
      <c r="AG139" s="2">
        <v>84</v>
      </c>
      <c r="AH139" s="2">
        <f>SUM(AD139:AG139)</f>
        <v>215</v>
      </c>
      <c r="AI139" s="2">
        <f>AH139/4</f>
        <v>53.75</v>
      </c>
      <c r="AJ139" s="10">
        <v>11</v>
      </c>
      <c r="AK139" s="2" t="s">
        <v>654</v>
      </c>
      <c r="AR139" s="11" t="s">
        <v>56</v>
      </c>
      <c r="AS139" s="83" t="s">
        <v>16</v>
      </c>
    </row>
    <row r="140" spans="1:46" s="56" customFormat="1" x14ac:dyDescent="0.35">
      <c r="B140" s="60">
        <v>43957</v>
      </c>
      <c r="C140" s="57">
        <v>0.45833333333333331</v>
      </c>
      <c r="D140" s="56" t="s">
        <v>18</v>
      </c>
      <c r="E140" s="56">
        <v>0</v>
      </c>
      <c r="F140" s="56">
        <v>0</v>
      </c>
      <c r="G140" s="56" t="s">
        <v>661</v>
      </c>
      <c r="H140" s="56">
        <v>0</v>
      </c>
      <c r="I140" s="92" t="s">
        <v>662</v>
      </c>
      <c r="J140" s="56">
        <v>0.5</v>
      </c>
      <c r="K140" s="56">
        <v>1</v>
      </c>
      <c r="L140" s="80">
        <v>7.0000000000000007E-2</v>
      </c>
      <c r="M140" s="56">
        <v>0</v>
      </c>
      <c r="N140" s="56">
        <v>0</v>
      </c>
      <c r="O140" s="56">
        <v>0</v>
      </c>
      <c r="P140" s="56">
        <v>0</v>
      </c>
      <c r="Q140" s="56">
        <v>0</v>
      </c>
      <c r="R140" s="56">
        <v>0</v>
      </c>
      <c r="S140" s="56">
        <v>0</v>
      </c>
      <c r="T140" s="56">
        <v>0</v>
      </c>
      <c r="U140" s="58"/>
      <c r="V140" s="58" t="s">
        <v>131</v>
      </c>
      <c r="W140" s="58" t="s">
        <v>208</v>
      </c>
      <c r="X140" s="56">
        <v>0</v>
      </c>
      <c r="Y140" s="56">
        <v>0</v>
      </c>
      <c r="Z140" s="56">
        <v>0</v>
      </c>
      <c r="AA140" s="56">
        <v>0</v>
      </c>
      <c r="AB140" s="56">
        <v>0</v>
      </c>
      <c r="AD140" s="56">
        <v>77</v>
      </c>
      <c r="AE140" s="56">
        <v>74</v>
      </c>
      <c r="AF140" s="56">
        <v>84</v>
      </c>
      <c r="AG140" s="56">
        <v>77</v>
      </c>
      <c r="AH140" s="56">
        <f>SUM(AD140:AG140)</f>
        <v>312</v>
      </c>
      <c r="AI140" s="56">
        <f>AH140/4</f>
        <v>78</v>
      </c>
      <c r="AJ140" s="59">
        <v>10</v>
      </c>
      <c r="AK140" s="56" t="s">
        <v>663</v>
      </c>
      <c r="AL140" s="56" t="s">
        <v>153</v>
      </c>
      <c r="AM140" s="60">
        <v>44107</v>
      </c>
      <c r="AN140" s="61">
        <v>0.59375</v>
      </c>
      <c r="AO140" s="56">
        <v>19.100000000000001</v>
      </c>
      <c r="AP140" s="61">
        <v>0.59722222222222221</v>
      </c>
      <c r="AQ140" s="56">
        <v>30.2</v>
      </c>
      <c r="AS140" s="80" t="s">
        <v>18</v>
      </c>
      <c r="AT140" s="103"/>
    </row>
    <row r="141" spans="1:46" x14ac:dyDescent="0.35">
      <c r="B141" s="8">
        <v>43957</v>
      </c>
      <c r="C141" s="9">
        <v>0.45833333333333331</v>
      </c>
      <c r="D141" s="2" t="s">
        <v>17</v>
      </c>
      <c r="E141" s="2">
        <v>0</v>
      </c>
      <c r="F141" s="2">
        <v>0</v>
      </c>
      <c r="G141" s="2">
        <v>0</v>
      </c>
      <c r="H141" s="2">
        <v>0</v>
      </c>
      <c r="M141" s="2">
        <v>0</v>
      </c>
      <c r="N141" s="2">
        <v>0</v>
      </c>
      <c r="O141" s="2">
        <v>0</v>
      </c>
      <c r="P141" s="2">
        <v>0</v>
      </c>
      <c r="Q141" s="2">
        <v>0</v>
      </c>
      <c r="R141" s="2">
        <v>0</v>
      </c>
      <c r="S141" s="2">
        <v>0</v>
      </c>
      <c r="T141" s="2">
        <v>0</v>
      </c>
      <c r="V141" s="12">
        <v>0</v>
      </c>
      <c r="W141" s="12">
        <v>0</v>
      </c>
      <c r="X141" s="2">
        <v>5</v>
      </c>
      <c r="Y141" s="2" t="s">
        <v>262</v>
      </c>
      <c r="Z141" s="2" t="s">
        <v>262</v>
      </c>
      <c r="AA141" s="2" t="s">
        <v>262</v>
      </c>
      <c r="AB141" s="2" t="s">
        <v>262</v>
      </c>
      <c r="AC141" s="2" t="s">
        <v>658</v>
      </c>
      <c r="AD141" s="2">
        <v>57</v>
      </c>
      <c r="AE141" s="2">
        <v>64</v>
      </c>
      <c r="AF141" s="2">
        <v>26</v>
      </c>
      <c r="AG141" s="2">
        <v>38</v>
      </c>
      <c r="AH141" s="2">
        <f>SUM(AD141:AG141)</f>
        <v>185</v>
      </c>
      <c r="AI141" s="2">
        <f>AH141/4</f>
        <v>46.25</v>
      </c>
      <c r="AJ141" s="10">
        <v>9</v>
      </c>
      <c r="AK141" s="2" t="s">
        <v>659</v>
      </c>
      <c r="AS141" s="83" t="s">
        <v>17</v>
      </c>
    </row>
    <row r="142" spans="1:46" s="23" customFormat="1" x14ac:dyDescent="0.35">
      <c r="B142" s="33">
        <v>43957</v>
      </c>
      <c r="C142" s="24">
        <v>0.45833333333333331</v>
      </c>
      <c r="D142" s="23" t="s">
        <v>6</v>
      </c>
      <c r="E142" s="23">
        <v>0</v>
      </c>
      <c r="F142" s="23">
        <v>0</v>
      </c>
      <c r="G142" s="23">
        <v>0</v>
      </c>
      <c r="H142" s="23" t="s">
        <v>172</v>
      </c>
      <c r="I142" s="94"/>
      <c r="M142" s="94">
        <v>2</v>
      </c>
      <c r="N142" s="23" t="s">
        <v>655</v>
      </c>
      <c r="O142" s="23">
        <v>0.7</v>
      </c>
      <c r="P142" s="23" t="s">
        <v>656</v>
      </c>
      <c r="Q142" s="23">
        <v>2</v>
      </c>
      <c r="R142" s="23">
        <v>0</v>
      </c>
      <c r="S142" s="23">
        <v>0</v>
      </c>
      <c r="T142" s="23" t="s">
        <v>176</v>
      </c>
      <c r="V142" s="23">
        <v>0</v>
      </c>
      <c r="W142" s="23">
        <v>0</v>
      </c>
      <c r="X142" s="23">
        <v>20</v>
      </c>
      <c r="Y142" s="23" t="s">
        <v>262</v>
      </c>
      <c r="Z142" s="23" t="s">
        <v>262</v>
      </c>
      <c r="AA142" s="23" t="s">
        <v>262</v>
      </c>
      <c r="AB142" s="23" t="s">
        <v>262</v>
      </c>
      <c r="AC142" s="23" t="s">
        <v>657</v>
      </c>
      <c r="AD142" s="23" t="s">
        <v>127</v>
      </c>
      <c r="AE142" s="23" t="s">
        <v>127</v>
      </c>
      <c r="AF142" s="23" t="s">
        <v>127</v>
      </c>
      <c r="AG142" s="23" t="s">
        <v>127</v>
      </c>
      <c r="AH142" s="23" t="s">
        <v>127</v>
      </c>
      <c r="AI142" s="23" t="s">
        <v>127</v>
      </c>
      <c r="AJ142" s="23">
        <v>0</v>
      </c>
      <c r="AK142" s="23">
        <v>0</v>
      </c>
      <c r="AN142" s="27"/>
      <c r="AP142" s="27"/>
      <c r="AS142" s="81" t="s">
        <v>6</v>
      </c>
      <c r="AT142" s="103"/>
    </row>
    <row r="143" spans="1:46" s="28" customFormat="1" x14ac:dyDescent="0.35">
      <c r="B143" s="34">
        <v>43957</v>
      </c>
      <c r="C143" s="29">
        <v>0.45833333333333331</v>
      </c>
      <c r="D143" s="28" t="s">
        <v>7</v>
      </c>
      <c r="E143" s="28">
        <v>0</v>
      </c>
      <c r="F143" s="28">
        <v>0</v>
      </c>
      <c r="G143" s="28">
        <v>0</v>
      </c>
      <c r="H143" s="28">
        <v>0</v>
      </c>
      <c r="I143" s="95"/>
      <c r="M143" s="95">
        <v>0</v>
      </c>
      <c r="N143" s="28">
        <v>0</v>
      </c>
      <c r="O143" s="28">
        <v>0</v>
      </c>
      <c r="P143" s="28">
        <v>0</v>
      </c>
      <c r="Q143" s="28">
        <v>0</v>
      </c>
      <c r="R143" s="28">
        <v>0</v>
      </c>
      <c r="S143" s="28">
        <v>0</v>
      </c>
      <c r="T143" s="28">
        <v>0</v>
      </c>
      <c r="V143" s="28">
        <v>0</v>
      </c>
      <c r="W143" s="28">
        <v>0</v>
      </c>
      <c r="X143" s="28">
        <v>30</v>
      </c>
      <c r="Y143" s="28" t="s">
        <v>262</v>
      </c>
      <c r="Z143" s="28" t="s">
        <v>262</v>
      </c>
      <c r="AA143" s="28" t="s">
        <v>262</v>
      </c>
      <c r="AB143" s="28" t="s">
        <v>262</v>
      </c>
      <c r="AC143" s="28" t="s">
        <v>657</v>
      </c>
      <c r="AD143" s="28" t="s">
        <v>127</v>
      </c>
      <c r="AE143" s="28" t="s">
        <v>127</v>
      </c>
      <c r="AF143" s="28" t="s">
        <v>127</v>
      </c>
      <c r="AG143" s="28" t="s">
        <v>127</v>
      </c>
      <c r="AH143" s="28" t="s">
        <v>127</v>
      </c>
      <c r="AI143" s="28" t="s">
        <v>127</v>
      </c>
      <c r="AJ143" s="28">
        <v>8.75</v>
      </c>
      <c r="AK143" s="28" t="s">
        <v>660</v>
      </c>
      <c r="AN143" s="32"/>
      <c r="AP143" s="32"/>
      <c r="AS143" s="82" t="s">
        <v>7</v>
      </c>
      <c r="AT143" s="1"/>
    </row>
    <row r="144" spans="1:46" x14ac:dyDescent="0.35">
      <c r="A144" s="11" t="s">
        <v>57</v>
      </c>
      <c r="B144" s="8">
        <v>43957</v>
      </c>
      <c r="C144" s="9">
        <v>0.45833333333333331</v>
      </c>
      <c r="D144" s="2" t="s">
        <v>16</v>
      </c>
      <c r="E144" s="2">
        <v>0</v>
      </c>
      <c r="F144" s="2">
        <v>0</v>
      </c>
      <c r="G144" s="2">
        <v>0</v>
      </c>
      <c r="H144" s="2">
        <v>0</v>
      </c>
      <c r="M144" s="2">
        <v>0</v>
      </c>
      <c r="N144" s="2">
        <v>0</v>
      </c>
      <c r="O144" s="2">
        <v>0</v>
      </c>
      <c r="P144" s="2">
        <v>0</v>
      </c>
      <c r="Q144" s="2">
        <v>0</v>
      </c>
      <c r="R144" s="2">
        <v>0</v>
      </c>
      <c r="S144" s="2">
        <v>0</v>
      </c>
      <c r="V144" s="12">
        <v>0</v>
      </c>
      <c r="W144" s="12">
        <v>0</v>
      </c>
      <c r="X144" s="2">
        <v>0</v>
      </c>
      <c r="Y144" s="2">
        <v>0</v>
      </c>
      <c r="Z144" s="2">
        <v>0</v>
      </c>
      <c r="AA144" s="2">
        <v>0</v>
      </c>
      <c r="AB144" s="2">
        <v>0</v>
      </c>
      <c r="AD144" s="2">
        <v>69</v>
      </c>
      <c r="AE144" s="2">
        <v>41</v>
      </c>
      <c r="AF144" s="2">
        <v>46</v>
      </c>
      <c r="AG144" s="2">
        <v>38</v>
      </c>
      <c r="AH144" s="2">
        <f>SUM(AD144:AG144)</f>
        <v>194</v>
      </c>
      <c r="AI144" s="2">
        <f>AH144/4</f>
        <v>48.5</v>
      </c>
      <c r="AJ144" s="10">
        <v>13</v>
      </c>
      <c r="AK144" s="2" t="s">
        <v>648</v>
      </c>
      <c r="AR144" s="11" t="s">
        <v>57</v>
      </c>
      <c r="AS144" s="83" t="s">
        <v>16</v>
      </c>
    </row>
    <row r="145" spans="1:46" s="50" customFormat="1" x14ac:dyDescent="0.35">
      <c r="B145" s="54">
        <v>43957</v>
      </c>
      <c r="C145" s="51">
        <v>0.47916666666666669</v>
      </c>
      <c r="D145" s="50" t="s">
        <v>18</v>
      </c>
      <c r="E145" s="50">
        <v>0</v>
      </c>
      <c r="F145" s="50">
        <v>0</v>
      </c>
      <c r="G145" s="50">
        <v>0</v>
      </c>
      <c r="H145" s="50" t="s">
        <v>215</v>
      </c>
      <c r="I145" s="96" t="s">
        <v>664</v>
      </c>
      <c r="L145" s="84"/>
      <c r="M145" s="50">
        <v>1</v>
      </c>
      <c r="N145" s="50">
        <v>0.1</v>
      </c>
      <c r="O145" s="50">
        <v>0.1</v>
      </c>
      <c r="P145" s="50">
        <v>1</v>
      </c>
      <c r="Q145" s="50">
        <v>1</v>
      </c>
      <c r="R145" s="50">
        <v>0</v>
      </c>
      <c r="S145" s="50">
        <v>0</v>
      </c>
      <c r="T145" s="50" t="s">
        <v>176</v>
      </c>
      <c r="U145" s="52"/>
      <c r="V145" s="52" t="s">
        <v>131</v>
      </c>
      <c r="W145" s="52" t="s">
        <v>208</v>
      </c>
      <c r="X145" s="50">
        <v>0</v>
      </c>
      <c r="Y145" s="50">
        <v>0</v>
      </c>
      <c r="Z145" s="50">
        <v>0</v>
      </c>
      <c r="AA145" s="50">
        <v>0</v>
      </c>
      <c r="AB145" s="50">
        <v>0</v>
      </c>
      <c r="AC145" s="50">
        <v>0</v>
      </c>
      <c r="AD145" s="50">
        <v>87</v>
      </c>
      <c r="AE145" s="50">
        <v>82</v>
      </c>
      <c r="AF145" s="50">
        <v>84</v>
      </c>
      <c r="AG145" s="50">
        <v>51</v>
      </c>
      <c r="AH145" s="50">
        <f>SUM(AD145:AG145)</f>
        <v>304</v>
      </c>
      <c r="AI145" s="50">
        <f>AH145/4</f>
        <v>76</v>
      </c>
      <c r="AJ145" s="53">
        <v>8</v>
      </c>
      <c r="AK145" s="50" t="s">
        <v>665</v>
      </c>
      <c r="AL145" s="50" t="s">
        <v>153</v>
      </c>
      <c r="AM145" s="54">
        <v>44107</v>
      </c>
      <c r="AN145" s="55">
        <v>0.11041666666666666</v>
      </c>
      <c r="AO145" s="50">
        <v>19.899999999999999</v>
      </c>
      <c r="AP145" s="55">
        <v>0.61388888888888882</v>
      </c>
      <c r="AQ145" s="50">
        <v>28.5</v>
      </c>
      <c r="AS145" s="84" t="s">
        <v>18</v>
      </c>
      <c r="AT145" s="103"/>
    </row>
    <row r="146" spans="1:46" x14ac:dyDescent="0.35">
      <c r="B146" s="8">
        <v>43957</v>
      </c>
      <c r="C146" s="9">
        <v>0.45833333333333331</v>
      </c>
      <c r="D146" s="2" t="s">
        <v>17</v>
      </c>
      <c r="E146" s="2">
        <v>0</v>
      </c>
      <c r="F146" s="2">
        <v>0</v>
      </c>
      <c r="G146" s="2">
        <v>0</v>
      </c>
      <c r="H146" s="2">
        <v>0</v>
      </c>
      <c r="M146" s="2">
        <v>0</v>
      </c>
      <c r="N146" s="2">
        <v>0</v>
      </c>
      <c r="O146" s="2">
        <v>0</v>
      </c>
      <c r="P146" s="2">
        <v>0</v>
      </c>
      <c r="Q146" s="2">
        <v>0</v>
      </c>
      <c r="R146" s="2">
        <v>0</v>
      </c>
      <c r="S146" s="2">
        <v>0</v>
      </c>
      <c r="T146" s="2">
        <v>0</v>
      </c>
      <c r="V146" s="12" t="s">
        <v>131</v>
      </c>
      <c r="W146" s="12" t="s">
        <v>346</v>
      </c>
      <c r="X146" s="2">
        <v>0</v>
      </c>
      <c r="Y146" s="2">
        <v>0</v>
      </c>
      <c r="Z146" s="2">
        <v>0</v>
      </c>
      <c r="AA146" s="2">
        <v>0</v>
      </c>
      <c r="AB146" s="2">
        <v>0</v>
      </c>
      <c r="AD146" s="2">
        <v>49</v>
      </c>
      <c r="AE146" s="2">
        <v>11</v>
      </c>
      <c r="AF146" s="2">
        <v>19</v>
      </c>
      <c r="AG146" s="2">
        <v>63</v>
      </c>
      <c r="AH146" s="2">
        <f>SUM(AD146:AG146)</f>
        <v>142</v>
      </c>
      <c r="AI146" s="2">
        <f>AH146/4</f>
        <v>35.5</v>
      </c>
      <c r="AJ146" s="10">
        <v>8.5</v>
      </c>
      <c r="AK146" s="2" t="s">
        <v>649</v>
      </c>
      <c r="AS146" s="83" t="s">
        <v>17</v>
      </c>
    </row>
    <row r="147" spans="1:46" s="23" customFormat="1" x14ac:dyDescent="0.35">
      <c r="B147" s="33">
        <v>43957</v>
      </c>
      <c r="C147" s="24">
        <v>0.45833333333333331</v>
      </c>
      <c r="D147" s="23" t="s">
        <v>6</v>
      </c>
      <c r="E147" s="23">
        <v>0</v>
      </c>
      <c r="F147" s="23">
        <v>0</v>
      </c>
      <c r="G147" s="23">
        <v>0</v>
      </c>
      <c r="H147" s="23">
        <v>0</v>
      </c>
      <c r="I147" s="94"/>
      <c r="L147" s="81"/>
      <c r="M147" s="23">
        <v>1</v>
      </c>
      <c r="N147" s="23">
        <v>0.3</v>
      </c>
      <c r="O147" s="23">
        <v>0.03</v>
      </c>
      <c r="P147" s="23">
        <v>1</v>
      </c>
      <c r="Q147" s="23">
        <v>1</v>
      </c>
      <c r="R147" s="23">
        <v>0</v>
      </c>
      <c r="S147" s="23">
        <v>0</v>
      </c>
      <c r="T147" s="23" t="s">
        <v>176</v>
      </c>
      <c r="U147" s="25"/>
      <c r="V147" s="25">
        <v>0</v>
      </c>
      <c r="W147" s="25">
        <v>0</v>
      </c>
      <c r="X147" s="23">
        <v>0</v>
      </c>
      <c r="Y147" s="23">
        <v>0</v>
      </c>
      <c r="Z147" s="23">
        <v>0</v>
      </c>
      <c r="AA147" s="23">
        <v>0</v>
      </c>
      <c r="AB147" s="23">
        <v>0</v>
      </c>
      <c r="AD147" s="23" t="s">
        <v>127</v>
      </c>
      <c r="AE147" s="23" t="s">
        <v>127</v>
      </c>
      <c r="AF147" s="23" t="s">
        <v>127</v>
      </c>
      <c r="AG147" s="23" t="s">
        <v>127</v>
      </c>
      <c r="AH147" s="23" t="s">
        <v>127</v>
      </c>
      <c r="AI147" s="23" t="s">
        <v>127</v>
      </c>
      <c r="AJ147" s="26">
        <v>0</v>
      </c>
      <c r="AK147" s="23">
        <v>0</v>
      </c>
      <c r="AN147" s="27"/>
      <c r="AP147" s="27"/>
      <c r="AS147" s="81" t="s">
        <v>6</v>
      </c>
      <c r="AT147" s="103"/>
    </row>
    <row r="148" spans="1:46" s="28" customFormat="1" x14ac:dyDescent="0.35">
      <c r="B148" s="34">
        <v>43957</v>
      </c>
      <c r="C148" s="29">
        <v>0.45833333333333331</v>
      </c>
      <c r="D148" s="28" t="s">
        <v>7</v>
      </c>
      <c r="E148" s="28">
        <v>0</v>
      </c>
      <c r="F148" s="28">
        <v>0</v>
      </c>
      <c r="G148" s="28">
        <v>0</v>
      </c>
      <c r="H148" s="28" t="s">
        <v>172</v>
      </c>
      <c r="I148" s="95"/>
      <c r="L148" s="82"/>
      <c r="M148" s="28">
        <v>7</v>
      </c>
      <c r="N148" s="28" t="s">
        <v>650</v>
      </c>
      <c r="O148" s="28">
        <v>0.3</v>
      </c>
      <c r="P148" s="28" t="s">
        <v>651</v>
      </c>
      <c r="Q148" s="28">
        <v>5.8</v>
      </c>
      <c r="R148" s="28">
        <v>0</v>
      </c>
      <c r="S148" s="28">
        <v>0</v>
      </c>
      <c r="T148" s="28" t="s">
        <v>274</v>
      </c>
      <c r="U148" s="30"/>
      <c r="V148" s="30" t="s">
        <v>131</v>
      </c>
      <c r="W148" s="30" t="s">
        <v>346</v>
      </c>
      <c r="X148" s="28">
        <v>0</v>
      </c>
      <c r="Y148" s="28" t="s">
        <v>262</v>
      </c>
      <c r="Z148" s="28" t="s">
        <v>262</v>
      </c>
      <c r="AA148" s="28" t="s">
        <v>262</v>
      </c>
      <c r="AB148" s="28" t="s">
        <v>262</v>
      </c>
      <c r="AC148" s="28" t="s">
        <v>652</v>
      </c>
      <c r="AD148" s="28" t="s">
        <v>127</v>
      </c>
      <c r="AE148" s="28" t="s">
        <v>127</v>
      </c>
      <c r="AF148" s="28" t="s">
        <v>127</v>
      </c>
      <c r="AG148" s="28" t="s">
        <v>127</v>
      </c>
      <c r="AH148" s="28" t="s">
        <v>127</v>
      </c>
      <c r="AI148" s="28" t="s">
        <v>127</v>
      </c>
      <c r="AJ148" s="31">
        <v>11.5</v>
      </c>
      <c r="AK148" s="28" t="s">
        <v>653</v>
      </c>
      <c r="AN148" s="32"/>
      <c r="AP148" s="32"/>
      <c r="AS148" s="82" t="s">
        <v>7</v>
      </c>
      <c r="AT148" s="1"/>
    </row>
    <row r="149" spans="1:46" x14ac:dyDescent="0.35">
      <c r="A149" s="2" t="s">
        <v>58</v>
      </c>
      <c r="B149" s="8">
        <v>43942</v>
      </c>
      <c r="C149" s="9">
        <v>0.46875</v>
      </c>
      <c r="D149" s="2" t="s">
        <v>16</v>
      </c>
      <c r="E149" s="2">
        <v>0</v>
      </c>
      <c r="F149" s="2">
        <v>1</v>
      </c>
      <c r="G149" s="2">
        <v>0</v>
      </c>
      <c r="H149" s="2" t="s">
        <v>417</v>
      </c>
      <c r="M149" s="2">
        <v>1</v>
      </c>
      <c r="O149" s="2">
        <v>0.3</v>
      </c>
      <c r="Q149" s="2">
        <v>7</v>
      </c>
      <c r="R149" s="2" t="s">
        <v>418</v>
      </c>
      <c r="S149" s="2">
        <v>12.5</v>
      </c>
      <c r="T149" s="2" t="s">
        <v>303</v>
      </c>
      <c r="U149" s="12" t="s">
        <v>419</v>
      </c>
      <c r="V149" s="12">
        <v>0</v>
      </c>
      <c r="W149" s="12">
        <v>0</v>
      </c>
      <c r="X149" s="2">
        <v>0</v>
      </c>
      <c r="Y149" s="2">
        <v>0</v>
      </c>
      <c r="Z149" s="2">
        <v>0</v>
      </c>
      <c r="AA149" s="2">
        <v>0</v>
      </c>
      <c r="AB149" s="2">
        <v>0</v>
      </c>
      <c r="AD149" s="2">
        <v>0</v>
      </c>
      <c r="AE149" s="2">
        <v>0</v>
      </c>
      <c r="AF149" s="2">
        <v>0</v>
      </c>
      <c r="AG149" s="2">
        <v>5</v>
      </c>
      <c r="AH149" s="2">
        <v>5</v>
      </c>
      <c r="AI149" s="10">
        <v>1.25</v>
      </c>
      <c r="AJ149" s="10">
        <v>0</v>
      </c>
      <c r="AR149" s="2" t="s">
        <v>58</v>
      </c>
      <c r="AS149" s="79" t="s">
        <v>16</v>
      </c>
    </row>
    <row r="150" spans="1:46" s="56" customFormat="1" x14ac:dyDescent="0.35">
      <c r="B150" s="60">
        <v>43942</v>
      </c>
      <c r="C150" s="57">
        <v>0.46875</v>
      </c>
      <c r="D150" s="56" t="s">
        <v>18</v>
      </c>
      <c r="E150" s="56">
        <v>0</v>
      </c>
      <c r="G150" s="56">
        <v>0</v>
      </c>
      <c r="H150" s="56">
        <v>0</v>
      </c>
      <c r="I150" s="56" t="s">
        <v>666</v>
      </c>
      <c r="J150" s="56" t="s">
        <v>667</v>
      </c>
      <c r="K150" s="56">
        <v>3</v>
      </c>
      <c r="L150" s="56" t="s">
        <v>668</v>
      </c>
      <c r="M150" s="56">
        <v>0</v>
      </c>
      <c r="N150" s="56">
        <v>0</v>
      </c>
      <c r="O150" s="56">
        <v>0</v>
      </c>
      <c r="P150" s="56">
        <v>0</v>
      </c>
      <c r="Q150" s="56">
        <v>0</v>
      </c>
      <c r="R150" s="56">
        <v>0</v>
      </c>
      <c r="S150" s="56">
        <v>0</v>
      </c>
      <c r="V150" s="56" t="s">
        <v>543</v>
      </c>
      <c r="W150" s="56" t="s">
        <v>208</v>
      </c>
      <c r="X150" s="56">
        <v>0</v>
      </c>
      <c r="Y150" s="56">
        <v>0</v>
      </c>
      <c r="Z150" s="56">
        <v>0</v>
      </c>
      <c r="AA150" s="56">
        <v>0</v>
      </c>
      <c r="AB150" s="56">
        <v>0</v>
      </c>
      <c r="AC150" s="56" t="s">
        <v>669</v>
      </c>
      <c r="AD150" s="56">
        <v>69</v>
      </c>
      <c r="AE150" s="56">
        <v>82</v>
      </c>
      <c r="AF150" s="56">
        <v>90</v>
      </c>
      <c r="AG150" s="56">
        <v>85</v>
      </c>
      <c r="AH150" s="56">
        <f>SUM(AD150:AG150)</f>
        <v>326</v>
      </c>
      <c r="AI150" s="56">
        <f>AH150/4</f>
        <v>81.5</v>
      </c>
      <c r="AJ150" s="56">
        <v>12</v>
      </c>
      <c r="AK150" s="56" t="s">
        <v>675</v>
      </c>
      <c r="AL150" s="56" t="s">
        <v>149</v>
      </c>
      <c r="AM150" s="60">
        <v>43957</v>
      </c>
      <c r="AN150" s="61">
        <v>0.6479166666666667</v>
      </c>
      <c r="AO150" s="56" t="s">
        <v>149</v>
      </c>
      <c r="AP150" s="56" t="s">
        <v>149</v>
      </c>
      <c r="AQ150" s="56" t="s">
        <v>149</v>
      </c>
      <c r="AS150" s="80" t="s">
        <v>18</v>
      </c>
      <c r="AT150" s="103"/>
    </row>
    <row r="151" spans="1:46" x14ac:dyDescent="0.35">
      <c r="B151" s="8">
        <v>43942</v>
      </c>
      <c r="C151" s="9">
        <v>0.46875</v>
      </c>
      <c r="D151" s="2" t="s">
        <v>17</v>
      </c>
      <c r="E151" s="2">
        <v>0</v>
      </c>
      <c r="F151" s="2">
        <v>0</v>
      </c>
      <c r="G151" s="2">
        <v>0</v>
      </c>
      <c r="H151" s="2">
        <v>0</v>
      </c>
      <c r="M151" s="2">
        <v>0</v>
      </c>
      <c r="N151" s="2">
        <v>0</v>
      </c>
      <c r="O151" s="2">
        <v>0</v>
      </c>
      <c r="P151" s="2">
        <v>0</v>
      </c>
      <c r="Q151" s="2">
        <v>0</v>
      </c>
      <c r="R151" s="2">
        <v>0</v>
      </c>
      <c r="S151" s="2">
        <v>0</v>
      </c>
      <c r="T151" s="2">
        <v>0</v>
      </c>
      <c r="V151" s="12" t="s">
        <v>412</v>
      </c>
      <c r="W151" s="12" t="s">
        <v>208</v>
      </c>
      <c r="X151" s="2">
        <v>0</v>
      </c>
      <c r="Y151" s="2">
        <v>0</v>
      </c>
      <c r="Z151" s="2">
        <v>0</v>
      </c>
      <c r="AA151" s="2">
        <v>0</v>
      </c>
      <c r="AB151" s="2">
        <v>0</v>
      </c>
      <c r="AD151" s="2">
        <v>69</v>
      </c>
      <c r="AE151" s="2">
        <v>33</v>
      </c>
      <c r="AF151" s="2">
        <v>25</v>
      </c>
      <c r="AG151" s="2">
        <v>39</v>
      </c>
      <c r="AH151" s="2">
        <f>SUM(AD151:AG151)</f>
        <v>166</v>
      </c>
      <c r="AI151" s="2">
        <f>AH151/4</f>
        <v>41.5</v>
      </c>
      <c r="AJ151" s="10">
        <v>0</v>
      </c>
      <c r="AS151" s="83" t="s">
        <v>17</v>
      </c>
    </row>
    <row r="152" spans="1:46" s="23" customFormat="1" x14ac:dyDescent="0.35">
      <c r="B152" s="33">
        <v>43942</v>
      </c>
      <c r="C152" s="24">
        <v>0.46875</v>
      </c>
      <c r="D152" s="23" t="s">
        <v>6</v>
      </c>
      <c r="E152" s="23">
        <v>0</v>
      </c>
      <c r="F152" s="23">
        <v>0</v>
      </c>
      <c r="G152" s="23">
        <v>0</v>
      </c>
      <c r="H152" s="23">
        <v>0</v>
      </c>
      <c r="I152" s="94"/>
      <c r="L152" s="81"/>
      <c r="M152" s="23">
        <v>0</v>
      </c>
      <c r="N152" s="23">
        <v>0</v>
      </c>
      <c r="O152" s="23">
        <v>0</v>
      </c>
      <c r="P152" s="23">
        <v>0</v>
      </c>
      <c r="Q152" s="23">
        <v>0</v>
      </c>
      <c r="R152" s="23">
        <v>0</v>
      </c>
      <c r="S152" s="23">
        <v>0</v>
      </c>
      <c r="T152" s="23">
        <v>0</v>
      </c>
      <c r="U152" s="25"/>
      <c r="V152" s="25">
        <v>0</v>
      </c>
      <c r="W152" s="25">
        <v>0</v>
      </c>
      <c r="X152" s="23" t="s">
        <v>262</v>
      </c>
      <c r="Y152" s="23" t="s">
        <v>262</v>
      </c>
      <c r="Z152" s="23">
        <v>1</v>
      </c>
      <c r="AA152" s="23" t="s">
        <v>262</v>
      </c>
      <c r="AB152" s="23" t="s">
        <v>262</v>
      </c>
      <c r="AC152" s="23" t="s">
        <v>420</v>
      </c>
      <c r="AD152" s="23" t="s">
        <v>127</v>
      </c>
      <c r="AE152" s="23" t="s">
        <v>127</v>
      </c>
      <c r="AF152" s="23" t="s">
        <v>127</v>
      </c>
      <c r="AG152" s="23" t="s">
        <v>127</v>
      </c>
      <c r="AH152" s="23" t="s">
        <v>127</v>
      </c>
      <c r="AI152" s="23" t="s">
        <v>127</v>
      </c>
      <c r="AJ152" s="26">
        <v>5</v>
      </c>
      <c r="AK152" s="23" t="s">
        <v>421</v>
      </c>
      <c r="AN152" s="27"/>
      <c r="AP152" s="27"/>
      <c r="AS152" s="81" t="s">
        <v>6</v>
      </c>
      <c r="AT152" s="103"/>
    </row>
    <row r="153" spans="1:46" s="28" customFormat="1" x14ac:dyDescent="0.35">
      <c r="B153" s="34">
        <v>43942</v>
      </c>
      <c r="C153" s="29">
        <v>0.46875</v>
      </c>
      <c r="D153" s="28" t="s">
        <v>7</v>
      </c>
      <c r="E153" s="28">
        <v>0</v>
      </c>
      <c r="F153" s="28">
        <v>0</v>
      </c>
      <c r="G153" s="28">
        <v>0</v>
      </c>
      <c r="H153" s="28" t="s">
        <v>163</v>
      </c>
      <c r="I153" s="95"/>
      <c r="L153" s="82"/>
      <c r="M153" s="28">
        <v>1</v>
      </c>
      <c r="N153" s="28">
        <v>0.3</v>
      </c>
      <c r="O153" s="28">
        <v>0.3</v>
      </c>
      <c r="P153" s="28">
        <v>3</v>
      </c>
      <c r="Q153" s="28">
        <v>3</v>
      </c>
      <c r="R153" s="28">
        <v>0.3</v>
      </c>
      <c r="S153" s="28">
        <v>0.3</v>
      </c>
      <c r="T153" s="28" t="s">
        <v>303</v>
      </c>
      <c r="U153" s="30"/>
      <c r="V153" s="30">
        <v>0</v>
      </c>
      <c r="W153" s="30">
        <v>0</v>
      </c>
      <c r="X153" s="28" t="s">
        <v>262</v>
      </c>
      <c r="Y153" s="28" t="s">
        <v>262</v>
      </c>
      <c r="Z153" s="28" t="s">
        <v>262</v>
      </c>
      <c r="AA153" s="28" t="s">
        <v>262</v>
      </c>
      <c r="AB153" s="28" t="s">
        <v>262</v>
      </c>
      <c r="AC153" s="28" t="s">
        <v>422</v>
      </c>
      <c r="AD153" s="28" t="s">
        <v>127</v>
      </c>
      <c r="AE153" s="28" t="s">
        <v>127</v>
      </c>
      <c r="AF153" s="28" t="s">
        <v>127</v>
      </c>
      <c r="AG153" s="28" t="s">
        <v>127</v>
      </c>
      <c r="AH153" s="28" t="s">
        <v>127</v>
      </c>
      <c r="AI153" s="28" t="s">
        <v>127</v>
      </c>
      <c r="AJ153" s="31">
        <v>7</v>
      </c>
      <c r="AK153" s="28" t="s">
        <v>423</v>
      </c>
      <c r="AN153" s="32"/>
      <c r="AP153" s="32"/>
      <c r="AS153" s="82" t="s">
        <v>7</v>
      </c>
      <c r="AT153" s="1"/>
    </row>
    <row r="154" spans="1:46" x14ac:dyDescent="0.35">
      <c r="A154" s="11" t="s">
        <v>59</v>
      </c>
      <c r="B154" s="8">
        <v>43942</v>
      </c>
      <c r="C154" s="9">
        <v>0.46875</v>
      </c>
      <c r="D154" s="2" t="s">
        <v>16</v>
      </c>
      <c r="E154" s="2">
        <v>0</v>
      </c>
      <c r="F154" s="2">
        <v>0</v>
      </c>
      <c r="G154" s="2">
        <v>0</v>
      </c>
      <c r="H154" s="2">
        <v>0</v>
      </c>
      <c r="M154" s="2">
        <v>0</v>
      </c>
      <c r="N154" s="2">
        <v>0</v>
      </c>
      <c r="O154" s="2">
        <v>0</v>
      </c>
      <c r="P154" s="2">
        <v>0</v>
      </c>
      <c r="Q154" s="2">
        <v>0</v>
      </c>
      <c r="R154" s="2">
        <v>0</v>
      </c>
      <c r="S154" s="2">
        <v>0</v>
      </c>
      <c r="T154" s="2">
        <v>0</v>
      </c>
      <c r="V154" s="12" t="s">
        <v>406</v>
      </c>
      <c r="W154" s="12" t="s">
        <v>208</v>
      </c>
      <c r="X154" s="2">
        <v>50</v>
      </c>
      <c r="Y154" s="2" t="s">
        <v>290</v>
      </c>
      <c r="Z154" s="2" t="s">
        <v>262</v>
      </c>
      <c r="AA154" s="2" t="s">
        <v>262</v>
      </c>
      <c r="AB154" s="2" t="s">
        <v>262</v>
      </c>
      <c r="AC154" s="2" t="s">
        <v>405</v>
      </c>
      <c r="AD154" s="2">
        <v>0</v>
      </c>
      <c r="AE154" s="2">
        <v>1</v>
      </c>
      <c r="AF154" s="2">
        <v>2</v>
      </c>
      <c r="AG154" s="2">
        <v>0</v>
      </c>
      <c r="AH154" s="2">
        <v>3</v>
      </c>
      <c r="AI154" s="10">
        <f>AH154/4</f>
        <v>0.75</v>
      </c>
      <c r="AJ154" s="10">
        <v>4.5</v>
      </c>
      <c r="AK154" s="2" t="s">
        <v>407</v>
      </c>
      <c r="AR154" s="11" t="s">
        <v>59</v>
      </c>
      <c r="AS154" s="83" t="s">
        <v>16</v>
      </c>
    </row>
    <row r="155" spans="1:46" s="50" customFormat="1" x14ac:dyDescent="0.35">
      <c r="B155" s="54">
        <v>43942</v>
      </c>
      <c r="C155" s="51">
        <v>0.43472222222222223</v>
      </c>
      <c r="D155" s="50" t="s">
        <v>18</v>
      </c>
      <c r="E155" s="50">
        <v>0</v>
      </c>
      <c r="F155" s="50">
        <v>0</v>
      </c>
      <c r="G155" s="50">
        <v>0</v>
      </c>
      <c r="H155" s="50" t="s">
        <v>172</v>
      </c>
      <c r="I155" s="50" t="s">
        <v>670</v>
      </c>
      <c r="M155" s="50">
        <v>9</v>
      </c>
      <c r="N155" s="50">
        <v>0.05</v>
      </c>
      <c r="O155" s="50">
        <v>0.05</v>
      </c>
      <c r="P155" s="50">
        <v>6</v>
      </c>
      <c r="Q155" s="50">
        <v>6</v>
      </c>
      <c r="R155" s="50">
        <v>0.12</v>
      </c>
      <c r="S155" s="50">
        <v>0.12</v>
      </c>
      <c r="T155" s="50" t="s">
        <v>176</v>
      </c>
      <c r="U155" s="50" t="s">
        <v>671</v>
      </c>
      <c r="V155" s="50">
        <v>0</v>
      </c>
      <c r="W155" s="50">
        <v>0</v>
      </c>
      <c r="X155" s="50">
        <v>60</v>
      </c>
      <c r="Y155" s="50" t="s">
        <v>672</v>
      </c>
      <c r="Z155" s="50">
        <v>0.28000000000000003</v>
      </c>
      <c r="AA155" s="50" t="s">
        <v>262</v>
      </c>
      <c r="AB155" s="50" t="s">
        <v>262</v>
      </c>
      <c r="AC155" s="50" t="s">
        <v>673</v>
      </c>
      <c r="AD155" s="50">
        <v>87</v>
      </c>
      <c r="AE155" s="50">
        <v>32</v>
      </c>
      <c r="AF155" s="50">
        <v>68</v>
      </c>
      <c r="AG155" s="50">
        <v>40</v>
      </c>
      <c r="AH155" s="50">
        <f>SUM(AD155:AG155)</f>
        <v>227</v>
      </c>
      <c r="AI155" s="50">
        <f>AH155/4</f>
        <v>56.75</v>
      </c>
      <c r="AJ155" s="50">
        <v>15</v>
      </c>
      <c r="AK155" s="50" t="s">
        <v>674</v>
      </c>
      <c r="AL155" s="50" t="s">
        <v>149</v>
      </c>
      <c r="AM155" s="54">
        <v>43957</v>
      </c>
      <c r="AN155" s="55">
        <v>0.64930555555555558</v>
      </c>
      <c r="AO155" s="50" t="s">
        <v>149</v>
      </c>
      <c r="AP155" s="50" t="s">
        <v>149</v>
      </c>
      <c r="AQ155" s="50" t="s">
        <v>149</v>
      </c>
      <c r="AS155" s="84" t="s">
        <v>18</v>
      </c>
      <c r="AT155" s="103"/>
    </row>
    <row r="156" spans="1:46" x14ac:dyDescent="0.35">
      <c r="B156" s="8">
        <v>43942</v>
      </c>
      <c r="C156" s="9">
        <v>0.46875</v>
      </c>
      <c r="D156" s="2" t="s">
        <v>17</v>
      </c>
      <c r="E156" s="2">
        <v>0</v>
      </c>
      <c r="F156" s="2">
        <v>0</v>
      </c>
      <c r="G156" s="2">
        <v>0</v>
      </c>
      <c r="H156" s="2" t="s">
        <v>163</v>
      </c>
      <c r="M156" s="2">
        <v>1</v>
      </c>
      <c r="N156" s="2" t="s">
        <v>262</v>
      </c>
      <c r="O156" s="2" t="s">
        <v>262</v>
      </c>
      <c r="P156" s="2" t="s">
        <v>262</v>
      </c>
      <c r="Q156" s="2" t="s">
        <v>262</v>
      </c>
      <c r="R156" s="2" t="s">
        <v>262</v>
      </c>
      <c r="S156" s="2" t="s">
        <v>262</v>
      </c>
      <c r="T156" s="2" t="s">
        <v>262</v>
      </c>
      <c r="U156" s="12" t="s">
        <v>411</v>
      </c>
      <c r="V156" s="12" t="s">
        <v>412</v>
      </c>
      <c r="W156" s="12" t="s">
        <v>208</v>
      </c>
      <c r="X156" s="2" t="s">
        <v>262</v>
      </c>
      <c r="Y156" s="2" t="s">
        <v>262</v>
      </c>
      <c r="Z156" s="2" t="s">
        <v>408</v>
      </c>
      <c r="AA156" s="2" t="s">
        <v>408</v>
      </c>
      <c r="AB156" s="2" t="s">
        <v>262</v>
      </c>
      <c r="AC156" s="2" t="s">
        <v>413</v>
      </c>
      <c r="AD156" s="2">
        <v>31</v>
      </c>
      <c r="AE156" s="2">
        <v>59</v>
      </c>
      <c r="AF156" s="2">
        <v>77</v>
      </c>
      <c r="AG156" s="2">
        <v>24</v>
      </c>
      <c r="AH156" s="2">
        <f>SUM(AD156:AG156)</f>
        <v>191</v>
      </c>
      <c r="AI156" s="2">
        <f>AH156/4</f>
        <v>47.75</v>
      </c>
      <c r="AJ156" s="10">
        <v>0</v>
      </c>
      <c r="AK156" s="2" t="s">
        <v>414</v>
      </c>
      <c r="AS156" s="83" t="s">
        <v>17</v>
      </c>
    </row>
    <row r="157" spans="1:46" s="23" customFormat="1" x14ac:dyDescent="0.35">
      <c r="B157" s="33">
        <v>43942</v>
      </c>
      <c r="C157" s="24">
        <v>0.46875</v>
      </c>
      <c r="D157" s="23" t="s">
        <v>6</v>
      </c>
      <c r="E157" s="23">
        <v>0</v>
      </c>
      <c r="F157" s="23">
        <v>0</v>
      </c>
      <c r="G157" s="23">
        <v>0</v>
      </c>
      <c r="H157" s="23">
        <v>0</v>
      </c>
      <c r="I157" s="94"/>
      <c r="L157" s="81"/>
      <c r="M157" s="23">
        <v>0</v>
      </c>
      <c r="N157" s="23">
        <v>0</v>
      </c>
      <c r="O157" s="23">
        <v>0</v>
      </c>
      <c r="P157" s="23">
        <v>0</v>
      </c>
      <c r="Q157" s="23">
        <v>0</v>
      </c>
      <c r="R157" s="23">
        <v>0</v>
      </c>
      <c r="S157" s="23">
        <v>0</v>
      </c>
      <c r="T157" s="23">
        <v>0</v>
      </c>
      <c r="U157" s="25"/>
      <c r="V157" s="25">
        <v>0</v>
      </c>
      <c r="W157" s="25">
        <v>0</v>
      </c>
      <c r="X157" s="23" t="s">
        <v>262</v>
      </c>
      <c r="Y157" s="23" t="s">
        <v>262</v>
      </c>
      <c r="Z157" s="23" t="s">
        <v>262</v>
      </c>
      <c r="AA157" s="23" t="s">
        <v>262</v>
      </c>
      <c r="AB157" s="23" t="s">
        <v>262</v>
      </c>
      <c r="AC157" s="23" t="s">
        <v>409</v>
      </c>
      <c r="AD157" s="23" t="s">
        <v>127</v>
      </c>
      <c r="AE157" s="23" t="s">
        <v>127</v>
      </c>
      <c r="AF157" s="23" t="s">
        <v>127</v>
      </c>
      <c r="AG157" s="23" t="s">
        <v>127</v>
      </c>
      <c r="AH157" s="23" t="s">
        <v>127</v>
      </c>
      <c r="AI157" s="23" t="s">
        <v>127</v>
      </c>
      <c r="AJ157" s="26">
        <v>2.5</v>
      </c>
      <c r="AK157" s="23" t="s">
        <v>410</v>
      </c>
      <c r="AN157" s="27"/>
      <c r="AP157" s="27"/>
      <c r="AS157" s="81" t="s">
        <v>6</v>
      </c>
      <c r="AT157" s="103"/>
    </row>
    <row r="158" spans="1:46" s="28" customFormat="1" x14ac:dyDescent="0.35">
      <c r="B158" s="34">
        <v>43942</v>
      </c>
      <c r="C158" s="29">
        <v>0.46875</v>
      </c>
      <c r="D158" s="28" t="s">
        <v>7</v>
      </c>
      <c r="E158" s="28">
        <v>0</v>
      </c>
      <c r="F158" s="28">
        <v>0</v>
      </c>
      <c r="G158" s="28" t="s">
        <v>415</v>
      </c>
      <c r="H158" s="28">
        <v>0</v>
      </c>
      <c r="I158" s="95"/>
      <c r="L158" s="82"/>
      <c r="M158" s="28">
        <v>0</v>
      </c>
      <c r="N158" s="28">
        <v>0</v>
      </c>
      <c r="O158" s="28">
        <v>0</v>
      </c>
      <c r="P158" s="28">
        <v>0</v>
      </c>
      <c r="Q158" s="28">
        <v>0</v>
      </c>
      <c r="R158" s="28">
        <v>0</v>
      </c>
      <c r="S158" s="28">
        <v>0</v>
      </c>
      <c r="T158" s="28">
        <v>0</v>
      </c>
      <c r="U158" s="30"/>
      <c r="V158" s="30">
        <v>0</v>
      </c>
      <c r="W158" s="30">
        <v>0</v>
      </c>
      <c r="X158" s="28" t="s">
        <v>262</v>
      </c>
      <c r="Y158" s="28" t="s">
        <v>262</v>
      </c>
      <c r="Z158" s="28" t="s">
        <v>262</v>
      </c>
      <c r="AA158" s="28" t="s">
        <v>262</v>
      </c>
      <c r="AB158" s="28" t="s">
        <v>262</v>
      </c>
      <c r="AC158" s="28" t="s">
        <v>416</v>
      </c>
      <c r="AD158" s="23" t="s">
        <v>127</v>
      </c>
      <c r="AE158" s="23" t="s">
        <v>127</v>
      </c>
      <c r="AF158" s="23" t="s">
        <v>127</v>
      </c>
      <c r="AG158" s="23" t="s">
        <v>127</v>
      </c>
      <c r="AH158" s="23" t="s">
        <v>127</v>
      </c>
      <c r="AI158" s="23" t="s">
        <v>127</v>
      </c>
      <c r="AJ158" s="31">
        <v>18</v>
      </c>
      <c r="AK158" s="28" t="s">
        <v>676</v>
      </c>
      <c r="AN158" s="32"/>
      <c r="AP158" s="32"/>
      <c r="AS158" s="82" t="s">
        <v>7</v>
      </c>
      <c r="AT158" s="1"/>
    </row>
    <row r="159" spans="1:46" s="22" customFormat="1" x14ac:dyDescent="0.35">
      <c r="A159" s="22" t="s">
        <v>60</v>
      </c>
      <c r="B159" s="37">
        <v>43957</v>
      </c>
      <c r="C159" s="38">
        <v>0.52013888888888882</v>
      </c>
      <c r="D159" s="22" t="s">
        <v>463</v>
      </c>
      <c r="E159" s="22">
        <v>0</v>
      </c>
      <c r="F159" s="22">
        <v>0</v>
      </c>
      <c r="G159" s="22">
        <v>0</v>
      </c>
      <c r="H159" s="22" t="s">
        <v>215</v>
      </c>
      <c r="I159" s="97" t="s">
        <v>677</v>
      </c>
      <c r="J159" s="22">
        <v>0.5</v>
      </c>
      <c r="K159" s="22">
        <v>6</v>
      </c>
      <c r="L159" s="85">
        <v>0.1</v>
      </c>
      <c r="M159" s="22">
        <v>1</v>
      </c>
      <c r="N159" s="22">
        <v>0.5</v>
      </c>
      <c r="O159" s="22">
        <v>0.57999999999999996</v>
      </c>
      <c r="P159" s="22">
        <v>6</v>
      </c>
      <c r="Q159" s="22">
        <v>6</v>
      </c>
      <c r="R159" s="22">
        <v>0.1</v>
      </c>
      <c r="S159" s="22">
        <v>0.1</v>
      </c>
      <c r="T159" s="22" t="s">
        <v>303</v>
      </c>
      <c r="U159" s="39" t="s">
        <v>678</v>
      </c>
      <c r="V159" s="39" t="s">
        <v>679</v>
      </c>
      <c r="W159" s="39" t="s">
        <v>208</v>
      </c>
      <c r="X159" s="22">
        <v>0</v>
      </c>
      <c r="Y159" s="22">
        <v>0</v>
      </c>
      <c r="Z159" s="22">
        <v>0</v>
      </c>
      <c r="AA159" s="22">
        <v>0</v>
      </c>
      <c r="AB159" s="22">
        <v>0</v>
      </c>
      <c r="AD159" s="22">
        <v>69</v>
      </c>
      <c r="AE159" s="22">
        <v>91</v>
      </c>
      <c r="AF159" s="22">
        <v>78</v>
      </c>
      <c r="AG159" s="22">
        <v>84</v>
      </c>
      <c r="AH159" s="22">
        <f>SUM(AD159:AG159)</f>
        <v>322</v>
      </c>
      <c r="AI159" s="22">
        <f>AH159/4</f>
        <v>80.5</v>
      </c>
      <c r="AJ159" s="40">
        <v>14</v>
      </c>
      <c r="AK159" s="22" t="s">
        <v>680</v>
      </c>
      <c r="AL159" s="22" t="s">
        <v>153</v>
      </c>
      <c r="AM159" s="37">
        <v>44108</v>
      </c>
      <c r="AN159" s="41">
        <v>0.4680555555555555</v>
      </c>
      <c r="AO159" s="22">
        <v>19.100000000000001</v>
      </c>
      <c r="AP159" s="41">
        <v>0.47152777777777777</v>
      </c>
      <c r="AQ159" s="22">
        <v>28.2</v>
      </c>
      <c r="AR159" s="22" t="s">
        <v>60</v>
      </c>
      <c r="AS159" s="85"/>
      <c r="AT159" s="104"/>
    </row>
    <row r="160" spans="1:46" x14ac:dyDescent="0.35">
      <c r="A160" s="11" t="s">
        <v>61</v>
      </c>
      <c r="B160" s="8">
        <v>43950</v>
      </c>
      <c r="C160" s="9">
        <v>0.38819444444444445</v>
      </c>
      <c r="D160" s="2" t="s">
        <v>16</v>
      </c>
      <c r="E160" s="2">
        <v>0</v>
      </c>
      <c r="F160" s="2">
        <v>0</v>
      </c>
      <c r="G160" s="2">
        <v>0</v>
      </c>
      <c r="H160" s="2">
        <v>0</v>
      </c>
      <c r="M160" s="2">
        <v>0</v>
      </c>
      <c r="N160" s="2">
        <v>0</v>
      </c>
      <c r="O160" s="2">
        <v>0</v>
      </c>
      <c r="P160" s="2">
        <v>0</v>
      </c>
      <c r="Q160" s="2">
        <v>0</v>
      </c>
      <c r="R160" s="2">
        <v>0</v>
      </c>
      <c r="S160" s="2">
        <v>0</v>
      </c>
      <c r="T160" s="2">
        <v>0</v>
      </c>
      <c r="V160" s="12">
        <v>0</v>
      </c>
      <c r="W160" s="12">
        <v>0</v>
      </c>
      <c r="X160" s="2">
        <v>1</v>
      </c>
      <c r="Y160" s="2" t="s">
        <v>692</v>
      </c>
      <c r="Z160" s="2">
        <v>0.8</v>
      </c>
      <c r="AA160" s="2" t="s">
        <v>262</v>
      </c>
      <c r="AB160" s="2" t="s">
        <v>262</v>
      </c>
      <c r="AC160" s="2" t="s">
        <v>693</v>
      </c>
      <c r="AD160" s="2">
        <v>37</v>
      </c>
      <c r="AE160" s="2">
        <v>3</v>
      </c>
      <c r="AF160" s="2">
        <v>16</v>
      </c>
      <c r="AG160" s="2">
        <v>14</v>
      </c>
      <c r="AH160" s="2">
        <f>SUM(AD160:AG160)</f>
        <v>70</v>
      </c>
      <c r="AI160" s="2">
        <f>AH160/4</f>
        <v>17.5</v>
      </c>
      <c r="AJ160" s="10">
        <v>14.6</v>
      </c>
      <c r="AK160" s="2" t="s">
        <v>694</v>
      </c>
      <c r="AR160" s="11" t="s">
        <v>61</v>
      </c>
      <c r="AS160" s="83" t="s">
        <v>16</v>
      </c>
    </row>
    <row r="161" spans="1:46" s="56" customFormat="1" ht="29" x14ac:dyDescent="0.35">
      <c r="B161" s="60">
        <v>43943</v>
      </c>
      <c r="C161" s="57">
        <v>0.38541666666666669</v>
      </c>
      <c r="D161" s="56" t="s">
        <v>18</v>
      </c>
      <c r="E161" s="56">
        <v>0</v>
      </c>
      <c r="F161" s="56" t="s">
        <v>681</v>
      </c>
      <c r="G161" s="56" t="s">
        <v>684</v>
      </c>
      <c r="H161" s="56" t="s">
        <v>682</v>
      </c>
      <c r="I161" s="92" t="s">
        <v>683</v>
      </c>
      <c r="J161" s="56">
        <v>1.45</v>
      </c>
      <c r="K161" s="56">
        <v>19</v>
      </c>
      <c r="L161" s="80">
        <v>0.7</v>
      </c>
      <c r="M161" s="56" t="s">
        <v>262</v>
      </c>
      <c r="N161" s="56" t="s">
        <v>262</v>
      </c>
      <c r="O161" s="56" t="s">
        <v>262</v>
      </c>
      <c r="P161" s="56" t="s">
        <v>262</v>
      </c>
      <c r="Q161" s="56" t="s">
        <v>262</v>
      </c>
      <c r="R161" s="56" t="s">
        <v>262</v>
      </c>
      <c r="S161" s="56" t="s">
        <v>262</v>
      </c>
      <c r="T161" s="56" t="s">
        <v>185</v>
      </c>
      <c r="U161" s="58" t="s">
        <v>685</v>
      </c>
      <c r="V161" s="58">
        <v>0</v>
      </c>
      <c r="W161" s="58">
        <v>0</v>
      </c>
      <c r="X161" s="56">
        <v>50</v>
      </c>
      <c r="Y161" s="56" t="s">
        <v>687</v>
      </c>
      <c r="Z161" s="56">
        <v>1.5</v>
      </c>
      <c r="AA161" s="56">
        <v>1.5</v>
      </c>
      <c r="AB161" s="56">
        <v>1.5</v>
      </c>
      <c r="AC161" s="56" t="s">
        <v>686</v>
      </c>
      <c r="AD161" s="56">
        <v>0</v>
      </c>
      <c r="AE161" s="56">
        <v>0</v>
      </c>
      <c r="AF161" s="56">
        <v>0</v>
      </c>
      <c r="AG161" s="56">
        <v>0</v>
      </c>
      <c r="AH161" s="56">
        <v>0</v>
      </c>
      <c r="AI161" s="56">
        <v>0</v>
      </c>
      <c r="AJ161" s="59">
        <v>4</v>
      </c>
      <c r="AK161" s="56" t="s">
        <v>688</v>
      </c>
      <c r="AL161" s="56" t="s">
        <v>153</v>
      </c>
      <c r="AM161" s="60">
        <v>44108</v>
      </c>
      <c r="AN161" s="61">
        <v>0.32708333333333334</v>
      </c>
      <c r="AO161" s="56">
        <v>18.2</v>
      </c>
      <c r="AP161" s="61">
        <v>0.33055555555555555</v>
      </c>
      <c r="AQ161" s="56">
        <v>20.399999999999999</v>
      </c>
      <c r="AS161" s="80" t="s">
        <v>18</v>
      </c>
      <c r="AT161" s="103"/>
    </row>
    <row r="162" spans="1:46" x14ac:dyDescent="0.35">
      <c r="B162" s="8">
        <v>43950</v>
      </c>
      <c r="C162" s="9">
        <v>0.38819444444444445</v>
      </c>
      <c r="D162" s="2" t="s">
        <v>17</v>
      </c>
      <c r="E162" s="2">
        <v>0</v>
      </c>
      <c r="F162" s="2">
        <v>0</v>
      </c>
      <c r="G162" s="2">
        <v>0</v>
      </c>
      <c r="H162" s="2" t="s">
        <v>682</v>
      </c>
      <c r="M162" s="2" t="s">
        <v>697</v>
      </c>
      <c r="N162" s="2" t="s">
        <v>262</v>
      </c>
      <c r="O162" s="2" t="s">
        <v>262</v>
      </c>
      <c r="P162" s="2" t="s">
        <v>262</v>
      </c>
      <c r="Q162" s="2" t="s">
        <v>262</v>
      </c>
      <c r="R162" s="2" t="s">
        <v>262</v>
      </c>
      <c r="S162" s="2" t="s">
        <v>262</v>
      </c>
      <c r="T162" s="2" t="s">
        <v>689</v>
      </c>
      <c r="U162" s="12" t="s">
        <v>698</v>
      </c>
      <c r="V162" s="12">
        <v>0</v>
      </c>
      <c r="W162" s="12">
        <v>0</v>
      </c>
      <c r="X162" s="2" t="s">
        <v>262</v>
      </c>
      <c r="Y162" s="2">
        <v>1.4</v>
      </c>
      <c r="Z162" s="2">
        <v>1.4</v>
      </c>
      <c r="AA162" s="2" t="s">
        <v>262</v>
      </c>
      <c r="AB162" s="2" t="s">
        <v>262</v>
      </c>
      <c r="AC162" s="2" t="s">
        <v>699</v>
      </c>
      <c r="AD162" s="2">
        <v>0</v>
      </c>
      <c r="AE162" s="2">
        <v>1</v>
      </c>
      <c r="AF162" s="2">
        <v>0</v>
      </c>
      <c r="AG162" s="2">
        <v>0</v>
      </c>
      <c r="AH162" s="2">
        <v>1</v>
      </c>
      <c r="AI162" s="2">
        <v>0.24</v>
      </c>
      <c r="AJ162" s="10">
        <v>0</v>
      </c>
      <c r="AK162" s="2" t="s">
        <v>700</v>
      </c>
      <c r="AS162" s="83" t="s">
        <v>17</v>
      </c>
    </row>
    <row r="163" spans="1:46" s="23" customFormat="1" x14ac:dyDescent="0.35">
      <c r="B163" s="33">
        <v>43950</v>
      </c>
      <c r="C163" s="24">
        <v>0.38819444444444445</v>
      </c>
      <c r="D163" s="23" t="s">
        <v>6</v>
      </c>
      <c r="E163" s="23">
        <v>0</v>
      </c>
      <c r="F163" s="23">
        <v>0</v>
      </c>
      <c r="G163" s="23">
        <v>0</v>
      </c>
      <c r="H163" s="23" t="s">
        <v>172</v>
      </c>
      <c r="I163" s="94"/>
      <c r="L163" s="81"/>
      <c r="M163" s="23">
        <v>4</v>
      </c>
      <c r="N163" s="23" t="s">
        <v>262</v>
      </c>
      <c r="O163" s="23" t="s">
        <v>262</v>
      </c>
      <c r="P163" s="23" t="s">
        <v>262</v>
      </c>
      <c r="Q163" s="23" t="s">
        <v>262</v>
      </c>
      <c r="R163" s="23" t="s">
        <v>262</v>
      </c>
      <c r="S163" s="23" t="s">
        <v>262</v>
      </c>
      <c r="T163" s="23" t="s">
        <v>176</v>
      </c>
      <c r="U163" s="25"/>
      <c r="V163" s="25">
        <v>0</v>
      </c>
      <c r="W163" s="25">
        <v>0</v>
      </c>
      <c r="X163" s="23">
        <v>20</v>
      </c>
      <c r="Y163" s="23" t="s">
        <v>695</v>
      </c>
      <c r="Z163" s="23">
        <v>0.5</v>
      </c>
      <c r="AA163" s="23" t="s">
        <v>262</v>
      </c>
      <c r="AB163" s="23" t="s">
        <v>262</v>
      </c>
      <c r="AC163" s="23" t="s">
        <v>696</v>
      </c>
      <c r="AD163" s="23" t="s">
        <v>127</v>
      </c>
      <c r="AE163" s="23" t="s">
        <v>127</v>
      </c>
      <c r="AF163" s="23" t="s">
        <v>127</v>
      </c>
      <c r="AG163" s="23" t="s">
        <v>127</v>
      </c>
      <c r="AH163" s="23" t="s">
        <v>127</v>
      </c>
      <c r="AI163" s="23" t="s">
        <v>127</v>
      </c>
      <c r="AJ163" s="26">
        <v>0</v>
      </c>
      <c r="AK163" s="23">
        <v>0</v>
      </c>
      <c r="AN163" s="27"/>
      <c r="AP163" s="27"/>
      <c r="AS163" s="81" t="s">
        <v>6</v>
      </c>
      <c r="AT163" s="103"/>
    </row>
    <row r="164" spans="1:46" s="28" customFormat="1" x14ac:dyDescent="0.35">
      <c r="B164" s="34">
        <v>43950</v>
      </c>
      <c r="C164" s="29">
        <v>0.38819444444444445</v>
      </c>
      <c r="D164" s="28" t="s">
        <v>7</v>
      </c>
      <c r="E164" s="28">
        <v>0</v>
      </c>
      <c r="F164" s="28">
        <v>0</v>
      </c>
      <c r="G164" s="28">
        <v>0</v>
      </c>
      <c r="H164" s="28" t="s">
        <v>172</v>
      </c>
      <c r="I164" s="95"/>
      <c r="L164" s="82"/>
      <c r="M164" s="28" t="s">
        <v>702</v>
      </c>
      <c r="N164" s="28" t="s">
        <v>701</v>
      </c>
      <c r="O164" s="28">
        <v>0.54</v>
      </c>
      <c r="P164" s="28" t="s">
        <v>703</v>
      </c>
      <c r="Q164" s="28" t="s">
        <v>262</v>
      </c>
      <c r="R164" s="28" t="s">
        <v>262</v>
      </c>
      <c r="S164" s="28" t="s">
        <v>262</v>
      </c>
      <c r="T164" s="28" t="s">
        <v>274</v>
      </c>
      <c r="U164" s="30" t="s">
        <v>704</v>
      </c>
      <c r="V164" s="30">
        <v>0</v>
      </c>
      <c r="W164" s="30">
        <v>0</v>
      </c>
      <c r="X164" s="28" t="s">
        <v>262</v>
      </c>
      <c r="Y164" s="28" t="s">
        <v>262</v>
      </c>
      <c r="Z164" s="28" t="s">
        <v>262</v>
      </c>
      <c r="AA164" s="28" t="s">
        <v>262</v>
      </c>
      <c r="AB164" s="28" t="s">
        <v>262</v>
      </c>
      <c r="AC164" s="28" t="s">
        <v>705</v>
      </c>
      <c r="AD164" s="28" t="s">
        <v>127</v>
      </c>
      <c r="AE164" s="28" t="s">
        <v>127</v>
      </c>
      <c r="AF164" s="28" t="s">
        <v>127</v>
      </c>
      <c r="AG164" s="28" t="s">
        <v>127</v>
      </c>
      <c r="AH164" s="28" t="s">
        <v>127</v>
      </c>
      <c r="AI164" s="28" t="s">
        <v>127</v>
      </c>
      <c r="AJ164" s="31">
        <v>0</v>
      </c>
      <c r="AK164" s="28">
        <v>0</v>
      </c>
      <c r="AN164" s="32"/>
      <c r="AP164" s="32"/>
      <c r="AS164" s="82" t="s">
        <v>7</v>
      </c>
      <c r="AT164" s="1"/>
    </row>
    <row r="165" spans="1:46" x14ac:dyDescent="0.35">
      <c r="A165" s="11" t="s">
        <v>62</v>
      </c>
      <c r="B165" s="8">
        <v>43943</v>
      </c>
      <c r="C165" s="9">
        <v>0.42777777777777781</v>
      </c>
      <c r="D165" s="2" t="s">
        <v>16</v>
      </c>
      <c r="E165" s="2">
        <v>0</v>
      </c>
      <c r="F165" s="2">
        <v>0</v>
      </c>
      <c r="G165" s="2">
        <v>0</v>
      </c>
      <c r="H165" s="2" t="s">
        <v>274</v>
      </c>
      <c r="M165" s="2" t="s">
        <v>262</v>
      </c>
      <c r="N165" s="2" t="s">
        <v>262</v>
      </c>
      <c r="O165" s="2" t="s">
        <v>262</v>
      </c>
      <c r="P165" s="2" t="s">
        <v>262</v>
      </c>
      <c r="Q165" s="2" t="s">
        <v>262</v>
      </c>
      <c r="R165" s="2" t="s">
        <v>262</v>
      </c>
      <c r="S165" s="2" t="s">
        <v>262</v>
      </c>
      <c r="T165" s="2" t="s">
        <v>262</v>
      </c>
      <c r="U165" s="12" t="s">
        <v>706</v>
      </c>
      <c r="V165" s="12">
        <v>0</v>
      </c>
      <c r="W165" s="12">
        <v>0</v>
      </c>
      <c r="X165" s="2" t="s">
        <v>262</v>
      </c>
      <c r="Y165" s="2">
        <v>0.2</v>
      </c>
      <c r="Z165" s="2">
        <v>0.2</v>
      </c>
      <c r="AA165" s="2" t="s">
        <v>262</v>
      </c>
      <c r="AB165" s="2" t="s">
        <v>262</v>
      </c>
      <c r="AC165" s="2" t="s">
        <v>707</v>
      </c>
      <c r="AD165" s="2">
        <v>0</v>
      </c>
      <c r="AE165" s="2">
        <v>5</v>
      </c>
      <c r="AF165" s="2">
        <v>0</v>
      </c>
      <c r="AG165" s="2">
        <v>0</v>
      </c>
      <c r="AH165" s="2">
        <v>5</v>
      </c>
      <c r="AI165" s="2">
        <v>1.25</v>
      </c>
      <c r="AJ165" s="10">
        <v>0</v>
      </c>
      <c r="AK165" s="2" t="s">
        <v>708</v>
      </c>
      <c r="AR165" s="11" t="s">
        <v>62</v>
      </c>
      <c r="AS165" s="83" t="s">
        <v>16</v>
      </c>
    </row>
    <row r="166" spans="1:46" s="50" customFormat="1" ht="29" x14ac:dyDescent="0.35">
      <c r="B166" s="54">
        <v>43943</v>
      </c>
      <c r="C166" s="51">
        <v>0.47222222222222227</v>
      </c>
      <c r="D166" s="50" t="s">
        <v>18</v>
      </c>
      <c r="E166" s="50">
        <v>0</v>
      </c>
      <c r="F166" s="50" t="s">
        <v>681</v>
      </c>
      <c r="G166" s="50">
        <v>0</v>
      </c>
      <c r="H166" s="50" t="s">
        <v>682</v>
      </c>
      <c r="I166" s="96"/>
      <c r="L166" s="84"/>
      <c r="M166" s="50" t="s">
        <v>262</v>
      </c>
      <c r="N166" s="50" t="s">
        <v>262</v>
      </c>
      <c r="O166" s="50" t="s">
        <v>262</v>
      </c>
      <c r="P166" s="50" t="s">
        <v>262</v>
      </c>
      <c r="Q166" s="50" t="s">
        <v>262</v>
      </c>
      <c r="R166" s="50" t="s">
        <v>262</v>
      </c>
      <c r="S166" s="50" t="s">
        <v>262</v>
      </c>
      <c r="T166" s="50" t="s">
        <v>185</v>
      </c>
      <c r="U166" s="52" t="s">
        <v>690</v>
      </c>
      <c r="V166" s="52">
        <v>0</v>
      </c>
      <c r="W166" s="52">
        <v>0</v>
      </c>
      <c r="X166" s="50">
        <v>50</v>
      </c>
      <c r="Y166" s="50">
        <v>0</v>
      </c>
      <c r="Z166" s="50">
        <v>0</v>
      </c>
      <c r="AA166" s="50">
        <v>0</v>
      </c>
      <c r="AB166" s="50">
        <v>0</v>
      </c>
      <c r="AC166" s="50" t="s">
        <v>691</v>
      </c>
      <c r="AD166" s="50">
        <v>0</v>
      </c>
      <c r="AE166" s="50">
        <v>0</v>
      </c>
      <c r="AF166" s="50">
        <v>0</v>
      </c>
      <c r="AG166" s="50">
        <v>0</v>
      </c>
      <c r="AH166" s="50">
        <v>0</v>
      </c>
      <c r="AI166" s="50">
        <v>0</v>
      </c>
      <c r="AJ166" s="53">
        <v>0</v>
      </c>
      <c r="AK166" s="50">
        <v>0</v>
      </c>
      <c r="AL166" s="50" t="s">
        <v>153</v>
      </c>
      <c r="AM166" s="54">
        <v>44108</v>
      </c>
      <c r="AN166" s="55">
        <v>0.33611111111111108</v>
      </c>
      <c r="AO166" s="50">
        <v>17.899999999999999</v>
      </c>
      <c r="AP166" s="55">
        <v>0.33958333333333335</v>
      </c>
      <c r="AQ166" s="50">
        <v>21.2</v>
      </c>
      <c r="AS166" s="84" t="s">
        <v>18</v>
      </c>
      <c r="AT166" s="103"/>
    </row>
    <row r="167" spans="1:46" x14ac:dyDescent="0.35">
      <c r="B167" s="8">
        <v>43943</v>
      </c>
      <c r="C167" s="9">
        <v>0.42777777777777781</v>
      </c>
      <c r="D167" s="2" t="s">
        <v>17</v>
      </c>
      <c r="E167" s="2">
        <v>0</v>
      </c>
      <c r="F167" s="2">
        <v>0</v>
      </c>
      <c r="G167" s="2">
        <v>0</v>
      </c>
      <c r="H167" s="2">
        <v>0</v>
      </c>
      <c r="M167" s="2">
        <v>0</v>
      </c>
      <c r="N167" s="2">
        <v>0</v>
      </c>
      <c r="O167" s="2">
        <v>0</v>
      </c>
      <c r="P167" s="2">
        <v>0</v>
      </c>
      <c r="Q167" s="2">
        <v>0</v>
      </c>
      <c r="R167" s="2">
        <v>0</v>
      </c>
      <c r="S167" s="2">
        <v>0</v>
      </c>
      <c r="T167" s="2">
        <v>0</v>
      </c>
      <c r="V167" s="12">
        <v>0</v>
      </c>
      <c r="W167" s="12">
        <v>0</v>
      </c>
      <c r="X167" s="2" t="s">
        <v>262</v>
      </c>
      <c r="Y167" s="2" t="s">
        <v>262</v>
      </c>
      <c r="Z167" s="2" t="s">
        <v>262</v>
      </c>
      <c r="AA167" s="2" t="s">
        <v>262</v>
      </c>
      <c r="AB167" s="2" t="s">
        <v>262</v>
      </c>
      <c r="AC167" s="2" t="s">
        <v>710</v>
      </c>
      <c r="AD167" s="2">
        <v>0</v>
      </c>
      <c r="AE167" s="2">
        <v>0</v>
      </c>
      <c r="AF167" s="2">
        <v>0</v>
      </c>
      <c r="AG167" s="2">
        <v>0</v>
      </c>
      <c r="AH167" s="2">
        <v>0</v>
      </c>
      <c r="AI167" s="2">
        <v>0</v>
      </c>
      <c r="AJ167" s="10">
        <v>0</v>
      </c>
      <c r="AK167" s="2">
        <v>0</v>
      </c>
      <c r="AS167" s="83" t="s">
        <v>17</v>
      </c>
    </row>
    <row r="168" spans="1:46" s="23" customFormat="1" x14ac:dyDescent="0.35">
      <c r="B168" s="33">
        <v>43943</v>
      </c>
      <c r="C168" s="24">
        <v>0.47222222222222227</v>
      </c>
      <c r="D168" s="23" t="s">
        <v>6</v>
      </c>
      <c r="E168" s="23">
        <v>0</v>
      </c>
      <c r="F168" s="23">
        <v>0</v>
      </c>
      <c r="G168" s="23">
        <v>0</v>
      </c>
      <c r="H168" s="23" t="s">
        <v>215</v>
      </c>
      <c r="I168" s="94"/>
      <c r="L168" s="81"/>
      <c r="M168" s="23">
        <v>3</v>
      </c>
      <c r="N168" s="23" t="s">
        <v>262</v>
      </c>
      <c r="O168" s="23" t="s">
        <v>262</v>
      </c>
      <c r="P168" s="23" t="s">
        <v>709</v>
      </c>
      <c r="Q168" s="23">
        <v>1</v>
      </c>
      <c r="R168" s="23">
        <v>0</v>
      </c>
      <c r="S168" s="23">
        <v>0</v>
      </c>
      <c r="T168" s="23" t="s">
        <v>176</v>
      </c>
      <c r="U168" s="25"/>
      <c r="V168" s="25" t="s">
        <v>131</v>
      </c>
      <c r="W168" s="25" t="s">
        <v>208</v>
      </c>
      <c r="X168" s="23" t="s">
        <v>262</v>
      </c>
      <c r="Y168" s="23">
        <v>0</v>
      </c>
      <c r="Z168" s="23">
        <v>0</v>
      </c>
      <c r="AA168" s="23">
        <v>0</v>
      </c>
      <c r="AB168" s="23">
        <v>0</v>
      </c>
      <c r="AD168" s="23" t="s">
        <v>127</v>
      </c>
      <c r="AE168" s="23" t="s">
        <v>127</v>
      </c>
      <c r="AF168" s="23" t="s">
        <v>127</v>
      </c>
      <c r="AG168" s="23" t="s">
        <v>127</v>
      </c>
      <c r="AH168" s="23" t="s">
        <v>127</v>
      </c>
      <c r="AI168" s="23" t="s">
        <v>127</v>
      </c>
      <c r="AJ168" s="26">
        <v>0</v>
      </c>
      <c r="AK168" s="23">
        <v>0</v>
      </c>
      <c r="AN168" s="27"/>
      <c r="AP168" s="27"/>
      <c r="AS168" s="81" t="s">
        <v>6</v>
      </c>
      <c r="AT168" s="103"/>
    </row>
    <row r="169" spans="1:46" s="28" customFormat="1" x14ac:dyDescent="0.35">
      <c r="B169" s="34">
        <v>43943</v>
      </c>
      <c r="C169" s="29">
        <v>0.42777777777777781</v>
      </c>
      <c r="D169" s="28" t="s">
        <v>7</v>
      </c>
      <c r="E169" s="28">
        <v>0</v>
      </c>
      <c r="F169" s="28">
        <v>0</v>
      </c>
      <c r="G169" s="28">
        <v>0</v>
      </c>
      <c r="H169" s="28" t="s">
        <v>215</v>
      </c>
      <c r="I169" s="95"/>
      <c r="L169" s="82"/>
      <c r="M169" s="28">
        <v>1</v>
      </c>
      <c r="N169" s="28">
        <v>0.7</v>
      </c>
      <c r="O169" s="28">
        <v>0.7</v>
      </c>
      <c r="P169" s="28">
        <v>0.5</v>
      </c>
      <c r="Q169" s="28">
        <v>0.5</v>
      </c>
      <c r="R169" s="28">
        <v>0</v>
      </c>
      <c r="S169" s="28">
        <v>0</v>
      </c>
      <c r="T169" s="28" t="s">
        <v>176</v>
      </c>
      <c r="U169" s="30"/>
      <c r="V169" s="30">
        <v>0</v>
      </c>
      <c r="W169" s="30">
        <v>0</v>
      </c>
      <c r="X169" s="28">
        <v>0</v>
      </c>
      <c r="Y169" s="28" t="s">
        <v>262</v>
      </c>
      <c r="Z169" s="28" t="s">
        <v>262</v>
      </c>
      <c r="AA169" s="28" t="s">
        <v>262</v>
      </c>
      <c r="AB169" s="28" t="s">
        <v>262</v>
      </c>
      <c r="AC169" s="28" t="s">
        <v>711</v>
      </c>
      <c r="AD169" s="28" t="s">
        <v>127</v>
      </c>
      <c r="AE169" s="28" t="s">
        <v>127</v>
      </c>
      <c r="AF169" s="28" t="s">
        <v>127</v>
      </c>
      <c r="AG169" s="28" t="s">
        <v>127</v>
      </c>
      <c r="AH169" s="28" t="s">
        <v>127</v>
      </c>
      <c r="AI169" s="28" t="s">
        <v>127</v>
      </c>
      <c r="AJ169" s="31">
        <v>0</v>
      </c>
      <c r="AK169" s="28">
        <v>0</v>
      </c>
      <c r="AN169" s="32"/>
      <c r="AP169" s="32"/>
      <c r="AS169" s="82" t="s">
        <v>7</v>
      </c>
      <c r="AT169" s="1"/>
    </row>
    <row r="170" spans="1:46" x14ac:dyDescent="0.35">
      <c r="A170" s="11" t="s">
        <v>63</v>
      </c>
      <c r="B170" s="8">
        <v>43949</v>
      </c>
      <c r="C170" s="9">
        <v>0.53125</v>
      </c>
      <c r="D170" s="2" t="s">
        <v>16</v>
      </c>
      <c r="E170" s="2">
        <v>0</v>
      </c>
      <c r="F170" s="2">
        <v>0</v>
      </c>
      <c r="G170" s="2">
        <v>0</v>
      </c>
      <c r="H170" s="2">
        <v>0</v>
      </c>
      <c r="M170" s="2">
        <v>0</v>
      </c>
      <c r="N170" s="2">
        <v>0</v>
      </c>
      <c r="O170" s="2">
        <v>0</v>
      </c>
      <c r="P170" s="2">
        <v>0</v>
      </c>
      <c r="Q170" s="2">
        <v>0</v>
      </c>
      <c r="R170" s="2">
        <v>0</v>
      </c>
      <c r="S170" s="2">
        <v>0</v>
      </c>
      <c r="T170" s="2">
        <v>0</v>
      </c>
      <c r="V170" s="12" t="s">
        <v>131</v>
      </c>
      <c r="W170" s="12" t="s">
        <v>382</v>
      </c>
      <c r="X170" s="2">
        <v>50</v>
      </c>
      <c r="Y170" s="2" t="s">
        <v>262</v>
      </c>
      <c r="Z170" s="2" t="s">
        <v>262</v>
      </c>
      <c r="AA170" s="2" t="s">
        <v>262</v>
      </c>
      <c r="AB170" s="2" t="s">
        <v>262</v>
      </c>
      <c r="AC170" s="2" t="s">
        <v>725</v>
      </c>
      <c r="AD170" s="2">
        <v>10</v>
      </c>
      <c r="AE170" s="2">
        <v>11</v>
      </c>
      <c r="AF170" s="2">
        <v>37</v>
      </c>
      <c r="AG170" s="2">
        <v>43</v>
      </c>
      <c r="AH170" s="2">
        <f>SUM(AD170:AG170)</f>
        <v>101</v>
      </c>
      <c r="AI170" s="2">
        <f>AH170/4</f>
        <v>25.25</v>
      </c>
      <c r="AJ170" s="10">
        <v>0</v>
      </c>
      <c r="AK170" s="2">
        <v>0</v>
      </c>
      <c r="AR170" s="11" t="s">
        <v>63</v>
      </c>
      <c r="AS170" s="83" t="s">
        <v>16</v>
      </c>
    </row>
    <row r="171" spans="1:46" s="56" customFormat="1" x14ac:dyDescent="0.35">
      <c r="B171" s="60">
        <v>43943</v>
      </c>
      <c r="C171" s="57" t="s">
        <v>712</v>
      </c>
      <c r="D171" s="56" t="s">
        <v>18</v>
      </c>
      <c r="E171" s="56">
        <v>2</v>
      </c>
      <c r="F171" s="56">
        <v>0</v>
      </c>
      <c r="G171" s="56">
        <v>0</v>
      </c>
      <c r="H171" s="56" t="s">
        <v>92</v>
      </c>
      <c r="I171" s="92" t="s">
        <v>713</v>
      </c>
      <c r="J171" s="56" t="s">
        <v>714</v>
      </c>
      <c r="K171" s="56">
        <v>20</v>
      </c>
      <c r="L171" s="80" t="s">
        <v>715</v>
      </c>
      <c r="M171" s="56">
        <v>4</v>
      </c>
      <c r="N171" s="56" t="s">
        <v>716</v>
      </c>
      <c r="O171" s="56" t="s">
        <v>262</v>
      </c>
      <c r="P171" s="56" t="s">
        <v>717</v>
      </c>
      <c r="Q171" s="56" t="s">
        <v>262</v>
      </c>
      <c r="R171" s="56" t="s">
        <v>715</v>
      </c>
      <c r="S171" s="56">
        <v>7.0000000000000007E-2</v>
      </c>
      <c r="T171" s="56" t="s">
        <v>274</v>
      </c>
      <c r="U171" s="58" t="s">
        <v>718</v>
      </c>
      <c r="V171" s="58" t="s">
        <v>131</v>
      </c>
      <c r="W171" s="58">
        <v>0.02</v>
      </c>
      <c r="X171" s="56">
        <v>20</v>
      </c>
      <c r="Y171" s="56">
        <v>0.2</v>
      </c>
      <c r="Z171" s="56">
        <v>0.2</v>
      </c>
      <c r="AA171" s="56">
        <v>0.3</v>
      </c>
      <c r="AB171" s="56">
        <v>0.3</v>
      </c>
      <c r="AC171" s="56" t="s">
        <v>719</v>
      </c>
      <c r="AD171" s="56">
        <v>89</v>
      </c>
      <c r="AE171" s="56">
        <v>89</v>
      </c>
      <c r="AF171" s="56">
        <v>73</v>
      </c>
      <c r="AG171" s="56">
        <v>91</v>
      </c>
      <c r="AH171" s="56">
        <f>SUM(AD171:AG171)</f>
        <v>342</v>
      </c>
      <c r="AI171" s="56">
        <f>AH171/4</f>
        <v>85.5</v>
      </c>
      <c r="AJ171" s="59">
        <v>10</v>
      </c>
      <c r="AK171" s="56" t="s">
        <v>720</v>
      </c>
      <c r="AL171" s="56" t="s">
        <v>149</v>
      </c>
      <c r="AM171" s="60">
        <v>43957</v>
      </c>
      <c r="AN171" s="61">
        <v>0.65902777777777777</v>
      </c>
      <c r="AP171" s="61"/>
      <c r="AS171" s="80" t="s">
        <v>18</v>
      </c>
      <c r="AT171" s="103"/>
    </row>
    <row r="172" spans="1:46" x14ac:dyDescent="0.35">
      <c r="B172" s="8">
        <v>43949</v>
      </c>
      <c r="C172" s="9">
        <v>0.53125</v>
      </c>
      <c r="D172" s="2" t="s">
        <v>17</v>
      </c>
      <c r="E172" s="2">
        <v>0</v>
      </c>
      <c r="F172" s="2">
        <v>0</v>
      </c>
      <c r="G172" s="2">
        <v>0</v>
      </c>
      <c r="H172" s="2">
        <v>0</v>
      </c>
      <c r="M172" s="2">
        <v>0</v>
      </c>
      <c r="N172" s="2">
        <v>0</v>
      </c>
      <c r="O172" s="2">
        <v>0</v>
      </c>
      <c r="P172" s="2">
        <v>0</v>
      </c>
      <c r="Q172" s="2">
        <v>0</v>
      </c>
      <c r="R172" s="2">
        <v>0</v>
      </c>
      <c r="S172" s="2">
        <v>0</v>
      </c>
      <c r="T172" s="2">
        <v>0</v>
      </c>
      <c r="V172" s="12" t="s">
        <v>131</v>
      </c>
      <c r="W172" s="12" t="s">
        <v>208</v>
      </c>
      <c r="X172" s="2">
        <v>0</v>
      </c>
      <c r="Y172" s="2">
        <v>0</v>
      </c>
      <c r="Z172" s="2">
        <v>0</v>
      </c>
      <c r="AA172" s="2">
        <v>0</v>
      </c>
      <c r="AB172" s="2">
        <v>0</v>
      </c>
      <c r="AD172" s="2">
        <v>27</v>
      </c>
      <c r="AE172" s="2">
        <v>56</v>
      </c>
      <c r="AF172" s="2">
        <v>25</v>
      </c>
      <c r="AG172" s="2">
        <v>55</v>
      </c>
      <c r="AH172" s="2">
        <f>SUM(AD172:AG172)</f>
        <v>163</v>
      </c>
      <c r="AI172" s="2">
        <f>AH172/4</f>
        <v>40.75</v>
      </c>
      <c r="AJ172" s="10">
        <v>11</v>
      </c>
      <c r="AK172" s="2" t="s">
        <v>728</v>
      </c>
      <c r="AS172" s="83" t="s">
        <v>17</v>
      </c>
    </row>
    <row r="173" spans="1:46" s="23" customFormat="1" x14ac:dyDescent="0.35">
      <c r="B173" s="33">
        <v>43949</v>
      </c>
      <c r="C173" s="24">
        <v>0.53125</v>
      </c>
      <c r="D173" s="23" t="s">
        <v>6</v>
      </c>
      <c r="E173" s="23">
        <v>0</v>
      </c>
      <c r="F173" s="23">
        <v>0</v>
      </c>
      <c r="G173" s="23">
        <v>0</v>
      </c>
      <c r="H173" s="23" t="s">
        <v>172</v>
      </c>
      <c r="I173" s="94"/>
      <c r="L173" s="81"/>
      <c r="M173" s="23">
        <v>7</v>
      </c>
      <c r="N173" s="23" t="s">
        <v>262</v>
      </c>
      <c r="O173" s="23" t="s">
        <v>262</v>
      </c>
      <c r="P173" s="23" t="s">
        <v>262</v>
      </c>
      <c r="Q173" s="23" t="s">
        <v>262</v>
      </c>
      <c r="R173" s="23" t="s">
        <v>262</v>
      </c>
      <c r="S173" s="23" t="s">
        <v>262</v>
      </c>
      <c r="T173" s="23" t="s">
        <v>262</v>
      </c>
      <c r="U173" s="25" t="s">
        <v>726</v>
      </c>
      <c r="V173" s="25" t="s">
        <v>131</v>
      </c>
      <c r="W173" s="25" t="s">
        <v>562</v>
      </c>
      <c r="X173" s="23" t="s">
        <v>262</v>
      </c>
      <c r="Y173" s="23" t="s">
        <v>262</v>
      </c>
      <c r="Z173" s="23" t="s">
        <v>262</v>
      </c>
      <c r="AA173" s="23" t="s">
        <v>262</v>
      </c>
      <c r="AB173" s="23" t="s">
        <v>262</v>
      </c>
      <c r="AC173" s="23" t="s">
        <v>727</v>
      </c>
      <c r="AD173" s="23" t="s">
        <v>127</v>
      </c>
      <c r="AE173" s="23" t="s">
        <v>127</v>
      </c>
      <c r="AF173" s="23" t="s">
        <v>127</v>
      </c>
      <c r="AG173" s="23" t="s">
        <v>127</v>
      </c>
      <c r="AH173" s="23" t="s">
        <v>127</v>
      </c>
      <c r="AI173" s="23" t="s">
        <v>127</v>
      </c>
      <c r="AJ173" s="26">
        <v>0</v>
      </c>
      <c r="AK173" s="23">
        <v>0</v>
      </c>
      <c r="AN173" s="27"/>
      <c r="AP173" s="27"/>
      <c r="AS173" s="81" t="s">
        <v>6</v>
      </c>
      <c r="AT173" s="103"/>
    </row>
    <row r="174" spans="1:46" s="28" customFormat="1" x14ac:dyDescent="0.35">
      <c r="B174" s="34">
        <v>43949</v>
      </c>
      <c r="C174" s="29">
        <v>0.53125</v>
      </c>
      <c r="D174" s="28" t="s">
        <v>7</v>
      </c>
      <c r="E174" s="28">
        <v>0</v>
      </c>
      <c r="F174" s="28">
        <v>0</v>
      </c>
      <c r="G174" s="28">
        <v>0</v>
      </c>
      <c r="H174" s="28">
        <v>0</v>
      </c>
      <c r="I174" s="95"/>
      <c r="L174" s="82"/>
      <c r="M174" s="28">
        <v>0</v>
      </c>
      <c r="N174" s="28">
        <v>0</v>
      </c>
      <c r="O174" s="28">
        <v>0</v>
      </c>
      <c r="P174" s="28">
        <v>0</v>
      </c>
      <c r="Q174" s="28">
        <v>0</v>
      </c>
      <c r="R174" s="28">
        <v>0</v>
      </c>
      <c r="S174" s="28">
        <v>0</v>
      </c>
      <c r="T174" s="28">
        <v>0</v>
      </c>
      <c r="U174" s="30"/>
      <c r="V174" s="30" t="s">
        <v>131</v>
      </c>
      <c r="W174" s="30" t="s">
        <v>562</v>
      </c>
      <c r="X174" s="28">
        <v>0</v>
      </c>
      <c r="Y174" s="28">
        <v>0</v>
      </c>
      <c r="Z174" s="28">
        <v>0</v>
      </c>
      <c r="AA174" s="28">
        <v>0</v>
      </c>
      <c r="AB174" s="28">
        <v>0</v>
      </c>
      <c r="AD174" s="28" t="s">
        <v>127</v>
      </c>
      <c r="AE174" s="28" t="s">
        <v>127</v>
      </c>
      <c r="AF174" s="28" t="s">
        <v>127</v>
      </c>
      <c r="AG174" s="28" t="s">
        <v>127</v>
      </c>
      <c r="AH174" s="28" t="s">
        <v>127</v>
      </c>
      <c r="AI174" s="28" t="s">
        <v>127</v>
      </c>
      <c r="AJ174" s="31">
        <v>18</v>
      </c>
      <c r="AK174" s="28" t="s">
        <v>729</v>
      </c>
      <c r="AN174" s="32"/>
      <c r="AP174" s="32"/>
      <c r="AS174" s="82" t="s">
        <v>7</v>
      </c>
      <c r="AT174" s="1"/>
    </row>
    <row r="175" spans="1:46" x14ac:dyDescent="0.35">
      <c r="A175" s="11" t="s">
        <v>64</v>
      </c>
      <c r="B175" s="8">
        <v>43949</v>
      </c>
      <c r="C175" s="9">
        <v>0.53472222222222221</v>
      </c>
      <c r="D175" s="2" t="s">
        <v>16</v>
      </c>
      <c r="E175" s="2">
        <v>1</v>
      </c>
      <c r="F175" s="2">
        <v>0</v>
      </c>
      <c r="G175" s="2">
        <v>0</v>
      </c>
      <c r="H175" s="2" t="s">
        <v>215</v>
      </c>
      <c r="M175" s="2">
        <v>1</v>
      </c>
      <c r="N175" s="2" t="s">
        <v>262</v>
      </c>
      <c r="O175" s="2" t="s">
        <v>262</v>
      </c>
      <c r="P175" s="2" t="s">
        <v>262</v>
      </c>
      <c r="Q175" s="2" t="s">
        <v>262</v>
      </c>
      <c r="R175" s="2" t="s">
        <v>262</v>
      </c>
      <c r="S175" s="2">
        <v>0</v>
      </c>
      <c r="T175" s="2">
        <v>0</v>
      </c>
      <c r="U175" s="12" t="s">
        <v>730</v>
      </c>
      <c r="V175" s="12" t="s">
        <v>131</v>
      </c>
      <c r="W175" s="12" t="s">
        <v>346</v>
      </c>
      <c r="X175" s="2">
        <v>0</v>
      </c>
      <c r="Y175" s="2">
        <v>0</v>
      </c>
      <c r="Z175" s="2">
        <v>0</v>
      </c>
      <c r="AA175" s="2">
        <v>0</v>
      </c>
      <c r="AB175" s="2">
        <v>0</v>
      </c>
      <c r="AD175" s="2">
        <v>36</v>
      </c>
      <c r="AE175" s="2">
        <v>51</v>
      </c>
      <c r="AF175" s="2">
        <v>41</v>
      </c>
      <c r="AG175" s="2">
        <v>19</v>
      </c>
      <c r="AH175" s="2">
        <f>SUM(AD175:AG175)</f>
        <v>147</v>
      </c>
      <c r="AI175" s="2">
        <f>AH175/4</f>
        <v>36.75</v>
      </c>
      <c r="AJ175" s="10">
        <v>0</v>
      </c>
      <c r="AK175" s="2">
        <v>0</v>
      </c>
      <c r="AR175" s="11" t="s">
        <v>64</v>
      </c>
      <c r="AS175" s="83" t="s">
        <v>16</v>
      </c>
    </row>
    <row r="176" spans="1:46" s="50" customFormat="1" x14ac:dyDescent="0.35">
      <c r="B176" s="54">
        <v>43943</v>
      </c>
      <c r="C176" s="51">
        <v>0.45833333333333331</v>
      </c>
      <c r="D176" s="50" t="s">
        <v>18</v>
      </c>
      <c r="E176" s="50">
        <v>0</v>
      </c>
      <c r="F176" s="50">
        <v>0</v>
      </c>
      <c r="G176" s="50">
        <v>0</v>
      </c>
      <c r="H176" s="50" t="s">
        <v>172</v>
      </c>
      <c r="I176" s="96"/>
      <c r="L176" s="84"/>
      <c r="M176" s="50">
        <v>4</v>
      </c>
      <c r="N176" s="50" t="s">
        <v>721</v>
      </c>
      <c r="O176" s="50" t="s">
        <v>262</v>
      </c>
      <c r="P176" s="50" t="s">
        <v>722</v>
      </c>
      <c r="Q176" s="50" t="s">
        <v>262</v>
      </c>
      <c r="R176" s="50" t="s">
        <v>723</v>
      </c>
      <c r="S176" s="50" t="s">
        <v>262</v>
      </c>
      <c r="T176" s="50" t="s">
        <v>176</v>
      </c>
      <c r="U176" s="52" t="s">
        <v>724</v>
      </c>
      <c r="V176" s="52" t="s">
        <v>131</v>
      </c>
      <c r="W176" s="52" t="s">
        <v>382</v>
      </c>
      <c r="X176" s="50">
        <v>0</v>
      </c>
      <c r="Y176" s="50">
        <v>0</v>
      </c>
      <c r="Z176" s="50">
        <v>0</v>
      </c>
      <c r="AA176" s="50">
        <v>0</v>
      </c>
      <c r="AB176" s="50">
        <v>0</v>
      </c>
      <c r="AD176" s="50">
        <v>59</v>
      </c>
      <c r="AE176" s="50">
        <v>81</v>
      </c>
      <c r="AF176" s="50">
        <v>77</v>
      </c>
      <c r="AG176" s="50">
        <v>73</v>
      </c>
      <c r="AH176" s="50">
        <f>SUM(AD176:AG176)</f>
        <v>290</v>
      </c>
      <c r="AI176" s="50">
        <f>AH176/4</f>
        <v>72.5</v>
      </c>
      <c r="AJ176" s="53">
        <v>12.75</v>
      </c>
      <c r="AK176" s="50" t="s">
        <v>738</v>
      </c>
      <c r="AL176" s="50" t="s">
        <v>149</v>
      </c>
      <c r="AM176" s="54">
        <v>43957</v>
      </c>
      <c r="AN176" s="55">
        <v>0.66041666666666665</v>
      </c>
      <c r="AO176" s="50" t="s">
        <v>149</v>
      </c>
      <c r="AP176" s="50" t="s">
        <v>149</v>
      </c>
      <c r="AQ176" s="50" t="s">
        <v>149</v>
      </c>
      <c r="AS176" s="84" t="s">
        <v>18</v>
      </c>
      <c r="AT176" s="103"/>
    </row>
    <row r="177" spans="1:46" x14ac:dyDescent="0.35">
      <c r="B177" s="8">
        <v>43949</v>
      </c>
      <c r="C177" s="9">
        <v>0.51666666666666672</v>
      </c>
      <c r="D177" s="2" t="s">
        <v>17</v>
      </c>
      <c r="E177" s="2">
        <v>3</v>
      </c>
      <c r="F177" s="2">
        <v>0</v>
      </c>
      <c r="G177" s="2">
        <v>0</v>
      </c>
      <c r="H177" s="2" t="s">
        <v>92</v>
      </c>
      <c r="M177" s="2">
        <v>7</v>
      </c>
      <c r="N177" s="2" t="s">
        <v>262</v>
      </c>
      <c r="O177" s="2" t="s">
        <v>262</v>
      </c>
      <c r="P177" s="2" t="s">
        <v>262</v>
      </c>
      <c r="Q177" s="2" t="s">
        <v>262</v>
      </c>
      <c r="R177" s="2" t="s">
        <v>262</v>
      </c>
      <c r="S177" s="2" t="s">
        <v>262</v>
      </c>
      <c r="T177" s="2" t="s">
        <v>274</v>
      </c>
      <c r="U177" s="12" t="s">
        <v>735</v>
      </c>
      <c r="V177" s="12" t="s">
        <v>131</v>
      </c>
      <c r="W177" s="12" t="s">
        <v>734</v>
      </c>
      <c r="X177" s="2">
        <v>0</v>
      </c>
      <c r="Y177" s="2">
        <v>0</v>
      </c>
      <c r="Z177" s="2">
        <v>0</v>
      </c>
      <c r="AA177" s="2">
        <v>0</v>
      </c>
      <c r="AB177" s="2">
        <v>0</v>
      </c>
      <c r="AD177" s="2">
        <v>48</v>
      </c>
      <c r="AE177" s="2">
        <v>63</v>
      </c>
      <c r="AF177" s="2">
        <v>71</v>
      </c>
      <c r="AG177" s="2">
        <v>54</v>
      </c>
      <c r="AH177" s="2">
        <f>SUM(AD177:AG177)</f>
        <v>236</v>
      </c>
      <c r="AI177" s="2">
        <f>AH177/4</f>
        <v>59</v>
      </c>
      <c r="AJ177" s="10">
        <v>4</v>
      </c>
      <c r="AK177" s="2" t="s">
        <v>736</v>
      </c>
      <c r="AS177" s="83" t="s">
        <v>17</v>
      </c>
    </row>
    <row r="178" spans="1:46" s="23" customFormat="1" x14ac:dyDescent="0.35">
      <c r="B178" s="33">
        <v>43949</v>
      </c>
      <c r="C178" s="24">
        <v>0.53472222222222221</v>
      </c>
      <c r="D178" s="23" t="s">
        <v>6</v>
      </c>
      <c r="E178" s="23">
        <v>1</v>
      </c>
      <c r="F178" s="23">
        <v>0</v>
      </c>
      <c r="G178" s="23">
        <v>0</v>
      </c>
      <c r="H178" s="23" t="s">
        <v>172</v>
      </c>
      <c r="I178" s="94"/>
      <c r="L178" s="81"/>
      <c r="M178" s="23">
        <v>10</v>
      </c>
      <c r="N178" s="23" t="s">
        <v>731</v>
      </c>
      <c r="O178" s="23" t="s">
        <v>262</v>
      </c>
      <c r="P178" s="23" t="s">
        <v>732</v>
      </c>
      <c r="Q178" s="23" t="s">
        <v>262</v>
      </c>
      <c r="R178" s="23">
        <v>0</v>
      </c>
      <c r="S178" s="23">
        <v>0</v>
      </c>
      <c r="T178" s="23" t="s">
        <v>274</v>
      </c>
      <c r="U178" s="25" t="s">
        <v>733</v>
      </c>
      <c r="V178" s="25" t="s">
        <v>543</v>
      </c>
      <c r="W178" s="25" t="s">
        <v>734</v>
      </c>
      <c r="X178" s="23">
        <v>0</v>
      </c>
      <c r="Y178" s="23">
        <v>0</v>
      </c>
      <c r="Z178" s="23">
        <v>0</v>
      </c>
      <c r="AA178" s="23">
        <v>0</v>
      </c>
      <c r="AB178" s="23">
        <v>0</v>
      </c>
      <c r="AD178" s="23" t="s">
        <v>127</v>
      </c>
      <c r="AE178" s="23" t="s">
        <v>127</v>
      </c>
      <c r="AF178" s="23" t="s">
        <v>127</v>
      </c>
      <c r="AG178" s="23" t="s">
        <v>127</v>
      </c>
      <c r="AH178" s="23" t="s">
        <v>127</v>
      </c>
      <c r="AI178" s="23" t="s">
        <v>127</v>
      </c>
      <c r="AJ178" s="26">
        <v>0</v>
      </c>
      <c r="AK178" s="23">
        <v>0</v>
      </c>
      <c r="AN178" s="27"/>
      <c r="AP178" s="27"/>
      <c r="AS178" s="81" t="s">
        <v>6</v>
      </c>
      <c r="AT178" s="103"/>
    </row>
    <row r="179" spans="1:46" s="28" customFormat="1" x14ac:dyDescent="0.35">
      <c r="B179" s="34">
        <v>43949</v>
      </c>
      <c r="C179" s="29">
        <v>0.51666666666666672</v>
      </c>
      <c r="D179" s="28" t="s">
        <v>7</v>
      </c>
      <c r="E179" s="28">
        <v>0</v>
      </c>
      <c r="F179" s="28">
        <v>0</v>
      </c>
      <c r="G179" s="28">
        <v>0</v>
      </c>
      <c r="H179" s="28" t="s">
        <v>172</v>
      </c>
      <c r="I179" s="95"/>
      <c r="L179" s="82"/>
      <c r="M179" s="28">
        <v>6</v>
      </c>
      <c r="N179" s="28" t="s">
        <v>262</v>
      </c>
      <c r="O179" s="28" t="s">
        <v>262</v>
      </c>
      <c r="P179" s="28" t="s">
        <v>262</v>
      </c>
      <c r="Q179" s="28" t="s">
        <v>262</v>
      </c>
      <c r="R179" s="28" t="s">
        <v>262</v>
      </c>
      <c r="S179" s="28" t="s">
        <v>262</v>
      </c>
      <c r="T179" s="28" t="s">
        <v>274</v>
      </c>
      <c r="U179" s="30" t="s">
        <v>737</v>
      </c>
      <c r="V179" s="30" t="s">
        <v>131</v>
      </c>
      <c r="W179" s="30" t="s">
        <v>734</v>
      </c>
      <c r="X179" s="28">
        <v>0</v>
      </c>
      <c r="Y179" s="28">
        <v>0</v>
      </c>
      <c r="Z179" s="28">
        <v>0</v>
      </c>
      <c r="AA179" s="28">
        <v>0</v>
      </c>
      <c r="AB179" s="28">
        <v>0</v>
      </c>
      <c r="AD179" s="23" t="s">
        <v>127</v>
      </c>
      <c r="AE179" s="23" t="s">
        <v>127</v>
      </c>
      <c r="AF179" s="23" t="s">
        <v>127</v>
      </c>
      <c r="AG179" s="23" t="s">
        <v>127</v>
      </c>
      <c r="AH179" s="23" t="s">
        <v>127</v>
      </c>
      <c r="AI179" s="23" t="s">
        <v>127</v>
      </c>
      <c r="AJ179" s="31">
        <v>19</v>
      </c>
      <c r="AK179" s="28" t="s">
        <v>739</v>
      </c>
      <c r="AN179" s="32"/>
      <c r="AP179" s="32"/>
      <c r="AS179" s="82" t="s">
        <v>7</v>
      </c>
      <c r="AT179" s="1"/>
    </row>
    <row r="180" spans="1:46" s="22" customFormat="1" x14ac:dyDescent="0.35">
      <c r="A180" s="22" t="s">
        <v>65</v>
      </c>
      <c r="B180" s="22" t="s">
        <v>229</v>
      </c>
      <c r="C180" s="38"/>
      <c r="H180" s="22" t="s">
        <v>22</v>
      </c>
      <c r="I180" s="97"/>
      <c r="L180" s="85"/>
      <c r="O180" s="22" t="s">
        <v>22</v>
      </c>
      <c r="P180" s="22" t="s">
        <v>22</v>
      </c>
      <c r="Q180" s="22" t="s">
        <v>22</v>
      </c>
      <c r="R180" s="22" t="s">
        <v>22</v>
      </c>
      <c r="S180" s="22" t="s">
        <v>22</v>
      </c>
      <c r="T180" s="22" t="s">
        <v>22</v>
      </c>
      <c r="U180" s="22" t="s">
        <v>22</v>
      </c>
      <c r="X180" s="22" t="s">
        <v>22</v>
      </c>
      <c r="Y180" s="22" t="s">
        <v>22</v>
      </c>
      <c r="AB180" s="22" t="s">
        <v>22</v>
      </c>
      <c r="AC180" s="22" t="s">
        <v>22</v>
      </c>
      <c r="AD180" s="22" t="s">
        <v>22</v>
      </c>
      <c r="AJ180" s="40" t="s">
        <v>22</v>
      </c>
      <c r="AK180" s="22" t="s">
        <v>22</v>
      </c>
      <c r="AL180" s="22" t="s">
        <v>155</v>
      </c>
      <c r="AM180" s="40" t="s">
        <v>127</v>
      </c>
      <c r="AN180" s="41" t="s">
        <v>127</v>
      </c>
      <c r="AO180" s="40" t="s">
        <v>127</v>
      </c>
      <c r="AP180" s="41" t="s">
        <v>127</v>
      </c>
      <c r="AQ180" s="40" t="s">
        <v>127</v>
      </c>
      <c r="AR180" s="22" t="s">
        <v>65</v>
      </c>
      <c r="AS180" s="85"/>
      <c r="AT180" s="104"/>
    </row>
    <row r="181" spans="1:46" s="124" customFormat="1" x14ac:dyDescent="0.35">
      <c r="A181" s="124" t="s">
        <v>66</v>
      </c>
      <c r="B181" s="124" t="s">
        <v>234</v>
      </c>
      <c r="C181" s="125"/>
      <c r="H181" s="124" t="s">
        <v>22</v>
      </c>
      <c r="I181" s="126"/>
      <c r="L181" s="127"/>
      <c r="O181" s="124" t="s">
        <v>22</v>
      </c>
      <c r="P181" s="124" t="s">
        <v>22</v>
      </c>
      <c r="Q181" s="124" t="s">
        <v>22</v>
      </c>
      <c r="R181" s="124" t="s">
        <v>22</v>
      </c>
      <c r="S181" s="124" t="s">
        <v>22</v>
      </c>
      <c r="T181" s="124" t="s">
        <v>22</v>
      </c>
      <c r="U181" s="124" t="s">
        <v>22</v>
      </c>
      <c r="X181" s="124" t="s">
        <v>22</v>
      </c>
      <c r="Y181" s="124" t="s">
        <v>22</v>
      </c>
      <c r="AB181" s="124" t="s">
        <v>22</v>
      </c>
      <c r="AC181" s="124" t="s">
        <v>22</v>
      </c>
      <c r="AD181" s="124" t="s">
        <v>22</v>
      </c>
      <c r="AJ181" s="128" t="s">
        <v>22</v>
      </c>
      <c r="AK181" s="124" t="s">
        <v>22</v>
      </c>
      <c r="AL181" s="124" t="s">
        <v>160</v>
      </c>
      <c r="AM181" s="129" t="s">
        <v>127</v>
      </c>
      <c r="AN181" s="130" t="s">
        <v>127</v>
      </c>
      <c r="AO181" s="129" t="s">
        <v>127</v>
      </c>
      <c r="AP181" s="130" t="s">
        <v>127</v>
      </c>
      <c r="AQ181" s="129" t="s">
        <v>127</v>
      </c>
      <c r="AR181" s="124" t="s">
        <v>66</v>
      </c>
      <c r="AS181" s="127"/>
    </row>
    <row r="182" spans="1:46" s="4" customFormat="1" x14ac:dyDescent="0.35">
      <c r="A182" s="15" t="s">
        <v>67</v>
      </c>
      <c r="B182" s="42">
        <v>44110</v>
      </c>
      <c r="C182" s="132">
        <v>0.39583333333333331</v>
      </c>
      <c r="D182" s="4" t="s">
        <v>16</v>
      </c>
      <c r="E182" s="4">
        <v>0</v>
      </c>
      <c r="F182" s="4">
        <v>0</v>
      </c>
      <c r="G182" s="4">
        <v>0</v>
      </c>
      <c r="H182" s="4">
        <v>0</v>
      </c>
      <c r="I182" s="98"/>
      <c r="L182" s="100"/>
      <c r="M182" s="4">
        <v>0</v>
      </c>
      <c r="N182" s="4">
        <v>0</v>
      </c>
      <c r="O182" s="4">
        <v>0</v>
      </c>
      <c r="P182" s="4">
        <v>0</v>
      </c>
      <c r="Q182" s="4">
        <v>0</v>
      </c>
      <c r="R182" s="4">
        <v>0</v>
      </c>
      <c r="S182" s="4">
        <v>0</v>
      </c>
      <c r="T182" s="4">
        <v>0</v>
      </c>
      <c r="U182" s="17"/>
      <c r="V182" s="12">
        <v>0</v>
      </c>
      <c r="W182" s="17">
        <v>0</v>
      </c>
      <c r="X182" s="4">
        <v>15</v>
      </c>
      <c r="Y182" s="4" t="s">
        <v>262</v>
      </c>
      <c r="Z182" s="4" t="s">
        <v>262</v>
      </c>
      <c r="AA182" s="4" t="s">
        <v>262</v>
      </c>
      <c r="AB182" s="4" t="s">
        <v>262</v>
      </c>
      <c r="AC182" s="4" t="s">
        <v>747</v>
      </c>
      <c r="AD182" s="4">
        <v>0</v>
      </c>
      <c r="AE182" s="4">
        <v>0</v>
      </c>
      <c r="AF182" s="4">
        <v>0</v>
      </c>
      <c r="AG182" s="4">
        <v>0</v>
      </c>
      <c r="AH182" s="4">
        <v>0</v>
      </c>
      <c r="AI182" s="4">
        <v>0</v>
      </c>
      <c r="AJ182" s="18">
        <v>0</v>
      </c>
      <c r="AK182" s="4">
        <v>0</v>
      </c>
      <c r="AN182" s="19"/>
      <c r="AP182" s="19"/>
      <c r="AR182" s="15" t="s">
        <v>67</v>
      </c>
      <c r="AS182" s="86" t="s">
        <v>16</v>
      </c>
      <c r="AT182" s="105"/>
    </row>
    <row r="183" spans="1:46" s="56" customFormat="1" x14ac:dyDescent="0.35">
      <c r="B183" s="62">
        <v>44110</v>
      </c>
      <c r="C183" s="63" t="s">
        <v>230</v>
      </c>
      <c r="D183" s="56" t="s">
        <v>18</v>
      </c>
      <c r="E183" s="56">
        <v>2</v>
      </c>
      <c r="F183" s="56">
        <v>0</v>
      </c>
      <c r="G183" s="56">
        <v>0</v>
      </c>
      <c r="H183" s="56" t="s">
        <v>92</v>
      </c>
      <c r="I183" s="92" t="s">
        <v>740</v>
      </c>
      <c r="J183" s="56">
        <v>0.9</v>
      </c>
      <c r="K183" s="56">
        <v>9</v>
      </c>
      <c r="L183" s="80">
        <v>0</v>
      </c>
      <c r="M183" s="56">
        <v>3</v>
      </c>
      <c r="N183" s="56" t="s">
        <v>262</v>
      </c>
      <c r="O183" s="56" t="s">
        <v>262</v>
      </c>
      <c r="P183" s="56" t="s">
        <v>262</v>
      </c>
      <c r="Q183" s="56" t="s">
        <v>262</v>
      </c>
      <c r="R183" s="56" t="s">
        <v>262</v>
      </c>
      <c r="S183" s="56" t="s">
        <v>262</v>
      </c>
      <c r="T183" s="56" t="s">
        <v>262</v>
      </c>
      <c r="U183" s="58" t="s">
        <v>741</v>
      </c>
      <c r="V183" s="58" t="s">
        <v>131</v>
      </c>
      <c r="W183" s="58">
        <v>0.02</v>
      </c>
      <c r="X183" s="56">
        <v>0</v>
      </c>
      <c r="Y183" s="56">
        <v>0</v>
      </c>
      <c r="Z183" s="56">
        <v>0</v>
      </c>
      <c r="AA183" s="56">
        <v>0</v>
      </c>
      <c r="AB183" s="56">
        <v>0</v>
      </c>
      <c r="AD183" s="56">
        <v>59</v>
      </c>
      <c r="AE183" s="56">
        <v>26</v>
      </c>
      <c r="AF183" s="56">
        <v>41</v>
      </c>
      <c r="AG183" s="56">
        <v>53</v>
      </c>
      <c r="AH183" s="56">
        <f>SUM(AD183:AG183)</f>
        <v>179</v>
      </c>
      <c r="AI183" s="56">
        <f>AH183/4</f>
        <v>44.75</v>
      </c>
      <c r="AJ183" s="59">
        <v>10</v>
      </c>
      <c r="AK183" s="56" t="s">
        <v>742</v>
      </c>
      <c r="AL183" s="56" t="s">
        <v>149</v>
      </c>
      <c r="AM183" s="60">
        <v>44110</v>
      </c>
      <c r="AN183" s="61">
        <v>0.37152777777777773</v>
      </c>
      <c r="AO183" s="56" t="s">
        <v>149</v>
      </c>
      <c r="AP183" s="56" t="s">
        <v>149</v>
      </c>
      <c r="AQ183" s="56" t="s">
        <v>149</v>
      </c>
      <c r="AS183" s="80" t="s">
        <v>18</v>
      </c>
      <c r="AT183" s="103"/>
    </row>
    <row r="184" spans="1:46" x14ac:dyDescent="0.35">
      <c r="B184" s="8">
        <v>44110</v>
      </c>
      <c r="C184" s="9">
        <v>0.39583333333333331</v>
      </c>
      <c r="D184" s="2" t="s">
        <v>17</v>
      </c>
      <c r="E184" s="2">
        <v>0</v>
      </c>
      <c r="F184" s="2">
        <v>0</v>
      </c>
      <c r="G184" s="2">
        <v>0</v>
      </c>
      <c r="H184" s="2">
        <v>0</v>
      </c>
      <c r="M184" s="2">
        <v>0</v>
      </c>
      <c r="N184" s="2">
        <v>0</v>
      </c>
      <c r="O184" s="2">
        <v>0</v>
      </c>
      <c r="P184" s="2">
        <v>0</v>
      </c>
      <c r="Q184" s="2">
        <v>0</v>
      </c>
      <c r="R184" s="2">
        <v>0</v>
      </c>
      <c r="S184" s="2">
        <v>0</v>
      </c>
      <c r="T184" s="2">
        <v>0</v>
      </c>
      <c r="V184" s="12" t="s">
        <v>131</v>
      </c>
      <c r="W184" s="12" t="s">
        <v>562</v>
      </c>
      <c r="X184" s="2">
        <v>0</v>
      </c>
      <c r="Z184" s="2" t="s">
        <v>262</v>
      </c>
      <c r="AB184" s="2" t="s">
        <v>262</v>
      </c>
      <c r="AC184" s="2" t="s">
        <v>750</v>
      </c>
      <c r="AD184" s="2">
        <v>4</v>
      </c>
      <c r="AE184" s="2">
        <v>37</v>
      </c>
      <c r="AF184" s="2">
        <v>9</v>
      </c>
      <c r="AG184" s="2">
        <v>29</v>
      </c>
      <c r="AH184" s="2">
        <f>SUM(AD184:AG184)</f>
        <v>79</v>
      </c>
      <c r="AI184" s="2">
        <f>AH184/4</f>
        <v>19.75</v>
      </c>
      <c r="AJ184" s="10">
        <v>18</v>
      </c>
      <c r="AK184" s="2" t="s">
        <v>751</v>
      </c>
      <c r="AS184" s="83" t="s">
        <v>17</v>
      </c>
    </row>
    <row r="185" spans="1:46" s="23" customFormat="1" x14ac:dyDescent="0.35">
      <c r="B185" s="33">
        <v>44110</v>
      </c>
      <c r="C185" s="24">
        <v>0.39583333333333331</v>
      </c>
      <c r="D185" s="23" t="s">
        <v>6</v>
      </c>
      <c r="E185" s="23">
        <v>0</v>
      </c>
      <c r="F185" s="23">
        <v>0</v>
      </c>
      <c r="G185" s="23">
        <v>0</v>
      </c>
      <c r="H185" s="23" t="s">
        <v>748</v>
      </c>
      <c r="I185" s="94"/>
      <c r="L185" s="81"/>
      <c r="M185" s="23" t="s">
        <v>262</v>
      </c>
      <c r="N185" s="23" t="s">
        <v>262</v>
      </c>
      <c r="O185" s="23" t="s">
        <v>262</v>
      </c>
      <c r="P185" s="23" t="s">
        <v>262</v>
      </c>
      <c r="Q185" s="23" t="s">
        <v>262</v>
      </c>
      <c r="R185" s="23" t="s">
        <v>262</v>
      </c>
      <c r="S185" s="23" t="s">
        <v>262</v>
      </c>
      <c r="T185" s="23" t="s">
        <v>262</v>
      </c>
      <c r="U185" s="25" t="s">
        <v>749</v>
      </c>
      <c r="V185" s="25">
        <v>0</v>
      </c>
      <c r="W185" s="25">
        <v>0</v>
      </c>
      <c r="X185" s="23">
        <v>30</v>
      </c>
      <c r="Z185" s="23">
        <v>0.2</v>
      </c>
      <c r="AB185" s="23">
        <v>0.5</v>
      </c>
      <c r="AC185" s="23" t="s">
        <v>747</v>
      </c>
      <c r="AD185" s="23" t="s">
        <v>127</v>
      </c>
      <c r="AE185" s="23" t="s">
        <v>127</v>
      </c>
      <c r="AF185" s="23" t="s">
        <v>127</v>
      </c>
      <c r="AG185" s="23" t="s">
        <v>127</v>
      </c>
      <c r="AH185" s="23" t="s">
        <v>127</v>
      </c>
      <c r="AI185" s="23" t="s">
        <v>127</v>
      </c>
      <c r="AJ185" s="26">
        <v>0</v>
      </c>
      <c r="AK185" s="23">
        <v>0</v>
      </c>
      <c r="AN185" s="27"/>
      <c r="AP185" s="27"/>
      <c r="AS185" s="81" t="s">
        <v>6</v>
      </c>
      <c r="AT185" s="103"/>
    </row>
    <row r="186" spans="1:46" s="28" customFormat="1" x14ac:dyDescent="0.35">
      <c r="B186" s="34">
        <v>44110</v>
      </c>
      <c r="C186" s="29">
        <v>0.39583333333333331</v>
      </c>
      <c r="D186" s="28" t="s">
        <v>7</v>
      </c>
      <c r="E186" s="28">
        <v>0</v>
      </c>
      <c r="F186" s="28">
        <v>0</v>
      </c>
      <c r="G186" s="28">
        <v>0</v>
      </c>
      <c r="H186" s="28" t="s">
        <v>748</v>
      </c>
      <c r="I186" s="95"/>
      <c r="L186" s="82"/>
      <c r="M186" s="28" t="s">
        <v>262</v>
      </c>
      <c r="N186" s="28" t="s">
        <v>262</v>
      </c>
      <c r="O186" s="28" t="s">
        <v>262</v>
      </c>
      <c r="P186" s="28" t="s">
        <v>262</v>
      </c>
      <c r="Q186" s="28" t="s">
        <v>262</v>
      </c>
      <c r="R186" s="28" t="s">
        <v>262</v>
      </c>
      <c r="S186" s="28" t="s">
        <v>262</v>
      </c>
      <c r="T186" s="28" t="s">
        <v>262</v>
      </c>
      <c r="U186" s="30" t="s">
        <v>752</v>
      </c>
      <c r="V186" s="30" t="s">
        <v>131</v>
      </c>
      <c r="W186" s="30" t="s">
        <v>562</v>
      </c>
      <c r="X186" s="28">
        <v>1</v>
      </c>
      <c r="Y186" s="28" t="s">
        <v>262</v>
      </c>
      <c r="Z186" s="28" t="s">
        <v>262</v>
      </c>
      <c r="AA186" s="28" t="s">
        <v>262</v>
      </c>
      <c r="AB186" s="28" t="s">
        <v>262</v>
      </c>
      <c r="AC186" s="28" t="s">
        <v>753</v>
      </c>
      <c r="AD186" s="28" t="s">
        <v>127</v>
      </c>
      <c r="AE186" s="28" t="s">
        <v>127</v>
      </c>
      <c r="AF186" s="28" t="s">
        <v>127</v>
      </c>
      <c r="AG186" s="28" t="s">
        <v>127</v>
      </c>
      <c r="AH186" s="28" t="s">
        <v>127</v>
      </c>
      <c r="AI186" s="28" t="s">
        <v>127</v>
      </c>
      <c r="AJ186" s="31">
        <v>18</v>
      </c>
      <c r="AK186" s="28" t="s">
        <v>755</v>
      </c>
      <c r="AN186" s="32"/>
      <c r="AP186" s="32"/>
      <c r="AS186" s="82" t="s">
        <v>7</v>
      </c>
      <c r="AT186" s="1"/>
    </row>
    <row r="187" spans="1:46" x14ac:dyDescent="0.35">
      <c r="A187" s="11" t="s">
        <v>68</v>
      </c>
      <c r="B187" s="42">
        <v>44110</v>
      </c>
      <c r="C187" s="132">
        <v>0.39583333333333331</v>
      </c>
      <c r="D187" s="2" t="s">
        <v>16</v>
      </c>
      <c r="E187" s="2">
        <v>0</v>
      </c>
      <c r="F187" s="2">
        <v>0</v>
      </c>
      <c r="G187" s="2">
        <v>0</v>
      </c>
      <c r="H187" s="2">
        <v>0</v>
      </c>
      <c r="M187" s="2">
        <v>0</v>
      </c>
      <c r="N187" s="2">
        <v>0</v>
      </c>
      <c r="O187" s="2">
        <v>0</v>
      </c>
      <c r="P187" s="2">
        <v>0</v>
      </c>
      <c r="Q187" s="2">
        <v>0</v>
      </c>
      <c r="R187" s="2">
        <v>0</v>
      </c>
      <c r="S187" s="2">
        <v>0</v>
      </c>
      <c r="T187" s="2">
        <v>0</v>
      </c>
      <c r="V187" s="12" t="s">
        <v>131</v>
      </c>
      <c r="W187" s="12">
        <v>0</v>
      </c>
      <c r="X187" s="2">
        <v>0</v>
      </c>
      <c r="Y187" s="2" t="s">
        <v>262</v>
      </c>
      <c r="Z187" s="2" t="s">
        <v>262</v>
      </c>
      <c r="AA187" s="2" t="s">
        <v>262</v>
      </c>
      <c r="AB187" s="2" t="s">
        <v>262</v>
      </c>
      <c r="AC187" s="2" t="s">
        <v>754</v>
      </c>
      <c r="AD187" s="2">
        <v>0</v>
      </c>
      <c r="AE187" s="2">
        <v>0</v>
      </c>
      <c r="AF187" s="2">
        <v>0</v>
      </c>
      <c r="AG187" s="2">
        <v>0</v>
      </c>
      <c r="AH187" s="2">
        <v>0</v>
      </c>
      <c r="AI187" s="2">
        <v>0</v>
      </c>
      <c r="AJ187" s="10">
        <v>0</v>
      </c>
      <c r="AK187" s="2">
        <v>0</v>
      </c>
      <c r="AR187" s="11" t="s">
        <v>68</v>
      </c>
      <c r="AS187" s="83" t="s">
        <v>16</v>
      </c>
    </row>
    <row r="188" spans="1:46" s="50" customFormat="1" x14ac:dyDescent="0.35">
      <c r="B188" s="54">
        <v>44110</v>
      </c>
      <c r="C188" s="51">
        <v>0.38541666666666669</v>
      </c>
      <c r="D188" s="50" t="s">
        <v>18</v>
      </c>
      <c r="E188" s="50">
        <v>0</v>
      </c>
      <c r="F188" s="50">
        <v>0</v>
      </c>
      <c r="G188" s="50">
        <v>0</v>
      </c>
      <c r="H188" s="50" t="s">
        <v>163</v>
      </c>
      <c r="I188" s="96"/>
      <c r="L188" s="84"/>
      <c r="M188" s="50">
        <v>2</v>
      </c>
      <c r="N188" s="50" t="s">
        <v>745</v>
      </c>
      <c r="O188" s="50">
        <v>0.22</v>
      </c>
      <c r="P188" s="50" t="s">
        <v>290</v>
      </c>
      <c r="Q188" s="50" t="s">
        <v>262</v>
      </c>
      <c r="R188" s="50" t="s">
        <v>746</v>
      </c>
      <c r="S188" s="50">
        <v>0.75</v>
      </c>
      <c r="T188" s="50" t="s">
        <v>176</v>
      </c>
      <c r="U188" s="52" t="s">
        <v>744</v>
      </c>
      <c r="V188" s="52" t="s">
        <v>131</v>
      </c>
      <c r="W188" s="52">
        <v>0.02</v>
      </c>
      <c r="X188" s="50">
        <v>0</v>
      </c>
      <c r="Y188" s="50">
        <v>0</v>
      </c>
      <c r="Z188" s="50">
        <v>0</v>
      </c>
      <c r="AA188" s="50">
        <v>0</v>
      </c>
      <c r="AB188" s="50">
        <v>0</v>
      </c>
      <c r="AD188" s="50">
        <v>33</v>
      </c>
      <c r="AE188" s="50">
        <v>66</v>
      </c>
      <c r="AF188" s="50">
        <v>26</v>
      </c>
      <c r="AG188" s="50">
        <v>37</v>
      </c>
      <c r="AH188" s="50">
        <f>SUM(AD188:AG188)</f>
        <v>162</v>
      </c>
      <c r="AI188" s="50">
        <f>AH188/4</f>
        <v>40.5</v>
      </c>
      <c r="AJ188" s="53">
        <v>10</v>
      </c>
      <c r="AK188" s="50" t="s">
        <v>742</v>
      </c>
      <c r="AL188" s="50" t="s">
        <v>149</v>
      </c>
      <c r="AM188" s="54">
        <v>44110</v>
      </c>
      <c r="AN188" s="55">
        <v>0.37152777777777773</v>
      </c>
      <c r="AO188" s="50" t="s">
        <v>149</v>
      </c>
      <c r="AP188" s="50" t="s">
        <v>149</v>
      </c>
      <c r="AQ188" s="50" t="s">
        <v>149</v>
      </c>
      <c r="AS188" s="84" t="s">
        <v>18</v>
      </c>
      <c r="AT188" s="103"/>
    </row>
    <row r="189" spans="1:46" x14ac:dyDescent="0.35">
      <c r="B189" s="8">
        <v>44110</v>
      </c>
      <c r="C189" s="9">
        <v>0.39583333333333331</v>
      </c>
      <c r="D189" s="2" t="s">
        <v>17</v>
      </c>
      <c r="E189" s="2">
        <v>0</v>
      </c>
      <c r="F189" s="2">
        <v>0</v>
      </c>
      <c r="G189" s="2">
        <v>0</v>
      </c>
      <c r="H189" s="2">
        <v>0</v>
      </c>
      <c r="M189" s="2">
        <v>0</v>
      </c>
      <c r="N189" s="2">
        <v>0</v>
      </c>
      <c r="O189" s="2">
        <v>0</v>
      </c>
      <c r="P189" s="2">
        <v>0</v>
      </c>
      <c r="Q189" s="2">
        <v>0</v>
      </c>
      <c r="R189" s="2">
        <v>0</v>
      </c>
      <c r="S189" s="2">
        <v>0</v>
      </c>
      <c r="T189" s="2">
        <v>0</v>
      </c>
      <c r="V189" s="12">
        <v>0</v>
      </c>
      <c r="W189" s="12">
        <v>0</v>
      </c>
      <c r="X189" s="2">
        <v>0</v>
      </c>
      <c r="Y189" s="2">
        <v>0</v>
      </c>
      <c r="Z189" s="2">
        <v>0</v>
      </c>
      <c r="AA189" s="2">
        <v>0</v>
      </c>
      <c r="AB189" s="2">
        <v>0</v>
      </c>
      <c r="AD189" s="2">
        <v>0</v>
      </c>
      <c r="AE189" s="2">
        <v>21</v>
      </c>
      <c r="AF189" s="2">
        <v>17</v>
      </c>
      <c r="AG189" s="2">
        <v>11</v>
      </c>
      <c r="AH189" s="2">
        <f>SUM(AD189:AG189)</f>
        <v>49</v>
      </c>
      <c r="AI189" s="2">
        <f>AH189/4</f>
        <v>12.25</v>
      </c>
      <c r="AJ189" s="10">
        <v>18</v>
      </c>
      <c r="AK189" s="2" t="s">
        <v>759</v>
      </c>
      <c r="AS189" s="83" t="s">
        <v>17</v>
      </c>
    </row>
    <row r="190" spans="1:46" s="23" customFormat="1" x14ac:dyDescent="0.35">
      <c r="B190" s="33">
        <v>44110</v>
      </c>
      <c r="C190" s="24">
        <v>0.39583333333333331</v>
      </c>
      <c r="D190" s="23" t="s">
        <v>6</v>
      </c>
      <c r="E190" s="23">
        <v>1</v>
      </c>
      <c r="F190" s="23">
        <v>0</v>
      </c>
      <c r="G190" s="23">
        <v>0</v>
      </c>
      <c r="H190" s="23" t="s">
        <v>274</v>
      </c>
      <c r="I190" s="94"/>
      <c r="L190" s="81"/>
      <c r="M190" s="23" t="s">
        <v>756</v>
      </c>
      <c r="N190" s="23" t="s">
        <v>743</v>
      </c>
      <c r="O190" s="23" t="s">
        <v>743</v>
      </c>
      <c r="P190" s="23" t="s">
        <v>743</v>
      </c>
      <c r="Q190" s="23" t="s">
        <v>743</v>
      </c>
      <c r="R190" s="23" t="s">
        <v>743</v>
      </c>
      <c r="S190" s="23" t="s">
        <v>743</v>
      </c>
      <c r="T190" s="23" t="s">
        <v>743</v>
      </c>
      <c r="U190" s="25" t="s">
        <v>757</v>
      </c>
      <c r="V190" s="25" t="s">
        <v>131</v>
      </c>
      <c r="W190" s="25" t="s">
        <v>208</v>
      </c>
      <c r="X190" s="23">
        <v>0.5</v>
      </c>
      <c r="Y190" s="23" t="s">
        <v>743</v>
      </c>
      <c r="Z190" s="23" t="s">
        <v>743</v>
      </c>
      <c r="AA190" s="23" t="s">
        <v>743</v>
      </c>
      <c r="AB190" s="23" t="s">
        <v>743</v>
      </c>
      <c r="AC190" s="23" t="s">
        <v>758</v>
      </c>
      <c r="AD190" s="23" t="s">
        <v>127</v>
      </c>
      <c r="AE190" s="23" t="s">
        <v>127</v>
      </c>
      <c r="AF190" s="23" t="s">
        <v>127</v>
      </c>
      <c r="AG190" s="23" t="s">
        <v>127</v>
      </c>
      <c r="AH190" s="23" t="s">
        <v>127</v>
      </c>
      <c r="AI190" s="23" t="s">
        <v>127</v>
      </c>
      <c r="AJ190" s="26">
        <v>0</v>
      </c>
      <c r="AK190" s="23">
        <v>0</v>
      </c>
      <c r="AN190" s="27"/>
      <c r="AP190" s="27"/>
      <c r="AS190" s="81" t="s">
        <v>6</v>
      </c>
      <c r="AT190" s="103"/>
    </row>
    <row r="191" spans="1:46" s="28" customFormat="1" x14ac:dyDescent="0.35">
      <c r="B191" s="34">
        <v>44110</v>
      </c>
      <c r="C191" s="29">
        <v>0.39583333333333331</v>
      </c>
      <c r="D191" s="28" t="s">
        <v>7</v>
      </c>
      <c r="E191" s="28">
        <v>0</v>
      </c>
      <c r="F191" s="28">
        <v>0</v>
      </c>
      <c r="G191" s="28">
        <v>0</v>
      </c>
      <c r="H191" s="28" t="s">
        <v>172</v>
      </c>
      <c r="I191" s="95"/>
      <c r="L191" s="82"/>
      <c r="M191" s="28">
        <v>3</v>
      </c>
      <c r="N191" s="28" t="s">
        <v>743</v>
      </c>
      <c r="O191" s="28" t="s">
        <v>743</v>
      </c>
      <c r="P191" s="28" t="s">
        <v>743</v>
      </c>
      <c r="Q191" s="28" t="s">
        <v>743</v>
      </c>
      <c r="R191" s="28" t="s">
        <v>743</v>
      </c>
      <c r="S191" s="28" t="s">
        <v>743</v>
      </c>
      <c r="T191" s="28" t="s">
        <v>743</v>
      </c>
      <c r="U191" s="30" t="s">
        <v>760</v>
      </c>
      <c r="V191" s="30" t="s">
        <v>131</v>
      </c>
      <c r="W191" s="30" t="s">
        <v>562</v>
      </c>
      <c r="X191" s="28">
        <v>1</v>
      </c>
      <c r="Y191" s="28" t="s">
        <v>743</v>
      </c>
      <c r="Z191" s="28" t="s">
        <v>743</v>
      </c>
      <c r="AA191" s="28" t="s">
        <v>743</v>
      </c>
      <c r="AB191" s="28" t="s">
        <v>743</v>
      </c>
      <c r="AC191" s="28" t="s">
        <v>747</v>
      </c>
      <c r="AD191" s="23" t="s">
        <v>127</v>
      </c>
      <c r="AE191" s="23" t="s">
        <v>127</v>
      </c>
      <c r="AF191" s="23" t="s">
        <v>127</v>
      </c>
      <c r="AG191" s="23" t="s">
        <v>127</v>
      </c>
      <c r="AH191" s="23" t="s">
        <v>127</v>
      </c>
      <c r="AI191" s="23" t="s">
        <v>127</v>
      </c>
      <c r="AJ191" s="31">
        <v>0</v>
      </c>
      <c r="AK191" s="28">
        <v>0</v>
      </c>
      <c r="AN191" s="32"/>
      <c r="AP191" s="32"/>
      <c r="AS191" s="82" t="s">
        <v>7</v>
      </c>
      <c r="AT191" s="1"/>
    </row>
    <row r="192" spans="1:46" s="124" customFormat="1" x14ac:dyDescent="0.35">
      <c r="A192" s="124" t="s">
        <v>69</v>
      </c>
      <c r="B192" s="124" t="s">
        <v>234</v>
      </c>
      <c r="C192" s="125"/>
      <c r="H192" s="124" t="s">
        <v>22</v>
      </c>
      <c r="I192" s="126"/>
      <c r="L192" s="127"/>
      <c r="O192" s="124" t="s">
        <v>22</v>
      </c>
      <c r="P192" s="124" t="s">
        <v>22</v>
      </c>
      <c r="Q192" s="124" t="s">
        <v>22</v>
      </c>
      <c r="R192" s="124" t="s">
        <v>22</v>
      </c>
      <c r="S192" s="124" t="s">
        <v>22</v>
      </c>
      <c r="T192" s="124" t="s">
        <v>22</v>
      </c>
      <c r="U192" s="124" t="s">
        <v>22</v>
      </c>
      <c r="X192" s="124" t="s">
        <v>22</v>
      </c>
      <c r="Y192" s="124" t="s">
        <v>22</v>
      </c>
      <c r="AB192" s="124" t="s">
        <v>22</v>
      </c>
      <c r="AC192" s="124" t="s">
        <v>22</v>
      </c>
      <c r="AD192" s="124" t="s">
        <v>22</v>
      </c>
      <c r="AJ192" s="128" t="s">
        <v>22</v>
      </c>
      <c r="AK192" s="124" t="s">
        <v>22</v>
      </c>
      <c r="AL192" s="124" t="s">
        <v>160</v>
      </c>
      <c r="AM192" s="129" t="s">
        <v>127</v>
      </c>
      <c r="AN192" s="130" t="s">
        <v>127</v>
      </c>
      <c r="AO192" s="129" t="s">
        <v>127</v>
      </c>
      <c r="AP192" s="130" t="s">
        <v>127</v>
      </c>
      <c r="AQ192" s="129" t="s">
        <v>127</v>
      </c>
      <c r="AR192" s="124" t="s">
        <v>69</v>
      </c>
      <c r="AS192" s="127"/>
    </row>
    <row r="193" spans="1:46" s="22" customFormat="1" x14ac:dyDescent="0.35">
      <c r="A193" s="22" t="s">
        <v>70</v>
      </c>
      <c r="B193" s="22" t="s">
        <v>235</v>
      </c>
      <c r="C193" s="38"/>
      <c r="H193" s="22" t="s">
        <v>22</v>
      </c>
      <c r="I193" s="97"/>
      <c r="L193" s="85"/>
      <c r="O193" s="22" t="s">
        <v>22</v>
      </c>
      <c r="P193" s="22" t="s">
        <v>22</v>
      </c>
      <c r="Q193" s="22" t="s">
        <v>22</v>
      </c>
      <c r="R193" s="22" t="s">
        <v>22</v>
      </c>
      <c r="S193" s="22" t="s">
        <v>22</v>
      </c>
      <c r="T193" s="22" t="s">
        <v>22</v>
      </c>
      <c r="U193" s="22" t="s">
        <v>22</v>
      </c>
      <c r="X193" s="22" t="s">
        <v>22</v>
      </c>
      <c r="Y193" s="22" t="s">
        <v>22</v>
      </c>
      <c r="AB193" s="22" t="s">
        <v>22</v>
      </c>
      <c r="AC193" s="22" t="s">
        <v>22</v>
      </c>
      <c r="AD193" s="22" t="s">
        <v>22</v>
      </c>
      <c r="AJ193" s="40" t="s">
        <v>22</v>
      </c>
      <c r="AK193" s="22" t="s">
        <v>22</v>
      </c>
      <c r="AL193" s="22" t="s">
        <v>155</v>
      </c>
      <c r="AM193" s="40" t="s">
        <v>127</v>
      </c>
      <c r="AN193" s="41" t="s">
        <v>127</v>
      </c>
      <c r="AO193" s="40" t="s">
        <v>127</v>
      </c>
      <c r="AP193" s="41" t="s">
        <v>127</v>
      </c>
      <c r="AQ193" s="40" t="s">
        <v>127</v>
      </c>
      <c r="AR193" s="22" t="s">
        <v>70</v>
      </c>
      <c r="AS193" s="85"/>
      <c r="AT193" s="104"/>
    </row>
    <row r="194" spans="1:46" s="22" customFormat="1" x14ac:dyDescent="0.35">
      <c r="A194" s="22" t="s">
        <v>71</v>
      </c>
      <c r="B194" s="22" t="s">
        <v>235</v>
      </c>
      <c r="C194" s="38"/>
      <c r="H194" s="22" t="s">
        <v>22</v>
      </c>
      <c r="I194" s="97"/>
      <c r="L194" s="85"/>
      <c r="O194" s="22" t="s">
        <v>22</v>
      </c>
      <c r="P194" s="22" t="s">
        <v>22</v>
      </c>
      <c r="Q194" s="22" t="s">
        <v>22</v>
      </c>
      <c r="R194" s="22" t="s">
        <v>22</v>
      </c>
      <c r="S194" s="22" t="s">
        <v>22</v>
      </c>
      <c r="T194" s="22" t="s">
        <v>22</v>
      </c>
      <c r="U194" s="22" t="s">
        <v>22</v>
      </c>
      <c r="X194" s="22" t="s">
        <v>22</v>
      </c>
      <c r="Y194" s="22" t="s">
        <v>22</v>
      </c>
      <c r="AB194" s="22" t="s">
        <v>22</v>
      </c>
      <c r="AC194" s="22" t="s">
        <v>22</v>
      </c>
      <c r="AD194" s="22" t="s">
        <v>22</v>
      </c>
      <c r="AJ194" s="40" t="s">
        <v>22</v>
      </c>
      <c r="AK194" s="22" t="s">
        <v>22</v>
      </c>
      <c r="AL194" s="22" t="s">
        <v>155</v>
      </c>
      <c r="AM194" s="40" t="s">
        <v>127</v>
      </c>
      <c r="AN194" s="41" t="s">
        <v>127</v>
      </c>
      <c r="AO194" s="40" t="s">
        <v>127</v>
      </c>
      <c r="AP194" s="41" t="s">
        <v>127</v>
      </c>
      <c r="AQ194" s="40" t="s">
        <v>127</v>
      </c>
      <c r="AR194" s="22" t="s">
        <v>71</v>
      </c>
      <c r="AS194" s="85"/>
      <c r="AT194" s="104"/>
    </row>
    <row r="195" spans="1:46" s="22" customFormat="1" x14ac:dyDescent="0.35">
      <c r="A195" s="22" t="s">
        <v>72</v>
      </c>
      <c r="B195" s="22" t="s">
        <v>235</v>
      </c>
      <c r="C195" s="38"/>
      <c r="H195" s="22" t="s">
        <v>22</v>
      </c>
      <c r="I195" s="97"/>
      <c r="L195" s="85"/>
      <c r="O195" s="22" t="s">
        <v>22</v>
      </c>
      <c r="P195" s="22" t="s">
        <v>22</v>
      </c>
      <c r="Q195" s="22" t="s">
        <v>22</v>
      </c>
      <c r="R195" s="22" t="s">
        <v>22</v>
      </c>
      <c r="S195" s="22" t="s">
        <v>22</v>
      </c>
      <c r="T195" s="22" t="s">
        <v>22</v>
      </c>
      <c r="U195" s="22" t="s">
        <v>22</v>
      </c>
      <c r="X195" s="22" t="s">
        <v>22</v>
      </c>
      <c r="Y195" s="22" t="s">
        <v>22</v>
      </c>
      <c r="AB195" s="22" t="s">
        <v>22</v>
      </c>
      <c r="AC195" s="22" t="s">
        <v>22</v>
      </c>
      <c r="AD195" s="22" t="s">
        <v>22</v>
      </c>
      <c r="AJ195" s="40" t="s">
        <v>22</v>
      </c>
      <c r="AK195" s="22" t="s">
        <v>22</v>
      </c>
      <c r="AL195" s="22" t="s">
        <v>155</v>
      </c>
      <c r="AM195" s="40" t="s">
        <v>127</v>
      </c>
      <c r="AN195" s="41" t="s">
        <v>127</v>
      </c>
      <c r="AO195" s="40" t="s">
        <v>127</v>
      </c>
      <c r="AP195" s="41" t="s">
        <v>127</v>
      </c>
      <c r="AQ195" s="40" t="s">
        <v>127</v>
      </c>
      <c r="AR195" s="22" t="s">
        <v>72</v>
      </c>
      <c r="AS195" s="85"/>
      <c r="AT195" s="104"/>
    </row>
    <row r="196" spans="1:46" x14ac:dyDescent="0.35">
      <c r="A196" s="2" t="s">
        <v>73</v>
      </c>
      <c r="B196" s="8">
        <v>44109</v>
      </c>
      <c r="C196" s="9">
        <v>0.4375</v>
      </c>
      <c r="D196" s="2" t="s">
        <v>16</v>
      </c>
      <c r="E196" s="2">
        <v>0</v>
      </c>
      <c r="F196" s="2">
        <v>0</v>
      </c>
      <c r="G196" s="2">
        <v>0</v>
      </c>
      <c r="H196" s="2">
        <v>0</v>
      </c>
      <c r="M196" s="2">
        <v>0</v>
      </c>
      <c r="N196" s="2">
        <v>0</v>
      </c>
      <c r="O196" s="2">
        <v>0</v>
      </c>
      <c r="P196" s="2">
        <v>0</v>
      </c>
      <c r="Q196" s="2">
        <v>0</v>
      </c>
      <c r="R196" s="2">
        <v>0</v>
      </c>
      <c r="S196" s="2">
        <v>0</v>
      </c>
      <c r="T196" s="2">
        <v>0</v>
      </c>
      <c r="V196" s="12" t="s">
        <v>131</v>
      </c>
      <c r="W196" s="12" t="s">
        <v>766</v>
      </c>
      <c r="X196" s="2">
        <v>50</v>
      </c>
      <c r="Y196" s="2" t="s">
        <v>743</v>
      </c>
      <c r="Z196" s="2" t="s">
        <v>743</v>
      </c>
      <c r="AA196" s="2" t="s">
        <v>743</v>
      </c>
      <c r="AB196" s="2" t="s">
        <v>743</v>
      </c>
      <c r="AC196" s="2" t="s">
        <v>767</v>
      </c>
      <c r="AD196" s="2">
        <v>5</v>
      </c>
      <c r="AE196" s="2">
        <v>0</v>
      </c>
      <c r="AF196" s="2">
        <v>2</v>
      </c>
      <c r="AG196" s="2">
        <v>25</v>
      </c>
      <c r="AH196" s="2">
        <f>SUM(AD196:AG196)</f>
        <v>32</v>
      </c>
      <c r="AI196" s="2">
        <f>AH196/4</f>
        <v>8</v>
      </c>
      <c r="AJ196" s="10">
        <v>0</v>
      </c>
      <c r="AK196" s="2">
        <v>0</v>
      </c>
      <c r="AR196" s="2" t="s">
        <v>73</v>
      </c>
      <c r="AS196" s="79" t="s">
        <v>16</v>
      </c>
      <c r="AT196" s="2"/>
    </row>
    <row r="197" spans="1:46" s="56" customFormat="1" x14ac:dyDescent="0.35">
      <c r="B197" s="60">
        <v>44109</v>
      </c>
      <c r="C197" s="57">
        <v>0.38750000000000001</v>
      </c>
      <c r="D197" s="56" t="s">
        <v>18</v>
      </c>
      <c r="E197" s="56">
        <v>0</v>
      </c>
      <c r="F197" s="56">
        <v>0</v>
      </c>
      <c r="G197" s="56">
        <v>0</v>
      </c>
      <c r="H197" s="56" t="s">
        <v>172</v>
      </c>
      <c r="I197" s="92" t="s">
        <v>761</v>
      </c>
      <c r="J197" s="56">
        <v>1.5</v>
      </c>
      <c r="K197" s="56">
        <v>8.5</v>
      </c>
      <c r="L197" s="80">
        <v>10</v>
      </c>
      <c r="M197" s="56">
        <v>2</v>
      </c>
      <c r="N197" s="56" t="s">
        <v>762</v>
      </c>
      <c r="O197" s="56">
        <v>0.9</v>
      </c>
      <c r="P197" s="56" t="s">
        <v>763</v>
      </c>
      <c r="Q197" s="56">
        <v>6</v>
      </c>
      <c r="R197" s="56" t="s">
        <v>764</v>
      </c>
      <c r="S197" s="56">
        <v>0.05</v>
      </c>
      <c r="T197" s="56" t="s">
        <v>303</v>
      </c>
      <c r="U197" s="58"/>
      <c r="V197" s="58" t="s">
        <v>131</v>
      </c>
      <c r="W197" s="58" t="s">
        <v>208</v>
      </c>
      <c r="X197" s="56">
        <v>0</v>
      </c>
      <c r="Y197" s="56">
        <v>0</v>
      </c>
      <c r="Z197" s="56">
        <v>0</v>
      </c>
      <c r="AA197" s="56">
        <v>0</v>
      </c>
      <c r="AB197" s="56">
        <v>0</v>
      </c>
      <c r="AD197" s="56">
        <v>47</v>
      </c>
      <c r="AE197" s="56">
        <v>59</v>
      </c>
      <c r="AF197" s="56">
        <v>72</v>
      </c>
      <c r="AG197" s="56">
        <v>48</v>
      </c>
      <c r="AH197" s="56">
        <f>SUM(AD197:AG197)</f>
        <v>226</v>
      </c>
      <c r="AI197" s="56">
        <f>AH197/4</f>
        <v>56.5</v>
      </c>
      <c r="AJ197" s="59">
        <v>15</v>
      </c>
      <c r="AK197" s="56" t="s">
        <v>765</v>
      </c>
      <c r="AL197" s="56" t="s">
        <v>153</v>
      </c>
      <c r="AM197" s="60">
        <v>44109</v>
      </c>
      <c r="AN197" s="61">
        <v>0.38750000000000001</v>
      </c>
      <c r="AO197" s="56">
        <v>21.6</v>
      </c>
      <c r="AP197" s="61">
        <v>0.39166666666666666</v>
      </c>
      <c r="AQ197" s="56">
        <v>27.3</v>
      </c>
      <c r="AS197" s="80" t="s">
        <v>18</v>
      </c>
      <c r="AT197" s="103"/>
    </row>
    <row r="198" spans="1:46" x14ac:dyDescent="0.35">
      <c r="B198" s="8">
        <v>44109</v>
      </c>
      <c r="C198" s="9">
        <v>0.4375</v>
      </c>
      <c r="D198" s="2" t="s">
        <v>17</v>
      </c>
      <c r="E198" s="2">
        <v>0</v>
      </c>
      <c r="F198" s="2">
        <v>0</v>
      </c>
      <c r="G198" s="2" t="s">
        <v>772</v>
      </c>
      <c r="H198" s="2">
        <v>0</v>
      </c>
      <c r="M198" s="2">
        <v>0</v>
      </c>
      <c r="N198" s="2">
        <v>0</v>
      </c>
      <c r="O198" s="2">
        <v>0</v>
      </c>
      <c r="P198" s="2">
        <v>0</v>
      </c>
      <c r="Q198" s="2">
        <v>0</v>
      </c>
      <c r="R198" s="2">
        <v>0</v>
      </c>
      <c r="S198" s="2">
        <v>0</v>
      </c>
      <c r="T198" s="2">
        <v>0</v>
      </c>
      <c r="V198" s="12" t="s">
        <v>131</v>
      </c>
      <c r="W198" s="12" t="s">
        <v>208</v>
      </c>
      <c r="X198" s="2">
        <v>0</v>
      </c>
      <c r="Y198" s="2">
        <v>0</v>
      </c>
      <c r="Z198" s="2">
        <v>0</v>
      </c>
      <c r="AA198" s="2">
        <v>0</v>
      </c>
      <c r="AB198" s="2">
        <v>0</v>
      </c>
      <c r="AD198" s="2">
        <v>48</v>
      </c>
      <c r="AE198" s="2">
        <v>50</v>
      </c>
      <c r="AF198" s="2">
        <v>45</v>
      </c>
      <c r="AG198" s="2">
        <v>35</v>
      </c>
      <c r="AH198" s="2">
        <f>SUM(AD198:AG198)</f>
        <v>178</v>
      </c>
      <c r="AI198" s="2">
        <f>AH198/4</f>
        <v>44.5</v>
      </c>
      <c r="AJ198" s="10">
        <v>13</v>
      </c>
      <c r="AK198" s="2" t="s">
        <v>773</v>
      </c>
      <c r="AS198" s="83" t="s">
        <v>17</v>
      </c>
    </row>
    <row r="199" spans="1:46" s="23" customFormat="1" x14ac:dyDescent="0.35">
      <c r="B199" s="33">
        <v>44109</v>
      </c>
      <c r="C199" s="24">
        <v>0.4375</v>
      </c>
      <c r="D199" s="23" t="s">
        <v>6</v>
      </c>
      <c r="E199" s="23">
        <v>0</v>
      </c>
      <c r="F199" s="23">
        <v>0</v>
      </c>
      <c r="G199" s="23" t="s">
        <v>769</v>
      </c>
      <c r="H199" s="23" t="s">
        <v>453</v>
      </c>
      <c r="I199" s="94"/>
      <c r="L199" s="81"/>
      <c r="M199" s="23">
        <v>1</v>
      </c>
      <c r="N199" s="23">
        <v>0.5</v>
      </c>
      <c r="O199" s="23">
        <v>0.5</v>
      </c>
      <c r="P199" s="23">
        <v>2</v>
      </c>
      <c r="Q199" s="23">
        <v>2</v>
      </c>
      <c r="R199" s="23">
        <v>0</v>
      </c>
      <c r="S199" s="23">
        <v>0</v>
      </c>
      <c r="T199" s="23" t="s">
        <v>330</v>
      </c>
      <c r="U199" s="25" t="s">
        <v>770</v>
      </c>
      <c r="V199" s="25" t="s">
        <v>131</v>
      </c>
      <c r="W199" s="25" t="s">
        <v>771</v>
      </c>
      <c r="X199" s="23">
        <v>0</v>
      </c>
      <c r="Y199" s="23">
        <v>0</v>
      </c>
      <c r="Z199" s="23">
        <v>0</v>
      </c>
      <c r="AA199" s="23">
        <v>0</v>
      </c>
      <c r="AB199" s="23">
        <v>0</v>
      </c>
      <c r="AD199" s="23" t="s">
        <v>127</v>
      </c>
      <c r="AE199" s="23" t="s">
        <v>127</v>
      </c>
      <c r="AF199" s="23" t="s">
        <v>127</v>
      </c>
      <c r="AG199" s="23" t="s">
        <v>127</v>
      </c>
      <c r="AH199" s="23" t="s">
        <v>127</v>
      </c>
      <c r="AI199" s="23" t="s">
        <v>127</v>
      </c>
      <c r="AJ199" s="26">
        <v>10</v>
      </c>
      <c r="AK199" s="23" t="s">
        <v>768</v>
      </c>
      <c r="AN199" s="27"/>
      <c r="AP199" s="27"/>
      <c r="AS199" s="81" t="s">
        <v>6</v>
      </c>
      <c r="AT199" s="103"/>
    </row>
    <row r="200" spans="1:46" s="28" customFormat="1" x14ac:dyDescent="0.35">
      <c r="B200" s="34">
        <v>44109</v>
      </c>
      <c r="C200" s="29">
        <v>0.4375</v>
      </c>
      <c r="D200" s="28" t="s">
        <v>7</v>
      </c>
      <c r="E200" s="28">
        <v>0</v>
      </c>
      <c r="F200" s="28">
        <v>0</v>
      </c>
      <c r="G200" s="28">
        <v>0</v>
      </c>
      <c r="H200" s="28" t="s">
        <v>163</v>
      </c>
      <c r="I200" s="95"/>
      <c r="L200" s="82"/>
      <c r="M200" s="28">
        <v>1</v>
      </c>
      <c r="N200" s="28">
        <v>0.15</v>
      </c>
      <c r="O200" s="28">
        <v>0.15</v>
      </c>
      <c r="P200" s="28">
        <v>1</v>
      </c>
      <c r="Q200" s="28">
        <v>1</v>
      </c>
      <c r="R200" s="28">
        <v>0</v>
      </c>
      <c r="S200" s="28">
        <v>0</v>
      </c>
      <c r="T200" s="28" t="s">
        <v>262</v>
      </c>
      <c r="U200" s="30"/>
      <c r="V200" s="30" t="s">
        <v>131</v>
      </c>
      <c r="W200" s="30" t="s">
        <v>562</v>
      </c>
      <c r="X200" s="28">
        <v>0</v>
      </c>
      <c r="Y200" s="28">
        <v>0</v>
      </c>
      <c r="Z200" s="28">
        <v>0</v>
      </c>
      <c r="AA200" s="28">
        <v>0</v>
      </c>
      <c r="AB200" s="28">
        <v>0</v>
      </c>
      <c r="AD200" s="28" t="s">
        <v>127</v>
      </c>
      <c r="AE200" s="28" t="s">
        <v>127</v>
      </c>
      <c r="AF200" s="28" t="s">
        <v>127</v>
      </c>
      <c r="AG200" s="28" t="s">
        <v>127</v>
      </c>
      <c r="AH200" s="28" t="s">
        <v>127</v>
      </c>
      <c r="AI200" s="28" t="s">
        <v>127</v>
      </c>
      <c r="AJ200" s="31">
        <v>13</v>
      </c>
      <c r="AK200" s="28" t="s">
        <v>774</v>
      </c>
      <c r="AN200" s="32"/>
      <c r="AP200" s="32"/>
      <c r="AS200" s="82" t="s">
        <v>7</v>
      </c>
      <c r="AT200" s="1"/>
    </row>
    <row r="201" spans="1:46" x14ac:dyDescent="0.35">
      <c r="A201" s="11" t="s">
        <v>74</v>
      </c>
      <c r="B201" s="8">
        <v>44109</v>
      </c>
      <c r="C201" s="9">
        <v>0.4375</v>
      </c>
      <c r="D201" s="2" t="s">
        <v>16</v>
      </c>
      <c r="E201" s="2">
        <v>0</v>
      </c>
      <c r="F201" s="2">
        <v>0</v>
      </c>
      <c r="G201" s="2">
        <v>0</v>
      </c>
      <c r="H201" s="2">
        <v>0</v>
      </c>
      <c r="M201" s="2">
        <v>0</v>
      </c>
      <c r="N201" s="2">
        <v>0</v>
      </c>
      <c r="O201" s="2">
        <v>0</v>
      </c>
      <c r="P201" s="2">
        <v>0</v>
      </c>
      <c r="Q201" s="2">
        <v>0</v>
      </c>
      <c r="R201" s="2">
        <v>0</v>
      </c>
      <c r="S201" s="2">
        <v>0</v>
      </c>
      <c r="T201" s="2">
        <v>0</v>
      </c>
      <c r="V201" s="12">
        <v>0</v>
      </c>
      <c r="W201" s="12">
        <v>0</v>
      </c>
      <c r="X201" s="2" t="s">
        <v>743</v>
      </c>
      <c r="Y201" s="2" t="s">
        <v>743</v>
      </c>
      <c r="Z201" s="2" t="s">
        <v>743</v>
      </c>
      <c r="AA201" s="2" t="s">
        <v>743</v>
      </c>
      <c r="AB201" s="2" t="s">
        <v>743</v>
      </c>
      <c r="AC201" s="2" t="s">
        <v>775</v>
      </c>
      <c r="AD201" s="2">
        <v>20</v>
      </c>
      <c r="AE201" s="2">
        <v>9</v>
      </c>
      <c r="AF201" s="2">
        <v>33</v>
      </c>
      <c r="AG201" s="2">
        <v>6</v>
      </c>
      <c r="AH201" s="2">
        <f>SUM(AD201:AG201)</f>
        <v>68</v>
      </c>
      <c r="AI201" s="2">
        <f>AH201/4</f>
        <v>17</v>
      </c>
      <c r="AJ201" s="10">
        <v>0</v>
      </c>
      <c r="AK201" s="2">
        <v>0</v>
      </c>
      <c r="AR201" s="11" t="s">
        <v>74</v>
      </c>
      <c r="AS201" s="83" t="s">
        <v>16</v>
      </c>
    </row>
    <row r="202" spans="1:46" s="50" customFormat="1" x14ac:dyDescent="0.35">
      <c r="B202" s="54">
        <v>44109</v>
      </c>
      <c r="C202" s="51">
        <v>0.4375</v>
      </c>
      <c r="D202" s="50" t="s">
        <v>18</v>
      </c>
      <c r="E202" s="50">
        <v>0</v>
      </c>
      <c r="F202" s="50">
        <v>0</v>
      </c>
      <c r="G202" s="50">
        <v>0</v>
      </c>
      <c r="H202" s="50">
        <v>0</v>
      </c>
      <c r="I202" s="96"/>
      <c r="L202" s="84"/>
      <c r="M202" s="50">
        <v>0</v>
      </c>
      <c r="N202" s="50">
        <v>0</v>
      </c>
      <c r="O202" s="50">
        <v>0</v>
      </c>
      <c r="P202" s="50">
        <v>0</v>
      </c>
      <c r="Q202" s="50">
        <v>0</v>
      </c>
      <c r="R202" s="50">
        <v>0</v>
      </c>
      <c r="S202" s="50">
        <v>0</v>
      </c>
      <c r="T202" s="50">
        <v>0</v>
      </c>
      <c r="U202" s="52" t="s">
        <v>781</v>
      </c>
      <c r="V202" s="52">
        <v>0</v>
      </c>
      <c r="W202" s="52">
        <v>0</v>
      </c>
      <c r="X202" s="50">
        <v>10</v>
      </c>
      <c r="Y202" s="50">
        <v>0</v>
      </c>
      <c r="Z202" s="50">
        <v>0</v>
      </c>
      <c r="AA202" s="50">
        <v>0</v>
      </c>
      <c r="AB202" s="50">
        <v>0</v>
      </c>
      <c r="AC202" s="50" t="s">
        <v>782</v>
      </c>
      <c r="AD202" s="50">
        <v>5</v>
      </c>
      <c r="AE202" s="50">
        <v>0</v>
      </c>
      <c r="AF202" s="50">
        <v>11</v>
      </c>
      <c r="AG202" s="50">
        <v>22</v>
      </c>
      <c r="AH202" s="50">
        <f>SUM(AD202:AG202)</f>
        <v>38</v>
      </c>
      <c r="AI202" s="50">
        <f>AH202/4</f>
        <v>9.5</v>
      </c>
      <c r="AJ202" s="53">
        <v>10</v>
      </c>
      <c r="AK202" s="50" t="s">
        <v>783</v>
      </c>
      <c r="AL202" s="50" t="s">
        <v>153</v>
      </c>
      <c r="AM202" s="54">
        <v>44109</v>
      </c>
      <c r="AN202" s="55">
        <v>0.4548611111111111</v>
      </c>
      <c r="AO202" s="50">
        <v>21.5</v>
      </c>
      <c r="AP202" s="55">
        <v>0.4513888888888889</v>
      </c>
      <c r="AQ202" s="50">
        <v>32.299999999999997</v>
      </c>
      <c r="AS202" s="84" t="s">
        <v>18</v>
      </c>
      <c r="AT202" s="103"/>
    </row>
    <row r="203" spans="1:46" x14ac:dyDescent="0.35">
      <c r="B203" s="8">
        <v>44109</v>
      </c>
      <c r="C203" s="9">
        <v>0.4375</v>
      </c>
      <c r="D203" s="2" t="s">
        <v>17</v>
      </c>
      <c r="E203" s="2">
        <v>0</v>
      </c>
      <c r="F203" s="2">
        <v>0</v>
      </c>
      <c r="G203" s="2">
        <v>0</v>
      </c>
      <c r="H203" s="2">
        <v>0</v>
      </c>
      <c r="M203" s="2">
        <v>0</v>
      </c>
      <c r="N203" s="2">
        <v>0</v>
      </c>
      <c r="O203" s="2">
        <v>0</v>
      </c>
      <c r="P203" s="2">
        <v>0</v>
      </c>
      <c r="Q203" s="2">
        <v>0</v>
      </c>
      <c r="R203" s="2">
        <v>0</v>
      </c>
      <c r="S203" s="2">
        <v>0</v>
      </c>
      <c r="T203" s="2">
        <v>0</v>
      </c>
      <c r="V203" s="12">
        <v>0</v>
      </c>
      <c r="W203" s="12">
        <v>0</v>
      </c>
      <c r="X203" s="2">
        <v>0</v>
      </c>
      <c r="Y203" s="2">
        <v>0</v>
      </c>
      <c r="Z203" s="2">
        <v>0</v>
      </c>
      <c r="AA203" s="2">
        <v>0</v>
      </c>
      <c r="AB203" s="2">
        <v>0</v>
      </c>
      <c r="AD203" s="2">
        <v>37</v>
      </c>
      <c r="AE203" s="2">
        <v>61</v>
      </c>
      <c r="AF203" s="2">
        <v>31</v>
      </c>
      <c r="AG203" s="2">
        <v>33</v>
      </c>
      <c r="AH203" s="2">
        <f>SUM(AD203:AG203)</f>
        <v>162</v>
      </c>
      <c r="AI203" s="2">
        <f>AH203/4</f>
        <v>40.5</v>
      </c>
      <c r="AJ203" s="10">
        <v>13</v>
      </c>
      <c r="AK203" s="2" t="s">
        <v>777</v>
      </c>
      <c r="AS203" s="83" t="s">
        <v>17</v>
      </c>
    </row>
    <row r="204" spans="1:46" s="23" customFormat="1" x14ac:dyDescent="0.35">
      <c r="B204" s="33">
        <v>44109</v>
      </c>
      <c r="C204" s="24">
        <v>0.4375</v>
      </c>
      <c r="D204" s="23" t="s">
        <v>6</v>
      </c>
      <c r="E204" s="23">
        <v>0</v>
      </c>
      <c r="F204" s="23">
        <v>0</v>
      </c>
      <c r="G204" s="23">
        <v>0</v>
      </c>
      <c r="H204" s="23">
        <v>0</v>
      </c>
      <c r="I204" s="94"/>
      <c r="L204" s="81"/>
      <c r="M204" s="23">
        <v>0</v>
      </c>
      <c r="N204" s="23">
        <v>0</v>
      </c>
      <c r="O204" s="23">
        <v>0</v>
      </c>
      <c r="P204" s="23">
        <v>0</v>
      </c>
      <c r="Q204" s="23">
        <v>0</v>
      </c>
      <c r="R204" s="23">
        <v>0</v>
      </c>
      <c r="S204" s="23">
        <v>0</v>
      </c>
      <c r="T204" s="23">
        <v>0</v>
      </c>
      <c r="U204" s="25"/>
      <c r="V204" s="25">
        <v>0</v>
      </c>
      <c r="W204" s="25">
        <v>0</v>
      </c>
      <c r="X204" s="23">
        <v>20</v>
      </c>
      <c r="Y204" s="23" t="s">
        <v>743</v>
      </c>
      <c r="Z204" s="23" t="s">
        <v>743</v>
      </c>
      <c r="AA204" s="23" t="s">
        <v>743</v>
      </c>
      <c r="AB204" s="23" t="s">
        <v>743</v>
      </c>
      <c r="AC204" s="23" t="s">
        <v>776</v>
      </c>
      <c r="AD204" s="23" t="s">
        <v>127</v>
      </c>
      <c r="AE204" s="23" t="s">
        <v>127</v>
      </c>
      <c r="AF204" s="23" t="s">
        <v>127</v>
      </c>
      <c r="AG204" s="23" t="s">
        <v>127</v>
      </c>
      <c r="AH204" s="23" t="s">
        <v>127</v>
      </c>
      <c r="AI204" s="23" t="s">
        <v>127</v>
      </c>
      <c r="AJ204" s="26">
        <v>0</v>
      </c>
      <c r="AK204" s="23">
        <v>0</v>
      </c>
      <c r="AN204" s="27"/>
      <c r="AP204" s="27"/>
      <c r="AS204" s="81" t="s">
        <v>6</v>
      </c>
      <c r="AT204" s="103"/>
    </row>
    <row r="205" spans="1:46" s="28" customFormat="1" x14ac:dyDescent="0.35">
      <c r="B205" s="34">
        <v>44109</v>
      </c>
      <c r="C205" s="29">
        <v>0.4375</v>
      </c>
      <c r="D205" s="28" t="s">
        <v>7</v>
      </c>
      <c r="E205" s="28">
        <v>0</v>
      </c>
      <c r="F205" s="28">
        <v>0</v>
      </c>
      <c r="G205" s="28">
        <v>0</v>
      </c>
      <c r="H205" s="28" t="s">
        <v>172</v>
      </c>
      <c r="I205" s="95"/>
      <c r="L205" s="82"/>
      <c r="M205" s="28">
        <v>4</v>
      </c>
      <c r="N205" s="28" t="s">
        <v>778</v>
      </c>
      <c r="O205" s="28">
        <v>0.06</v>
      </c>
      <c r="P205" s="28" t="s">
        <v>779</v>
      </c>
      <c r="Q205" s="28">
        <v>1</v>
      </c>
      <c r="R205" s="28">
        <v>0</v>
      </c>
      <c r="S205" s="28">
        <v>0</v>
      </c>
      <c r="T205" s="28" t="s">
        <v>274</v>
      </c>
      <c r="U205" s="30" t="s">
        <v>780</v>
      </c>
      <c r="V205" s="30">
        <v>0</v>
      </c>
      <c r="W205" s="30">
        <v>0</v>
      </c>
      <c r="X205" s="28">
        <v>40</v>
      </c>
      <c r="Y205" s="28" t="s">
        <v>743</v>
      </c>
      <c r="Z205" s="28" t="s">
        <v>743</v>
      </c>
      <c r="AA205" s="28" t="s">
        <v>743</v>
      </c>
      <c r="AB205" s="28" t="s">
        <v>743</v>
      </c>
      <c r="AC205" s="28" t="s">
        <v>747</v>
      </c>
      <c r="AD205" s="28" t="s">
        <v>127</v>
      </c>
      <c r="AE205" s="28" t="s">
        <v>127</v>
      </c>
      <c r="AF205" s="28" t="s">
        <v>127</v>
      </c>
      <c r="AG205" s="28" t="s">
        <v>127</v>
      </c>
      <c r="AH205" s="28" t="s">
        <v>127</v>
      </c>
      <c r="AI205" s="28" t="s">
        <v>127</v>
      </c>
      <c r="AJ205" s="31">
        <v>0</v>
      </c>
      <c r="AK205" s="28">
        <v>0</v>
      </c>
      <c r="AN205" s="32"/>
      <c r="AP205" s="32"/>
      <c r="AS205" s="82" t="s">
        <v>7</v>
      </c>
      <c r="AT205" s="1"/>
    </row>
    <row r="206" spans="1:46" x14ac:dyDescent="0.35">
      <c r="A206" s="11" t="s">
        <v>75</v>
      </c>
      <c r="B206" s="8">
        <v>44109</v>
      </c>
      <c r="C206" s="9" t="s">
        <v>794</v>
      </c>
      <c r="D206" s="2" t="s">
        <v>16</v>
      </c>
      <c r="E206" s="2">
        <v>0</v>
      </c>
      <c r="F206" s="2">
        <v>0</v>
      </c>
      <c r="G206" s="2">
        <v>0</v>
      </c>
      <c r="H206" s="2" t="s">
        <v>163</v>
      </c>
      <c r="M206" s="2">
        <v>1</v>
      </c>
      <c r="N206" s="2">
        <v>0.04</v>
      </c>
      <c r="O206" s="2">
        <v>0.04</v>
      </c>
      <c r="P206" s="2">
        <v>0.7</v>
      </c>
      <c r="Q206" s="2">
        <v>0.7</v>
      </c>
      <c r="R206" s="2">
        <v>0</v>
      </c>
      <c r="S206" s="2">
        <v>0</v>
      </c>
      <c r="T206" s="2" t="s">
        <v>176</v>
      </c>
      <c r="V206" s="12" t="s">
        <v>543</v>
      </c>
      <c r="W206" s="12" t="s">
        <v>208</v>
      </c>
      <c r="X206" s="2">
        <v>0</v>
      </c>
      <c r="Y206" s="2" t="s">
        <v>791</v>
      </c>
      <c r="Z206" s="2">
        <v>0.7</v>
      </c>
      <c r="AA206" s="2">
        <v>0</v>
      </c>
      <c r="AB206" s="2">
        <v>0</v>
      </c>
      <c r="AC206" s="2" t="s">
        <v>792</v>
      </c>
      <c r="AD206" s="2">
        <v>49</v>
      </c>
      <c r="AE206" s="2">
        <v>45</v>
      </c>
      <c r="AF206" s="2">
        <v>45</v>
      </c>
      <c r="AG206" s="2">
        <v>14</v>
      </c>
      <c r="AH206" s="2">
        <f>SUM(AD206:AG206)</f>
        <v>153</v>
      </c>
      <c r="AI206" s="2">
        <f>AH206/4</f>
        <v>38.25</v>
      </c>
      <c r="AJ206" s="10">
        <v>12</v>
      </c>
      <c r="AK206" s="2" t="s">
        <v>793</v>
      </c>
      <c r="AR206" s="11" t="s">
        <v>75</v>
      </c>
      <c r="AS206" s="83" t="s">
        <v>16</v>
      </c>
    </row>
    <row r="207" spans="1:46" s="56" customFormat="1" x14ac:dyDescent="0.35">
      <c r="B207" s="60">
        <v>44109</v>
      </c>
      <c r="C207" s="57">
        <v>0.52083333333333337</v>
      </c>
      <c r="D207" s="56" t="s">
        <v>18</v>
      </c>
      <c r="E207" s="56">
        <v>0</v>
      </c>
      <c r="F207" s="56">
        <v>1</v>
      </c>
      <c r="G207" s="56">
        <v>0</v>
      </c>
      <c r="H207" s="56" t="s">
        <v>453</v>
      </c>
      <c r="I207" s="92" t="s">
        <v>784</v>
      </c>
      <c r="J207" s="56">
        <v>0.2</v>
      </c>
      <c r="K207" s="56">
        <v>10</v>
      </c>
      <c r="L207" s="80">
        <v>0.7</v>
      </c>
      <c r="M207" s="56">
        <v>2</v>
      </c>
      <c r="N207" s="56" t="s">
        <v>785</v>
      </c>
      <c r="O207" s="56" t="s">
        <v>743</v>
      </c>
      <c r="P207" s="56" t="s">
        <v>786</v>
      </c>
      <c r="Q207" s="56" t="s">
        <v>743</v>
      </c>
      <c r="R207" s="56" t="s">
        <v>787</v>
      </c>
      <c r="S207" s="56">
        <v>0.35</v>
      </c>
      <c r="T207" s="56" t="s">
        <v>303</v>
      </c>
      <c r="U207" s="58" t="s">
        <v>788</v>
      </c>
      <c r="V207" s="58" t="s">
        <v>131</v>
      </c>
      <c r="W207" s="58" t="s">
        <v>208</v>
      </c>
      <c r="X207" s="56">
        <v>0</v>
      </c>
      <c r="Y207" s="56" t="s">
        <v>743</v>
      </c>
      <c r="Z207" s="56" t="s">
        <v>743</v>
      </c>
      <c r="AA207" s="56" t="s">
        <v>743</v>
      </c>
      <c r="AB207" s="56" t="s">
        <v>743</v>
      </c>
      <c r="AC207" s="56" t="s">
        <v>789</v>
      </c>
      <c r="AD207" s="56">
        <v>49</v>
      </c>
      <c r="AE207" s="56">
        <v>50</v>
      </c>
      <c r="AF207" s="56">
        <v>29</v>
      </c>
      <c r="AG207" s="56">
        <v>56</v>
      </c>
      <c r="AH207" s="56">
        <f>SUM(AD207:AG207)</f>
        <v>184</v>
      </c>
      <c r="AI207" s="56">
        <f>AH207/4</f>
        <v>46</v>
      </c>
      <c r="AJ207" s="59">
        <v>11.5</v>
      </c>
      <c r="AK207" s="56" t="s">
        <v>790</v>
      </c>
      <c r="AL207" s="56" t="s">
        <v>149</v>
      </c>
      <c r="AM207" s="60">
        <v>44109</v>
      </c>
      <c r="AN207" s="61">
        <v>0.52083333333333337</v>
      </c>
      <c r="AO207" s="56" t="s">
        <v>149</v>
      </c>
      <c r="AP207" s="56" t="s">
        <v>149</v>
      </c>
      <c r="AQ207" s="56" t="s">
        <v>149</v>
      </c>
      <c r="AS207" s="80" t="s">
        <v>18</v>
      </c>
      <c r="AT207" s="103"/>
    </row>
    <row r="208" spans="1:46" x14ac:dyDescent="0.35">
      <c r="B208" s="8">
        <v>44109</v>
      </c>
      <c r="C208" s="9" t="s">
        <v>794</v>
      </c>
      <c r="D208" s="2" t="s">
        <v>17</v>
      </c>
      <c r="E208" s="2">
        <v>0</v>
      </c>
      <c r="F208" s="2">
        <v>0</v>
      </c>
      <c r="G208" s="2">
        <v>0</v>
      </c>
      <c r="H208" s="2">
        <v>0</v>
      </c>
      <c r="M208" s="2">
        <v>0</v>
      </c>
      <c r="N208" s="2">
        <v>0</v>
      </c>
      <c r="O208" s="2">
        <v>0</v>
      </c>
      <c r="P208" s="2">
        <v>0</v>
      </c>
      <c r="Q208" s="2">
        <v>0</v>
      </c>
      <c r="R208" s="2">
        <v>0</v>
      </c>
      <c r="S208" s="2">
        <v>0</v>
      </c>
      <c r="T208" s="2">
        <v>0</v>
      </c>
      <c r="V208" s="12" t="s">
        <v>131</v>
      </c>
      <c r="W208" s="12" t="s">
        <v>208</v>
      </c>
      <c r="X208" s="2">
        <v>0.2</v>
      </c>
      <c r="Y208" s="2">
        <v>0.12</v>
      </c>
      <c r="Z208" s="2">
        <v>0.12</v>
      </c>
      <c r="AA208" s="2">
        <v>0.06</v>
      </c>
      <c r="AB208" s="2">
        <v>0.06</v>
      </c>
      <c r="AC208" s="2" t="s">
        <v>798</v>
      </c>
      <c r="AD208" s="2">
        <v>25</v>
      </c>
      <c r="AE208" s="2">
        <v>24</v>
      </c>
      <c r="AF208" s="2">
        <v>0</v>
      </c>
      <c r="AG208" s="2">
        <v>11</v>
      </c>
      <c r="AH208" s="2">
        <f>SUM(AD208:AG208)</f>
        <v>60</v>
      </c>
      <c r="AI208" s="2">
        <f>AH208/4</f>
        <v>15</v>
      </c>
      <c r="AJ208" s="10">
        <v>0</v>
      </c>
      <c r="AK208" s="2">
        <v>0</v>
      </c>
      <c r="AS208" s="83" t="s">
        <v>17</v>
      </c>
    </row>
    <row r="209" spans="1:46" s="23" customFormat="1" x14ac:dyDescent="0.35">
      <c r="B209" s="33">
        <v>44109</v>
      </c>
      <c r="C209" s="24" t="s">
        <v>794</v>
      </c>
      <c r="D209" s="23" t="s">
        <v>6</v>
      </c>
      <c r="E209" s="23">
        <v>0</v>
      </c>
      <c r="F209" s="23">
        <v>0</v>
      </c>
      <c r="G209" s="23">
        <v>0</v>
      </c>
      <c r="H209" s="23" t="s">
        <v>172</v>
      </c>
      <c r="I209" s="94"/>
      <c r="L209" s="81"/>
      <c r="M209" s="23">
        <v>3</v>
      </c>
      <c r="N209" s="23" t="s">
        <v>795</v>
      </c>
      <c r="O209" s="23">
        <v>0.09</v>
      </c>
      <c r="P209" s="23" t="s">
        <v>796</v>
      </c>
      <c r="Q209" s="23">
        <v>0.7</v>
      </c>
      <c r="R209" s="23">
        <v>0</v>
      </c>
      <c r="S209" s="23">
        <v>0</v>
      </c>
      <c r="T209" s="23">
        <v>0</v>
      </c>
      <c r="U209" s="25"/>
      <c r="V209" s="25" t="s">
        <v>131</v>
      </c>
      <c r="W209" s="25" t="s">
        <v>208</v>
      </c>
      <c r="X209" s="23">
        <v>5</v>
      </c>
      <c r="Y209" s="23" t="s">
        <v>743</v>
      </c>
      <c r="Z209" s="23" t="s">
        <v>743</v>
      </c>
      <c r="AA209" s="23" t="s">
        <v>743</v>
      </c>
      <c r="AB209" s="23" t="s">
        <v>743</v>
      </c>
      <c r="AC209" s="23" t="s">
        <v>797</v>
      </c>
      <c r="AD209" s="23" t="s">
        <v>127</v>
      </c>
      <c r="AE209" s="23" t="s">
        <v>127</v>
      </c>
      <c r="AF209" s="23" t="s">
        <v>127</v>
      </c>
      <c r="AG209" s="23" t="s">
        <v>127</v>
      </c>
      <c r="AH209" s="23" t="s">
        <v>127</v>
      </c>
      <c r="AI209" s="23" t="s">
        <v>127</v>
      </c>
      <c r="AJ209" s="26">
        <v>0</v>
      </c>
      <c r="AK209" s="23">
        <v>0</v>
      </c>
      <c r="AN209" s="27"/>
      <c r="AP209" s="27"/>
      <c r="AS209" s="81" t="s">
        <v>6</v>
      </c>
      <c r="AT209" s="103"/>
    </row>
    <row r="210" spans="1:46" s="28" customFormat="1" x14ac:dyDescent="0.35">
      <c r="B210" s="34">
        <v>44109</v>
      </c>
      <c r="C210" s="29" t="s">
        <v>794</v>
      </c>
      <c r="D210" s="28" t="s">
        <v>7</v>
      </c>
      <c r="E210" s="28">
        <v>0</v>
      </c>
      <c r="F210" s="28">
        <v>0</v>
      </c>
      <c r="G210" s="28" t="s">
        <v>799</v>
      </c>
      <c r="H210" s="28" t="s">
        <v>172</v>
      </c>
      <c r="I210" s="95"/>
      <c r="L210" s="82"/>
      <c r="M210" s="28">
        <v>5</v>
      </c>
      <c r="N210" s="28" t="s">
        <v>800</v>
      </c>
      <c r="O210" s="28">
        <v>0.14000000000000001</v>
      </c>
      <c r="P210" s="28" t="s">
        <v>801</v>
      </c>
      <c r="Q210" s="28">
        <v>1</v>
      </c>
      <c r="R210" s="28">
        <v>0</v>
      </c>
      <c r="S210" s="28">
        <v>0</v>
      </c>
      <c r="T210" s="28" t="s">
        <v>689</v>
      </c>
      <c r="U210" s="30" t="s">
        <v>802</v>
      </c>
      <c r="V210" s="30" t="s">
        <v>131</v>
      </c>
      <c r="W210" s="30" t="s">
        <v>208</v>
      </c>
      <c r="X210" s="28">
        <v>10</v>
      </c>
      <c r="Y210" s="28" t="s">
        <v>743</v>
      </c>
      <c r="Z210" s="28" t="s">
        <v>743</v>
      </c>
      <c r="AA210" s="28" t="s">
        <v>743</v>
      </c>
      <c r="AB210" s="28" t="s">
        <v>743</v>
      </c>
      <c r="AC210" s="28" t="s">
        <v>803</v>
      </c>
      <c r="AD210" s="28" t="s">
        <v>127</v>
      </c>
      <c r="AE210" s="28" t="s">
        <v>127</v>
      </c>
      <c r="AF210" s="28" t="s">
        <v>127</v>
      </c>
      <c r="AG210" s="28" t="s">
        <v>127</v>
      </c>
      <c r="AH210" s="28" t="s">
        <v>127</v>
      </c>
      <c r="AI210" s="28" t="s">
        <v>127</v>
      </c>
      <c r="AJ210" s="31">
        <v>12</v>
      </c>
      <c r="AK210" s="28" t="s">
        <v>804</v>
      </c>
      <c r="AN210" s="32"/>
      <c r="AP210" s="32"/>
      <c r="AS210" s="82" t="s">
        <v>7</v>
      </c>
      <c r="AT210" s="1"/>
    </row>
    <row r="211" spans="1:46" x14ac:dyDescent="0.35">
      <c r="A211" s="11" t="s">
        <v>76</v>
      </c>
      <c r="B211" s="8">
        <v>44109</v>
      </c>
      <c r="C211" s="9" t="s">
        <v>794</v>
      </c>
      <c r="D211" s="2" t="s">
        <v>16</v>
      </c>
      <c r="E211" s="2">
        <v>0</v>
      </c>
      <c r="F211" s="2">
        <v>0</v>
      </c>
      <c r="G211" s="2">
        <v>0</v>
      </c>
      <c r="H211" s="2">
        <v>0</v>
      </c>
      <c r="M211" s="2">
        <v>0</v>
      </c>
      <c r="N211" s="2">
        <v>0</v>
      </c>
      <c r="O211" s="2">
        <v>0</v>
      </c>
      <c r="P211" s="2">
        <v>0</v>
      </c>
      <c r="Q211" s="2">
        <v>0</v>
      </c>
      <c r="R211" s="2">
        <v>0</v>
      </c>
      <c r="S211" s="2">
        <v>0</v>
      </c>
      <c r="T211" s="2">
        <v>0</v>
      </c>
      <c r="V211" s="12" t="s">
        <v>131</v>
      </c>
      <c r="W211" s="12" t="s">
        <v>93</v>
      </c>
      <c r="X211" s="2">
        <v>0.2</v>
      </c>
      <c r="Y211" s="2" t="s">
        <v>743</v>
      </c>
      <c r="Z211" s="2" t="s">
        <v>743</v>
      </c>
      <c r="AA211" s="2" t="s">
        <v>743</v>
      </c>
      <c r="AB211" s="2" t="s">
        <v>743</v>
      </c>
      <c r="AC211" s="2" t="s">
        <v>747</v>
      </c>
      <c r="AD211" s="2">
        <v>34</v>
      </c>
      <c r="AE211" s="2">
        <v>10</v>
      </c>
      <c r="AF211" s="2">
        <v>17</v>
      </c>
      <c r="AG211" s="2">
        <v>43</v>
      </c>
      <c r="AH211" s="2">
        <f>SUM(AD211:AG211)</f>
        <v>104</v>
      </c>
      <c r="AI211" s="2">
        <f>AH211/4</f>
        <v>26</v>
      </c>
      <c r="AJ211" s="10">
        <v>12</v>
      </c>
      <c r="AK211" s="2" t="s">
        <v>805</v>
      </c>
      <c r="AR211" s="11" t="s">
        <v>76</v>
      </c>
      <c r="AS211" s="83" t="s">
        <v>16</v>
      </c>
    </row>
    <row r="212" spans="1:46" s="50" customFormat="1" x14ac:dyDescent="0.35">
      <c r="B212" s="54">
        <v>44109</v>
      </c>
      <c r="C212" s="51">
        <v>0.51388888888888895</v>
      </c>
      <c r="D212" s="50" t="s">
        <v>18</v>
      </c>
      <c r="E212" s="50">
        <v>0</v>
      </c>
      <c r="F212" s="50">
        <v>1</v>
      </c>
      <c r="G212" s="50">
        <v>0</v>
      </c>
      <c r="H212" s="50" t="s">
        <v>163</v>
      </c>
      <c r="I212" s="96"/>
      <c r="L212" s="84"/>
      <c r="M212" s="50">
        <v>1</v>
      </c>
      <c r="N212" s="50">
        <v>7.0000000000000007E-2</v>
      </c>
      <c r="O212" s="50">
        <v>0.7</v>
      </c>
      <c r="P212" s="50">
        <v>6</v>
      </c>
      <c r="Q212" s="50">
        <v>6</v>
      </c>
      <c r="R212" s="50">
        <v>0.15</v>
      </c>
      <c r="S212" s="50">
        <v>0.15</v>
      </c>
      <c r="T212" s="50" t="s">
        <v>176</v>
      </c>
      <c r="U212" s="52" t="s">
        <v>813</v>
      </c>
      <c r="V212" s="52" t="s">
        <v>131</v>
      </c>
      <c r="W212" s="52" t="s">
        <v>172</v>
      </c>
      <c r="X212" s="50">
        <v>0</v>
      </c>
      <c r="Y212" s="50">
        <v>0</v>
      </c>
      <c r="Z212" s="50">
        <v>0</v>
      </c>
      <c r="AA212" s="50">
        <v>0</v>
      </c>
      <c r="AB212" s="50">
        <v>0</v>
      </c>
      <c r="AD212" s="50">
        <v>20</v>
      </c>
      <c r="AE212" s="50">
        <v>42</v>
      </c>
      <c r="AF212" s="50">
        <v>45</v>
      </c>
      <c r="AG212" s="50">
        <v>26</v>
      </c>
      <c r="AH212" s="50">
        <f>SUM(AD212:AG212)</f>
        <v>133</v>
      </c>
      <c r="AI212" s="50">
        <f>AH212/4</f>
        <v>33.25</v>
      </c>
      <c r="AJ212" s="53">
        <v>12</v>
      </c>
      <c r="AK212" s="50" t="s">
        <v>814</v>
      </c>
      <c r="AL212" s="50" t="s">
        <v>149</v>
      </c>
      <c r="AM212" s="54">
        <v>44109</v>
      </c>
      <c r="AN212" s="55">
        <v>0.52083333333333337</v>
      </c>
      <c r="AO212" s="50" t="s">
        <v>149</v>
      </c>
      <c r="AP212" s="50" t="s">
        <v>149</v>
      </c>
      <c r="AQ212" s="50" t="s">
        <v>149</v>
      </c>
      <c r="AS212" s="84" t="s">
        <v>18</v>
      </c>
      <c r="AT212" s="103"/>
    </row>
    <row r="213" spans="1:46" x14ac:dyDescent="0.35">
      <c r="B213" s="8">
        <v>44109</v>
      </c>
      <c r="C213" s="9" t="s">
        <v>794</v>
      </c>
      <c r="D213" s="2" t="s">
        <v>17</v>
      </c>
      <c r="E213" s="2">
        <v>0</v>
      </c>
      <c r="F213" s="2">
        <v>0</v>
      </c>
      <c r="G213" s="2">
        <v>0</v>
      </c>
      <c r="H213" s="2">
        <v>0</v>
      </c>
      <c r="M213" s="2">
        <v>0</v>
      </c>
      <c r="N213" s="2">
        <v>0</v>
      </c>
      <c r="O213" s="2">
        <v>0</v>
      </c>
      <c r="P213" s="2">
        <v>0</v>
      </c>
      <c r="Q213" s="2">
        <v>0</v>
      </c>
      <c r="R213" s="2">
        <v>0</v>
      </c>
      <c r="S213" s="2">
        <v>0</v>
      </c>
      <c r="T213" s="2">
        <v>0</v>
      </c>
      <c r="V213" s="12" t="s">
        <v>131</v>
      </c>
      <c r="W213" s="12" t="s">
        <v>93</v>
      </c>
      <c r="X213" s="2">
        <v>0</v>
      </c>
      <c r="Y213" s="2">
        <v>0</v>
      </c>
      <c r="Z213" s="2">
        <v>0</v>
      </c>
      <c r="AA213" s="2">
        <v>0</v>
      </c>
      <c r="AB213" s="2">
        <v>0</v>
      </c>
      <c r="AD213" s="2">
        <v>29</v>
      </c>
      <c r="AE213" s="2">
        <v>55</v>
      </c>
      <c r="AF213" s="2">
        <v>59</v>
      </c>
      <c r="AG213" s="2">
        <v>69</v>
      </c>
      <c r="AH213" s="2">
        <f>SUM(AD213:AG213)</f>
        <v>212</v>
      </c>
      <c r="AI213" s="2">
        <f>AH213/4</f>
        <v>53</v>
      </c>
      <c r="AJ213" s="10">
        <v>12</v>
      </c>
      <c r="AK213" s="2" t="s">
        <v>811</v>
      </c>
      <c r="AS213" s="83" t="s">
        <v>17</v>
      </c>
    </row>
    <row r="214" spans="1:46" s="23" customFormat="1" x14ac:dyDescent="0.35">
      <c r="B214" s="33">
        <v>44109</v>
      </c>
      <c r="C214" s="24" t="s">
        <v>794</v>
      </c>
      <c r="D214" s="23" t="s">
        <v>6</v>
      </c>
      <c r="E214" s="23">
        <v>0</v>
      </c>
      <c r="F214" s="23">
        <v>0</v>
      </c>
      <c r="G214" s="23">
        <v>0</v>
      </c>
      <c r="H214" s="23" t="s">
        <v>172</v>
      </c>
      <c r="I214" s="94"/>
      <c r="L214" s="81"/>
      <c r="M214" s="23">
        <v>4</v>
      </c>
      <c r="N214" s="23" t="s">
        <v>807</v>
      </c>
      <c r="O214" s="23">
        <v>0.23</v>
      </c>
      <c r="P214" s="23" t="s">
        <v>806</v>
      </c>
      <c r="Q214" s="23">
        <v>3</v>
      </c>
      <c r="R214" s="23" t="s">
        <v>808</v>
      </c>
      <c r="S214" s="23">
        <v>0.03</v>
      </c>
      <c r="T214" s="23" t="s">
        <v>274</v>
      </c>
      <c r="U214" s="25" t="s">
        <v>809</v>
      </c>
      <c r="V214" s="25" t="s">
        <v>131</v>
      </c>
      <c r="W214" s="25" t="s">
        <v>93</v>
      </c>
      <c r="X214" s="23">
        <v>40</v>
      </c>
      <c r="Y214" s="23" t="s">
        <v>743</v>
      </c>
      <c r="Z214" s="23" t="s">
        <v>743</v>
      </c>
      <c r="AA214" s="23" t="s">
        <v>743</v>
      </c>
      <c r="AB214" s="23" t="s">
        <v>743</v>
      </c>
      <c r="AC214" s="23" t="s">
        <v>803</v>
      </c>
      <c r="AD214" s="23" t="s">
        <v>127</v>
      </c>
      <c r="AE214" s="23" t="s">
        <v>127</v>
      </c>
      <c r="AF214" s="23" t="s">
        <v>127</v>
      </c>
      <c r="AG214" s="23" t="s">
        <v>127</v>
      </c>
      <c r="AH214" s="23" t="s">
        <v>127</v>
      </c>
      <c r="AI214" s="23" t="s">
        <v>127</v>
      </c>
      <c r="AJ214" s="26">
        <v>12</v>
      </c>
      <c r="AK214" s="23" t="s">
        <v>810</v>
      </c>
      <c r="AN214" s="27"/>
      <c r="AP214" s="27"/>
      <c r="AS214" s="81" t="s">
        <v>6</v>
      </c>
      <c r="AT214" s="103"/>
    </row>
    <row r="215" spans="1:46" s="28" customFormat="1" x14ac:dyDescent="0.35">
      <c r="B215" s="34">
        <v>44109</v>
      </c>
      <c r="C215" s="29" t="s">
        <v>794</v>
      </c>
      <c r="D215" s="28" t="s">
        <v>7</v>
      </c>
      <c r="E215" s="28">
        <v>0</v>
      </c>
      <c r="F215" s="28">
        <v>0</v>
      </c>
      <c r="G215" s="28">
        <v>0</v>
      </c>
      <c r="H215" s="28">
        <v>0</v>
      </c>
      <c r="I215" s="95"/>
      <c r="L215" s="82"/>
      <c r="M215" s="28">
        <v>0</v>
      </c>
      <c r="N215" s="28">
        <v>0</v>
      </c>
      <c r="O215" s="28">
        <v>0</v>
      </c>
      <c r="P215" s="28">
        <v>0</v>
      </c>
      <c r="Q215" s="28">
        <v>0</v>
      </c>
      <c r="R215" s="28">
        <v>0</v>
      </c>
      <c r="S215" s="28">
        <v>0</v>
      </c>
      <c r="T215" s="28">
        <v>0</v>
      </c>
      <c r="U215" s="30"/>
      <c r="V215" s="30" t="s">
        <v>131</v>
      </c>
      <c r="W215" s="30" t="s">
        <v>93</v>
      </c>
      <c r="X215" s="28">
        <v>0</v>
      </c>
      <c r="Y215" s="28">
        <v>0</v>
      </c>
      <c r="Z215" s="28">
        <v>0</v>
      </c>
      <c r="AA215" s="28">
        <v>0</v>
      </c>
      <c r="AB215" s="28">
        <v>0</v>
      </c>
      <c r="AD215" s="28" t="s">
        <v>127</v>
      </c>
      <c r="AE215" s="28" t="s">
        <v>127</v>
      </c>
      <c r="AF215" s="28" t="s">
        <v>127</v>
      </c>
      <c r="AG215" s="28" t="s">
        <v>127</v>
      </c>
      <c r="AH215" s="28" t="s">
        <v>127</v>
      </c>
      <c r="AI215" s="28" t="s">
        <v>127</v>
      </c>
      <c r="AJ215" s="31">
        <v>12</v>
      </c>
      <c r="AK215" s="28" t="s">
        <v>812</v>
      </c>
      <c r="AN215" s="32"/>
      <c r="AP215" s="32"/>
      <c r="AS215" s="82" t="s">
        <v>7</v>
      </c>
      <c r="AT215" s="1"/>
    </row>
    <row r="216" spans="1:46" x14ac:dyDescent="0.35">
      <c r="A216" s="11" t="s">
        <v>77</v>
      </c>
      <c r="B216" s="8">
        <v>44110</v>
      </c>
      <c r="C216" s="9">
        <v>0.5</v>
      </c>
      <c r="D216" s="2" t="s">
        <v>16</v>
      </c>
      <c r="E216" s="2">
        <v>0</v>
      </c>
      <c r="F216" s="2">
        <v>0</v>
      </c>
      <c r="G216" s="2">
        <v>0</v>
      </c>
      <c r="H216" s="2">
        <v>0</v>
      </c>
      <c r="M216" s="2">
        <v>0</v>
      </c>
      <c r="N216" s="2">
        <v>0</v>
      </c>
      <c r="O216" s="2">
        <v>0</v>
      </c>
      <c r="P216" s="2">
        <v>0</v>
      </c>
      <c r="Q216" s="2">
        <v>0</v>
      </c>
      <c r="R216" s="2">
        <v>0</v>
      </c>
      <c r="S216" s="2">
        <v>0</v>
      </c>
      <c r="T216" s="2">
        <v>0</v>
      </c>
      <c r="V216" s="12">
        <v>0</v>
      </c>
      <c r="W216" s="12">
        <v>0</v>
      </c>
      <c r="X216" s="2">
        <v>1</v>
      </c>
      <c r="Y216" s="2" t="s">
        <v>743</v>
      </c>
      <c r="Z216" s="2" t="s">
        <v>743</v>
      </c>
      <c r="AA216" s="2" t="s">
        <v>743</v>
      </c>
      <c r="AB216" s="2" t="s">
        <v>743</v>
      </c>
      <c r="AC216" s="2" t="s">
        <v>819</v>
      </c>
      <c r="AD216" s="2">
        <v>6</v>
      </c>
      <c r="AE216" s="2">
        <v>9</v>
      </c>
      <c r="AF216" s="2">
        <v>36</v>
      </c>
      <c r="AG216" s="2">
        <v>27</v>
      </c>
      <c r="AH216" s="2">
        <f>SUM(AD216:AG216)</f>
        <v>78</v>
      </c>
      <c r="AI216" s="2">
        <f>AH216/4</f>
        <v>19.5</v>
      </c>
      <c r="AJ216" s="10">
        <v>9</v>
      </c>
      <c r="AK216" s="2" t="s">
        <v>820</v>
      </c>
      <c r="AR216" s="11" t="s">
        <v>77</v>
      </c>
      <c r="AS216" s="83" t="s">
        <v>16</v>
      </c>
    </row>
    <row r="217" spans="1:46" s="56" customFormat="1" x14ac:dyDescent="0.35">
      <c r="B217" s="60">
        <v>44110</v>
      </c>
      <c r="C217" s="57">
        <v>0.48958333333333331</v>
      </c>
      <c r="D217" s="56" t="s">
        <v>18</v>
      </c>
      <c r="E217" s="56">
        <v>0</v>
      </c>
      <c r="F217" s="56">
        <v>1</v>
      </c>
      <c r="G217" s="56">
        <v>0</v>
      </c>
      <c r="H217" s="56" t="s">
        <v>163</v>
      </c>
      <c r="I217" s="92" t="s">
        <v>815</v>
      </c>
      <c r="J217" s="56">
        <v>2.5</v>
      </c>
      <c r="K217" s="56">
        <v>13</v>
      </c>
      <c r="L217" s="80">
        <v>0</v>
      </c>
      <c r="M217" s="56">
        <v>1</v>
      </c>
      <c r="N217" s="56">
        <v>2.5</v>
      </c>
      <c r="O217" s="56">
        <v>2.5</v>
      </c>
      <c r="P217" s="56">
        <v>13</v>
      </c>
      <c r="Q217" s="56">
        <v>13</v>
      </c>
      <c r="R217" s="56" t="s">
        <v>816</v>
      </c>
      <c r="S217" s="56" t="s">
        <v>743</v>
      </c>
      <c r="T217" s="56" t="s">
        <v>303</v>
      </c>
      <c r="U217" s="58" t="s">
        <v>817</v>
      </c>
      <c r="V217" s="58">
        <v>0</v>
      </c>
      <c r="W217" s="58">
        <v>0</v>
      </c>
      <c r="X217" s="56">
        <v>0</v>
      </c>
      <c r="Y217" s="56">
        <v>0</v>
      </c>
      <c r="Z217" s="56">
        <v>0</v>
      </c>
      <c r="AA217" s="56">
        <v>0</v>
      </c>
      <c r="AB217" s="56">
        <v>0</v>
      </c>
      <c r="AD217" s="56">
        <v>80</v>
      </c>
      <c r="AE217" s="56">
        <v>38</v>
      </c>
      <c r="AF217" s="56">
        <v>32</v>
      </c>
      <c r="AG217" s="56">
        <v>13</v>
      </c>
      <c r="AH217" s="56">
        <f>SUM(AD217:AG217)</f>
        <v>163</v>
      </c>
      <c r="AI217" s="56">
        <f>AH217/4</f>
        <v>40.75</v>
      </c>
      <c r="AJ217" s="59">
        <v>11</v>
      </c>
      <c r="AK217" s="56" t="s">
        <v>818</v>
      </c>
      <c r="AL217" s="56" t="s">
        <v>149</v>
      </c>
      <c r="AM217" s="60">
        <v>44110</v>
      </c>
      <c r="AN217" s="61">
        <v>0.98263888888888884</v>
      </c>
      <c r="AO217" s="56" t="s">
        <v>149</v>
      </c>
      <c r="AP217" s="56" t="s">
        <v>149</v>
      </c>
      <c r="AQ217" s="56" t="s">
        <v>149</v>
      </c>
      <c r="AS217" s="80" t="s">
        <v>18</v>
      </c>
      <c r="AT217" s="103"/>
    </row>
    <row r="218" spans="1:46" x14ac:dyDescent="0.35">
      <c r="B218" s="8">
        <v>44110</v>
      </c>
      <c r="C218" s="9">
        <v>0.50694444444444442</v>
      </c>
      <c r="D218" s="2" t="s">
        <v>17</v>
      </c>
      <c r="E218" s="2">
        <v>0</v>
      </c>
      <c r="F218" s="2">
        <v>0</v>
      </c>
      <c r="G218" s="2">
        <v>0</v>
      </c>
      <c r="H218" s="2">
        <v>0</v>
      </c>
      <c r="M218" s="2">
        <v>0</v>
      </c>
      <c r="N218" s="2">
        <v>0</v>
      </c>
      <c r="O218" s="2">
        <v>0</v>
      </c>
      <c r="P218" s="2">
        <v>0</v>
      </c>
      <c r="Q218" s="2">
        <v>0</v>
      </c>
      <c r="R218" s="2">
        <v>0</v>
      </c>
      <c r="S218" s="2">
        <v>0</v>
      </c>
      <c r="T218" s="2">
        <v>0</v>
      </c>
      <c r="V218" s="12">
        <v>0</v>
      </c>
      <c r="W218" s="12">
        <v>0</v>
      </c>
      <c r="X218" s="2">
        <v>0</v>
      </c>
      <c r="Y218" s="2">
        <v>0</v>
      </c>
      <c r="Z218" s="2">
        <v>0</v>
      </c>
      <c r="AA218" s="2">
        <v>0</v>
      </c>
      <c r="AB218" s="2">
        <v>0</v>
      </c>
      <c r="AD218" s="2">
        <v>30</v>
      </c>
      <c r="AE218" s="2">
        <v>6</v>
      </c>
      <c r="AF218" s="2">
        <v>30</v>
      </c>
      <c r="AG218" s="2">
        <v>40</v>
      </c>
      <c r="AH218" s="2">
        <f>SUM(AD218:AG218)</f>
        <v>106</v>
      </c>
      <c r="AI218" s="2">
        <f>AH218/4</f>
        <v>26.5</v>
      </c>
      <c r="AJ218" s="10">
        <v>12</v>
      </c>
      <c r="AK218" s="2" t="s">
        <v>821</v>
      </c>
      <c r="AS218" s="83" t="s">
        <v>17</v>
      </c>
    </row>
    <row r="219" spans="1:46" s="23" customFormat="1" x14ac:dyDescent="0.35">
      <c r="B219" s="33">
        <v>44110</v>
      </c>
      <c r="C219" s="24">
        <v>0.5</v>
      </c>
      <c r="D219" s="23" t="s">
        <v>6</v>
      </c>
      <c r="E219" s="23">
        <v>0</v>
      </c>
      <c r="F219" s="23">
        <v>0</v>
      </c>
      <c r="G219" s="23">
        <v>0</v>
      </c>
      <c r="H219" s="23">
        <v>0</v>
      </c>
      <c r="I219" s="94"/>
      <c r="L219" s="81"/>
      <c r="M219" s="23">
        <v>0</v>
      </c>
      <c r="N219" s="23">
        <v>0</v>
      </c>
      <c r="O219" s="23">
        <v>0</v>
      </c>
      <c r="P219" s="23">
        <v>0</v>
      </c>
      <c r="Q219" s="23">
        <v>0</v>
      </c>
      <c r="R219" s="23">
        <v>0</v>
      </c>
      <c r="S219" s="23">
        <v>0</v>
      </c>
      <c r="T219" s="23">
        <v>0</v>
      </c>
      <c r="U219" s="25"/>
      <c r="V219" s="25">
        <v>0</v>
      </c>
      <c r="W219" s="25">
        <v>0</v>
      </c>
      <c r="X219" s="23">
        <v>0</v>
      </c>
      <c r="Y219" s="23">
        <v>0</v>
      </c>
      <c r="Z219" s="23">
        <v>0</v>
      </c>
      <c r="AA219" s="23">
        <v>0</v>
      </c>
      <c r="AB219" s="23">
        <v>0</v>
      </c>
      <c r="AD219" s="23" t="s">
        <v>127</v>
      </c>
      <c r="AE219" s="23" t="s">
        <v>127</v>
      </c>
      <c r="AF219" s="23" t="s">
        <v>127</v>
      </c>
      <c r="AG219" s="23" t="s">
        <v>127</v>
      </c>
      <c r="AH219" s="23" t="s">
        <v>127</v>
      </c>
      <c r="AI219" s="23" t="s">
        <v>127</v>
      </c>
      <c r="AJ219" s="26">
        <v>0</v>
      </c>
      <c r="AK219" s="23">
        <v>0</v>
      </c>
      <c r="AN219" s="27"/>
      <c r="AP219" s="27"/>
      <c r="AS219" s="81" t="s">
        <v>6</v>
      </c>
      <c r="AT219" s="103"/>
    </row>
    <row r="220" spans="1:46" s="28" customFormat="1" x14ac:dyDescent="0.35">
      <c r="B220" s="34">
        <v>44110</v>
      </c>
      <c r="C220" s="29">
        <v>0.50694444444444442</v>
      </c>
      <c r="D220" s="28" t="s">
        <v>7</v>
      </c>
      <c r="E220" s="28">
        <v>0</v>
      </c>
      <c r="F220" s="28">
        <v>0</v>
      </c>
      <c r="G220" s="28">
        <v>0</v>
      </c>
      <c r="H220" s="28" t="s">
        <v>822</v>
      </c>
      <c r="I220" s="95"/>
      <c r="L220" s="82"/>
      <c r="M220" s="28" t="s">
        <v>262</v>
      </c>
      <c r="N220" s="28" t="s">
        <v>743</v>
      </c>
      <c r="O220" s="28" t="s">
        <v>743</v>
      </c>
      <c r="P220" s="28" t="s">
        <v>743</v>
      </c>
      <c r="Q220" s="28" t="s">
        <v>743</v>
      </c>
      <c r="R220" s="28" t="s">
        <v>743</v>
      </c>
      <c r="S220" s="28" t="s">
        <v>743</v>
      </c>
      <c r="T220" s="28" t="s">
        <v>743</v>
      </c>
      <c r="U220" s="30" t="s">
        <v>823</v>
      </c>
      <c r="V220" s="30">
        <v>0</v>
      </c>
      <c r="W220" s="30">
        <v>0</v>
      </c>
      <c r="X220" s="28">
        <v>40</v>
      </c>
      <c r="Y220" s="28" t="s">
        <v>743</v>
      </c>
      <c r="Z220" s="28" t="s">
        <v>743</v>
      </c>
      <c r="AA220" s="28" t="s">
        <v>743</v>
      </c>
      <c r="AB220" s="28" t="s">
        <v>743</v>
      </c>
      <c r="AC220" s="28" t="s">
        <v>803</v>
      </c>
      <c r="AD220" s="28" t="s">
        <v>127</v>
      </c>
      <c r="AE220" s="28" t="s">
        <v>127</v>
      </c>
      <c r="AF220" s="28" t="s">
        <v>127</v>
      </c>
      <c r="AG220" s="28" t="s">
        <v>127</v>
      </c>
      <c r="AH220" s="28" t="s">
        <v>127</v>
      </c>
      <c r="AI220" s="28" t="s">
        <v>127</v>
      </c>
      <c r="AJ220" s="31">
        <v>0</v>
      </c>
      <c r="AK220" s="28">
        <v>0</v>
      </c>
      <c r="AN220" s="32"/>
      <c r="AP220" s="32"/>
      <c r="AS220" s="82" t="s">
        <v>7</v>
      </c>
      <c r="AT220" s="1"/>
    </row>
    <row r="221" spans="1:46" x14ac:dyDescent="0.35">
      <c r="A221" s="11" t="s">
        <v>78</v>
      </c>
      <c r="B221" s="8">
        <v>44110</v>
      </c>
      <c r="C221" s="9">
        <v>0.51388888888888895</v>
      </c>
      <c r="D221" s="2" t="s">
        <v>16</v>
      </c>
      <c r="E221" s="2">
        <v>0</v>
      </c>
      <c r="F221" s="2">
        <v>0</v>
      </c>
      <c r="G221" s="2">
        <v>0</v>
      </c>
      <c r="H221" s="2">
        <v>0</v>
      </c>
      <c r="M221" s="2">
        <v>0</v>
      </c>
      <c r="N221" s="2">
        <v>0</v>
      </c>
      <c r="O221" s="2">
        <v>0</v>
      </c>
      <c r="P221" s="2">
        <v>0</v>
      </c>
      <c r="Q221" s="2">
        <v>0</v>
      </c>
      <c r="R221" s="2">
        <v>0</v>
      </c>
      <c r="S221" s="2">
        <v>0</v>
      </c>
      <c r="T221" s="2">
        <v>0</v>
      </c>
      <c r="V221" s="12">
        <v>0</v>
      </c>
      <c r="W221" s="12">
        <v>0</v>
      </c>
      <c r="X221" s="2">
        <v>1</v>
      </c>
      <c r="Y221" s="2">
        <v>0.3</v>
      </c>
      <c r="Z221" s="2">
        <v>0.3</v>
      </c>
      <c r="AA221" s="2">
        <v>0.3</v>
      </c>
      <c r="AB221" s="2">
        <v>0.3</v>
      </c>
      <c r="AC221" s="2" t="s">
        <v>824</v>
      </c>
      <c r="AD221" s="2">
        <v>0</v>
      </c>
      <c r="AE221" s="2">
        <v>8</v>
      </c>
      <c r="AF221" s="2">
        <v>0</v>
      </c>
      <c r="AG221" s="2">
        <v>0</v>
      </c>
      <c r="AH221" s="2">
        <v>8</v>
      </c>
      <c r="AI221" s="2">
        <v>2</v>
      </c>
      <c r="AJ221" s="10">
        <v>7</v>
      </c>
      <c r="AK221" s="2" t="s">
        <v>825</v>
      </c>
      <c r="AR221" s="11" t="s">
        <v>78</v>
      </c>
      <c r="AS221" s="83" t="s">
        <v>16</v>
      </c>
    </row>
    <row r="222" spans="1:46" s="50" customFormat="1" x14ac:dyDescent="0.35">
      <c r="B222" s="54">
        <v>44110</v>
      </c>
      <c r="C222" s="51">
        <v>0.49652777777777773</v>
      </c>
      <c r="D222" s="50" t="s">
        <v>18</v>
      </c>
      <c r="E222" s="50">
        <v>0</v>
      </c>
      <c r="F222" s="50">
        <v>1</v>
      </c>
      <c r="G222" s="50">
        <v>0</v>
      </c>
      <c r="H222" s="50" t="s">
        <v>215</v>
      </c>
      <c r="I222" s="96"/>
      <c r="L222" s="84"/>
      <c r="M222" s="50">
        <v>1</v>
      </c>
      <c r="N222" s="50">
        <v>0.9</v>
      </c>
      <c r="O222" s="50">
        <v>0.9</v>
      </c>
      <c r="P222" s="50">
        <v>9</v>
      </c>
      <c r="Q222" s="50">
        <v>9</v>
      </c>
      <c r="R222" s="50">
        <v>0.15</v>
      </c>
      <c r="S222" s="50">
        <v>0.15</v>
      </c>
      <c r="T222" s="50" t="s">
        <v>176</v>
      </c>
      <c r="U222" s="52" t="s">
        <v>833</v>
      </c>
      <c r="V222" s="52">
        <v>0</v>
      </c>
      <c r="W222" s="52">
        <v>0</v>
      </c>
      <c r="X222" s="50">
        <v>0</v>
      </c>
      <c r="Y222" s="50" t="s">
        <v>743</v>
      </c>
      <c r="Z222" s="50" t="s">
        <v>743</v>
      </c>
      <c r="AA222" s="50" t="s">
        <v>743</v>
      </c>
      <c r="AB222" s="50" t="s">
        <v>743</v>
      </c>
      <c r="AC222" s="50" t="s">
        <v>834</v>
      </c>
      <c r="AD222" s="50">
        <v>0</v>
      </c>
      <c r="AE222" s="50">
        <v>3</v>
      </c>
      <c r="AF222" s="50">
        <v>45</v>
      </c>
      <c r="AG222" s="50">
        <v>40</v>
      </c>
      <c r="AH222" s="50">
        <f>SUM(AD222:AG222)</f>
        <v>88</v>
      </c>
      <c r="AI222" s="50">
        <f>AH222/4</f>
        <v>22</v>
      </c>
      <c r="AJ222" s="53">
        <v>12</v>
      </c>
      <c r="AK222" s="50" t="s">
        <v>835</v>
      </c>
      <c r="AL222" s="50" t="s">
        <v>149</v>
      </c>
      <c r="AM222" s="54">
        <v>44110</v>
      </c>
      <c r="AN222" s="55">
        <v>0.98263888888888884</v>
      </c>
      <c r="AO222" s="50" t="s">
        <v>149</v>
      </c>
      <c r="AP222" s="50" t="s">
        <v>149</v>
      </c>
      <c r="AQ222" s="50" t="s">
        <v>149</v>
      </c>
      <c r="AS222" s="84" t="s">
        <v>18</v>
      </c>
      <c r="AT222" s="103"/>
    </row>
    <row r="223" spans="1:46" x14ac:dyDescent="0.35">
      <c r="B223" s="8">
        <v>44110</v>
      </c>
      <c r="C223" s="9">
        <v>0.51388888888888895</v>
      </c>
      <c r="D223" s="2" t="s">
        <v>17</v>
      </c>
      <c r="E223" s="2">
        <v>0</v>
      </c>
      <c r="F223" s="2">
        <v>0</v>
      </c>
      <c r="G223" s="2">
        <v>0</v>
      </c>
      <c r="H223" s="2">
        <v>0</v>
      </c>
      <c r="M223" s="2">
        <v>0</v>
      </c>
      <c r="N223" s="2">
        <v>0</v>
      </c>
      <c r="O223" s="2">
        <v>0</v>
      </c>
      <c r="P223" s="2">
        <v>0</v>
      </c>
      <c r="Q223" s="2">
        <v>0</v>
      </c>
      <c r="R223" s="2">
        <v>0</v>
      </c>
      <c r="S223" s="2">
        <v>0</v>
      </c>
      <c r="T223" s="2">
        <v>0</v>
      </c>
      <c r="V223" s="12">
        <v>0</v>
      </c>
      <c r="W223" s="12">
        <v>0</v>
      </c>
      <c r="X223" s="2">
        <v>40</v>
      </c>
      <c r="Y223" s="2">
        <v>0.6</v>
      </c>
      <c r="Z223" s="2">
        <v>0.6</v>
      </c>
      <c r="AA223" s="2">
        <v>0.6</v>
      </c>
      <c r="AB223" s="2">
        <v>0.6</v>
      </c>
      <c r="AC223" s="2" t="s">
        <v>827</v>
      </c>
      <c r="AD223" s="2">
        <v>4</v>
      </c>
      <c r="AE223" s="2">
        <v>14</v>
      </c>
      <c r="AF223" s="2">
        <v>1</v>
      </c>
      <c r="AG223" s="2">
        <v>6</v>
      </c>
      <c r="AH223" s="2">
        <f>SUM(AD223:AG223)</f>
        <v>25</v>
      </c>
      <c r="AI223" s="2">
        <f>AH223/4</f>
        <v>6.25</v>
      </c>
      <c r="AJ223" s="10">
        <v>0</v>
      </c>
      <c r="AK223" s="2">
        <v>0</v>
      </c>
      <c r="AS223" s="83" t="s">
        <v>17</v>
      </c>
    </row>
    <row r="224" spans="1:46" s="23" customFormat="1" x14ac:dyDescent="0.35">
      <c r="B224" s="33">
        <v>44110</v>
      </c>
      <c r="C224" s="24">
        <v>0.51388888888888895</v>
      </c>
      <c r="D224" s="23" t="s">
        <v>6</v>
      </c>
      <c r="E224" s="23">
        <v>1</v>
      </c>
      <c r="F224" s="23">
        <v>0</v>
      </c>
      <c r="G224" s="23">
        <v>0</v>
      </c>
      <c r="H224" s="23" t="s">
        <v>215</v>
      </c>
      <c r="I224" s="94"/>
      <c r="L224" s="81"/>
      <c r="M224" s="23">
        <v>1</v>
      </c>
      <c r="N224" s="23">
        <v>0.11</v>
      </c>
      <c r="O224" s="23">
        <v>0.11</v>
      </c>
      <c r="P224" s="23">
        <v>2</v>
      </c>
      <c r="Q224" s="23">
        <v>2</v>
      </c>
      <c r="R224" s="23">
        <v>0</v>
      </c>
      <c r="S224" s="23">
        <v>0</v>
      </c>
      <c r="T224" s="23" t="s">
        <v>176</v>
      </c>
      <c r="U224" s="25" t="s">
        <v>826</v>
      </c>
      <c r="V224" s="25">
        <v>0</v>
      </c>
      <c r="W224" s="25">
        <v>0</v>
      </c>
      <c r="X224" s="23">
        <v>5</v>
      </c>
      <c r="Y224" s="23" t="s">
        <v>743</v>
      </c>
      <c r="Z224" s="23" t="s">
        <v>743</v>
      </c>
      <c r="AA224" s="23" t="s">
        <v>743</v>
      </c>
      <c r="AB224" s="23" t="s">
        <v>743</v>
      </c>
      <c r="AC224" s="23" t="s">
        <v>803</v>
      </c>
      <c r="AD224" s="23" t="s">
        <v>127</v>
      </c>
      <c r="AE224" s="23" t="s">
        <v>127</v>
      </c>
      <c r="AF224" s="23" t="s">
        <v>127</v>
      </c>
      <c r="AG224" s="23" t="s">
        <v>127</v>
      </c>
      <c r="AH224" s="23" t="s">
        <v>127</v>
      </c>
      <c r="AI224" s="23" t="s">
        <v>127</v>
      </c>
      <c r="AJ224" s="26">
        <v>0</v>
      </c>
      <c r="AK224" s="23">
        <v>0</v>
      </c>
      <c r="AN224" s="27"/>
      <c r="AP224" s="27"/>
      <c r="AS224" s="81" t="s">
        <v>6</v>
      </c>
      <c r="AT224" s="103"/>
    </row>
    <row r="225" spans="1:46" s="28" customFormat="1" x14ac:dyDescent="0.35">
      <c r="B225" s="34">
        <v>44110</v>
      </c>
      <c r="C225" s="29">
        <v>0.51388888888888895</v>
      </c>
      <c r="D225" s="28" t="s">
        <v>7</v>
      </c>
      <c r="E225" s="28">
        <v>0</v>
      </c>
      <c r="F225" s="28">
        <v>0</v>
      </c>
      <c r="G225" s="28" t="s">
        <v>828</v>
      </c>
      <c r="H225" s="28" t="s">
        <v>172</v>
      </c>
      <c r="I225" s="95"/>
      <c r="L225" s="82"/>
      <c r="M225" s="28">
        <v>10</v>
      </c>
      <c r="N225" s="28" t="s">
        <v>829</v>
      </c>
      <c r="O225" s="28">
        <v>0.24</v>
      </c>
      <c r="P225" s="28" t="s">
        <v>830</v>
      </c>
      <c r="Q225" s="28">
        <v>3.55</v>
      </c>
      <c r="R225" s="28">
        <v>0</v>
      </c>
      <c r="S225" s="28">
        <v>0</v>
      </c>
      <c r="T225" s="28" t="s">
        <v>689</v>
      </c>
      <c r="U225" s="30" t="s">
        <v>831</v>
      </c>
      <c r="V225" s="30">
        <v>0</v>
      </c>
      <c r="W225" s="30">
        <v>0</v>
      </c>
      <c r="X225" s="28">
        <v>0</v>
      </c>
      <c r="Y225" s="28">
        <v>0</v>
      </c>
      <c r="Z225" s="28">
        <v>0</v>
      </c>
      <c r="AA225" s="28">
        <v>0</v>
      </c>
      <c r="AB225" s="28">
        <v>0</v>
      </c>
      <c r="AD225" s="23" t="s">
        <v>127</v>
      </c>
      <c r="AE225" s="23" t="s">
        <v>127</v>
      </c>
      <c r="AF225" s="23" t="s">
        <v>127</v>
      </c>
      <c r="AG225" s="23" t="s">
        <v>127</v>
      </c>
      <c r="AH225" s="23" t="s">
        <v>127</v>
      </c>
      <c r="AI225" s="23" t="s">
        <v>127</v>
      </c>
      <c r="AJ225" s="31">
        <v>12</v>
      </c>
      <c r="AK225" s="28" t="s">
        <v>832</v>
      </c>
      <c r="AN225" s="32"/>
      <c r="AP225" s="32"/>
      <c r="AS225" s="82" t="s">
        <v>7</v>
      </c>
      <c r="AT225" s="1"/>
    </row>
    <row r="226" spans="1:46" s="124" customFormat="1" x14ac:dyDescent="0.35">
      <c r="A226" s="124" t="s">
        <v>79</v>
      </c>
      <c r="B226" s="124" t="s">
        <v>234</v>
      </c>
      <c r="C226" s="125"/>
      <c r="H226" s="124" t="s">
        <v>22</v>
      </c>
      <c r="I226" s="126"/>
      <c r="L226" s="127"/>
      <c r="O226" s="124" t="s">
        <v>22</v>
      </c>
      <c r="P226" s="124" t="s">
        <v>22</v>
      </c>
      <c r="Q226" s="124" t="s">
        <v>22</v>
      </c>
      <c r="R226" s="124" t="s">
        <v>22</v>
      </c>
      <c r="S226" s="124" t="s">
        <v>22</v>
      </c>
      <c r="T226" s="124" t="s">
        <v>22</v>
      </c>
      <c r="U226" s="124" t="s">
        <v>22</v>
      </c>
      <c r="X226" s="124" t="s">
        <v>22</v>
      </c>
      <c r="Y226" s="124" t="s">
        <v>22</v>
      </c>
      <c r="AB226" s="124" t="s">
        <v>22</v>
      </c>
      <c r="AC226" s="124" t="s">
        <v>22</v>
      </c>
      <c r="AD226" s="124" t="s">
        <v>22</v>
      </c>
      <c r="AJ226" s="128" t="s">
        <v>22</v>
      </c>
      <c r="AK226" s="124" t="s">
        <v>22</v>
      </c>
      <c r="AL226" s="124" t="s">
        <v>160</v>
      </c>
      <c r="AM226" s="124" t="s">
        <v>127</v>
      </c>
      <c r="AN226" s="131" t="s">
        <v>127</v>
      </c>
      <c r="AO226" s="124" t="s">
        <v>127</v>
      </c>
      <c r="AP226" s="131" t="s">
        <v>127</v>
      </c>
      <c r="AQ226" s="124" t="s">
        <v>127</v>
      </c>
      <c r="AR226" s="124" t="s">
        <v>79</v>
      </c>
      <c r="AS226" s="127"/>
    </row>
    <row r="227" spans="1:46" x14ac:dyDescent="0.35">
      <c r="A227" s="11" t="s">
        <v>80</v>
      </c>
      <c r="B227" s="8">
        <v>44110</v>
      </c>
      <c r="C227" s="9" t="s">
        <v>841</v>
      </c>
      <c r="D227" s="2" t="s">
        <v>16</v>
      </c>
      <c r="E227" s="2">
        <v>0</v>
      </c>
      <c r="F227" s="2">
        <v>0</v>
      </c>
      <c r="G227" s="2">
        <v>0</v>
      </c>
      <c r="H227" s="2">
        <v>0</v>
      </c>
      <c r="M227" s="2">
        <v>0</v>
      </c>
      <c r="N227" s="2">
        <v>0</v>
      </c>
      <c r="O227" s="2">
        <v>0</v>
      </c>
      <c r="P227" s="2">
        <v>0</v>
      </c>
      <c r="Q227" s="2">
        <v>0</v>
      </c>
      <c r="R227" s="2">
        <v>0</v>
      </c>
      <c r="S227" s="2">
        <v>0</v>
      </c>
      <c r="T227" s="2">
        <v>0</v>
      </c>
      <c r="V227" s="12">
        <v>0</v>
      </c>
      <c r="W227" s="12">
        <v>0</v>
      </c>
      <c r="X227" s="2">
        <v>50</v>
      </c>
      <c r="Y227" s="2" t="s">
        <v>743</v>
      </c>
      <c r="Z227" s="2" t="s">
        <v>743</v>
      </c>
      <c r="AA227" s="2" t="s">
        <v>743</v>
      </c>
      <c r="AB227" s="2" t="s">
        <v>743</v>
      </c>
      <c r="AC227" s="2" t="s">
        <v>842</v>
      </c>
      <c r="AD227" s="2">
        <v>16</v>
      </c>
      <c r="AE227" s="2">
        <v>11</v>
      </c>
      <c r="AF227" s="2">
        <v>0</v>
      </c>
      <c r="AG227" s="2">
        <v>0</v>
      </c>
      <c r="AH227" s="2">
        <f>SUM(AD227:AG227)</f>
        <v>27</v>
      </c>
      <c r="AI227" s="2">
        <f>AH227/4</f>
        <v>6.75</v>
      </c>
      <c r="AJ227" s="10">
        <v>8.75</v>
      </c>
      <c r="AK227" s="2" t="s">
        <v>843</v>
      </c>
      <c r="AR227" s="11" t="s">
        <v>80</v>
      </c>
      <c r="AS227" s="83" t="s">
        <v>16</v>
      </c>
    </row>
    <row r="228" spans="1:46" s="56" customFormat="1" x14ac:dyDescent="0.35">
      <c r="B228" s="60">
        <v>44110</v>
      </c>
      <c r="C228" s="57" t="s">
        <v>836</v>
      </c>
      <c r="D228" s="56" t="s">
        <v>18</v>
      </c>
      <c r="E228" s="56">
        <v>0</v>
      </c>
      <c r="F228" s="56">
        <v>0</v>
      </c>
      <c r="G228" s="56">
        <v>0</v>
      </c>
      <c r="H228" s="56" t="s">
        <v>172</v>
      </c>
      <c r="I228" s="92"/>
      <c r="L228" s="80"/>
      <c r="M228" s="56">
        <v>3</v>
      </c>
      <c r="N228" s="56" t="s">
        <v>731</v>
      </c>
      <c r="O228" s="56" t="s">
        <v>262</v>
      </c>
      <c r="P228" s="56">
        <v>8</v>
      </c>
      <c r="Q228" s="56">
        <v>8</v>
      </c>
      <c r="R228" s="56">
        <v>0.08</v>
      </c>
      <c r="S228" s="56">
        <v>0.03</v>
      </c>
      <c r="T228" s="56" t="s">
        <v>274</v>
      </c>
      <c r="U228" s="58" t="s">
        <v>837</v>
      </c>
      <c r="V228" s="58">
        <v>0</v>
      </c>
      <c r="W228" s="58">
        <v>0</v>
      </c>
      <c r="X228" s="56">
        <v>0</v>
      </c>
      <c r="Y228" s="56">
        <v>0</v>
      </c>
      <c r="Z228" s="56">
        <v>0</v>
      </c>
      <c r="AA228" s="56">
        <v>0</v>
      </c>
      <c r="AB228" s="56">
        <v>0</v>
      </c>
      <c r="AD228" s="56">
        <v>50</v>
      </c>
      <c r="AE228" s="56">
        <v>56</v>
      </c>
      <c r="AF228" s="56">
        <v>58</v>
      </c>
      <c r="AG228" s="56">
        <v>45</v>
      </c>
      <c r="AH228" s="56">
        <f>SUM(AD228:AG228)</f>
        <v>209</v>
      </c>
      <c r="AI228" s="56">
        <f>AH228/4</f>
        <v>52.25</v>
      </c>
      <c r="AJ228" s="59">
        <v>12</v>
      </c>
      <c r="AK228" s="56" t="s">
        <v>838</v>
      </c>
      <c r="AL228" s="56" t="s">
        <v>153</v>
      </c>
      <c r="AM228" s="60">
        <v>44110</v>
      </c>
      <c r="AN228" s="61">
        <v>0.55902777777777779</v>
      </c>
      <c r="AO228" s="56">
        <v>25.3</v>
      </c>
      <c r="AP228" s="61">
        <v>6.5972222222222224E-2</v>
      </c>
      <c r="AQ228" s="56">
        <v>33.5</v>
      </c>
      <c r="AS228" s="80" t="s">
        <v>18</v>
      </c>
      <c r="AT228" s="103"/>
    </row>
    <row r="229" spans="1:46" x14ac:dyDescent="0.35">
      <c r="B229" s="8">
        <v>44110</v>
      </c>
      <c r="C229" s="9" t="s">
        <v>848</v>
      </c>
      <c r="D229" s="2" t="s">
        <v>17</v>
      </c>
      <c r="E229" s="2">
        <v>0</v>
      </c>
      <c r="F229" s="2">
        <v>0</v>
      </c>
      <c r="G229" s="2">
        <v>0</v>
      </c>
      <c r="H229" s="2" t="s">
        <v>172</v>
      </c>
      <c r="M229" s="2">
        <v>2</v>
      </c>
      <c r="N229" s="2" t="s">
        <v>849</v>
      </c>
      <c r="O229" s="2">
        <v>0.06</v>
      </c>
      <c r="P229" s="2" t="s">
        <v>850</v>
      </c>
      <c r="Q229" s="2">
        <v>0.2</v>
      </c>
      <c r="R229" s="2">
        <v>0</v>
      </c>
      <c r="S229" s="2">
        <v>0</v>
      </c>
      <c r="T229" s="2" t="s">
        <v>176</v>
      </c>
      <c r="V229" s="12">
        <v>0</v>
      </c>
      <c r="W229" s="12">
        <v>0</v>
      </c>
      <c r="X229" s="2">
        <v>2</v>
      </c>
      <c r="Y229" s="2" t="s">
        <v>743</v>
      </c>
      <c r="Z229" s="2" t="s">
        <v>743</v>
      </c>
      <c r="AA229" s="2" t="s">
        <v>743</v>
      </c>
      <c r="AB229" s="2" t="s">
        <v>743</v>
      </c>
      <c r="AC229" s="2" t="s">
        <v>851</v>
      </c>
      <c r="AD229" s="2">
        <v>45</v>
      </c>
      <c r="AE229" s="2">
        <v>62</v>
      </c>
      <c r="AF229" s="2">
        <v>31</v>
      </c>
      <c r="AG229" s="2">
        <v>59</v>
      </c>
      <c r="AH229" s="2">
        <f>SUM(AD229:AG229)</f>
        <v>197</v>
      </c>
      <c r="AI229" s="2">
        <f>AH229/4</f>
        <v>49.25</v>
      </c>
      <c r="AJ229" s="10">
        <v>12</v>
      </c>
      <c r="AK229" s="2" t="s">
        <v>852</v>
      </c>
      <c r="AS229" s="83" t="s">
        <v>17</v>
      </c>
    </row>
    <row r="230" spans="1:46" s="23" customFormat="1" x14ac:dyDescent="0.35">
      <c r="B230" s="33">
        <v>44110</v>
      </c>
      <c r="C230" s="24" t="s">
        <v>841</v>
      </c>
      <c r="D230" s="23" t="s">
        <v>6</v>
      </c>
      <c r="E230" s="23">
        <v>0</v>
      </c>
      <c r="F230" s="23">
        <v>0</v>
      </c>
      <c r="G230" s="23">
        <v>0</v>
      </c>
      <c r="H230" s="23" t="s">
        <v>172</v>
      </c>
      <c r="I230" s="94"/>
      <c r="L230" s="81"/>
      <c r="M230" s="23">
        <v>6</v>
      </c>
      <c r="N230" s="23" t="s">
        <v>844</v>
      </c>
      <c r="O230" s="23">
        <v>0.06</v>
      </c>
      <c r="P230" s="23" t="s">
        <v>845</v>
      </c>
      <c r="Q230" s="23">
        <v>4.3</v>
      </c>
      <c r="R230" s="23">
        <v>0</v>
      </c>
      <c r="S230" s="23">
        <v>0</v>
      </c>
      <c r="T230" s="23" t="s">
        <v>274</v>
      </c>
      <c r="U230" s="25"/>
      <c r="V230" s="25">
        <v>0</v>
      </c>
      <c r="W230" s="25">
        <v>0</v>
      </c>
      <c r="X230" s="23">
        <v>50</v>
      </c>
      <c r="Y230" s="23" t="s">
        <v>743</v>
      </c>
      <c r="Z230" s="23" t="s">
        <v>743</v>
      </c>
      <c r="AA230" s="23" t="s">
        <v>743</v>
      </c>
      <c r="AB230" s="23" t="s">
        <v>743</v>
      </c>
      <c r="AC230" s="23" t="s">
        <v>846</v>
      </c>
      <c r="AD230" s="23" t="s">
        <v>127</v>
      </c>
      <c r="AE230" s="23" t="s">
        <v>127</v>
      </c>
      <c r="AF230" s="23" t="s">
        <v>127</v>
      </c>
      <c r="AG230" s="23" t="s">
        <v>127</v>
      </c>
      <c r="AH230" s="23" t="s">
        <v>127</v>
      </c>
      <c r="AI230" s="23" t="s">
        <v>127</v>
      </c>
      <c r="AJ230" s="26">
        <v>15</v>
      </c>
      <c r="AK230" s="23" t="s">
        <v>847</v>
      </c>
      <c r="AN230" s="27"/>
      <c r="AP230" s="27"/>
      <c r="AS230" s="81" t="s">
        <v>6</v>
      </c>
      <c r="AT230" s="103"/>
    </row>
    <row r="231" spans="1:46" s="28" customFormat="1" x14ac:dyDescent="0.35">
      <c r="B231" s="34">
        <v>44110</v>
      </c>
      <c r="C231" s="29" t="s">
        <v>848</v>
      </c>
      <c r="D231" s="28" t="s">
        <v>7</v>
      </c>
      <c r="E231" s="28" t="s">
        <v>853</v>
      </c>
      <c r="F231" s="28">
        <v>0</v>
      </c>
      <c r="G231" s="28">
        <v>0</v>
      </c>
      <c r="H231" s="28" t="s">
        <v>682</v>
      </c>
      <c r="I231" s="95"/>
      <c r="L231" s="82"/>
      <c r="M231" s="28" t="s">
        <v>853</v>
      </c>
      <c r="N231" s="28" t="s">
        <v>743</v>
      </c>
      <c r="O231" s="28" t="s">
        <v>743</v>
      </c>
      <c r="P231" s="28" t="s">
        <v>854</v>
      </c>
      <c r="Q231" s="28" t="s">
        <v>743</v>
      </c>
      <c r="R231" s="28" t="s">
        <v>743</v>
      </c>
      <c r="S231" s="28" t="s">
        <v>743</v>
      </c>
      <c r="T231" s="28" t="s">
        <v>689</v>
      </c>
      <c r="U231" s="30" t="s">
        <v>855</v>
      </c>
      <c r="V231" s="30">
        <v>0</v>
      </c>
      <c r="W231" s="30">
        <v>0</v>
      </c>
      <c r="X231" s="28">
        <v>40</v>
      </c>
      <c r="Y231" s="28" t="s">
        <v>743</v>
      </c>
      <c r="Z231" s="28" t="s">
        <v>743</v>
      </c>
      <c r="AA231" s="28" t="s">
        <v>743</v>
      </c>
      <c r="AB231" s="28" t="s">
        <v>743</v>
      </c>
      <c r="AC231" s="28" t="s">
        <v>856</v>
      </c>
      <c r="AD231" s="28" t="s">
        <v>127</v>
      </c>
      <c r="AE231" s="28" t="s">
        <v>127</v>
      </c>
      <c r="AF231" s="28" t="s">
        <v>127</v>
      </c>
      <c r="AG231" s="28" t="s">
        <v>127</v>
      </c>
      <c r="AH231" s="28" t="s">
        <v>127</v>
      </c>
      <c r="AI231" s="28" t="s">
        <v>127</v>
      </c>
      <c r="AJ231" s="31">
        <v>12</v>
      </c>
      <c r="AK231" s="28" t="s">
        <v>857</v>
      </c>
      <c r="AN231" s="32"/>
      <c r="AP231" s="32"/>
      <c r="AS231" s="82" t="s">
        <v>7</v>
      </c>
      <c r="AT231" s="1"/>
    </row>
    <row r="232" spans="1:46" x14ac:dyDescent="0.35">
      <c r="A232" s="11" t="s">
        <v>81</v>
      </c>
      <c r="B232" s="8">
        <v>44110</v>
      </c>
      <c r="C232" s="9" t="s">
        <v>317</v>
      </c>
      <c r="D232" s="2" t="s">
        <v>16</v>
      </c>
      <c r="E232" s="2">
        <v>0</v>
      </c>
      <c r="F232" s="2">
        <v>0</v>
      </c>
      <c r="G232" s="2">
        <v>0</v>
      </c>
      <c r="H232" s="2">
        <v>0</v>
      </c>
      <c r="M232" s="2">
        <v>0</v>
      </c>
      <c r="N232" s="2">
        <v>0</v>
      </c>
      <c r="O232" s="2">
        <v>0</v>
      </c>
      <c r="P232" s="2">
        <v>0</v>
      </c>
      <c r="Q232" s="2">
        <v>0</v>
      </c>
      <c r="R232" s="2">
        <v>0</v>
      </c>
      <c r="S232" s="2">
        <v>0</v>
      </c>
      <c r="T232" s="2">
        <v>0</v>
      </c>
      <c r="V232" s="12">
        <v>0</v>
      </c>
      <c r="W232" s="12">
        <v>0</v>
      </c>
      <c r="X232" s="2">
        <v>0</v>
      </c>
      <c r="Y232" s="2">
        <v>0</v>
      </c>
      <c r="Z232" s="2">
        <v>0</v>
      </c>
      <c r="AA232" s="2">
        <v>0</v>
      </c>
      <c r="AB232" s="2">
        <v>0</v>
      </c>
      <c r="AD232" s="2">
        <v>12</v>
      </c>
      <c r="AE232" s="2">
        <v>0</v>
      </c>
      <c r="AF232" s="2">
        <v>9</v>
      </c>
      <c r="AG232" s="2">
        <v>55</v>
      </c>
      <c r="AH232" s="2">
        <f>SUM(AD232:AG232)</f>
        <v>76</v>
      </c>
      <c r="AI232" s="2">
        <f>AH232/4</f>
        <v>19</v>
      </c>
      <c r="AJ232" s="10">
        <v>10.5</v>
      </c>
      <c r="AK232" s="2" t="s">
        <v>858</v>
      </c>
      <c r="AR232" s="11" t="s">
        <v>81</v>
      </c>
      <c r="AS232" s="83" t="s">
        <v>16</v>
      </c>
    </row>
    <row r="233" spans="1:46" s="50" customFormat="1" x14ac:dyDescent="0.35">
      <c r="B233" s="54">
        <v>44110</v>
      </c>
      <c r="C233" s="51">
        <v>0.53472222222222221</v>
      </c>
      <c r="D233" s="50" t="s">
        <v>18</v>
      </c>
      <c r="E233" s="50">
        <v>0</v>
      </c>
      <c r="F233" s="50">
        <v>1</v>
      </c>
      <c r="G233" s="50" t="s">
        <v>161</v>
      </c>
      <c r="H233" s="50" t="s">
        <v>215</v>
      </c>
      <c r="I233" s="96"/>
      <c r="L233" s="84"/>
      <c r="M233" s="50">
        <v>1</v>
      </c>
      <c r="N233" s="50">
        <v>1.2</v>
      </c>
      <c r="O233" s="50">
        <v>1.2</v>
      </c>
      <c r="P233" s="50">
        <v>10</v>
      </c>
      <c r="Q233" s="50">
        <v>10</v>
      </c>
      <c r="R233" s="50">
        <v>0.04</v>
      </c>
      <c r="S233" s="50">
        <v>0.04</v>
      </c>
      <c r="T233" s="50" t="s">
        <v>185</v>
      </c>
      <c r="U233" s="52" t="s">
        <v>839</v>
      </c>
      <c r="V233" s="52">
        <v>0</v>
      </c>
      <c r="W233" s="52">
        <v>0</v>
      </c>
      <c r="X233" s="50">
        <v>0</v>
      </c>
      <c r="Y233" s="50">
        <v>0</v>
      </c>
      <c r="Z233" s="50">
        <v>0</v>
      </c>
      <c r="AA233" s="50">
        <v>0</v>
      </c>
      <c r="AB233" s="50">
        <v>0</v>
      </c>
      <c r="AD233" s="50">
        <v>16</v>
      </c>
      <c r="AE233" s="50">
        <v>21</v>
      </c>
      <c r="AF233" s="50">
        <v>47</v>
      </c>
      <c r="AG233" s="50">
        <v>31</v>
      </c>
      <c r="AH233" s="50">
        <f>SUM(AD233:AG233)</f>
        <v>115</v>
      </c>
      <c r="AI233" s="50">
        <f>AH233/4</f>
        <v>28.75</v>
      </c>
      <c r="AJ233" s="53">
        <v>12</v>
      </c>
      <c r="AK233" s="50" t="s">
        <v>840</v>
      </c>
      <c r="AL233" s="50" t="s">
        <v>153</v>
      </c>
      <c r="AM233" s="54">
        <v>44110</v>
      </c>
      <c r="AN233" s="55">
        <v>0.53611111111111109</v>
      </c>
      <c r="AO233" s="50">
        <v>25.1</v>
      </c>
      <c r="AP233" s="55">
        <v>0.54027777777777775</v>
      </c>
      <c r="AQ233" s="50">
        <v>36.9</v>
      </c>
      <c r="AS233" s="84" t="s">
        <v>18</v>
      </c>
      <c r="AT233" s="103"/>
    </row>
    <row r="234" spans="1:46" x14ac:dyDescent="0.35">
      <c r="B234" s="8">
        <v>44110</v>
      </c>
      <c r="C234" s="9" t="s">
        <v>862</v>
      </c>
      <c r="D234" s="2" t="s">
        <v>17</v>
      </c>
      <c r="E234" s="2">
        <v>0</v>
      </c>
      <c r="F234" s="2">
        <v>0</v>
      </c>
      <c r="G234" s="2">
        <v>0</v>
      </c>
      <c r="H234" s="2">
        <v>0</v>
      </c>
      <c r="M234" s="2">
        <v>0</v>
      </c>
      <c r="N234" s="2">
        <v>0</v>
      </c>
      <c r="O234" s="2">
        <v>0</v>
      </c>
      <c r="P234" s="2">
        <v>0</v>
      </c>
      <c r="Q234" s="2">
        <v>0</v>
      </c>
      <c r="R234" s="2">
        <v>0</v>
      </c>
      <c r="S234" s="2">
        <v>0</v>
      </c>
      <c r="T234" s="2">
        <v>0</v>
      </c>
      <c r="U234" s="12">
        <v>0</v>
      </c>
      <c r="V234" s="12">
        <v>0</v>
      </c>
      <c r="W234" s="12">
        <v>0</v>
      </c>
      <c r="X234" s="2">
        <v>0</v>
      </c>
      <c r="Y234" s="2">
        <v>0</v>
      </c>
      <c r="Z234" s="2">
        <v>0</v>
      </c>
      <c r="AA234" s="2">
        <v>0</v>
      </c>
      <c r="AB234" s="2">
        <v>0</v>
      </c>
      <c r="AD234" s="2">
        <v>3</v>
      </c>
      <c r="AE234" s="2">
        <v>0</v>
      </c>
      <c r="AF234" s="2">
        <v>3</v>
      </c>
      <c r="AG234" s="2">
        <v>13</v>
      </c>
      <c r="AH234" s="2">
        <f>SUM(AD234:AG234)</f>
        <v>19</v>
      </c>
      <c r="AI234" s="2">
        <f>AH234/4</f>
        <v>4.75</v>
      </c>
      <c r="AJ234" s="10">
        <v>14</v>
      </c>
      <c r="AK234" s="2" t="s">
        <v>863</v>
      </c>
      <c r="AS234" s="83" t="s">
        <v>17</v>
      </c>
    </row>
    <row r="235" spans="1:46" s="23" customFormat="1" x14ac:dyDescent="0.35">
      <c r="B235" s="33">
        <v>44110</v>
      </c>
      <c r="C235" s="24" t="s">
        <v>317</v>
      </c>
      <c r="D235" s="23" t="s">
        <v>6</v>
      </c>
      <c r="E235" s="23">
        <v>0</v>
      </c>
      <c r="F235" s="23">
        <v>0</v>
      </c>
      <c r="G235" s="23">
        <v>0</v>
      </c>
      <c r="H235" s="23" t="s">
        <v>682</v>
      </c>
      <c r="I235" s="94"/>
      <c r="L235" s="81"/>
      <c r="M235" s="23" t="s">
        <v>859</v>
      </c>
      <c r="N235" s="23" t="s">
        <v>743</v>
      </c>
      <c r="O235" s="23" t="s">
        <v>743</v>
      </c>
      <c r="P235" s="23" t="s">
        <v>743</v>
      </c>
      <c r="Q235" s="23" t="s">
        <v>743</v>
      </c>
      <c r="R235" s="23" t="s">
        <v>743</v>
      </c>
      <c r="S235" s="23" t="s">
        <v>743</v>
      </c>
      <c r="T235" s="23" t="s">
        <v>743</v>
      </c>
      <c r="U235" s="25" t="s">
        <v>860</v>
      </c>
      <c r="V235" s="25">
        <v>0</v>
      </c>
      <c r="W235" s="25">
        <v>0</v>
      </c>
      <c r="X235" s="23">
        <v>70</v>
      </c>
      <c r="Y235" s="23" t="s">
        <v>743</v>
      </c>
      <c r="Z235" s="23" t="s">
        <v>743</v>
      </c>
      <c r="AA235" s="23" t="s">
        <v>743</v>
      </c>
      <c r="AB235" s="23" t="s">
        <v>743</v>
      </c>
      <c r="AC235" s="23" t="s">
        <v>861</v>
      </c>
      <c r="AD235" s="23" t="s">
        <v>127</v>
      </c>
      <c r="AE235" s="23" t="s">
        <v>127</v>
      </c>
      <c r="AF235" s="23" t="s">
        <v>127</v>
      </c>
      <c r="AG235" s="23" t="s">
        <v>127</v>
      </c>
      <c r="AH235" s="23" t="s">
        <v>127</v>
      </c>
      <c r="AI235" s="23" t="s">
        <v>127</v>
      </c>
      <c r="AJ235" s="26">
        <v>0</v>
      </c>
      <c r="AK235" s="23">
        <v>0</v>
      </c>
      <c r="AN235" s="27"/>
      <c r="AP235" s="27"/>
      <c r="AS235" s="81" t="s">
        <v>6</v>
      </c>
      <c r="AT235" s="103"/>
    </row>
    <row r="236" spans="1:46" s="28" customFormat="1" x14ac:dyDescent="0.35">
      <c r="B236" s="34">
        <v>44110</v>
      </c>
      <c r="C236" s="29">
        <v>7.6388888888888895E-2</v>
      </c>
      <c r="D236" s="28" t="s">
        <v>7</v>
      </c>
      <c r="E236" s="28">
        <v>0</v>
      </c>
      <c r="F236" s="28">
        <v>0</v>
      </c>
      <c r="G236" s="28" t="s">
        <v>864</v>
      </c>
      <c r="H236" s="28" t="s">
        <v>865</v>
      </c>
      <c r="I236" s="95"/>
      <c r="L236" s="82"/>
      <c r="M236" s="28">
        <v>4</v>
      </c>
      <c r="N236" s="28" t="s">
        <v>866</v>
      </c>
      <c r="O236" s="28">
        <v>0.11</v>
      </c>
      <c r="P236" s="28" t="s">
        <v>867</v>
      </c>
      <c r="Q236" s="28">
        <v>3.5</v>
      </c>
      <c r="R236" s="28" t="s">
        <v>743</v>
      </c>
      <c r="S236" s="28" t="s">
        <v>743</v>
      </c>
      <c r="T236" s="28" t="s">
        <v>743</v>
      </c>
      <c r="U236" s="30"/>
      <c r="V236" s="30">
        <v>0</v>
      </c>
      <c r="W236" s="30">
        <v>0</v>
      </c>
      <c r="X236" s="28">
        <v>80</v>
      </c>
      <c r="Y236" s="28" t="s">
        <v>743</v>
      </c>
      <c r="Z236" s="28" t="s">
        <v>743</v>
      </c>
      <c r="AA236" s="28" t="s">
        <v>743</v>
      </c>
      <c r="AB236" s="28" t="s">
        <v>743</v>
      </c>
      <c r="AC236" s="28" t="s">
        <v>868</v>
      </c>
      <c r="AD236" s="23" t="s">
        <v>127</v>
      </c>
      <c r="AE236" s="23" t="s">
        <v>127</v>
      </c>
      <c r="AF236" s="23" t="s">
        <v>127</v>
      </c>
      <c r="AG236" s="23" t="s">
        <v>127</v>
      </c>
      <c r="AH236" s="23" t="s">
        <v>127</v>
      </c>
      <c r="AI236" s="23" t="s">
        <v>127</v>
      </c>
      <c r="AJ236" s="31">
        <v>0</v>
      </c>
      <c r="AK236" s="28">
        <v>0</v>
      </c>
      <c r="AN236" s="32"/>
      <c r="AP236" s="32"/>
      <c r="AS236" s="82" t="s">
        <v>7</v>
      </c>
      <c r="AT236" s="1"/>
    </row>
    <row r="237" spans="1:46" s="124" customFormat="1" x14ac:dyDescent="0.35">
      <c r="A237" s="124" t="s">
        <v>82</v>
      </c>
      <c r="B237" s="124" t="s">
        <v>234</v>
      </c>
      <c r="C237" s="125"/>
      <c r="H237" s="124" t="s">
        <v>22</v>
      </c>
      <c r="I237" s="126"/>
      <c r="L237" s="127"/>
      <c r="O237" s="124" t="s">
        <v>22</v>
      </c>
      <c r="P237" s="124" t="s">
        <v>22</v>
      </c>
      <c r="Q237" s="124" t="s">
        <v>22</v>
      </c>
      <c r="R237" s="124" t="s">
        <v>22</v>
      </c>
      <c r="S237" s="124" t="s">
        <v>22</v>
      </c>
      <c r="T237" s="124" t="s">
        <v>22</v>
      </c>
      <c r="U237" s="124" t="s">
        <v>22</v>
      </c>
      <c r="X237" s="124" t="s">
        <v>22</v>
      </c>
      <c r="Y237" s="124" t="s">
        <v>22</v>
      </c>
      <c r="AB237" s="124" t="s">
        <v>22</v>
      </c>
      <c r="AC237" s="124" t="s">
        <v>22</v>
      </c>
      <c r="AD237" s="124" t="s">
        <v>22</v>
      </c>
      <c r="AJ237" s="128" t="s">
        <v>22</v>
      </c>
      <c r="AK237" s="124" t="s">
        <v>22</v>
      </c>
      <c r="AL237" s="124" t="s">
        <v>160</v>
      </c>
      <c r="AM237" s="124" t="s">
        <v>127</v>
      </c>
      <c r="AN237" s="131" t="s">
        <v>127</v>
      </c>
      <c r="AO237" s="124" t="s">
        <v>127</v>
      </c>
      <c r="AP237" s="131" t="s">
        <v>127</v>
      </c>
      <c r="AQ237" s="124" t="s">
        <v>127</v>
      </c>
      <c r="AR237" s="124" t="s">
        <v>82</v>
      </c>
      <c r="AS237" s="127"/>
    </row>
    <row r="238" spans="1:46" s="22" customFormat="1" x14ac:dyDescent="0.35">
      <c r="A238" s="22" t="s">
        <v>83</v>
      </c>
      <c r="B238" s="22" t="s">
        <v>236</v>
      </c>
      <c r="C238" s="38"/>
      <c r="H238" s="22" t="s">
        <v>22</v>
      </c>
      <c r="I238" s="97"/>
      <c r="L238" s="85"/>
      <c r="O238" s="22" t="s">
        <v>22</v>
      </c>
      <c r="P238" s="22" t="s">
        <v>22</v>
      </c>
      <c r="Q238" s="22" t="s">
        <v>22</v>
      </c>
      <c r="R238" s="22" t="s">
        <v>22</v>
      </c>
      <c r="S238" s="22" t="s">
        <v>22</v>
      </c>
      <c r="T238" s="22" t="s">
        <v>22</v>
      </c>
      <c r="U238" s="22" t="s">
        <v>22</v>
      </c>
      <c r="X238" s="22" t="s">
        <v>22</v>
      </c>
      <c r="Y238" s="22" t="s">
        <v>22</v>
      </c>
      <c r="AB238" s="22" t="s">
        <v>22</v>
      </c>
      <c r="AC238" s="22" t="s">
        <v>22</v>
      </c>
      <c r="AD238" s="22" t="s">
        <v>22</v>
      </c>
      <c r="AJ238" s="40" t="s">
        <v>22</v>
      </c>
      <c r="AK238" s="22" t="s">
        <v>22</v>
      </c>
      <c r="AL238" s="22" t="s">
        <v>160</v>
      </c>
      <c r="AM238" s="22" t="s">
        <v>127</v>
      </c>
      <c r="AN238" s="41" t="s">
        <v>127</v>
      </c>
      <c r="AO238" s="22" t="s">
        <v>127</v>
      </c>
      <c r="AP238" s="41" t="s">
        <v>127</v>
      </c>
      <c r="AQ238" s="22" t="s">
        <v>127</v>
      </c>
      <c r="AR238" s="22" t="s">
        <v>83</v>
      </c>
      <c r="AS238" s="85"/>
      <c r="AT238" s="104"/>
    </row>
    <row r="239" spans="1:46" x14ac:dyDescent="0.35">
      <c r="A239" s="11" t="s">
        <v>84</v>
      </c>
      <c r="B239" s="8">
        <v>44109</v>
      </c>
      <c r="C239" s="9">
        <v>0.4375</v>
      </c>
      <c r="D239" s="2" t="s">
        <v>16</v>
      </c>
      <c r="E239" s="2">
        <v>0</v>
      </c>
      <c r="F239" s="2">
        <v>0</v>
      </c>
      <c r="G239" s="2">
        <v>0</v>
      </c>
      <c r="H239" s="2" t="s">
        <v>215</v>
      </c>
      <c r="M239" s="2">
        <v>1</v>
      </c>
      <c r="N239" s="2">
        <v>0.1</v>
      </c>
      <c r="O239" s="2">
        <v>0.1</v>
      </c>
      <c r="P239" s="2">
        <v>0.8</v>
      </c>
      <c r="Q239" s="2">
        <v>0.8</v>
      </c>
      <c r="R239" s="2">
        <v>0</v>
      </c>
      <c r="S239" s="2">
        <v>0</v>
      </c>
      <c r="T239" s="2" t="s">
        <v>176</v>
      </c>
      <c r="V239" s="12" t="s">
        <v>131</v>
      </c>
      <c r="W239" s="12" t="s">
        <v>453</v>
      </c>
      <c r="X239" s="2">
        <v>0</v>
      </c>
      <c r="Y239" s="2">
        <v>0.2</v>
      </c>
      <c r="Z239" s="2">
        <v>0.2</v>
      </c>
      <c r="AA239" s="2">
        <v>0.1</v>
      </c>
      <c r="AB239" s="2">
        <v>0.1</v>
      </c>
      <c r="AC239" s="2" t="s">
        <v>874</v>
      </c>
      <c r="AD239" s="2">
        <v>56</v>
      </c>
      <c r="AE239" s="2">
        <v>39</v>
      </c>
      <c r="AF239" s="2">
        <v>25</v>
      </c>
      <c r="AG239" s="2">
        <v>48</v>
      </c>
      <c r="AH239" s="2">
        <f>SUM(AD239:AG239)</f>
        <v>168</v>
      </c>
      <c r="AI239" s="2">
        <f>AH239/4</f>
        <v>42</v>
      </c>
      <c r="AJ239" s="10">
        <v>13</v>
      </c>
      <c r="AK239" s="2" t="s">
        <v>875</v>
      </c>
      <c r="AR239" s="11" t="s">
        <v>84</v>
      </c>
      <c r="AS239" s="83" t="s">
        <v>16</v>
      </c>
    </row>
    <row r="240" spans="1:46" s="56" customFormat="1" x14ac:dyDescent="0.35">
      <c r="B240" s="60">
        <v>44109</v>
      </c>
      <c r="C240" s="57">
        <v>0.4375</v>
      </c>
      <c r="D240" s="56" t="s">
        <v>18</v>
      </c>
      <c r="E240" s="56">
        <v>0</v>
      </c>
      <c r="F240" s="56">
        <v>1</v>
      </c>
      <c r="G240" s="56">
        <v>0</v>
      </c>
      <c r="H240" s="56" t="s">
        <v>172</v>
      </c>
      <c r="I240" s="92" t="s">
        <v>713</v>
      </c>
      <c r="J240" s="56">
        <v>0.4</v>
      </c>
      <c r="K240" s="56">
        <v>5</v>
      </c>
      <c r="L240" s="80">
        <v>5</v>
      </c>
      <c r="M240" s="56">
        <v>2</v>
      </c>
      <c r="N240" s="56" t="s">
        <v>743</v>
      </c>
      <c r="O240" s="56" t="s">
        <v>743</v>
      </c>
      <c r="P240" s="56" t="s">
        <v>743</v>
      </c>
      <c r="Q240" s="56" t="s">
        <v>743</v>
      </c>
      <c r="R240" s="56" t="s">
        <v>743</v>
      </c>
      <c r="S240" s="56" t="s">
        <v>743</v>
      </c>
      <c r="T240" s="56" t="s">
        <v>303</v>
      </c>
      <c r="U240" s="58" t="s">
        <v>869</v>
      </c>
      <c r="V240" s="58" t="s">
        <v>131</v>
      </c>
      <c r="W240" s="58">
        <v>7.0000000000000007E-2</v>
      </c>
      <c r="X240" s="56">
        <v>0</v>
      </c>
      <c r="Y240" s="56">
        <v>0</v>
      </c>
      <c r="Z240" s="56">
        <v>0</v>
      </c>
      <c r="AA240" s="56">
        <v>0</v>
      </c>
      <c r="AB240" s="56">
        <v>0</v>
      </c>
      <c r="AD240" s="56">
        <v>48</v>
      </c>
      <c r="AE240" s="56">
        <v>41</v>
      </c>
      <c r="AF240" s="56">
        <v>19</v>
      </c>
      <c r="AG240" s="56">
        <v>26</v>
      </c>
      <c r="AH240" s="56">
        <f>SUM(AD240:AG240)</f>
        <v>134</v>
      </c>
      <c r="AI240" s="56">
        <f>AH240/4</f>
        <v>33.5</v>
      </c>
      <c r="AJ240" s="59">
        <v>9</v>
      </c>
      <c r="AK240" s="56" t="s">
        <v>870</v>
      </c>
      <c r="AL240" s="56" t="s">
        <v>153</v>
      </c>
      <c r="AM240" s="60">
        <v>44109</v>
      </c>
      <c r="AN240" s="61">
        <v>0.95416666666666661</v>
      </c>
      <c r="AO240" s="56">
        <v>19.5</v>
      </c>
      <c r="AP240" s="61">
        <v>0.45833333333333331</v>
      </c>
      <c r="AQ240" s="56">
        <v>28.5</v>
      </c>
      <c r="AS240" s="80" t="s">
        <v>18</v>
      </c>
      <c r="AT240" s="103"/>
    </row>
    <row r="241" spans="1:46" x14ac:dyDescent="0.35">
      <c r="B241" s="8">
        <v>44109</v>
      </c>
      <c r="C241" s="9">
        <v>0.4375</v>
      </c>
      <c r="D241" s="2" t="s">
        <v>17</v>
      </c>
      <c r="E241" s="2">
        <v>1</v>
      </c>
      <c r="F241" s="2">
        <v>0</v>
      </c>
      <c r="G241" s="2">
        <v>0</v>
      </c>
      <c r="H241" s="2" t="s">
        <v>215</v>
      </c>
      <c r="M241" s="2">
        <v>1</v>
      </c>
      <c r="N241" s="2">
        <v>0.12</v>
      </c>
      <c r="O241" s="2">
        <v>0.12</v>
      </c>
      <c r="P241" s="2">
        <v>3</v>
      </c>
      <c r="Q241" s="2">
        <v>3</v>
      </c>
      <c r="R241" s="2">
        <v>5</v>
      </c>
      <c r="S241" s="2">
        <v>0.05</v>
      </c>
      <c r="T241" s="2">
        <v>0.05</v>
      </c>
      <c r="V241" s="12" t="s">
        <v>131</v>
      </c>
      <c r="W241" s="12" t="s">
        <v>453</v>
      </c>
      <c r="X241" s="2">
        <v>0</v>
      </c>
      <c r="Y241" s="2" t="s">
        <v>883</v>
      </c>
      <c r="Z241" s="2">
        <v>0.15</v>
      </c>
      <c r="AA241" s="2" t="s">
        <v>883</v>
      </c>
      <c r="AB241" s="2">
        <v>0.15</v>
      </c>
      <c r="AC241" s="2" t="s">
        <v>884</v>
      </c>
      <c r="AD241" s="2">
        <v>23</v>
      </c>
      <c r="AE241" s="2">
        <v>3</v>
      </c>
      <c r="AF241" s="2">
        <v>28</v>
      </c>
      <c r="AG241" s="2">
        <v>68</v>
      </c>
      <c r="AH241" s="2">
        <f>SUM(AD241:AG241)</f>
        <v>122</v>
      </c>
      <c r="AI241" s="2">
        <f>AH241/4</f>
        <v>30.5</v>
      </c>
      <c r="AJ241" s="10">
        <v>0</v>
      </c>
      <c r="AK241" s="2">
        <v>0</v>
      </c>
      <c r="AS241" s="83" t="s">
        <v>17</v>
      </c>
    </row>
    <row r="242" spans="1:46" s="23" customFormat="1" x14ac:dyDescent="0.35">
      <c r="B242" s="33">
        <v>44109</v>
      </c>
      <c r="C242" s="24">
        <v>0.4375</v>
      </c>
      <c r="D242" s="23" t="s">
        <v>6</v>
      </c>
      <c r="E242" s="23">
        <v>0</v>
      </c>
      <c r="F242" s="23">
        <v>0</v>
      </c>
      <c r="G242" s="23" t="s">
        <v>876</v>
      </c>
      <c r="H242" s="23" t="s">
        <v>172</v>
      </c>
      <c r="I242" s="94"/>
      <c r="L242" s="81"/>
      <c r="M242" s="23">
        <v>5</v>
      </c>
      <c r="N242" s="23" t="s">
        <v>877</v>
      </c>
      <c r="O242" s="23">
        <v>0.06</v>
      </c>
      <c r="P242" s="23" t="s">
        <v>878</v>
      </c>
      <c r="Q242" s="23">
        <v>0.96</v>
      </c>
      <c r="R242" s="23" t="s">
        <v>879</v>
      </c>
      <c r="S242" s="23">
        <v>0.17</v>
      </c>
      <c r="T242" s="23" t="s">
        <v>176</v>
      </c>
      <c r="U242" s="25" t="s">
        <v>881</v>
      </c>
      <c r="V242" s="25" t="s">
        <v>131</v>
      </c>
      <c r="W242" s="25" t="s">
        <v>453</v>
      </c>
      <c r="X242" s="23">
        <v>0</v>
      </c>
      <c r="Y242" s="23">
        <v>0.2</v>
      </c>
      <c r="Z242" s="23">
        <v>0.2</v>
      </c>
      <c r="AA242" s="23">
        <v>0.3</v>
      </c>
      <c r="AB242" s="23">
        <v>0.3</v>
      </c>
      <c r="AC242" s="23" t="s">
        <v>880</v>
      </c>
      <c r="AD242" s="23" t="s">
        <v>127</v>
      </c>
      <c r="AE242" s="23" t="s">
        <v>127</v>
      </c>
      <c r="AF242" s="23" t="s">
        <v>127</v>
      </c>
      <c r="AG242" s="23" t="s">
        <v>127</v>
      </c>
      <c r="AH242" s="23" t="s">
        <v>127</v>
      </c>
      <c r="AI242" s="23" t="s">
        <v>127</v>
      </c>
      <c r="AJ242" s="26">
        <v>13</v>
      </c>
      <c r="AK242" s="23" t="s">
        <v>882</v>
      </c>
      <c r="AN242" s="27"/>
      <c r="AP242" s="27"/>
      <c r="AS242" s="81" t="s">
        <v>6</v>
      </c>
      <c r="AT242" s="103"/>
    </row>
    <row r="243" spans="1:46" s="28" customFormat="1" x14ac:dyDescent="0.35">
      <c r="B243" s="34">
        <v>44109</v>
      </c>
      <c r="C243" s="29">
        <v>0.4375</v>
      </c>
      <c r="D243" s="28" t="s">
        <v>7</v>
      </c>
      <c r="E243" s="28">
        <v>1</v>
      </c>
      <c r="F243" s="28">
        <v>1</v>
      </c>
      <c r="G243" s="28" t="s">
        <v>828</v>
      </c>
      <c r="H243" s="28" t="s">
        <v>172</v>
      </c>
      <c r="I243" s="95"/>
      <c r="L243" s="82"/>
      <c r="M243" s="28">
        <v>4</v>
      </c>
      <c r="N243" s="28" t="s">
        <v>886</v>
      </c>
      <c r="O243" s="28">
        <v>0.37</v>
      </c>
      <c r="P243" s="28" t="s">
        <v>887</v>
      </c>
      <c r="Q243" s="28">
        <v>5</v>
      </c>
      <c r="R243" s="28" t="s">
        <v>743</v>
      </c>
      <c r="S243" s="28" t="s">
        <v>743</v>
      </c>
      <c r="T243" s="28" t="s">
        <v>176</v>
      </c>
      <c r="U243" s="30" t="s">
        <v>885</v>
      </c>
      <c r="V243" s="30" t="s">
        <v>131</v>
      </c>
      <c r="W243" s="30" t="s">
        <v>453</v>
      </c>
      <c r="X243" s="28">
        <v>0</v>
      </c>
      <c r="Y243" s="28">
        <v>0</v>
      </c>
      <c r="Z243" s="28">
        <v>0</v>
      </c>
      <c r="AA243" s="28">
        <v>0</v>
      </c>
      <c r="AB243" s="28">
        <v>0</v>
      </c>
      <c r="AD243" s="28" t="s">
        <v>127</v>
      </c>
      <c r="AE243" s="28" t="s">
        <v>127</v>
      </c>
      <c r="AF243" s="28" t="s">
        <v>127</v>
      </c>
      <c r="AG243" s="28" t="s">
        <v>127</v>
      </c>
      <c r="AH243" s="28" t="s">
        <v>127</v>
      </c>
      <c r="AI243" s="28" t="s">
        <v>127</v>
      </c>
      <c r="AJ243" s="31">
        <v>10</v>
      </c>
      <c r="AK243" s="28" t="s">
        <v>768</v>
      </c>
      <c r="AN243" s="32"/>
      <c r="AP243" s="32"/>
      <c r="AS243" s="82" t="s">
        <v>7</v>
      </c>
      <c r="AT243" s="1"/>
    </row>
    <row r="244" spans="1:46" x14ac:dyDescent="0.35">
      <c r="A244" s="11" t="s">
        <v>85</v>
      </c>
      <c r="B244" s="8">
        <v>44109</v>
      </c>
      <c r="C244" s="9">
        <v>0.45833333333333331</v>
      </c>
      <c r="D244" s="2" t="s">
        <v>16</v>
      </c>
      <c r="E244" s="2">
        <v>0</v>
      </c>
      <c r="F244" s="2">
        <v>0</v>
      </c>
      <c r="G244" s="2">
        <v>0</v>
      </c>
      <c r="H244" s="2">
        <v>0</v>
      </c>
      <c r="M244" s="2">
        <v>0</v>
      </c>
      <c r="N244" s="2">
        <v>0</v>
      </c>
      <c r="O244" s="2">
        <v>0</v>
      </c>
      <c r="P244" s="2">
        <v>0</v>
      </c>
      <c r="Q244" s="2">
        <v>0</v>
      </c>
      <c r="R244" s="2">
        <v>0</v>
      </c>
      <c r="S244" s="2">
        <v>0</v>
      </c>
      <c r="T244" s="2">
        <v>0</v>
      </c>
      <c r="V244" s="12">
        <v>0</v>
      </c>
      <c r="W244" s="12">
        <v>0</v>
      </c>
      <c r="X244" s="2">
        <v>0</v>
      </c>
      <c r="Y244" s="2">
        <v>0</v>
      </c>
      <c r="Z244" s="2">
        <v>0</v>
      </c>
      <c r="AA244" s="2">
        <v>0</v>
      </c>
      <c r="AB244" s="2">
        <v>0</v>
      </c>
      <c r="AD244" s="2">
        <v>68</v>
      </c>
      <c r="AE244" s="2">
        <v>64</v>
      </c>
      <c r="AF244" s="2">
        <v>38</v>
      </c>
      <c r="AG244" s="2">
        <v>49</v>
      </c>
      <c r="AH244" s="2">
        <f>SUM(AD244:AG244)</f>
        <v>219</v>
      </c>
      <c r="AI244" s="2">
        <f>AH244/4</f>
        <v>54.75</v>
      </c>
      <c r="AJ244" s="10">
        <v>13</v>
      </c>
      <c r="AK244" s="2" t="s">
        <v>888</v>
      </c>
      <c r="AR244" s="11" t="s">
        <v>85</v>
      </c>
      <c r="AS244" s="83" t="s">
        <v>16</v>
      </c>
    </row>
    <row r="245" spans="1:46" s="50" customFormat="1" x14ac:dyDescent="0.35">
      <c r="B245" s="54">
        <v>44109</v>
      </c>
      <c r="C245" s="51">
        <v>0.45833333333333331</v>
      </c>
      <c r="D245" s="50" t="s">
        <v>18</v>
      </c>
      <c r="E245" s="50">
        <v>0</v>
      </c>
      <c r="F245" s="50">
        <v>1</v>
      </c>
      <c r="G245" s="50" t="s">
        <v>871</v>
      </c>
      <c r="H245" s="50" t="s">
        <v>215</v>
      </c>
      <c r="I245" s="96"/>
      <c r="L245" s="84"/>
      <c r="M245" s="50">
        <v>1</v>
      </c>
      <c r="N245" s="50" t="s">
        <v>743</v>
      </c>
      <c r="O245" s="50" t="s">
        <v>743</v>
      </c>
      <c r="P245" s="50">
        <v>8</v>
      </c>
      <c r="Q245" s="50">
        <v>8</v>
      </c>
      <c r="R245" s="50" t="s">
        <v>743</v>
      </c>
      <c r="S245" s="50" t="s">
        <v>743</v>
      </c>
      <c r="T245" s="50" t="s">
        <v>743</v>
      </c>
      <c r="U245" s="52" t="s">
        <v>872</v>
      </c>
      <c r="V245" s="52" t="s">
        <v>131</v>
      </c>
      <c r="W245" s="52" t="s">
        <v>453</v>
      </c>
      <c r="X245" s="50">
        <v>0</v>
      </c>
      <c r="Y245" s="50">
        <v>0</v>
      </c>
      <c r="Z245" s="50">
        <v>0</v>
      </c>
      <c r="AA245" s="50">
        <v>0</v>
      </c>
      <c r="AB245" s="50">
        <v>0</v>
      </c>
      <c r="AD245" s="50">
        <v>45</v>
      </c>
      <c r="AE245" s="50">
        <v>14</v>
      </c>
      <c r="AF245" s="50">
        <v>15</v>
      </c>
      <c r="AG245" s="50">
        <v>31</v>
      </c>
      <c r="AH245" s="50">
        <f>SUM(AD245:AG245)</f>
        <v>105</v>
      </c>
      <c r="AI245" s="50">
        <f>AH245/4</f>
        <v>26.25</v>
      </c>
      <c r="AJ245" s="53">
        <v>12</v>
      </c>
      <c r="AK245" s="50" t="s">
        <v>873</v>
      </c>
      <c r="AL245" s="50" t="s">
        <v>153</v>
      </c>
      <c r="AM245" s="54">
        <v>44109</v>
      </c>
      <c r="AN245" s="55">
        <v>0.4375</v>
      </c>
      <c r="AO245" s="50">
        <v>23.9</v>
      </c>
      <c r="AP245" s="55">
        <v>0.44236111111111115</v>
      </c>
      <c r="AQ245" s="50">
        <v>31.9</v>
      </c>
      <c r="AS245" s="84" t="s">
        <v>18</v>
      </c>
      <c r="AT245" s="103"/>
    </row>
    <row r="246" spans="1:46" x14ac:dyDescent="0.35">
      <c r="B246" s="8">
        <v>44109</v>
      </c>
      <c r="C246" s="9">
        <v>0.45833333333333331</v>
      </c>
      <c r="D246" s="2" t="s">
        <v>17</v>
      </c>
      <c r="E246" s="2">
        <v>0</v>
      </c>
      <c r="F246" s="2">
        <v>0</v>
      </c>
      <c r="G246" s="2">
        <v>0</v>
      </c>
      <c r="H246" s="2">
        <v>0</v>
      </c>
      <c r="M246" s="2">
        <v>0</v>
      </c>
      <c r="N246" s="2">
        <v>0</v>
      </c>
      <c r="O246" s="2">
        <v>0</v>
      </c>
      <c r="P246" s="2">
        <v>0</v>
      </c>
      <c r="Q246" s="2">
        <v>0</v>
      </c>
      <c r="R246" s="2">
        <v>0</v>
      </c>
      <c r="S246" s="2">
        <v>0</v>
      </c>
      <c r="T246" s="2">
        <v>0</v>
      </c>
      <c r="V246" s="12" t="s">
        <v>131</v>
      </c>
      <c r="W246" s="12" t="s">
        <v>453</v>
      </c>
      <c r="X246" s="2">
        <v>0</v>
      </c>
      <c r="Y246" s="2">
        <v>0</v>
      </c>
      <c r="Z246" s="2">
        <v>0</v>
      </c>
      <c r="AA246" s="2">
        <v>0</v>
      </c>
      <c r="AB246" s="2">
        <v>0</v>
      </c>
      <c r="AD246" s="2">
        <v>41</v>
      </c>
      <c r="AE246" s="2">
        <v>33</v>
      </c>
      <c r="AF246" s="2">
        <v>47</v>
      </c>
      <c r="AG246" s="2">
        <v>33</v>
      </c>
      <c r="AH246" s="2">
        <f>SUM(AD246:AG246)</f>
        <v>154</v>
      </c>
      <c r="AI246" s="2">
        <f>AH246/4</f>
        <v>38.5</v>
      </c>
      <c r="AJ246" s="10">
        <v>13</v>
      </c>
      <c r="AK246" s="2" t="s">
        <v>882</v>
      </c>
      <c r="AS246" s="83" t="s">
        <v>17</v>
      </c>
    </row>
    <row r="247" spans="1:46" s="23" customFormat="1" x14ac:dyDescent="0.35">
      <c r="B247" s="33">
        <v>44109</v>
      </c>
      <c r="C247" s="24">
        <v>0.45833333333333331</v>
      </c>
      <c r="D247" s="23" t="s">
        <v>6</v>
      </c>
      <c r="E247" s="23">
        <v>0</v>
      </c>
      <c r="F247" s="23">
        <v>0</v>
      </c>
      <c r="G247" s="23">
        <v>0</v>
      </c>
      <c r="H247" s="23">
        <v>0</v>
      </c>
      <c r="I247" s="94"/>
      <c r="L247" s="81"/>
      <c r="M247" s="23">
        <v>0</v>
      </c>
      <c r="N247" s="23">
        <v>0</v>
      </c>
      <c r="O247" s="23">
        <v>0</v>
      </c>
      <c r="P247" s="23">
        <v>0</v>
      </c>
      <c r="Q247" s="23">
        <v>0</v>
      </c>
      <c r="R247" s="23">
        <v>0</v>
      </c>
      <c r="S247" s="23">
        <v>0</v>
      </c>
      <c r="T247" s="23">
        <v>0</v>
      </c>
      <c r="U247" s="25"/>
      <c r="V247" s="25" t="s">
        <v>131</v>
      </c>
      <c r="W247" s="25" t="s">
        <v>453</v>
      </c>
      <c r="X247" s="23">
        <v>5</v>
      </c>
      <c r="Y247" s="23" t="s">
        <v>743</v>
      </c>
      <c r="Z247" s="23" t="s">
        <v>743</v>
      </c>
      <c r="AA247" s="23" t="s">
        <v>743</v>
      </c>
      <c r="AB247" s="23" t="s">
        <v>743</v>
      </c>
      <c r="AC247" s="23" t="s">
        <v>889</v>
      </c>
      <c r="AD247" s="23" t="s">
        <v>127</v>
      </c>
      <c r="AE247" s="23" t="s">
        <v>127</v>
      </c>
      <c r="AF247" s="23" t="s">
        <v>127</v>
      </c>
      <c r="AG247" s="23" t="s">
        <v>127</v>
      </c>
      <c r="AH247" s="23" t="s">
        <v>127</v>
      </c>
      <c r="AI247" s="23" t="s">
        <v>127</v>
      </c>
      <c r="AJ247" s="26">
        <v>0</v>
      </c>
      <c r="AK247" s="23">
        <v>0</v>
      </c>
      <c r="AN247" s="27"/>
      <c r="AP247" s="27"/>
      <c r="AS247" s="81" t="s">
        <v>6</v>
      </c>
      <c r="AT247" s="103"/>
    </row>
    <row r="248" spans="1:46" s="28" customFormat="1" x14ac:dyDescent="0.35">
      <c r="B248" s="34">
        <v>44109</v>
      </c>
      <c r="C248" s="29">
        <v>0.45833333333333331</v>
      </c>
      <c r="D248" s="28" t="s">
        <v>7</v>
      </c>
      <c r="E248" s="28">
        <v>0</v>
      </c>
      <c r="F248" s="28">
        <v>0</v>
      </c>
      <c r="G248" s="28">
        <v>0</v>
      </c>
      <c r="H248" s="28" t="s">
        <v>172</v>
      </c>
      <c r="I248" s="95"/>
      <c r="L248" s="82"/>
      <c r="M248" s="28">
        <v>3</v>
      </c>
      <c r="N248" s="28" t="s">
        <v>890</v>
      </c>
      <c r="O248" s="28">
        <v>0.18</v>
      </c>
      <c r="P248" s="28" t="s">
        <v>891</v>
      </c>
      <c r="Q248" s="28">
        <v>5</v>
      </c>
      <c r="R248" s="28">
        <v>0</v>
      </c>
      <c r="S248" s="28">
        <v>0</v>
      </c>
      <c r="T248" s="28" t="s">
        <v>176</v>
      </c>
      <c r="U248" s="30"/>
      <c r="V248" s="30" t="s">
        <v>131</v>
      </c>
      <c r="W248" s="30" t="s">
        <v>453</v>
      </c>
      <c r="X248" s="28">
        <v>5</v>
      </c>
      <c r="Y248" s="28" t="s">
        <v>743</v>
      </c>
      <c r="Z248" s="28" t="s">
        <v>743</v>
      </c>
      <c r="AA248" s="28" t="s">
        <v>743</v>
      </c>
      <c r="AB248" s="28" t="s">
        <v>743</v>
      </c>
      <c r="AC248" s="28" t="s">
        <v>747</v>
      </c>
      <c r="AD248" s="23" t="s">
        <v>127</v>
      </c>
      <c r="AE248" s="23" t="s">
        <v>127</v>
      </c>
      <c r="AF248" s="23" t="s">
        <v>127</v>
      </c>
      <c r="AG248" s="23" t="s">
        <v>127</v>
      </c>
      <c r="AH248" s="23" t="s">
        <v>127</v>
      </c>
      <c r="AI248" s="23" t="s">
        <v>127</v>
      </c>
      <c r="AJ248" s="31">
        <v>13</v>
      </c>
      <c r="AK248" s="28" t="s">
        <v>892</v>
      </c>
      <c r="AN248" s="32"/>
      <c r="AP248" s="32"/>
      <c r="AS248" s="82" t="s">
        <v>7</v>
      </c>
      <c r="AT248" s="1"/>
    </row>
    <row r="249" spans="1:46" s="124" customFormat="1" x14ac:dyDescent="0.35">
      <c r="A249" s="124" t="s">
        <v>86</v>
      </c>
      <c r="B249" s="124" t="s">
        <v>234</v>
      </c>
      <c r="C249" s="125"/>
      <c r="H249" s="124" t="s">
        <v>22</v>
      </c>
      <c r="I249" s="126"/>
      <c r="L249" s="127"/>
      <c r="O249" s="124" t="s">
        <v>22</v>
      </c>
      <c r="P249" s="124" t="s">
        <v>22</v>
      </c>
      <c r="Q249" s="124" t="s">
        <v>22</v>
      </c>
      <c r="R249" s="124" t="s">
        <v>22</v>
      </c>
      <c r="S249" s="124" t="s">
        <v>22</v>
      </c>
      <c r="T249" s="124" t="s">
        <v>22</v>
      </c>
      <c r="U249" s="124" t="s">
        <v>22</v>
      </c>
      <c r="X249" s="124" t="s">
        <v>22</v>
      </c>
      <c r="Y249" s="124" t="s">
        <v>22</v>
      </c>
      <c r="AB249" s="124" t="s">
        <v>22</v>
      </c>
      <c r="AC249" s="124" t="s">
        <v>22</v>
      </c>
      <c r="AD249" s="124" t="s">
        <v>22</v>
      </c>
      <c r="AJ249" s="128" t="s">
        <v>22</v>
      </c>
      <c r="AK249" s="124" t="s">
        <v>22</v>
      </c>
      <c r="AL249" s="124" t="s">
        <v>160</v>
      </c>
      <c r="AM249" s="124" t="s">
        <v>127</v>
      </c>
      <c r="AN249" s="131" t="s">
        <v>127</v>
      </c>
      <c r="AO249" s="124" t="s">
        <v>127</v>
      </c>
      <c r="AP249" s="131" t="s">
        <v>127</v>
      </c>
      <c r="AQ249" s="124" t="s">
        <v>127</v>
      </c>
      <c r="AR249" s="124" t="s">
        <v>86</v>
      </c>
      <c r="AS249" s="127"/>
    </row>
    <row r="250" spans="1:46" s="22" customFormat="1" x14ac:dyDescent="0.35">
      <c r="A250" s="22" t="s">
        <v>152</v>
      </c>
      <c r="B250" s="37">
        <v>44110</v>
      </c>
      <c r="C250" s="38">
        <v>0.44791666666666669</v>
      </c>
      <c r="D250" s="22" t="s">
        <v>463</v>
      </c>
      <c r="E250" s="22">
        <v>0</v>
      </c>
      <c r="F250" s="22">
        <v>0</v>
      </c>
      <c r="G250" s="22">
        <v>0</v>
      </c>
      <c r="H250" s="22">
        <v>0</v>
      </c>
      <c r="I250" s="97" t="s">
        <v>916</v>
      </c>
      <c r="J250" s="22">
        <v>0</v>
      </c>
      <c r="K250" s="22">
        <v>0</v>
      </c>
      <c r="L250" s="85">
        <v>0</v>
      </c>
      <c r="M250" s="22">
        <v>0</v>
      </c>
      <c r="N250" s="22">
        <v>0</v>
      </c>
      <c r="O250" s="22">
        <v>0</v>
      </c>
      <c r="P250" s="22">
        <v>0</v>
      </c>
      <c r="Q250" s="22">
        <v>0</v>
      </c>
      <c r="R250" s="22">
        <v>0</v>
      </c>
      <c r="S250" s="22">
        <v>0</v>
      </c>
      <c r="T250" s="22">
        <v>0</v>
      </c>
      <c r="U250" s="22" t="s">
        <v>918</v>
      </c>
      <c r="V250" s="22" t="s">
        <v>131</v>
      </c>
      <c r="W250" s="22" t="s">
        <v>562</v>
      </c>
      <c r="X250" s="22">
        <v>0</v>
      </c>
      <c r="Y250" s="22">
        <v>0</v>
      </c>
      <c r="Z250" s="22">
        <v>0</v>
      </c>
      <c r="AA250" s="22">
        <v>0</v>
      </c>
      <c r="AB250" s="22">
        <v>0</v>
      </c>
      <c r="AC250" s="22" t="s">
        <v>917</v>
      </c>
      <c r="AD250" s="22">
        <v>74</v>
      </c>
      <c r="AE250" s="22">
        <v>69</v>
      </c>
      <c r="AF250" s="22">
        <v>66</v>
      </c>
      <c r="AG250" s="22">
        <v>57</v>
      </c>
      <c r="AH250" s="22">
        <f>SUM(AD250:AG250)</f>
        <v>266</v>
      </c>
      <c r="AI250" s="22">
        <f>AH250/4</f>
        <v>66.5</v>
      </c>
      <c r="AJ250" s="22">
        <v>10</v>
      </c>
      <c r="AK250" s="22" t="s">
        <v>882</v>
      </c>
      <c r="AL250" s="22" t="s">
        <v>153</v>
      </c>
      <c r="AM250" s="37">
        <v>44110</v>
      </c>
      <c r="AN250" s="41">
        <v>0.4375</v>
      </c>
      <c r="AO250" s="22">
        <v>21.2</v>
      </c>
      <c r="AP250" s="41">
        <v>0.44097222222222227</v>
      </c>
      <c r="AQ250" s="70">
        <v>1.1729166666666666</v>
      </c>
      <c r="AR250" s="22" t="s">
        <v>88</v>
      </c>
      <c r="AS250" s="85" t="s">
        <v>16</v>
      </c>
      <c r="AT250" s="104">
        <f>SUM(AD250:AH250)</f>
        <v>532</v>
      </c>
    </row>
    <row r="251" spans="1:46" x14ac:dyDescent="0.35">
      <c r="A251" s="11" t="s">
        <v>151</v>
      </c>
      <c r="B251" s="8">
        <v>44110</v>
      </c>
      <c r="C251" s="9">
        <v>0.4513888888888889</v>
      </c>
      <c r="D251" s="2" t="s">
        <v>16</v>
      </c>
      <c r="E251" s="2">
        <v>0</v>
      </c>
      <c r="F251" s="2">
        <v>0</v>
      </c>
      <c r="G251" s="2">
        <v>0</v>
      </c>
      <c r="H251" s="2">
        <v>0</v>
      </c>
      <c r="M251" s="2">
        <v>0</v>
      </c>
      <c r="N251" s="2">
        <v>0</v>
      </c>
      <c r="O251" s="2">
        <v>0</v>
      </c>
      <c r="P251" s="2">
        <v>0</v>
      </c>
      <c r="Q251" s="2">
        <v>0</v>
      </c>
      <c r="R251" s="2">
        <v>0</v>
      </c>
      <c r="S251" s="2">
        <v>0</v>
      </c>
      <c r="T251" s="2">
        <v>0</v>
      </c>
      <c r="V251" s="12" t="s">
        <v>131</v>
      </c>
      <c r="W251" s="12" t="s">
        <v>208</v>
      </c>
      <c r="X251" s="2">
        <v>5</v>
      </c>
      <c r="Y251" s="2" t="s">
        <v>743</v>
      </c>
      <c r="Z251" s="2" t="s">
        <v>743</v>
      </c>
      <c r="AA251" s="2" t="s">
        <v>743</v>
      </c>
      <c r="AB251" s="2" t="s">
        <v>743</v>
      </c>
      <c r="AC251" s="2" t="s">
        <v>896</v>
      </c>
      <c r="AD251" s="2">
        <v>0</v>
      </c>
      <c r="AE251" s="2">
        <v>0</v>
      </c>
      <c r="AF251" s="2">
        <v>0</v>
      </c>
      <c r="AG251" s="2">
        <v>0</v>
      </c>
      <c r="AH251" s="2">
        <v>0</v>
      </c>
      <c r="AI251" s="2">
        <v>0</v>
      </c>
      <c r="AJ251" s="10">
        <v>0</v>
      </c>
      <c r="AK251" s="2">
        <v>0</v>
      </c>
      <c r="AR251" s="11" t="s">
        <v>151</v>
      </c>
      <c r="AS251" s="83" t="s">
        <v>16</v>
      </c>
    </row>
    <row r="252" spans="1:46" s="56" customFormat="1" x14ac:dyDescent="0.35">
      <c r="B252" s="60">
        <v>44110</v>
      </c>
      <c r="C252" s="57">
        <v>0.4375</v>
      </c>
      <c r="D252" s="56" t="s">
        <v>18</v>
      </c>
      <c r="E252" s="56">
        <v>1</v>
      </c>
      <c r="F252" s="56">
        <v>0</v>
      </c>
      <c r="G252" s="56">
        <v>0</v>
      </c>
      <c r="H252" s="56" t="s">
        <v>215</v>
      </c>
      <c r="I252" s="92" t="s">
        <v>893</v>
      </c>
      <c r="J252" s="56">
        <v>0.05</v>
      </c>
      <c r="K252" s="56">
        <v>3</v>
      </c>
      <c r="L252" s="80">
        <v>0.3</v>
      </c>
      <c r="M252" s="56">
        <v>1</v>
      </c>
      <c r="N252" s="56" t="s">
        <v>743</v>
      </c>
      <c r="O252" s="56" t="s">
        <v>743</v>
      </c>
      <c r="P252" s="56" t="s">
        <v>743</v>
      </c>
      <c r="Q252" s="56" t="s">
        <v>743</v>
      </c>
      <c r="R252" s="56" t="s">
        <v>743</v>
      </c>
      <c r="S252" s="56" t="s">
        <v>743</v>
      </c>
      <c r="T252" s="56" t="s">
        <v>303</v>
      </c>
      <c r="U252" s="58" t="s">
        <v>894</v>
      </c>
      <c r="V252" s="58" t="s">
        <v>131</v>
      </c>
      <c r="W252" s="58" t="s">
        <v>382</v>
      </c>
      <c r="X252" s="56">
        <v>0</v>
      </c>
      <c r="Y252" s="56">
        <v>0</v>
      </c>
      <c r="Z252" s="56">
        <v>0</v>
      </c>
      <c r="AA252" s="56">
        <v>0</v>
      </c>
      <c r="AB252" s="56">
        <v>0</v>
      </c>
      <c r="AD252" s="56">
        <v>65</v>
      </c>
      <c r="AE252" s="56">
        <v>64</v>
      </c>
      <c r="AF252" s="56">
        <v>65</v>
      </c>
      <c r="AG252" s="56">
        <v>44</v>
      </c>
      <c r="AH252" s="56">
        <f>SUM(AD252:AG252)</f>
        <v>238</v>
      </c>
      <c r="AI252" s="56">
        <f>AH252/4</f>
        <v>59.5</v>
      </c>
      <c r="AJ252" s="59">
        <v>10</v>
      </c>
      <c r="AK252" s="56" t="s">
        <v>895</v>
      </c>
      <c r="AL252" s="56" t="s">
        <v>149</v>
      </c>
      <c r="AM252" s="60">
        <v>44110</v>
      </c>
      <c r="AN252" s="61"/>
      <c r="AO252" s="56" t="s">
        <v>149</v>
      </c>
      <c r="AP252" s="56" t="s">
        <v>149</v>
      </c>
      <c r="AQ252" s="56" t="s">
        <v>149</v>
      </c>
      <c r="AS252" s="80" t="s">
        <v>18</v>
      </c>
      <c r="AT252" s="103"/>
    </row>
    <row r="253" spans="1:46" x14ac:dyDescent="0.35">
      <c r="B253" s="8">
        <v>44110</v>
      </c>
      <c r="C253" s="9" t="s">
        <v>899</v>
      </c>
      <c r="D253" s="2" t="s">
        <v>17</v>
      </c>
      <c r="E253" s="2">
        <v>0</v>
      </c>
      <c r="F253" s="2">
        <v>0</v>
      </c>
      <c r="G253" s="2">
        <v>0</v>
      </c>
      <c r="H253" s="2" t="s">
        <v>172</v>
      </c>
      <c r="M253" s="2">
        <v>2</v>
      </c>
      <c r="N253" s="2" t="s">
        <v>900</v>
      </c>
      <c r="O253" s="2">
        <v>0.12</v>
      </c>
      <c r="P253" s="2" t="s">
        <v>901</v>
      </c>
      <c r="Q253" s="2">
        <v>0.25</v>
      </c>
      <c r="R253" s="2">
        <v>0</v>
      </c>
      <c r="S253" s="2">
        <v>0</v>
      </c>
      <c r="T253" s="2" t="s">
        <v>176</v>
      </c>
      <c r="V253" s="12" t="s">
        <v>131</v>
      </c>
      <c r="W253" s="12" t="s">
        <v>208</v>
      </c>
      <c r="X253" s="2">
        <v>0</v>
      </c>
      <c r="Y253" s="2">
        <v>0</v>
      </c>
      <c r="Z253" s="2">
        <v>0</v>
      </c>
      <c r="AA253" s="2">
        <v>0</v>
      </c>
      <c r="AB253" s="2">
        <v>0</v>
      </c>
      <c r="AD253" s="2">
        <v>41</v>
      </c>
      <c r="AE253" s="2">
        <v>18</v>
      </c>
      <c r="AF253" s="2">
        <v>13</v>
      </c>
      <c r="AG253" s="2">
        <v>54</v>
      </c>
      <c r="AH253" s="2">
        <f>SUM(AD253:AG253)</f>
        <v>126</v>
      </c>
      <c r="AI253" s="2">
        <f>AH253/4</f>
        <v>31.5</v>
      </c>
      <c r="AJ253" s="10">
        <v>12</v>
      </c>
      <c r="AK253" s="2" t="s">
        <v>902</v>
      </c>
      <c r="AS253" s="83" t="s">
        <v>17</v>
      </c>
    </row>
    <row r="254" spans="1:46" s="23" customFormat="1" x14ac:dyDescent="0.35">
      <c r="B254" s="33">
        <v>44110</v>
      </c>
      <c r="C254" s="24">
        <v>0.4513888888888889</v>
      </c>
      <c r="D254" s="23" t="s">
        <v>6</v>
      </c>
      <c r="E254" s="23">
        <v>0</v>
      </c>
      <c r="F254" s="23">
        <v>0</v>
      </c>
      <c r="G254" s="23">
        <v>0</v>
      </c>
      <c r="H254" s="23" t="s">
        <v>215</v>
      </c>
      <c r="I254" s="94"/>
      <c r="L254" s="81"/>
      <c r="M254" s="23">
        <v>1</v>
      </c>
      <c r="N254" s="23" t="s">
        <v>743</v>
      </c>
      <c r="O254" s="23" t="s">
        <v>743</v>
      </c>
      <c r="P254" s="23" t="s">
        <v>743</v>
      </c>
      <c r="Q254" s="23" t="s">
        <v>743</v>
      </c>
      <c r="R254" s="23" t="s">
        <v>743</v>
      </c>
      <c r="S254" s="23" t="s">
        <v>743</v>
      </c>
      <c r="T254" s="23" t="s">
        <v>176</v>
      </c>
      <c r="U254" s="25" t="s">
        <v>897</v>
      </c>
      <c r="V254" s="25" t="s">
        <v>131</v>
      </c>
      <c r="W254" s="25" t="s">
        <v>208</v>
      </c>
      <c r="X254" s="23">
        <v>20</v>
      </c>
      <c r="Z254" s="23">
        <v>0.2</v>
      </c>
      <c r="AB254" s="23">
        <v>0.2</v>
      </c>
      <c r="AC254" s="23" t="s">
        <v>898</v>
      </c>
      <c r="AD254" s="23" t="s">
        <v>127</v>
      </c>
      <c r="AE254" s="23" t="s">
        <v>127</v>
      </c>
      <c r="AF254" s="23" t="s">
        <v>127</v>
      </c>
      <c r="AG254" s="23" t="s">
        <v>127</v>
      </c>
      <c r="AH254" s="23" t="s">
        <v>127</v>
      </c>
      <c r="AI254" s="23" t="s">
        <v>127</v>
      </c>
      <c r="AJ254" s="26">
        <v>0</v>
      </c>
      <c r="AK254" s="23">
        <v>0</v>
      </c>
      <c r="AN254" s="27"/>
      <c r="AP254" s="27"/>
      <c r="AS254" s="81" t="s">
        <v>6</v>
      </c>
      <c r="AT254" s="103"/>
    </row>
    <row r="255" spans="1:46" s="28" customFormat="1" x14ac:dyDescent="0.35">
      <c r="B255" s="34">
        <v>44110</v>
      </c>
      <c r="C255" s="29">
        <v>0.46180555555555558</v>
      </c>
      <c r="D255" s="28" t="s">
        <v>7</v>
      </c>
      <c r="E255" s="28">
        <v>0</v>
      </c>
      <c r="F255" s="28">
        <v>0</v>
      </c>
      <c r="G255" s="28">
        <v>0</v>
      </c>
      <c r="H255" s="28" t="s">
        <v>172</v>
      </c>
      <c r="I255" s="95"/>
      <c r="L255" s="82"/>
      <c r="M255" s="28">
        <v>3</v>
      </c>
      <c r="N255" s="28" t="s">
        <v>903</v>
      </c>
      <c r="O255" s="28">
        <v>0.22</v>
      </c>
      <c r="P255" s="28" t="s">
        <v>904</v>
      </c>
      <c r="Q255" s="28">
        <v>3</v>
      </c>
      <c r="R255" s="28">
        <v>0</v>
      </c>
      <c r="S255" s="28">
        <v>0</v>
      </c>
      <c r="T255" s="28" t="s">
        <v>176</v>
      </c>
      <c r="U255" s="30" t="s">
        <v>905</v>
      </c>
      <c r="V255" s="30">
        <v>0</v>
      </c>
      <c r="W255" s="30">
        <v>0</v>
      </c>
      <c r="X255" s="28">
        <v>0</v>
      </c>
      <c r="Y255" s="28">
        <v>1</v>
      </c>
      <c r="Z255" s="28">
        <v>1</v>
      </c>
      <c r="AA255" s="28">
        <v>0.5</v>
      </c>
      <c r="AB255" s="28">
        <v>0.5</v>
      </c>
      <c r="AC255" s="28" t="s">
        <v>906</v>
      </c>
      <c r="AD255" s="28" t="s">
        <v>127</v>
      </c>
      <c r="AE255" s="28" t="s">
        <v>127</v>
      </c>
      <c r="AF255" s="28" t="s">
        <v>127</v>
      </c>
      <c r="AG255" s="28" t="s">
        <v>127</v>
      </c>
      <c r="AH255" s="28" t="s">
        <v>127</v>
      </c>
      <c r="AI255" s="28" t="s">
        <v>127</v>
      </c>
      <c r="AJ255" s="31">
        <v>0</v>
      </c>
      <c r="AK255" s="28">
        <v>0</v>
      </c>
      <c r="AN255" s="32"/>
      <c r="AP255" s="32"/>
      <c r="AS255" s="82" t="s">
        <v>7</v>
      </c>
      <c r="AT255" s="1"/>
    </row>
    <row r="256" spans="1:46" x14ac:dyDescent="0.35">
      <c r="A256" s="11" t="s">
        <v>87</v>
      </c>
      <c r="B256" s="8">
        <v>44110</v>
      </c>
      <c r="C256" s="9">
        <v>0.46875</v>
      </c>
      <c r="D256" s="2" t="s">
        <v>16</v>
      </c>
      <c r="E256" s="2">
        <v>0</v>
      </c>
      <c r="F256" s="2">
        <v>0</v>
      </c>
      <c r="G256" s="2">
        <v>0</v>
      </c>
      <c r="H256" s="2" t="s">
        <v>215</v>
      </c>
      <c r="M256" s="2">
        <v>1</v>
      </c>
      <c r="N256" s="2">
        <v>0.3</v>
      </c>
      <c r="O256" s="2">
        <v>0.3</v>
      </c>
      <c r="P256" s="2">
        <v>0.3</v>
      </c>
      <c r="Q256" s="2">
        <v>0.3</v>
      </c>
      <c r="R256" s="2">
        <v>0</v>
      </c>
      <c r="S256" s="2">
        <v>0</v>
      </c>
      <c r="T256" s="2" t="s">
        <v>176</v>
      </c>
      <c r="U256" s="12" t="s">
        <v>907</v>
      </c>
      <c r="V256" s="12" t="s">
        <v>131</v>
      </c>
      <c r="W256" s="12" t="s">
        <v>208</v>
      </c>
      <c r="X256" s="2">
        <v>21</v>
      </c>
      <c r="Y256" s="2" t="s">
        <v>743</v>
      </c>
      <c r="Z256" s="2" t="s">
        <v>743</v>
      </c>
      <c r="AA256" s="2" t="s">
        <v>743</v>
      </c>
      <c r="AB256" s="2" t="s">
        <v>743</v>
      </c>
      <c r="AC256" s="2" t="s">
        <v>747</v>
      </c>
      <c r="AD256" s="2">
        <v>0</v>
      </c>
      <c r="AE256" s="2">
        <v>3</v>
      </c>
      <c r="AF256" s="2">
        <v>12</v>
      </c>
      <c r="AG256" s="2">
        <v>2</v>
      </c>
      <c r="AH256" s="2">
        <f>SUM(AD256:AG256)</f>
        <v>17</v>
      </c>
      <c r="AI256" s="2">
        <f>AH256/4</f>
        <v>4.25</v>
      </c>
      <c r="AJ256" s="10">
        <v>12</v>
      </c>
      <c r="AK256" s="2" t="s">
        <v>908</v>
      </c>
      <c r="AR256" s="11" t="s">
        <v>87</v>
      </c>
      <c r="AS256" s="83" t="s">
        <v>16</v>
      </c>
    </row>
    <row r="257" spans="1:46" s="50" customFormat="1" x14ac:dyDescent="0.35">
      <c r="B257" s="54">
        <v>44110</v>
      </c>
      <c r="C257" s="51">
        <v>0.43402777777777773</v>
      </c>
      <c r="D257" s="50" t="s">
        <v>18</v>
      </c>
      <c r="E257" s="50">
        <v>0</v>
      </c>
      <c r="F257" s="50">
        <v>0</v>
      </c>
      <c r="G257" s="50" t="s">
        <v>911</v>
      </c>
      <c r="H257" s="50" t="s">
        <v>172</v>
      </c>
      <c r="I257" s="96"/>
      <c r="L257" s="84"/>
      <c r="M257" s="50">
        <v>3</v>
      </c>
      <c r="N257" s="50" t="s">
        <v>912</v>
      </c>
      <c r="O257" s="50">
        <v>1.2</v>
      </c>
      <c r="P257" s="50" t="s">
        <v>913</v>
      </c>
      <c r="Q257" s="50">
        <v>1.7</v>
      </c>
      <c r="R257" s="50" t="s">
        <v>915</v>
      </c>
      <c r="S257" s="50">
        <v>7.0000000000000007E-2</v>
      </c>
      <c r="T257" s="50" t="s">
        <v>176</v>
      </c>
      <c r="U257" s="52"/>
      <c r="V257" s="52" t="s">
        <v>131</v>
      </c>
      <c r="W257" s="52" t="s">
        <v>914</v>
      </c>
      <c r="X257" s="50">
        <v>0</v>
      </c>
      <c r="Y257" s="50">
        <v>0</v>
      </c>
      <c r="Z257" s="50">
        <v>0</v>
      </c>
      <c r="AA257" s="50">
        <v>0</v>
      </c>
      <c r="AB257" s="50">
        <v>0</v>
      </c>
      <c r="AC257" s="50">
        <v>0</v>
      </c>
      <c r="AD257" s="50">
        <v>63</v>
      </c>
      <c r="AE257" s="50">
        <v>55</v>
      </c>
      <c r="AF257" s="50">
        <v>6</v>
      </c>
      <c r="AG257" s="50">
        <v>30</v>
      </c>
      <c r="AH257" s="50">
        <f>SUM(AD257:AG257)</f>
        <v>154</v>
      </c>
      <c r="AI257" s="50">
        <f>AH257/4</f>
        <v>38.5</v>
      </c>
      <c r="AJ257" s="53">
        <v>10</v>
      </c>
      <c r="AK257" s="50" t="s">
        <v>882</v>
      </c>
      <c r="AL257" s="50" t="s">
        <v>149</v>
      </c>
      <c r="AM257" s="54">
        <v>44110</v>
      </c>
      <c r="AN257" s="55"/>
      <c r="AO257" s="50" t="s">
        <v>149</v>
      </c>
      <c r="AP257" s="50" t="s">
        <v>149</v>
      </c>
      <c r="AQ257" s="50" t="s">
        <v>149</v>
      </c>
      <c r="AS257" s="84" t="s">
        <v>18</v>
      </c>
      <c r="AT257" s="103"/>
    </row>
    <row r="258" spans="1:46" x14ac:dyDescent="0.35">
      <c r="B258" s="8">
        <v>44110</v>
      </c>
      <c r="C258" s="9">
        <v>0.46875</v>
      </c>
      <c r="D258" s="2" t="s">
        <v>17</v>
      </c>
      <c r="E258" s="2">
        <v>0</v>
      </c>
      <c r="F258" s="2">
        <v>0</v>
      </c>
      <c r="G258" s="2">
        <v>0</v>
      </c>
      <c r="H258" s="2">
        <v>0</v>
      </c>
      <c r="M258" s="2">
        <v>0</v>
      </c>
      <c r="N258" s="2">
        <v>0</v>
      </c>
      <c r="O258" s="2">
        <v>0</v>
      </c>
      <c r="P258" s="2">
        <v>0</v>
      </c>
      <c r="Q258" s="2">
        <v>0</v>
      </c>
      <c r="R258" s="2">
        <v>0</v>
      </c>
      <c r="S258" s="2">
        <v>0</v>
      </c>
      <c r="T258" s="2">
        <v>0</v>
      </c>
      <c r="V258" s="12">
        <v>0</v>
      </c>
      <c r="W258" s="12">
        <v>0</v>
      </c>
      <c r="X258" s="2">
        <v>45</v>
      </c>
      <c r="Y258" s="2" t="s">
        <v>743</v>
      </c>
      <c r="Z258" s="2" t="s">
        <v>743</v>
      </c>
      <c r="AA258" s="2" t="s">
        <v>743</v>
      </c>
      <c r="AB258" s="2" t="s">
        <v>743</v>
      </c>
      <c r="AC258" s="2" t="s">
        <v>747</v>
      </c>
      <c r="AD258" s="2">
        <v>0</v>
      </c>
      <c r="AE258" s="2">
        <v>1</v>
      </c>
      <c r="AF258" s="2">
        <v>0</v>
      </c>
      <c r="AG258" s="2">
        <v>4</v>
      </c>
      <c r="AH258" s="2">
        <v>5</v>
      </c>
      <c r="AI258" s="2">
        <f>AH258/4</f>
        <v>1.25</v>
      </c>
      <c r="AJ258" s="10">
        <v>0</v>
      </c>
      <c r="AK258" s="2">
        <v>0</v>
      </c>
      <c r="AS258" s="83" t="s">
        <v>17</v>
      </c>
    </row>
    <row r="259" spans="1:46" s="23" customFormat="1" x14ac:dyDescent="0.35">
      <c r="B259" s="33">
        <v>44110</v>
      </c>
      <c r="C259" s="24">
        <v>0.46875</v>
      </c>
      <c r="D259" s="23" t="s">
        <v>6</v>
      </c>
      <c r="E259" s="23">
        <v>0</v>
      </c>
      <c r="F259" s="23">
        <v>0</v>
      </c>
      <c r="G259" s="23">
        <v>0</v>
      </c>
      <c r="H259" s="23">
        <v>0</v>
      </c>
      <c r="I259" s="94"/>
      <c r="L259" s="81"/>
      <c r="M259" s="23">
        <v>0</v>
      </c>
      <c r="N259" s="23">
        <v>0</v>
      </c>
      <c r="O259" s="23">
        <v>0</v>
      </c>
      <c r="P259" s="23">
        <v>0</v>
      </c>
      <c r="Q259" s="23">
        <v>0</v>
      </c>
      <c r="R259" s="23">
        <v>0</v>
      </c>
      <c r="S259" s="23">
        <v>0</v>
      </c>
      <c r="T259" s="23">
        <v>0</v>
      </c>
      <c r="U259" s="25"/>
      <c r="V259" s="25">
        <v>0</v>
      </c>
      <c r="W259" s="25">
        <v>0</v>
      </c>
      <c r="X259" s="23">
        <v>0</v>
      </c>
      <c r="Y259" s="23">
        <v>0</v>
      </c>
      <c r="Z259" s="23">
        <v>0</v>
      </c>
      <c r="AA259" s="23">
        <v>0</v>
      </c>
      <c r="AB259" s="23">
        <v>0</v>
      </c>
      <c r="AC259" s="23" t="s">
        <v>896</v>
      </c>
      <c r="AD259" s="23" t="s">
        <v>127</v>
      </c>
      <c r="AE259" s="23" t="s">
        <v>127</v>
      </c>
      <c r="AF259" s="23" t="s">
        <v>127</v>
      </c>
      <c r="AG259" s="23" t="s">
        <v>127</v>
      </c>
      <c r="AH259" s="23" t="s">
        <v>127</v>
      </c>
      <c r="AI259" s="23" t="s">
        <v>127</v>
      </c>
      <c r="AJ259" s="26">
        <v>12</v>
      </c>
      <c r="AK259" s="23" t="s">
        <v>882</v>
      </c>
      <c r="AN259" s="27"/>
      <c r="AP259" s="27"/>
      <c r="AS259" s="81" t="s">
        <v>6</v>
      </c>
      <c r="AT259" s="103"/>
    </row>
    <row r="260" spans="1:46" s="28" customFormat="1" x14ac:dyDescent="0.35">
      <c r="B260" s="34">
        <v>44110</v>
      </c>
      <c r="C260" s="29">
        <v>0.46875</v>
      </c>
      <c r="D260" s="28" t="s">
        <v>7</v>
      </c>
      <c r="E260" s="28">
        <v>0</v>
      </c>
      <c r="F260" s="28">
        <v>0</v>
      </c>
      <c r="G260" s="28">
        <v>0</v>
      </c>
      <c r="H260" s="28">
        <v>0</v>
      </c>
      <c r="I260" s="95"/>
      <c r="L260" s="82"/>
      <c r="M260" s="28">
        <v>0</v>
      </c>
      <c r="N260" s="28">
        <v>0</v>
      </c>
      <c r="O260" s="28">
        <v>0</v>
      </c>
      <c r="P260" s="28">
        <v>0</v>
      </c>
      <c r="Q260" s="28">
        <v>0</v>
      </c>
      <c r="R260" s="28">
        <v>0</v>
      </c>
      <c r="S260" s="28">
        <v>0</v>
      </c>
      <c r="T260" s="28">
        <v>0</v>
      </c>
      <c r="U260" s="30"/>
      <c r="V260" s="30">
        <v>0</v>
      </c>
      <c r="W260" s="30">
        <v>0</v>
      </c>
      <c r="X260" s="28">
        <v>5</v>
      </c>
      <c r="Y260" s="28" t="s">
        <v>743</v>
      </c>
      <c r="Z260" s="28" t="s">
        <v>743</v>
      </c>
      <c r="AA260" s="28" t="s">
        <v>743</v>
      </c>
      <c r="AB260" s="28" t="s">
        <v>743</v>
      </c>
      <c r="AC260" s="28" t="s">
        <v>747</v>
      </c>
      <c r="AD260" s="28" t="s">
        <v>127</v>
      </c>
      <c r="AE260" s="28" t="s">
        <v>127</v>
      </c>
      <c r="AF260" s="28" t="s">
        <v>127</v>
      </c>
      <c r="AG260" s="28" t="s">
        <v>127</v>
      </c>
      <c r="AH260" s="28" t="s">
        <v>127</v>
      </c>
      <c r="AI260" s="28" t="s">
        <v>127</v>
      </c>
      <c r="AJ260" s="31">
        <v>10.5</v>
      </c>
      <c r="AK260" s="28" t="s">
        <v>909</v>
      </c>
      <c r="AN260" s="32"/>
      <c r="AP260" s="32"/>
      <c r="AS260" s="82" t="s">
        <v>7</v>
      </c>
      <c r="AT260" s="1"/>
    </row>
    <row r="261" spans="1:46" s="133" customFormat="1" x14ac:dyDescent="0.35">
      <c r="A261" s="133" t="s">
        <v>239</v>
      </c>
      <c r="B261" s="133" t="s">
        <v>910</v>
      </c>
      <c r="C261" s="134"/>
      <c r="I261" s="135"/>
      <c r="L261" s="136"/>
      <c r="O261" s="124" t="s">
        <v>22</v>
      </c>
      <c r="P261" s="124" t="s">
        <v>22</v>
      </c>
      <c r="Q261" s="124" t="s">
        <v>22</v>
      </c>
      <c r="R261" s="124" t="s">
        <v>22</v>
      </c>
      <c r="S261" s="124" t="s">
        <v>22</v>
      </c>
      <c r="T261" s="124" t="s">
        <v>22</v>
      </c>
      <c r="U261" s="137"/>
      <c r="V261" s="137"/>
      <c r="W261" s="137"/>
      <c r="AJ261" s="138"/>
      <c r="AN261" s="139"/>
      <c r="AP261" s="139"/>
      <c r="AS261" s="136"/>
    </row>
    <row r="262" spans="1:46" x14ac:dyDescent="0.35">
      <c r="A262" s="2"/>
      <c r="B262" s="8"/>
    </row>
    <row r="263" spans="1:46" x14ac:dyDescent="0.35">
      <c r="A263" s="2"/>
    </row>
    <row r="264" spans="1:46" x14ac:dyDescent="0.35">
      <c r="A264" s="2"/>
    </row>
    <row r="265" spans="1:46" x14ac:dyDescent="0.35">
      <c r="A265" s="2"/>
    </row>
    <row r="266" spans="1:46" x14ac:dyDescent="0.35">
      <c r="A266" s="2"/>
    </row>
    <row r="267" spans="1:46" x14ac:dyDescent="0.35">
      <c r="A267" s="2"/>
    </row>
    <row r="268" spans="1:46" x14ac:dyDescent="0.35">
      <c r="A268" s="2"/>
    </row>
    <row r="269" spans="1:46" x14ac:dyDescent="0.35">
      <c r="A269" s="2"/>
    </row>
    <row r="270" spans="1:46" x14ac:dyDescent="0.35">
      <c r="A270" s="2"/>
    </row>
    <row r="271" spans="1:46" x14ac:dyDescent="0.35">
      <c r="A271" s="2"/>
    </row>
    <row r="272" spans="1:46" x14ac:dyDescent="0.35">
      <c r="A272" s="2"/>
    </row>
    <row r="273" spans="1:1" x14ac:dyDescent="0.35">
      <c r="A273" s="2"/>
    </row>
    <row r="274" spans="1:1" x14ac:dyDescent="0.35">
      <c r="A274" s="2"/>
    </row>
    <row r="275" spans="1:1" x14ac:dyDescent="0.35">
      <c r="A275" s="2"/>
    </row>
    <row r="276" spans="1:1" x14ac:dyDescent="0.35">
      <c r="A276" s="2"/>
    </row>
    <row r="277" spans="1:1" x14ac:dyDescent="0.35">
      <c r="A277" s="2"/>
    </row>
    <row r="278" spans="1:1" x14ac:dyDescent="0.35">
      <c r="A278" s="2"/>
    </row>
    <row r="279" spans="1:1" x14ac:dyDescent="0.35">
      <c r="A279" s="2"/>
    </row>
    <row r="280" spans="1:1" x14ac:dyDescent="0.35">
      <c r="A280" s="2"/>
    </row>
    <row r="281" spans="1:1" x14ac:dyDescent="0.35">
      <c r="A281" s="2"/>
    </row>
    <row r="282" spans="1:1" x14ac:dyDescent="0.35">
      <c r="A282" s="2"/>
    </row>
    <row r="283" spans="1:1" x14ac:dyDescent="0.35">
      <c r="A283" s="2"/>
    </row>
    <row r="284" spans="1:1" x14ac:dyDescent="0.35">
      <c r="A284" s="2"/>
    </row>
    <row r="285" spans="1:1" x14ac:dyDescent="0.35">
      <c r="A285" s="2"/>
    </row>
    <row r="286" spans="1:1" x14ac:dyDescent="0.35">
      <c r="A286" s="2"/>
    </row>
    <row r="287" spans="1:1" x14ac:dyDescent="0.35">
      <c r="A287" s="2"/>
    </row>
    <row r="288" spans="1:1" x14ac:dyDescent="0.35">
      <c r="A288" s="2"/>
    </row>
    <row r="289" spans="1:1" x14ac:dyDescent="0.35">
      <c r="A289" s="2"/>
    </row>
    <row r="290" spans="1:1" x14ac:dyDescent="0.35">
      <c r="A290" s="2"/>
    </row>
    <row r="291" spans="1:1" x14ac:dyDescent="0.35">
      <c r="A291" s="2"/>
    </row>
    <row r="292" spans="1:1" x14ac:dyDescent="0.35">
      <c r="A292" s="2"/>
    </row>
    <row r="293" spans="1:1" x14ac:dyDescent="0.35">
      <c r="A293" s="2"/>
    </row>
    <row r="294" spans="1:1" x14ac:dyDescent="0.35">
      <c r="A294" s="2"/>
    </row>
    <row r="295" spans="1:1" x14ac:dyDescent="0.35">
      <c r="A295" s="2"/>
    </row>
    <row r="296" spans="1:1" x14ac:dyDescent="0.35">
      <c r="A296" s="2"/>
    </row>
    <row r="297" spans="1:1" x14ac:dyDescent="0.35">
      <c r="A297" s="2"/>
    </row>
    <row r="298" spans="1:1" x14ac:dyDescent="0.35">
      <c r="A298" s="2"/>
    </row>
    <row r="299" spans="1:1" x14ac:dyDescent="0.35">
      <c r="A299" s="2"/>
    </row>
    <row r="300" spans="1:1" x14ac:dyDescent="0.35">
      <c r="A300" s="2"/>
    </row>
    <row r="301" spans="1:1" x14ac:dyDescent="0.35">
      <c r="A301" s="2"/>
    </row>
    <row r="302" spans="1:1" x14ac:dyDescent="0.35">
      <c r="A302" s="2"/>
    </row>
    <row r="303" spans="1:1" x14ac:dyDescent="0.35">
      <c r="A303" s="2"/>
    </row>
    <row r="304" spans="1:1" x14ac:dyDescent="0.35">
      <c r="A304" s="2"/>
    </row>
    <row r="305" spans="1:1" x14ac:dyDescent="0.35">
      <c r="A305" s="2"/>
    </row>
    <row r="306" spans="1:1" x14ac:dyDescent="0.35">
      <c r="A306" s="2"/>
    </row>
    <row r="307" spans="1:1" x14ac:dyDescent="0.35">
      <c r="A307" s="2"/>
    </row>
    <row r="308" spans="1:1" x14ac:dyDescent="0.35">
      <c r="A308" s="2"/>
    </row>
    <row r="309" spans="1:1" x14ac:dyDescent="0.35">
      <c r="A309" s="2"/>
    </row>
    <row r="310" spans="1:1" x14ac:dyDescent="0.35">
      <c r="A310" s="2"/>
    </row>
    <row r="311" spans="1:1" x14ac:dyDescent="0.35">
      <c r="A311" s="2"/>
    </row>
    <row r="312" spans="1:1" x14ac:dyDescent="0.35">
      <c r="A312" s="2"/>
    </row>
    <row r="313" spans="1:1" x14ac:dyDescent="0.35">
      <c r="A313" s="2"/>
    </row>
    <row r="314" spans="1:1" x14ac:dyDescent="0.35">
      <c r="A314" s="2"/>
    </row>
    <row r="315" spans="1:1" x14ac:dyDescent="0.35">
      <c r="A315" s="2"/>
    </row>
    <row r="316" spans="1:1" x14ac:dyDescent="0.35">
      <c r="A316" s="2"/>
    </row>
    <row r="317" spans="1:1" x14ac:dyDescent="0.35">
      <c r="A317" s="2"/>
    </row>
    <row r="318" spans="1:1" x14ac:dyDescent="0.35">
      <c r="A318" s="2"/>
    </row>
    <row r="319" spans="1:1" x14ac:dyDescent="0.35">
      <c r="A319" s="2"/>
    </row>
    <row r="320" spans="1:1" x14ac:dyDescent="0.35">
      <c r="A320" s="2"/>
    </row>
    <row r="321" spans="1:1" x14ac:dyDescent="0.35">
      <c r="A321" s="2"/>
    </row>
    <row r="322" spans="1:1" x14ac:dyDescent="0.35">
      <c r="A322" s="2"/>
    </row>
    <row r="323" spans="1:1" x14ac:dyDescent="0.35">
      <c r="A323" s="2"/>
    </row>
    <row r="324" spans="1:1" x14ac:dyDescent="0.35">
      <c r="A324" s="2"/>
    </row>
    <row r="325" spans="1:1" x14ac:dyDescent="0.35">
      <c r="A325" s="2"/>
    </row>
    <row r="326" spans="1:1" x14ac:dyDescent="0.35">
      <c r="A326" s="2"/>
    </row>
    <row r="327" spans="1:1" x14ac:dyDescent="0.35">
      <c r="A327" s="2"/>
    </row>
    <row r="328" spans="1:1" x14ac:dyDescent="0.35">
      <c r="A328" s="2"/>
    </row>
    <row r="329" spans="1:1" x14ac:dyDescent="0.35">
      <c r="A329" s="2"/>
    </row>
    <row r="330" spans="1:1" x14ac:dyDescent="0.35">
      <c r="A330" s="2"/>
    </row>
    <row r="331" spans="1:1" x14ac:dyDescent="0.35">
      <c r="A331" s="2"/>
    </row>
    <row r="332" spans="1:1" x14ac:dyDescent="0.35">
      <c r="A332" s="2"/>
    </row>
    <row r="333" spans="1:1" x14ac:dyDescent="0.35">
      <c r="A333" s="2"/>
    </row>
    <row r="334" spans="1:1" x14ac:dyDescent="0.35">
      <c r="A334" s="2"/>
    </row>
    <row r="335" spans="1:1" x14ac:dyDescent="0.35">
      <c r="A335" s="2"/>
    </row>
    <row r="336" spans="1:1" x14ac:dyDescent="0.35">
      <c r="A336" s="2"/>
    </row>
    <row r="337" spans="1:1" x14ac:dyDescent="0.35">
      <c r="A337" s="2"/>
    </row>
    <row r="338" spans="1:1" x14ac:dyDescent="0.35">
      <c r="A338" s="2"/>
    </row>
    <row r="339" spans="1:1" x14ac:dyDescent="0.35">
      <c r="A339" s="2"/>
    </row>
    <row r="340" spans="1:1" x14ac:dyDescent="0.35">
      <c r="A340" s="2"/>
    </row>
    <row r="341" spans="1:1" x14ac:dyDescent="0.35">
      <c r="A341" s="2"/>
    </row>
    <row r="342" spans="1:1" x14ac:dyDescent="0.35">
      <c r="A342" s="2"/>
    </row>
    <row r="343" spans="1:1" x14ac:dyDescent="0.35">
      <c r="A343" s="2"/>
    </row>
    <row r="344" spans="1:1" x14ac:dyDescent="0.35">
      <c r="A344" s="2"/>
    </row>
    <row r="345" spans="1:1" x14ac:dyDescent="0.35">
      <c r="A345" s="2"/>
    </row>
    <row r="346" spans="1:1" x14ac:dyDescent="0.35">
      <c r="A346" s="2"/>
    </row>
    <row r="347" spans="1:1" x14ac:dyDescent="0.35">
      <c r="A347" s="2"/>
    </row>
    <row r="348" spans="1:1" x14ac:dyDescent="0.35">
      <c r="A348" s="2"/>
    </row>
    <row r="349" spans="1:1" x14ac:dyDescent="0.35">
      <c r="A349" s="2"/>
    </row>
    <row r="350" spans="1:1" x14ac:dyDescent="0.35">
      <c r="A350" s="2"/>
    </row>
    <row r="351" spans="1:1" x14ac:dyDescent="0.35">
      <c r="A351" s="2"/>
    </row>
    <row r="352" spans="1:1" x14ac:dyDescent="0.35">
      <c r="A352" s="2"/>
    </row>
    <row r="353" spans="1:1" x14ac:dyDescent="0.35">
      <c r="A353" s="2"/>
    </row>
    <row r="354" spans="1:1" x14ac:dyDescent="0.35">
      <c r="A354" s="2"/>
    </row>
    <row r="355" spans="1:1" x14ac:dyDescent="0.35">
      <c r="A355" s="2"/>
    </row>
    <row r="356" spans="1:1" x14ac:dyDescent="0.35">
      <c r="A356" s="2"/>
    </row>
    <row r="357" spans="1:1" x14ac:dyDescent="0.35">
      <c r="A357" s="2"/>
    </row>
    <row r="358" spans="1:1" x14ac:dyDescent="0.35">
      <c r="A358" s="2"/>
    </row>
    <row r="359" spans="1:1" x14ac:dyDescent="0.35">
      <c r="A359" s="2"/>
    </row>
    <row r="360" spans="1:1" x14ac:dyDescent="0.35">
      <c r="A360" s="2"/>
    </row>
    <row r="361" spans="1:1" x14ac:dyDescent="0.35">
      <c r="A361" s="2"/>
    </row>
    <row r="362" spans="1:1" x14ac:dyDescent="0.35">
      <c r="A362" s="2"/>
    </row>
    <row r="363" spans="1:1" x14ac:dyDescent="0.35">
      <c r="A363" s="2"/>
    </row>
    <row r="364" spans="1:1" x14ac:dyDescent="0.35">
      <c r="A364" s="2"/>
    </row>
    <row r="365" spans="1:1" x14ac:dyDescent="0.35">
      <c r="A365" s="2"/>
    </row>
    <row r="366" spans="1:1" x14ac:dyDescent="0.35">
      <c r="A366" s="2"/>
    </row>
    <row r="367" spans="1:1" x14ac:dyDescent="0.35">
      <c r="A367" s="2"/>
    </row>
    <row r="368" spans="1:1" x14ac:dyDescent="0.35">
      <c r="A368" s="2"/>
    </row>
    <row r="369" spans="1:1" x14ac:dyDescent="0.35">
      <c r="A369" s="2"/>
    </row>
    <row r="370" spans="1:1" x14ac:dyDescent="0.35">
      <c r="A370" s="2"/>
    </row>
    <row r="371" spans="1:1" x14ac:dyDescent="0.35">
      <c r="A371" s="2"/>
    </row>
    <row r="372" spans="1:1" x14ac:dyDescent="0.35">
      <c r="A372" s="2"/>
    </row>
    <row r="373" spans="1:1" x14ac:dyDescent="0.35">
      <c r="A373" s="2"/>
    </row>
    <row r="374" spans="1:1" x14ac:dyDescent="0.35">
      <c r="A374" s="2"/>
    </row>
    <row r="375" spans="1:1" x14ac:dyDescent="0.35">
      <c r="A375" s="2"/>
    </row>
    <row r="376" spans="1:1" x14ac:dyDescent="0.35">
      <c r="A376" s="2"/>
    </row>
    <row r="377" spans="1:1" x14ac:dyDescent="0.35">
      <c r="A377" s="2"/>
    </row>
    <row r="378" spans="1:1" x14ac:dyDescent="0.35">
      <c r="A378" s="2"/>
    </row>
    <row r="379" spans="1:1" x14ac:dyDescent="0.35">
      <c r="A379" s="2"/>
    </row>
    <row r="380" spans="1:1" x14ac:dyDescent="0.35">
      <c r="A380" s="2"/>
    </row>
    <row r="381" spans="1:1" x14ac:dyDescent="0.35">
      <c r="A381" s="2"/>
    </row>
    <row r="382" spans="1:1" x14ac:dyDescent="0.35">
      <c r="A382" s="2"/>
    </row>
    <row r="383" spans="1:1" x14ac:dyDescent="0.35">
      <c r="A383" s="2"/>
    </row>
    <row r="384" spans="1:1" x14ac:dyDescent="0.35">
      <c r="A384" s="2"/>
    </row>
    <row r="385" spans="1:1" x14ac:dyDescent="0.35">
      <c r="A385" s="2"/>
    </row>
    <row r="386" spans="1:1" x14ac:dyDescent="0.35">
      <c r="A386" s="2"/>
    </row>
    <row r="387" spans="1:1" x14ac:dyDescent="0.35">
      <c r="A387" s="2"/>
    </row>
    <row r="388" spans="1:1" x14ac:dyDescent="0.35">
      <c r="A388" s="2"/>
    </row>
    <row r="389" spans="1:1" x14ac:dyDescent="0.35">
      <c r="A389" s="2"/>
    </row>
    <row r="390" spans="1:1" x14ac:dyDescent="0.35">
      <c r="A390" s="2"/>
    </row>
    <row r="391" spans="1:1" x14ac:dyDescent="0.35">
      <c r="A391" s="2"/>
    </row>
    <row r="392" spans="1:1" x14ac:dyDescent="0.35">
      <c r="A392" s="2"/>
    </row>
    <row r="393" spans="1:1" x14ac:dyDescent="0.35">
      <c r="A393" s="2"/>
    </row>
    <row r="394" spans="1:1" x14ac:dyDescent="0.35">
      <c r="A394" s="2"/>
    </row>
    <row r="395" spans="1:1" x14ac:dyDescent="0.35">
      <c r="A395" s="2"/>
    </row>
    <row r="396" spans="1:1" x14ac:dyDescent="0.35">
      <c r="A396" s="2"/>
    </row>
    <row r="397" spans="1:1" x14ac:dyDescent="0.35">
      <c r="A397" s="2"/>
    </row>
    <row r="398" spans="1:1" x14ac:dyDescent="0.35">
      <c r="A398" s="2"/>
    </row>
    <row r="399" spans="1:1" x14ac:dyDescent="0.35">
      <c r="A399" s="2"/>
    </row>
    <row r="400" spans="1:1" x14ac:dyDescent="0.35">
      <c r="A400" s="2"/>
    </row>
    <row r="401" spans="1:1" x14ac:dyDescent="0.35">
      <c r="A401" s="2"/>
    </row>
    <row r="402" spans="1:1" x14ac:dyDescent="0.35">
      <c r="A402" s="2"/>
    </row>
    <row r="403" spans="1:1" x14ac:dyDescent="0.35">
      <c r="A403" s="2"/>
    </row>
  </sheetData>
  <phoneticPr fontId="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GWH&amp;BD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Annette</dc:creator>
  <cp:lastModifiedBy>Annette Deppe</cp:lastModifiedBy>
  <dcterms:created xsi:type="dcterms:W3CDTF">2020-04-22T10:53:53Z</dcterms:created>
  <dcterms:modified xsi:type="dcterms:W3CDTF">2024-06-03T08:45:53Z</dcterms:modified>
</cp:coreProperties>
</file>