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ogee\Desktop\"/>
    </mc:Choice>
  </mc:AlternateContent>
  <xr:revisionPtr revIDLastSave="0" documentId="8_{52D419EC-4C8A-430D-B01B-5C8AE5EF2DDC}" xr6:coauthVersionLast="31" xr6:coauthVersionMax="31" xr10:uidLastSave="{00000000-0000-0000-0000-000000000000}"/>
  <bookViews>
    <workbookView xWindow="0" yWindow="-15" windowWidth="51195" windowHeight="28260" activeTab="2" xr2:uid="{00000000-000D-0000-FFFF-FFFF00000000}"/>
  </bookViews>
  <sheets>
    <sheet name="Sheet1" sheetId="1" r:id="rId1"/>
    <sheet name="RData" sheetId="2" r:id="rId2"/>
    <sheet name="Analysis" sheetId="3" r:id="rId3"/>
  </sheets>
  <definedNames>
    <definedName name="af">Sheet1!#REF!</definedName>
    <definedName name="ai">Sheet1!#REF!</definedName>
    <definedName name="bf">Sheet1!#REF!</definedName>
    <definedName name="bi">Sheet1!#REF!</definedName>
    <definedName name="cf">Sheet1!#REF!</definedName>
    <definedName name="ci">Sheet1!#REF!</definedName>
    <definedName name="CONCf">af+bf*P+cf*P^2+df*P^3</definedName>
    <definedName name="CONCi">ai+bi*P+ci*P^2+di*P^3</definedName>
    <definedName name="df">Sheet1!#REF!</definedName>
    <definedName name="di">Sheet1!#REF!</definedName>
    <definedName name="P">Sheet1!$C1</definedName>
    <definedName name="SN">Sheet1!$A1</definedName>
    <definedName name="TN">Sheet1!#REF!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K59" i="1"/>
  <c r="J23" i="1"/>
  <c r="K23" i="1"/>
  <c r="J24" i="1"/>
  <c r="K24" i="1"/>
  <c r="J25" i="1"/>
  <c r="K25" i="1"/>
  <c r="J26" i="1"/>
  <c r="K26" i="1"/>
  <c r="N26" i="1"/>
  <c r="J43" i="1"/>
  <c r="J44" i="1"/>
  <c r="J45" i="1"/>
  <c r="J46" i="1"/>
  <c r="K60" i="1"/>
  <c r="J27" i="1"/>
  <c r="K27" i="1"/>
  <c r="J28" i="1"/>
  <c r="K28" i="1"/>
  <c r="J29" i="1"/>
  <c r="K29" i="1"/>
  <c r="J30" i="1"/>
  <c r="K30" i="1"/>
  <c r="N30" i="1"/>
  <c r="J31" i="1"/>
  <c r="K31" i="1"/>
  <c r="J32" i="1"/>
  <c r="K32" i="1"/>
  <c r="J33" i="1"/>
  <c r="K33" i="1"/>
  <c r="J34" i="1"/>
  <c r="K34" i="1"/>
  <c r="N34" i="1"/>
  <c r="J35" i="1"/>
  <c r="K35" i="1"/>
  <c r="J36" i="1"/>
  <c r="K36" i="1"/>
  <c r="J37" i="1"/>
  <c r="K37" i="1"/>
  <c r="J38" i="1"/>
  <c r="K38" i="1"/>
  <c r="N38" i="1"/>
  <c r="J47" i="1"/>
  <c r="K47" i="1"/>
  <c r="J48" i="1"/>
  <c r="K48" i="1"/>
  <c r="J49" i="1"/>
  <c r="K49" i="1"/>
  <c r="J50" i="1"/>
  <c r="K50" i="1"/>
  <c r="N50" i="1"/>
  <c r="J51" i="1"/>
  <c r="K51" i="1"/>
  <c r="J52" i="1"/>
  <c r="K52" i="1"/>
  <c r="J53" i="1"/>
  <c r="K53" i="1"/>
  <c r="J54" i="1"/>
  <c r="K54" i="1"/>
  <c r="N54" i="1"/>
  <c r="M26" i="1"/>
  <c r="K46" i="1"/>
  <c r="K45" i="1"/>
  <c r="K44" i="1"/>
  <c r="K43" i="1"/>
  <c r="K42" i="1"/>
  <c r="K41" i="1"/>
  <c r="K40" i="1"/>
  <c r="K39" i="1"/>
  <c r="K58" i="1"/>
  <c r="M30" i="1"/>
  <c r="M34" i="1"/>
  <c r="M38" i="1"/>
  <c r="M42" i="1"/>
  <c r="M46" i="1"/>
  <c r="M50" i="1"/>
  <c r="M54" i="1"/>
  <c r="L6" i="1"/>
  <c r="M6" i="1"/>
  <c r="N6" i="1"/>
  <c r="O6" i="1"/>
  <c r="P6" i="1"/>
  <c r="Q6" i="1"/>
  <c r="R6" i="1"/>
  <c r="L8" i="1"/>
  <c r="M8" i="1"/>
  <c r="N8" i="1"/>
  <c r="O8" i="1"/>
  <c r="P8" i="1"/>
  <c r="Q8" i="1"/>
  <c r="R8" i="1"/>
  <c r="L10" i="1"/>
  <c r="M10" i="1"/>
  <c r="N10" i="1"/>
  <c r="O10" i="1"/>
  <c r="P10" i="1"/>
  <c r="Q10" i="1"/>
  <c r="R10" i="1"/>
  <c r="L12" i="1"/>
  <c r="M12" i="1"/>
  <c r="N12" i="1"/>
  <c r="O12" i="1"/>
  <c r="P12" i="1"/>
  <c r="Q12" i="1"/>
  <c r="R12" i="1"/>
  <c r="L14" i="1"/>
  <c r="M14" i="1"/>
  <c r="N14" i="1"/>
  <c r="O14" i="1"/>
  <c r="P14" i="1"/>
  <c r="Q14" i="1"/>
  <c r="R14" i="1"/>
  <c r="L16" i="1"/>
  <c r="M16" i="1"/>
  <c r="N16" i="1"/>
  <c r="O16" i="1"/>
  <c r="P16" i="1"/>
  <c r="Q16" i="1"/>
  <c r="R16" i="1"/>
  <c r="L18" i="1"/>
  <c r="M18" i="1"/>
  <c r="N18" i="1"/>
  <c r="O18" i="1"/>
  <c r="P18" i="1"/>
  <c r="Q18" i="1"/>
  <c r="R18" i="1"/>
  <c r="R4" i="1"/>
  <c r="Q4" i="1"/>
  <c r="P4" i="1"/>
  <c r="M4" i="1"/>
  <c r="N4" i="1"/>
  <c r="O4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Flavel</author>
  </authors>
  <commentList>
    <comment ref="L1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Richard Flavel:</t>
        </r>
        <r>
          <rPr>
            <sz val="9"/>
            <color indexed="81"/>
            <rFont val="Calibri"/>
            <family val="2"/>
          </rPr>
          <t xml:space="preserve">
&gt; anova(lm1)
Analysis of Variance Table
Response: Ndfa[-c(32, 28)]
                        Df Sum Sq Mean Sq F value    Pr(&gt;F)    
Sample.Code[-c(32, 28)]  1  401.8   401.8  1.7959    0.1918    
Species[-c(32, 28)]      1 6031.6  6031.6 26.9560 2.026e-05 ***
Phos[-c(32, 28)]         1    1.0     1.0  0.0044    0.9476    
Residuals               26 5817.7   223.8                      
---
Signif. codes:  0 ‘***’ 0.001 ‘**’ 0.01 ‘*’ 0.05 ‘.’ 0.1 ‘ ’ 1
&gt; summary(lm1)
Call:
lm(formula = Ndfa[-c(32, 28)] ~ Sample.Code[-c(32, 28)] + Species[-c(32, 
    28)] + Phos[-c(32, 28)], data = mydf)
Residuals:
     Min       1Q   Median       3Q      Max 
-28.9535  -7.3652   0.8368  10.4605  28.3127 
Coefficients:
                            Estimate Std. Error t value Pr(&gt;|t|)    
(Intercept)                  -9.7811     5.3827  -1.817   0.0807 .  
Sample.Code[-c(32, 28)]Sole   9.3715     5.4883   1.708   0.0996 .  
Species[-c(32, 28)]Soybean   28.4948     5.4883   5.192 2.03e-05 ***
Phos[-c(32, 28)]20           -0.3622     5.4621  -0.066   0.9476    
---
Signif. codes:  0 ‘***’ 0.001 ‘**’ 0.01 ‘*’ 0.05 ‘.’ 0.1 ‘ ’ 1
Residual standard error: 14.96 on 26 degrees of freedom
Multiple R-squared:  0.5252, Adjusted R-squared:  0.4704 
F-statistic: 9.585 on 3 and 26 DF,  p-value: 0.0001951
</t>
        </r>
      </text>
    </comment>
  </commentList>
</comments>
</file>

<file path=xl/sharedStrings.xml><?xml version="1.0" encoding="utf-8"?>
<sst xmlns="http://schemas.openxmlformats.org/spreadsheetml/2006/main" count="249" uniqueCount="52">
  <si>
    <t>Vial Id</t>
  </si>
  <si>
    <t>Sample Code</t>
  </si>
  <si>
    <t>Sole</t>
  </si>
  <si>
    <t>Soybean</t>
  </si>
  <si>
    <t>Plot</t>
  </si>
  <si>
    <t>Rep</t>
  </si>
  <si>
    <t>Species</t>
  </si>
  <si>
    <t>P</t>
  </si>
  <si>
    <t>Application</t>
  </si>
  <si>
    <t>Sorghum</t>
  </si>
  <si>
    <t>Mixed</t>
  </si>
  <si>
    <t xml:space="preserve">Nitrogen </t>
  </si>
  <si>
    <t>%</t>
  </si>
  <si>
    <t>Nitrogen</t>
  </si>
  <si>
    <t>atm%</t>
  </si>
  <si>
    <t>L1 r1</t>
  </si>
  <si>
    <t>L1 r2</t>
  </si>
  <si>
    <t>L2 r1</t>
  </si>
  <si>
    <t>L2 r2</t>
  </si>
  <si>
    <t>L3.1 r1</t>
  </si>
  <si>
    <t>L3.1 r2</t>
  </si>
  <si>
    <t>L3.2 r1</t>
  </si>
  <si>
    <t>L3.2 r2</t>
  </si>
  <si>
    <t>L4.1 r1</t>
  </si>
  <si>
    <t>L4.1 r2</t>
  </si>
  <si>
    <t>L4.2 r1</t>
  </si>
  <si>
    <t>L4.2 r2</t>
  </si>
  <si>
    <t>L5 r1</t>
  </si>
  <si>
    <t>L5 r2</t>
  </si>
  <si>
    <t>L6 r1</t>
  </si>
  <si>
    <t>L6 r2</t>
  </si>
  <si>
    <t>delta15N</t>
  </si>
  <si>
    <t>%Ndfa</t>
  </si>
  <si>
    <t>TreatmentMeanDeltaN</t>
  </si>
  <si>
    <t>All Sorg</t>
  </si>
  <si>
    <t>0P Sorg</t>
  </si>
  <si>
    <t>20P Sorg</t>
  </si>
  <si>
    <t>Phos</t>
  </si>
  <si>
    <t>Ndfa</t>
  </si>
  <si>
    <t>Nat</t>
  </si>
  <si>
    <t>N(pc)</t>
  </si>
  <si>
    <t>Sample.Code</t>
  </si>
  <si>
    <t>SE</t>
  </si>
  <si>
    <t>df</t>
  </si>
  <si>
    <t>lower.CL</t>
  </si>
  <si>
    <t>upper.CL</t>
  </si>
  <si>
    <t>.group</t>
  </si>
  <si>
    <t>a</t>
  </si>
  <si>
    <t>bc</t>
  </si>
  <si>
    <t>c</t>
  </si>
  <si>
    <t>P fert 0kg</t>
  </si>
  <si>
    <t>P fert 20kg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</si>
</sst>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right"/>
    </xf>
    <xf numFmtId="11" fontId="1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0" borderId="0" xfId="0" applyAlignment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Analysis!$D$1</c:f>
              <c:strCache>
                <c:ptCount val="1"/>
                <c:pt idx="0">
                  <c:v>%Ndfa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36-4976-8635-F1F50B0028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36-4976-8635-F1F50B0028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36-4976-8635-F1F50B0028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36-4976-8635-F1F50B0028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36-4976-8635-F1F50B0028A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36-4976-8635-F1F50B0028A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1"/>
            <c:plus>
              <c:numRef>
                <c:f>Analysis!$E$2:$E$7</c:f>
                <c:numCache>
                  <c:formatCode>General</c:formatCode>
                  <c:ptCount val="6"/>
                  <c:pt idx="0">
                    <c:v>5.3827369999999997</c:v>
                  </c:pt>
                  <c:pt idx="1">
                    <c:v>5.3827369999999997</c:v>
                  </c:pt>
                  <c:pt idx="2">
                    <c:v>5.7686140000000004</c:v>
                  </c:pt>
                  <c:pt idx="3">
                    <c:v>5.3827369999999997</c:v>
                  </c:pt>
                  <c:pt idx="4">
                    <c:v>5.3827369999999997</c:v>
                  </c:pt>
                  <c:pt idx="5">
                    <c:v>5.7686140000000004</c:v>
                  </c:pt>
                </c:numCache>
              </c:numRef>
            </c:plus>
            <c:minus>
              <c:numRef>
                <c:f>Analysis!$E$2:$E$7</c:f>
                <c:numCache>
                  <c:formatCode>General</c:formatCode>
                  <c:ptCount val="6"/>
                  <c:pt idx="0">
                    <c:v>5.3827369999999997</c:v>
                  </c:pt>
                  <c:pt idx="1">
                    <c:v>5.3827369999999997</c:v>
                  </c:pt>
                  <c:pt idx="2">
                    <c:v>5.7686140000000004</c:v>
                  </c:pt>
                  <c:pt idx="3">
                    <c:v>5.3827369999999997</c:v>
                  </c:pt>
                  <c:pt idx="4">
                    <c:v>5.3827369999999997</c:v>
                  </c:pt>
                  <c:pt idx="5">
                    <c:v>5.7686140000000004</c:v>
                  </c:pt>
                </c:numCache>
              </c:numRef>
            </c:minus>
          </c:errBars>
          <c:cat>
            <c:multiLvlStrRef>
              <c:f>Analysis!$A$2:$C$9</c:f>
              <c:multiLvlStrCache>
                <c:ptCount val="6"/>
                <c:lvl>
                  <c:pt idx="0">
                    <c:v>Sorghum</c:v>
                  </c:pt>
                  <c:pt idx="1">
                    <c:v>Soybean</c:v>
                  </c:pt>
                  <c:pt idx="2">
                    <c:v>Soybean</c:v>
                  </c:pt>
                  <c:pt idx="3">
                    <c:v>Sorghum</c:v>
                  </c:pt>
                  <c:pt idx="4">
                    <c:v>Soybean</c:v>
                  </c:pt>
                  <c:pt idx="5">
                    <c:v>Soybean</c:v>
                  </c:pt>
                </c:lvl>
                <c:lvl>
                  <c:pt idx="0">
                    <c:v>Mixed</c:v>
                  </c:pt>
                  <c:pt idx="2">
                    <c:v>Sole</c:v>
                  </c:pt>
                  <c:pt idx="3">
                    <c:v>Mixed</c:v>
                  </c:pt>
                  <c:pt idx="5">
                    <c:v>Sole</c:v>
                  </c:pt>
                </c:lvl>
                <c:lvl>
                  <c:pt idx="0">
                    <c:v>P fert 0kg</c:v>
                  </c:pt>
                  <c:pt idx="3">
                    <c:v>P fert 20kg</c:v>
                  </c:pt>
                </c:lvl>
              </c:multiLvlStrCache>
            </c:multiLvlStrRef>
          </c:cat>
          <c:val>
            <c:numRef>
              <c:f>Analysis!$D$2:$D$7</c:f>
              <c:numCache>
                <c:formatCode>0.00</c:formatCode>
                <c:ptCount val="6"/>
                <c:pt idx="0">
                  <c:v>-9.7811058000000006</c:v>
                </c:pt>
                <c:pt idx="1">
                  <c:v>18.713652100000001</c:v>
                </c:pt>
                <c:pt idx="2">
                  <c:v>28.085145300000001</c:v>
                </c:pt>
                <c:pt idx="3">
                  <c:v>-10.143353599999999</c:v>
                </c:pt>
                <c:pt idx="4">
                  <c:v>18.3514044</c:v>
                </c:pt>
                <c:pt idx="5">
                  <c:v>27.722897499999998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36-4976-8635-F1F50B0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3703688"/>
        <c:axId val="-2013700600"/>
      </c:barChart>
      <c:catAx>
        <c:axId val="-201370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13700600"/>
        <c:crossesAt val="0"/>
        <c:auto val="1"/>
        <c:lblAlgn val="ctr"/>
        <c:lblOffset val="100"/>
        <c:noMultiLvlLbl val="0"/>
      </c:catAx>
      <c:valAx>
        <c:axId val="-2013700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%Ndfa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13703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139700</xdr:rowOff>
    </xdr:from>
    <xdr:to>
      <xdr:col>11</xdr:col>
      <xdr:colOff>241300</xdr:colOff>
      <xdr:row>50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workbookViewId="0">
      <selection activeCell="K51" sqref="K51:K54"/>
    </sheetView>
  </sheetViews>
  <sheetFormatPr defaultColWidth="8.85546875" defaultRowHeight="15"/>
  <cols>
    <col min="2" max="2" width="5.85546875" bestFit="1" customWidth="1"/>
    <col min="3" max="3" width="11.42578125" bestFit="1" customWidth="1"/>
    <col min="5" max="5" width="11.42578125" bestFit="1" customWidth="1"/>
    <col min="11" max="11" width="9.85546875" customWidth="1"/>
  </cols>
  <sheetData>
    <row r="1" spans="1:18">
      <c r="E1" s="1" t="s">
        <v>7</v>
      </c>
      <c r="H1" t="s">
        <v>11</v>
      </c>
      <c r="I1" t="s">
        <v>13</v>
      </c>
      <c r="N1" s="1" t="s">
        <v>7</v>
      </c>
      <c r="Q1" t="s">
        <v>11</v>
      </c>
      <c r="R1" t="s">
        <v>13</v>
      </c>
    </row>
    <row r="2" spans="1:18">
      <c r="A2" s="4"/>
      <c r="B2" s="4" t="s">
        <v>0</v>
      </c>
      <c r="C2" s="4" t="s">
        <v>1</v>
      </c>
      <c r="D2" s="4" t="s">
        <v>6</v>
      </c>
      <c r="E2" s="4" t="s">
        <v>8</v>
      </c>
      <c r="F2" s="4" t="s">
        <v>5</v>
      </c>
      <c r="G2" s="4" t="s">
        <v>4</v>
      </c>
      <c r="H2" s="4" t="s">
        <v>12</v>
      </c>
      <c r="I2" s="4" t="s">
        <v>14</v>
      </c>
      <c r="J2" s="4"/>
      <c r="L2" s="4" t="s">
        <v>1</v>
      </c>
      <c r="M2" s="4" t="s">
        <v>6</v>
      </c>
      <c r="N2" s="4" t="s">
        <v>8</v>
      </c>
      <c r="O2" s="4" t="s">
        <v>5</v>
      </c>
      <c r="P2" s="4" t="s">
        <v>4</v>
      </c>
      <c r="Q2" s="4" t="s">
        <v>12</v>
      </c>
      <c r="R2" s="4" t="s">
        <v>14</v>
      </c>
    </row>
    <row r="3" spans="1:18">
      <c r="A3" s="11" t="s">
        <v>21</v>
      </c>
      <c r="B3" s="12"/>
      <c r="C3" s="5" t="s">
        <v>10</v>
      </c>
      <c r="D3" s="5" t="s">
        <v>9</v>
      </c>
      <c r="E3" s="4">
        <v>20</v>
      </c>
      <c r="F3" s="9">
        <v>4</v>
      </c>
      <c r="G3" s="9">
        <v>22</v>
      </c>
      <c r="H3" s="8">
        <v>1.5331983324300595</v>
      </c>
      <c r="I3" s="3">
        <v>0.369990802375042</v>
      </c>
      <c r="J3" s="5">
        <v>10.075900559765193</v>
      </c>
      <c r="K3" s="6"/>
    </row>
    <row r="4" spans="1:18">
      <c r="A4" s="11" t="s">
        <v>22</v>
      </c>
      <c r="B4" s="12"/>
      <c r="C4" s="5" t="s">
        <v>10</v>
      </c>
      <c r="D4" s="5" t="s">
        <v>9</v>
      </c>
      <c r="E4" s="4">
        <v>20</v>
      </c>
      <c r="F4" s="9">
        <v>4</v>
      </c>
      <c r="G4" s="9">
        <v>22</v>
      </c>
      <c r="H4" s="8">
        <v>1.4041537343630854</v>
      </c>
      <c r="I4" s="3">
        <v>0.37006523089679599</v>
      </c>
      <c r="J4" s="5">
        <v>10.279090627343651</v>
      </c>
      <c r="K4" s="6"/>
      <c r="L4" s="7" t="str">
        <f>C4</f>
        <v>Mixed</v>
      </c>
      <c r="M4" s="7" t="str">
        <f t="shared" ref="M4:O4" si="0">D4</f>
        <v>Sorghum</v>
      </c>
      <c r="N4" s="7">
        <f t="shared" si="0"/>
        <v>20</v>
      </c>
      <c r="O4" s="7">
        <f t="shared" si="0"/>
        <v>4</v>
      </c>
      <c r="P4" s="7">
        <f>G4</f>
        <v>22</v>
      </c>
      <c r="Q4" s="7">
        <f>AVERAGE(H3:H4)</f>
        <v>1.4686760333965725</v>
      </c>
      <c r="R4" s="7">
        <f>AVERAGE(I3:I4)</f>
        <v>0.370028016635919</v>
      </c>
    </row>
    <row r="5" spans="1:18">
      <c r="A5" s="11" t="s">
        <v>23</v>
      </c>
      <c r="B5" s="12"/>
      <c r="C5" s="5" t="s">
        <v>10</v>
      </c>
      <c r="D5" s="5" t="s">
        <v>9</v>
      </c>
      <c r="E5" s="4">
        <v>0</v>
      </c>
      <c r="F5" s="9">
        <v>4</v>
      </c>
      <c r="G5" s="9">
        <v>21</v>
      </c>
      <c r="H5" s="8">
        <v>1.6134157765186146</v>
      </c>
      <c r="I5" s="3">
        <v>0.36997624908148202</v>
      </c>
      <c r="J5" s="5">
        <v>10.03617002861591</v>
      </c>
      <c r="K5" s="6"/>
    </row>
    <row r="6" spans="1:18">
      <c r="A6" s="11" t="s">
        <v>24</v>
      </c>
      <c r="B6" s="12"/>
      <c r="C6" s="5" t="s">
        <v>10</v>
      </c>
      <c r="D6" s="5" t="s">
        <v>9</v>
      </c>
      <c r="E6" s="4">
        <v>0</v>
      </c>
      <c r="F6" s="9">
        <v>4</v>
      </c>
      <c r="G6" s="9">
        <v>21</v>
      </c>
      <c r="H6" s="8">
        <v>1.5344915428184587</v>
      </c>
      <c r="I6" s="3">
        <v>0.37007513239376899</v>
      </c>
      <c r="J6" s="5">
        <v>10.306121741111046</v>
      </c>
      <c r="K6" s="6"/>
      <c r="L6" s="7" t="str">
        <f t="shared" ref="L6" si="1">C6</f>
        <v>Mixed</v>
      </c>
      <c r="M6" s="7" t="str">
        <f t="shared" ref="M6" si="2">D6</f>
        <v>Sorghum</v>
      </c>
      <c r="N6" s="7">
        <f t="shared" ref="N6" si="3">E6</f>
        <v>0</v>
      </c>
      <c r="O6" s="7">
        <f t="shared" ref="O6" si="4">F6</f>
        <v>4</v>
      </c>
      <c r="P6" s="7">
        <f t="shared" ref="P6" si="5">G6</f>
        <v>21</v>
      </c>
      <c r="Q6" s="7">
        <f t="shared" ref="Q6" si="6">AVERAGE(H5:H6)</f>
        <v>1.5739536596685366</v>
      </c>
      <c r="R6" s="7">
        <f t="shared" ref="R6" si="7">AVERAGE(I5:I6)</f>
        <v>0.37002569073762548</v>
      </c>
    </row>
    <row r="7" spans="1:18">
      <c r="A7" s="11" t="s">
        <v>15</v>
      </c>
      <c r="B7" s="12"/>
      <c r="C7" s="4" t="s">
        <v>2</v>
      </c>
      <c r="D7" s="5" t="s">
        <v>9</v>
      </c>
      <c r="E7" s="4">
        <v>20</v>
      </c>
      <c r="F7" s="9">
        <v>4</v>
      </c>
      <c r="G7" s="9">
        <v>23</v>
      </c>
      <c r="H7" s="8">
        <v>1.5314839767541035</v>
      </c>
      <c r="I7" s="3">
        <v>0.36936701882477402</v>
      </c>
      <c r="J7" s="5">
        <v>8.3729697646027947</v>
      </c>
      <c r="K7" s="6"/>
    </row>
    <row r="8" spans="1:18">
      <c r="A8" s="11" t="s">
        <v>16</v>
      </c>
      <c r="B8" s="12"/>
      <c r="C8" s="4" t="s">
        <v>2</v>
      </c>
      <c r="D8" s="5" t="s">
        <v>9</v>
      </c>
      <c r="E8" s="4">
        <v>20</v>
      </c>
      <c r="F8" s="9">
        <v>4</v>
      </c>
      <c r="G8" s="9">
        <v>23</v>
      </c>
      <c r="H8" s="8">
        <v>1.6092277350809525</v>
      </c>
      <c r="I8" s="3">
        <v>0.369389421210012</v>
      </c>
      <c r="J8" s="5">
        <v>8.4341283374610665</v>
      </c>
      <c r="K8" s="6"/>
      <c r="L8" s="7" t="str">
        <f t="shared" ref="L8" si="8">C8</f>
        <v>Sole</v>
      </c>
      <c r="M8" s="7" t="str">
        <f t="shared" ref="M8" si="9">D8</f>
        <v>Sorghum</v>
      </c>
      <c r="N8" s="7">
        <f t="shared" ref="N8" si="10">E8</f>
        <v>20</v>
      </c>
      <c r="O8" s="7">
        <f t="shared" ref="O8" si="11">F8</f>
        <v>4</v>
      </c>
      <c r="P8" s="7">
        <f t="shared" ref="P8" si="12">G8</f>
        <v>23</v>
      </c>
      <c r="Q8" s="7">
        <f t="shared" ref="Q8" si="13">AVERAGE(H7:H8)</f>
        <v>1.5703558559175281</v>
      </c>
      <c r="R8" s="7">
        <f t="shared" ref="R8" si="14">AVERAGE(I7:I8)</f>
        <v>0.36937822001739301</v>
      </c>
    </row>
    <row r="9" spans="1:18">
      <c r="A9" s="11" t="s">
        <v>29</v>
      </c>
      <c r="B9" s="12"/>
      <c r="C9" s="4" t="s">
        <v>2</v>
      </c>
      <c r="D9" s="5" t="s">
        <v>9</v>
      </c>
      <c r="E9" s="4">
        <v>0</v>
      </c>
      <c r="F9" s="9">
        <v>4</v>
      </c>
      <c r="G9" s="9">
        <v>19</v>
      </c>
      <c r="H9" s="8">
        <v>1.6870175297772569</v>
      </c>
      <c r="I9" s="3">
        <v>0.37000876928278498</v>
      </c>
      <c r="J9" s="5">
        <v>10.124950266953215</v>
      </c>
      <c r="K9" s="6"/>
    </row>
    <row r="10" spans="1:18">
      <c r="A10" s="11" t="s">
        <v>30</v>
      </c>
      <c r="B10" s="12"/>
      <c r="C10" s="4" t="s">
        <v>2</v>
      </c>
      <c r="D10" s="5" t="s">
        <v>9</v>
      </c>
      <c r="E10" s="4">
        <v>0</v>
      </c>
      <c r="F10" s="9">
        <v>4</v>
      </c>
      <c r="G10" s="9">
        <v>19</v>
      </c>
      <c r="H10" s="8">
        <v>1.70405015806261</v>
      </c>
      <c r="I10" s="3">
        <v>0.37019929857939599</v>
      </c>
      <c r="J10" s="5">
        <v>10.645095766846767</v>
      </c>
      <c r="K10" s="6"/>
      <c r="L10" s="7" t="str">
        <f t="shared" ref="L10" si="15">C10</f>
        <v>Sole</v>
      </c>
      <c r="M10" s="7" t="str">
        <f t="shared" ref="M10" si="16">D10</f>
        <v>Sorghum</v>
      </c>
      <c r="N10" s="7">
        <f t="shared" ref="N10" si="17">E10</f>
        <v>0</v>
      </c>
      <c r="O10" s="7">
        <f t="shared" ref="O10" si="18">F10</f>
        <v>4</v>
      </c>
      <c r="P10" s="7">
        <f t="shared" ref="P10" si="19">G10</f>
        <v>19</v>
      </c>
      <c r="Q10" s="7">
        <f t="shared" ref="Q10" si="20">AVERAGE(H9:H10)</f>
        <v>1.6955338439199334</v>
      </c>
      <c r="R10" s="7">
        <f t="shared" ref="R10" si="21">AVERAGE(I9:I10)</f>
        <v>0.37010403393109048</v>
      </c>
    </row>
    <row r="11" spans="1:18">
      <c r="A11" s="11" t="s">
        <v>19</v>
      </c>
      <c r="B11" s="12"/>
      <c r="C11" s="5" t="s">
        <v>10</v>
      </c>
      <c r="D11" s="5" t="s">
        <v>3</v>
      </c>
      <c r="E11" s="4">
        <v>20</v>
      </c>
      <c r="F11" s="9">
        <v>4</v>
      </c>
      <c r="G11" s="9">
        <v>22</v>
      </c>
      <c r="H11" s="8">
        <v>1.5475037035284376</v>
      </c>
      <c r="I11" s="3">
        <v>0.36945815531478099</v>
      </c>
      <c r="J11" s="5">
        <v>8.6217726311246921</v>
      </c>
      <c r="K11" s="6"/>
    </row>
    <row r="12" spans="1:18">
      <c r="A12" s="11" t="s">
        <v>20</v>
      </c>
      <c r="B12" s="12"/>
      <c r="C12" s="5" t="s">
        <v>10</v>
      </c>
      <c r="D12" s="5" t="s">
        <v>3</v>
      </c>
      <c r="E12" s="4">
        <v>20</v>
      </c>
      <c r="F12" s="9">
        <v>4</v>
      </c>
      <c r="G12" s="9">
        <v>22</v>
      </c>
      <c r="H12" s="8">
        <v>1.6603137703528303</v>
      </c>
      <c r="I12" s="3">
        <v>0.369549800990564</v>
      </c>
      <c r="J12" s="5">
        <v>8.871965576205266</v>
      </c>
      <c r="K12" s="6"/>
      <c r="L12" s="7" t="str">
        <f t="shared" ref="L12" si="22">C12</f>
        <v>Mixed</v>
      </c>
      <c r="M12" s="7" t="str">
        <f t="shared" ref="M12" si="23">D12</f>
        <v>Soybean</v>
      </c>
      <c r="N12" s="7">
        <f t="shared" ref="N12" si="24">E12</f>
        <v>20</v>
      </c>
      <c r="O12" s="7">
        <f t="shared" ref="O12" si="25">F12</f>
        <v>4</v>
      </c>
      <c r="P12" s="7">
        <f t="shared" ref="P12" si="26">G12</f>
        <v>22</v>
      </c>
      <c r="Q12" s="7">
        <f t="shared" ref="Q12" si="27">AVERAGE(H11:H12)</f>
        <v>1.603908736940634</v>
      </c>
      <c r="R12" s="7">
        <f t="shared" ref="R12" si="28">AVERAGE(I11:I12)</f>
        <v>0.3695039781526725</v>
      </c>
    </row>
    <row r="13" spans="1:18">
      <c r="A13" s="11" t="s">
        <v>25</v>
      </c>
      <c r="B13" s="12"/>
      <c r="C13" s="5" t="s">
        <v>10</v>
      </c>
      <c r="D13" s="5" t="s">
        <v>3</v>
      </c>
      <c r="E13" s="4">
        <v>0</v>
      </c>
      <c r="F13" s="9">
        <v>4</v>
      </c>
      <c r="G13" s="9">
        <v>21</v>
      </c>
      <c r="H13" s="8">
        <v>1.9635578033176149</v>
      </c>
      <c r="I13" s="3">
        <v>0.36903948408564602</v>
      </c>
      <c r="J13" s="5">
        <v>7.478799032612625</v>
      </c>
      <c r="K13" s="6"/>
    </row>
    <row r="14" spans="1:18">
      <c r="A14" s="11" t="s">
        <v>26</v>
      </c>
      <c r="B14" s="12"/>
      <c r="C14" s="5" t="s">
        <v>10</v>
      </c>
      <c r="D14" s="5" t="s">
        <v>3</v>
      </c>
      <c r="E14" s="4">
        <v>0</v>
      </c>
      <c r="F14" s="9">
        <v>4</v>
      </c>
      <c r="G14" s="9">
        <v>21</v>
      </c>
      <c r="H14" s="8">
        <v>1.865390664909897</v>
      </c>
      <c r="I14" s="3">
        <v>0.36905998383510003</v>
      </c>
      <c r="J14" s="5">
        <v>7.5347634045864327</v>
      </c>
      <c r="K14" s="6"/>
      <c r="L14" s="7" t="str">
        <f t="shared" ref="L14" si="29">C14</f>
        <v>Mixed</v>
      </c>
      <c r="M14" s="7" t="str">
        <f t="shared" ref="M14" si="30">D14</f>
        <v>Soybean</v>
      </c>
      <c r="N14" s="7">
        <f t="shared" ref="N14" si="31">E14</f>
        <v>0</v>
      </c>
      <c r="O14" s="7">
        <f t="shared" ref="O14" si="32">F14</f>
        <v>4</v>
      </c>
      <c r="P14" s="7">
        <f t="shared" ref="P14" si="33">G14</f>
        <v>21</v>
      </c>
      <c r="Q14" s="7">
        <f t="shared" ref="Q14" si="34">AVERAGE(H13:H14)</f>
        <v>1.9144742341137559</v>
      </c>
      <c r="R14" s="7">
        <f t="shared" ref="R14" si="35">AVERAGE(I13:I14)</f>
        <v>0.36904973396037299</v>
      </c>
    </row>
    <row r="15" spans="1:18">
      <c r="A15" s="11" t="s">
        <v>17</v>
      </c>
      <c r="B15" s="12"/>
      <c r="C15" s="4" t="s">
        <v>2</v>
      </c>
      <c r="D15" s="5" t="s">
        <v>3</v>
      </c>
      <c r="E15" s="4">
        <v>20</v>
      </c>
      <c r="F15" s="9">
        <v>4</v>
      </c>
      <c r="G15" s="9">
        <v>24</v>
      </c>
      <c r="H15" s="8">
        <v>2.0693930839636714</v>
      </c>
      <c r="I15" s="3">
        <v>0.36674159128591599</v>
      </c>
      <c r="J15" s="5">
        <v>1.2055454160960319</v>
      </c>
      <c r="K15" s="6"/>
    </row>
    <row r="16" spans="1:18">
      <c r="A16" s="11" t="s">
        <v>18</v>
      </c>
      <c r="B16" s="12"/>
      <c r="C16" s="4" t="s">
        <v>2</v>
      </c>
      <c r="D16" s="5" t="s">
        <v>3</v>
      </c>
      <c r="E16" s="4">
        <v>20</v>
      </c>
      <c r="F16" s="9">
        <v>4</v>
      </c>
      <c r="G16" s="9">
        <v>24</v>
      </c>
      <c r="H16" s="8">
        <v>2.1575611541684792</v>
      </c>
      <c r="I16" s="3">
        <v>0.366760616644907</v>
      </c>
      <c r="J16" s="5">
        <v>1.2574846980807697</v>
      </c>
      <c r="K16" s="6"/>
      <c r="L16" s="7" t="str">
        <f t="shared" ref="L16" si="36">C16</f>
        <v>Sole</v>
      </c>
      <c r="M16" s="7" t="str">
        <f t="shared" ref="M16" si="37">D16</f>
        <v>Soybean</v>
      </c>
      <c r="N16" s="7">
        <f t="shared" ref="N16" si="38">E16</f>
        <v>20</v>
      </c>
      <c r="O16" s="7">
        <f t="shared" ref="O16" si="39">F16</f>
        <v>4</v>
      </c>
      <c r="P16" s="7">
        <f t="shared" ref="P16" si="40">G16</f>
        <v>24</v>
      </c>
      <c r="Q16" s="7">
        <f t="shared" ref="Q16" si="41">AVERAGE(H15:H16)</f>
        <v>2.1134771190660753</v>
      </c>
      <c r="R16" s="7">
        <f t="shared" ref="R16" si="42">AVERAGE(I15:I16)</f>
        <v>0.3667511039654115</v>
      </c>
    </row>
    <row r="17" spans="1:18">
      <c r="A17" s="11" t="s">
        <v>27</v>
      </c>
      <c r="B17" s="12"/>
      <c r="C17" s="4" t="s">
        <v>2</v>
      </c>
      <c r="D17" s="5" t="s">
        <v>3</v>
      </c>
      <c r="E17" s="4">
        <v>0</v>
      </c>
      <c r="F17" s="9">
        <v>4</v>
      </c>
      <c r="G17" s="9">
        <v>20</v>
      </c>
      <c r="H17" s="8">
        <v>2.031303990667499</v>
      </c>
      <c r="I17" s="3">
        <v>0.36998062230905798</v>
      </c>
      <c r="J17" s="5">
        <v>10.048108951837204</v>
      </c>
      <c r="K17" s="6"/>
    </row>
    <row r="18" spans="1:18">
      <c r="A18" s="11" t="s">
        <v>28</v>
      </c>
      <c r="B18" s="12"/>
      <c r="C18" s="4" t="s">
        <v>2</v>
      </c>
      <c r="D18" s="5" t="s">
        <v>3</v>
      </c>
      <c r="E18" s="4">
        <v>0</v>
      </c>
      <c r="F18" s="9">
        <v>4</v>
      </c>
      <c r="G18" s="9">
        <v>20</v>
      </c>
      <c r="H18" s="8">
        <v>2.0951735458051339</v>
      </c>
      <c r="I18" s="3">
        <v>0.36999283477585398</v>
      </c>
      <c r="J18" s="5">
        <v>10.081449019530357</v>
      </c>
      <c r="K18" s="6"/>
      <c r="L18" s="7" t="str">
        <f t="shared" ref="L18" si="43">C18</f>
        <v>Sole</v>
      </c>
      <c r="M18" s="7" t="str">
        <f t="shared" ref="M18" si="44">D18</f>
        <v>Soybean</v>
      </c>
      <c r="N18" s="7">
        <f t="shared" ref="N18" si="45">E18</f>
        <v>0</v>
      </c>
      <c r="O18" s="7">
        <f t="shared" ref="O18:P18" si="46">F18</f>
        <v>4</v>
      </c>
      <c r="P18" s="7">
        <f t="shared" si="46"/>
        <v>20</v>
      </c>
      <c r="Q18" s="7">
        <f t="shared" ref="Q18:R18" si="47">AVERAGE(H17:H18)</f>
        <v>2.0632387682363165</v>
      </c>
      <c r="R18" s="7">
        <f t="shared" si="47"/>
        <v>0.36998672854245596</v>
      </c>
    </row>
    <row r="19" spans="1:18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8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8">
      <c r="A21" s="13"/>
      <c r="B21" s="13"/>
      <c r="E21" s="1" t="s">
        <v>7</v>
      </c>
      <c r="H21" t="s">
        <v>11</v>
      </c>
      <c r="I21" t="s">
        <v>13</v>
      </c>
      <c r="J21" s="13"/>
    </row>
    <row r="22" spans="1:18">
      <c r="A22" s="13"/>
      <c r="B22" s="13"/>
      <c r="C22" s="4" t="s">
        <v>1</v>
      </c>
      <c r="D22" s="4" t="s">
        <v>6</v>
      </c>
      <c r="E22" s="4" t="s">
        <v>8</v>
      </c>
      <c r="F22" s="4" t="s">
        <v>5</v>
      </c>
      <c r="G22" s="4" t="s">
        <v>4</v>
      </c>
      <c r="H22" s="4" t="s">
        <v>12</v>
      </c>
      <c r="I22" s="4" t="s">
        <v>14</v>
      </c>
      <c r="J22" s="13" t="s">
        <v>31</v>
      </c>
      <c r="K22" s="13" t="s">
        <v>32</v>
      </c>
      <c r="M22" s="13" t="s">
        <v>33</v>
      </c>
    </row>
    <row r="23" spans="1:18">
      <c r="A23" s="13"/>
      <c r="B23" s="13">
        <v>20</v>
      </c>
      <c r="C23" s="13" t="s">
        <v>10</v>
      </c>
      <c r="D23" s="13" t="s">
        <v>9</v>
      </c>
      <c r="E23" s="13">
        <v>0</v>
      </c>
      <c r="F23" s="13">
        <v>1</v>
      </c>
      <c r="G23" s="13">
        <v>4</v>
      </c>
      <c r="H23" s="17">
        <v>1.9637646470969472</v>
      </c>
      <c r="I23" s="14">
        <v>0.36979994733836502</v>
      </c>
      <c r="J23" s="5">
        <f t="shared" ref="J23:J54" si="48">((I23-0.3663)/0.3663)*1000</f>
        <v>9.5548657886022532</v>
      </c>
      <c r="K23" s="5">
        <f>((K$59-J23)/K$59)*100</f>
        <v>-10.599217254107126</v>
      </c>
    </row>
    <row r="24" spans="1:18">
      <c r="A24" s="13"/>
      <c r="B24" s="13">
        <v>21</v>
      </c>
      <c r="C24" s="13" t="s">
        <v>10</v>
      </c>
      <c r="D24" s="13" t="s">
        <v>9</v>
      </c>
      <c r="E24" s="13">
        <v>0</v>
      </c>
      <c r="F24" s="13">
        <v>2</v>
      </c>
      <c r="G24" s="13">
        <v>9</v>
      </c>
      <c r="H24" s="17">
        <v>1.8050264880900855</v>
      </c>
      <c r="I24" s="14">
        <v>0.36940534823346499</v>
      </c>
      <c r="J24" s="5">
        <f t="shared" si="48"/>
        <v>8.4776091549685422</v>
      </c>
      <c r="K24" s="6">
        <f t="shared" ref="K24:K26" si="49">((K$59-J24)/K$59)*100</f>
        <v>1.8702138292479438</v>
      </c>
    </row>
    <row r="25" spans="1:18">
      <c r="A25" s="13"/>
      <c r="B25" s="13">
        <v>22</v>
      </c>
      <c r="C25" s="13" t="s">
        <v>10</v>
      </c>
      <c r="D25" s="13" t="s">
        <v>9</v>
      </c>
      <c r="E25" s="13">
        <v>0</v>
      </c>
      <c r="F25" s="13">
        <v>3</v>
      </c>
      <c r="G25" s="13">
        <v>17</v>
      </c>
      <c r="H25" s="17">
        <v>1.7218470703954463</v>
      </c>
      <c r="I25" s="14">
        <v>0.37008609960884797</v>
      </c>
      <c r="J25" s="5">
        <f t="shared" si="48"/>
        <v>10.336062268217196</v>
      </c>
      <c r="K25" s="6">
        <f t="shared" si="49"/>
        <v>-19.641701060644806</v>
      </c>
    </row>
    <row r="26" spans="1:18">
      <c r="A26" s="13"/>
      <c r="C26" s="13" t="s">
        <v>10</v>
      </c>
      <c r="D26" s="13" t="s">
        <v>9</v>
      </c>
      <c r="E26" s="13">
        <v>0</v>
      </c>
      <c r="F26" s="15">
        <v>4</v>
      </c>
      <c r="G26" s="15">
        <v>21</v>
      </c>
      <c r="H26" s="17">
        <v>1.5739536596685366</v>
      </c>
      <c r="I26" s="14">
        <v>0.37002569073762548</v>
      </c>
      <c r="J26" s="5">
        <f t="shared" si="48"/>
        <v>10.171145884863403</v>
      </c>
      <c r="K26" s="6">
        <f t="shared" si="49"/>
        <v>-17.732765517765142</v>
      </c>
      <c r="M26" s="7">
        <f>AVERAGE(J23:J26)</f>
        <v>9.6349207741628504</v>
      </c>
      <c r="N26" s="7">
        <f>AVERAGE(K23:K26)</f>
        <v>-11.525867500817283</v>
      </c>
    </row>
    <row r="27" spans="1:18">
      <c r="A27" s="13"/>
      <c r="B27" s="13">
        <v>18</v>
      </c>
      <c r="C27" s="13" t="s">
        <v>10</v>
      </c>
      <c r="D27" s="15" t="s">
        <v>9</v>
      </c>
      <c r="E27" s="13">
        <v>20</v>
      </c>
      <c r="F27" s="13">
        <v>1</v>
      </c>
      <c r="G27" s="15">
        <v>3</v>
      </c>
      <c r="H27" s="17">
        <v>2.3871627844472081</v>
      </c>
      <c r="I27" s="14">
        <v>0.36904833491811101</v>
      </c>
      <c r="J27" s="5">
        <f t="shared" si="48"/>
        <v>7.5029618294048461</v>
      </c>
      <c r="K27" s="6">
        <f>((K$60-J27)/K$60)*100</f>
        <v>7.4633826054138268</v>
      </c>
    </row>
    <row r="28" spans="1:18">
      <c r="A28" s="13"/>
      <c r="B28" s="13">
        <v>23</v>
      </c>
      <c r="C28" s="13" t="s">
        <v>10</v>
      </c>
      <c r="D28" s="13" t="s">
        <v>9</v>
      </c>
      <c r="E28" s="13">
        <v>20</v>
      </c>
      <c r="F28" s="13">
        <v>2</v>
      </c>
      <c r="G28" s="13">
        <v>12</v>
      </c>
      <c r="H28" s="17">
        <v>2.5105279755647749</v>
      </c>
      <c r="I28" s="14">
        <v>0.36943486629781502</v>
      </c>
      <c r="J28" s="5">
        <f t="shared" si="48"/>
        <v>8.5581935512285252</v>
      </c>
      <c r="K28" s="6">
        <f>((K$60-J28)/K$60)*100</f>
        <v>-5.5511543634852725</v>
      </c>
    </row>
    <row r="29" spans="1:18">
      <c r="A29" s="13"/>
      <c r="B29" s="13">
        <v>24</v>
      </c>
      <c r="C29" s="13" t="s">
        <v>10</v>
      </c>
      <c r="D29" s="13" t="s">
        <v>9</v>
      </c>
      <c r="E29" s="13">
        <v>20</v>
      </c>
      <c r="F29" s="13">
        <v>3</v>
      </c>
      <c r="G29" s="13">
        <v>13</v>
      </c>
      <c r="H29" s="17">
        <v>1.7239107056243825</v>
      </c>
      <c r="I29" s="14">
        <v>0.36970688146884401</v>
      </c>
      <c r="J29" s="5">
        <f t="shared" si="48"/>
        <v>9.3007957107398074</v>
      </c>
      <c r="K29" s="6">
        <f t="shared" ref="K29:K30" si="50">((K$60-J29)/K$60)*100</f>
        <v>-14.709923056906687</v>
      </c>
    </row>
    <row r="30" spans="1:18">
      <c r="A30" s="13"/>
      <c r="C30" s="13" t="s">
        <v>10</v>
      </c>
      <c r="D30" s="13" t="s">
        <v>9</v>
      </c>
      <c r="E30" s="13">
        <v>20</v>
      </c>
      <c r="F30" s="15">
        <v>4</v>
      </c>
      <c r="G30" s="15">
        <v>22</v>
      </c>
      <c r="H30" s="17">
        <v>1.4686760333965725</v>
      </c>
      <c r="I30" s="14">
        <v>0.370028016635919</v>
      </c>
      <c r="J30" s="5">
        <f t="shared" si="48"/>
        <v>10.17749559355442</v>
      </c>
      <c r="K30" s="6">
        <f t="shared" si="50"/>
        <v>-25.522565246814981</v>
      </c>
      <c r="M30" s="7">
        <f t="shared" ref="M30:N30" si="51">AVERAGE(J27:J30)</f>
        <v>8.8848616712318993</v>
      </c>
      <c r="N30" s="7">
        <f t="shared" si="51"/>
        <v>-9.5800650154482785</v>
      </c>
    </row>
    <row r="31" spans="1:18">
      <c r="A31" s="13"/>
      <c r="B31" s="13">
        <v>12</v>
      </c>
      <c r="C31" s="13" t="s">
        <v>10</v>
      </c>
      <c r="D31" s="16" t="s">
        <v>3</v>
      </c>
      <c r="E31" s="13">
        <v>0</v>
      </c>
      <c r="F31" s="13">
        <v>1</v>
      </c>
      <c r="G31" s="15">
        <v>4</v>
      </c>
      <c r="H31" s="17">
        <v>3.0644391448539996</v>
      </c>
      <c r="I31" s="14">
        <v>0.36872013749205901</v>
      </c>
      <c r="J31" s="5">
        <f t="shared" si="48"/>
        <v>6.6069819603030124</v>
      </c>
      <c r="K31" s="6">
        <f>((K$59-J31)/K$59)*100</f>
        <v>23.523045808431508</v>
      </c>
    </row>
    <row r="32" spans="1:18">
      <c r="A32" s="13"/>
      <c r="B32" s="13">
        <v>13</v>
      </c>
      <c r="C32" s="13" t="s">
        <v>10</v>
      </c>
      <c r="D32" s="13" t="s">
        <v>3</v>
      </c>
      <c r="E32" s="13">
        <v>0</v>
      </c>
      <c r="F32" s="13">
        <v>2</v>
      </c>
      <c r="G32" s="13">
        <v>9</v>
      </c>
      <c r="H32" s="17">
        <v>2.2883812652616329</v>
      </c>
      <c r="I32" s="14">
        <v>0.36894752760910898</v>
      </c>
      <c r="J32" s="5">
        <f t="shared" si="48"/>
        <v>7.2277576006250843</v>
      </c>
      <c r="K32" s="6">
        <f t="shared" ref="K32:K34" si="52">((K$59-J32)/K$59)*100</f>
        <v>16.337460847945955</v>
      </c>
    </row>
    <row r="33" spans="1:14">
      <c r="A33" s="13"/>
      <c r="B33" s="13">
        <v>14</v>
      </c>
      <c r="C33" s="13" t="s">
        <v>10</v>
      </c>
      <c r="D33" s="13" t="s">
        <v>3</v>
      </c>
      <c r="E33" s="13">
        <v>0</v>
      </c>
      <c r="F33" s="13">
        <v>3</v>
      </c>
      <c r="G33" s="13">
        <v>17</v>
      </c>
      <c r="H33" s="17">
        <v>2.097387509060975</v>
      </c>
      <c r="I33" s="14">
        <v>0.36825300675675399</v>
      </c>
      <c r="J33" s="5">
        <f t="shared" si="48"/>
        <v>5.331713777652122</v>
      </c>
      <c r="K33" s="6">
        <f t="shared" si="52"/>
        <v>38.284494677603846</v>
      </c>
    </row>
    <row r="34" spans="1:14">
      <c r="A34" s="13"/>
      <c r="C34" s="13" t="s">
        <v>10</v>
      </c>
      <c r="D34" s="13" t="s">
        <v>3</v>
      </c>
      <c r="E34" s="13">
        <v>0</v>
      </c>
      <c r="F34" s="15">
        <v>4</v>
      </c>
      <c r="G34" s="15">
        <v>21</v>
      </c>
      <c r="H34" s="17">
        <v>1.9144742341137559</v>
      </c>
      <c r="I34" s="14">
        <v>0.36904973396037299</v>
      </c>
      <c r="J34" s="5">
        <f t="shared" si="48"/>
        <v>7.5067812185994534</v>
      </c>
      <c r="K34" s="6">
        <f t="shared" si="52"/>
        <v>13.107714410252811</v>
      </c>
      <c r="M34" s="7">
        <f t="shared" ref="M34:N34" si="53">AVERAGE(J31:J34)</f>
        <v>6.668308639294918</v>
      </c>
      <c r="N34" s="7">
        <f t="shared" si="53"/>
        <v>22.813178936058531</v>
      </c>
    </row>
    <row r="35" spans="1:14">
      <c r="A35" s="13"/>
      <c r="B35" s="13">
        <v>16</v>
      </c>
      <c r="C35" s="13" t="s">
        <v>10</v>
      </c>
      <c r="D35" s="13" t="s">
        <v>3</v>
      </c>
      <c r="E35" s="13">
        <v>20</v>
      </c>
      <c r="F35" s="13">
        <v>1</v>
      </c>
      <c r="G35" s="13">
        <v>3</v>
      </c>
      <c r="H35" s="17">
        <v>2.6124756260513777</v>
      </c>
      <c r="I35" s="14">
        <v>0.36958487907168402</v>
      </c>
      <c r="J35" s="5">
        <f t="shared" si="48"/>
        <v>8.9677288334261824</v>
      </c>
      <c r="K35" s="6">
        <f>((K$60-J35)/K$60)*100</f>
        <v>-10.602094322927206</v>
      </c>
    </row>
    <row r="36" spans="1:14">
      <c r="A36" s="13"/>
      <c r="B36" s="13">
        <v>17</v>
      </c>
      <c r="C36" s="13" t="s">
        <v>10</v>
      </c>
      <c r="D36" s="13" t="s">
        <v>3</v>
      </c>
      <c r="E36" s="13">
        <v>20</v>
      </c>
      <c r="F36" s="13">
        <v>2</v>
      </c>
      <c r="G36" s="15">
        <v>12</v>
      </c>
      <c r="H36" s="17">
        <v>3.19170479266963</v>
      </c>
      <c r="I36" s="14">
        <v>0.36788407334351297</v>
      </c>
      <c r="J36" s="5">
        <f t="shared" si="48"/>
        <v>4.3245245523149309</v>
      </c>
      <c r="K36" s="6">
        <f>((K$60-J36)/K$60)*100</f>
        <v>46.664146371806368</v>
      </c>
    </row>
    <row r="37" spans="1:14">
      <c r="A37" s="13"/>
      <c r="B37" s="13">
        <v>19</v>
      </c>
      <c r="C37" s="13" t="s">
        <v>10</v>
      </c>
      <c r="D37" s="13" t="s">
        <v>3</v>
      </c>
      <c r="E37" s="13">
        <v>20</v>
      </c>
      <c r="F37" s="15">
        <v>3</v>
      </c>
      <c r="G37" s="15">
        <v>13</v>
      </c>
      <c r="H37" s="17">
        <v>2.6134458634376609</v>
      </c>
      <c r="I37" s="14">
        <v>0.36827357779486802</v>
      </c>
      <c r="J37" s="5">
        <f t="shared" si="48"/>
        <v>5.3878727678624321</v>
      </c>
      <c r="K37" s="6">
        <f t="shared" ref="K37:K38" si="54">((K$60-J37)/K$60)*100</f>
        <v>33.549505884938753</v>
      </c>
    </row>
    <row r="38" spans="1:14">
      <c r="A38" s="13"/>
      <c r="C38" s="13" t="s">
        <v>10</v>
      </c>
      <c r="D38" s="13" t="s">
        <v>3</v>
      </c>
      <c r="E38" s="13">
        <v>20</v>
      </c>
      <c r="F38" s="15">
        <v>4</v>
      </c>
      <c r="G38" s="15">
        <v>22</v>
      </c>
      <c r="H38" s="17">
        <v>1.603908736940634</v>
      </c>
      <c r="I38" s="14">
        <v>0.3695039781526725</v>
      </c>
      <c r="J38" s="5">
        <f t="shared" si="48"/>
        <v>8.7468691036649791</v>
      </c>
      <c r="K38" s="6">
        <f t="shared" si="54"/>
        <v>-7.8781550606098687</v>
      </c>
      <c r="M38" s="7">
        <f t="shared" ref="M38:N38" si="55">AVERAGE(J35:J38)</f>
        <v>6.8567488143171307</v>
      </c>
      <c r="N38" s="7">
        <f t="shared" si="55"/>
        <v>15.433350718302012</v>
      </c>
    </row>
    <row r="39" spans="1:14">
      <c r="A39" s="13"/>
      <c r="B39" s="13">
        <v>6</v>
      </c>
      <c r="C39" s="13" t="s">
        <v>2</v>
      </c>
      <c r="D39" s="13" t="s">
        <v>9</v>
      </c>
      <c r="E39" s="13">
        <v>0</v>
      </c>
      <c r="F39" s="13">
        <v>1</v>
      </c>
      <c r="G39" s="13">
        <v>6</v>
      </c>
      <c r="H39" s="17">
        <v>2.097161218743147</v>
      </c>
      <c r="I39" s="14">
        <v>0.36898701006860202</v>
      </c>
      <c r="J39" s="5">
        <f t="shared" si="48"/>
        <v>7.3355448228282905</v>
      </c>
      <c r="K39" s="6">
        <f>((K$59-J39)/K$59)*100</f>
        <v>15.089805185436328</v>
      </c>
    </row>
    <row r="40" spans="1:14">
      <c r="A40" s="13"/>
      <c r="B40" s="13">
        <v>7</v>
      </c>
      <c r="C40" s="13" t="s">
        <v>2</v>
      </c>
      <c r="D40" s="13" t="s">
        <v>9</v>
      </c>
      <c r="E40" s="13">
        <v>0</v>
      </c>
      <c r="F40" s="13">
        <v>2</v>
      </c>
      <c r="G40" s="13">
        <v>8</v>
      </c>
      <c r="H40" s="17">
        <v>2.0075514375665118</v>
      </c>
      <c r="I40" s="14">
        <v>0.36939864287313101</v>
      </c>
      <c r="J40" s="5">
        <f t="shared" si="48"/>
        <v>8.4593035029511228</v>
      </c>
      <c r="K40" s="6">
        <f t="shared" ref="K40:K42" si="56">((K$59-J40)/K$59)*100</f>
        <v>2.0821049043552189</v>
      </c>
    </row>
    <row r="41" spans="1:14">
      <c r="A41" s="13"/>
      <c r="B41" s="13">
        <v>8</v>
      </c>
      <c r="C41" s="13" t="s">
        <v>2</v>
      </c>
      <c r="D41" s="13" t="s">
        <v>9</v>
      </c>
      <c r="E41" s="13">
        <v>0</v>
      </c>
      <c r="F41" s="13">
        <v>3</v>
      </c>
      <c r="G41" s="13">
        <v>16</v>
      </c>
      <c r="H41" s="17">
        <v>1.8008512667435348</v>
      </c>
      <c r="I41" s="14">
        <v>0.36936844010224801</v>
      </c>
      <c r="J41" s="5">
        <f t="shared" si="48"/>
        <v>8.3768498559868778</v>
      </c>
      <c r="K41" s="6">
        <f t="shared" si="56"/>
        <v>3.0365200699633177</v>
      </c>
    </row>
    <row r="42" spans="1:14">
      <c r="A42" s="13"/>
      <c r="B42" s="10"/>
      <c r="C42" s="13" t="s">
        <v>2</v>
      </c>
      <c r="D42" s="13" t="s">
        <v>9</v>
      </c>
      <c r="E42" s="13">
        <v>0</v>
      </c>
      <c r="F42" s="15">
        <v>4</v>
      </c>
      <c r="G42" s="15">
        <v>19</v>
      </c>
      <c r="H42" s="17">
        <v>1.6955338439199334</v>
      </c>
      <c r="I42" s="14">
        <v>0.37010403393109048</v>
      </c>
      <c r="J42" s="5">
        <f t="shared" si="48"/>
        <v>10.385023016899993</v>
      </c>
      <c r="K42" s="6">
        <f t="shared" si="56"/>
        <v>-20.208430159754894</v>
      </c>
      <c r="M42" s="7">
        <f t="shared" ref="M42" si="57">AVERAGE(J39:J42)</f>
        <v>8.6391802996665703</v>
      </c>
      <c r="N42" s="7"/>
    </row>
    <row r="43" spans="1:14">
      <c r="A43" s="13"/>
      <c r="B43" s="13">
        <v>9</v>
      </c>
      <c r="C43" s="13" t="s">
        <v>2</v>
      </c>
      <c r="D43" s="13" t="s">
        <v>9</v>
      </c>
      <c r="E43" s="13">
        <v>20</v>
      </c>
      <c r="F43" s="13">
        <v>1</v>
      </c>
      <c r="G43" s="13">
        <v>1</v>
      </c>
      <c r="H43" s="17">
        <v>4.8765958250761239</v>
      </c>
      <c r="I43" s="14">
        <v>0.36917869565897798</v>
      </c>
      <c r="J43" s="5">
        <f t="shared" si="48"/>
        <v>7.8588470078568653</v>
      </c>
      <c r="K43" s="6">
        <f>((K$60-J43)/K$60)*100</f>
        <v>3.0741278892625106</v>
      </c>
    </row>
    <row r="44" spans="1:14">
      <c r="A44" s="13"/>
      <c r="B44" s="13">
        <v>10</v>
      </c>
      <c r="C44" s="13" t="s">
        <v>2</v>
      </c>
      <c r="D44" s="13" t="s">
        <v>9</v>
      </c>
      <c r="E44" s="13">
        <v>20</v>
      </c>
      <c r="F44" s="13">
        <v>2</v>
      </c>
      <c r="G44" s="13">
        <v>11</v>
      </c>
      <c r="H44" s="17">
        <v>3.1710112138704067</v>
      </c>
      <c r="I44" s="14">
        <v>0.36878826379391499</v>
      </c>
      <c r="J44" s="5">
        <f t="shared" si="48"/>
        <v>6.7929669503548453</v>
      </c>
      <c r="K44" s="6">
        <f>((K$60-J44)/K$60)*100</f>
        <v>16.219994456653506</v>
      </c>
    </row>
    <row r="45" spans="1:14">
      <c r="A45" s="13"/>
      <c r="B45" s="13">
        <v>11</v>
      </c>
      <c r="C45" s="13" t="s">
        <v>2</v>
      </c>
      <c r="D45" s="13" t="s">
        <v>9</v>
      </c>
      <c r="E45" s="13">
        <v>20</v>
      </c>
      <c r="F45" s="13">
        <v>3</v>
      </c>
      <c r="G45" s="13">
        <v>14</v>
      </c>
      <c r="H45" s="17">
        <v>2.3465095203492092</v>
      </c>
      <c r="I45" s="14">
        <v>0.369734809210916</v>
      </c>
      <c r="J45" s="5">
        <f t="shared" si="48"/>
        <v>9.3770385228391753</v>
      </c>
      <c r="K45" s="6">
        <f t="shared" ref="K45:K46" si="58">((K$60-J45)/K$60)*100</f>
        <v>-15.6502519687074</v>
      </c>
    </row>
    <row r="46" spans="1:14">
      <c r="A46" s="13"/>
      <c r="C46" s="13" t="s">
        <v>2</v>
      </c>
      <c r="D46" s="13" t="s">
        <v>9</v>
      </c>
      <c r="E46" s="13">
        <v>20</v>
      </c>
      <c r="F46" s="15">
        <v>4</v>
      </c>
      <c r="G46" s="15">
        <v>23</v>
      </c>
      <c r="H46" s="17">
        <v>1.5703558559175281</v>
      </c>
      <c r="I46" s="14">
        <v>0.36937822001739301</v>
      </c>
      <c r="J46" s="5">
        <f t="shared" si="48"/>
        <v>8.4035490510319306</v>
      </c>
      <c r="K46" s="6">
        <f t="shared" si="58"/>
        <v>-3.6438703772085614</v>
      </c>
      <c r="M46" s="7">
        <f t="shared" ref="M46" si="59">AVERAGE(J43:J46)</f>
        <v>8.1081003830207052</v>
      </c>
      <c r="N46" s="7"/>
    </row>
    <row r="47" spans="1:14">
      <c r="A47" s="10"/>
      <c r="B47" s="13">
        <v>1</v>
      </c>
      <c r="C47" s="13" t="s">
        <v>2</v>
      </c>
      <c r="D47" s="13" t="s">
        <v>3</v>
      </c>
      <c r="E47" s="13">
        <v>0</v>
      </c>
      <c r="F47" s="13">
        <v>1</v>
      </c>
      <c r="G47" s="13">
        <v>5</v>
      </c>
      <c r="H47" s="17">
        <v>2.8950276399079904</v>
      </c>
      <c r="I47" s="14">
        <v>0.36843679163092202</v>
      </c>
      <c r="J47" s="5">
        <f t="shared" si="48"/>
        <v>5.8334469858640672</v>
      </c>
      <c r="K47" s="6">
        <f>((K$59-J47)/K$59)*100</f>
        <v>32.476846372922566</v>
      </c>
    </row>
    <row r="48" spans="1:14">
      <c r="A48" s="10"/>
      <c r="B48" s="13">
        <v>2</v>
      </c>
      <c r="C48" s="13" t="s">
        <v>2</v>
      </c>
      <c r="D48" s="13" t="s">
        <v>3</v>
      </c>
      <c r="E48" s="13">
        <v>0</v>
      </c>
      <c r="F48" s="13">
        <v>2</v>
      </c>
      <c r="G48" s="13">
        <v>7</v>
      </c>
      <c r="H48" s="17">
        <v>2.4297867043716392</v>
      </c>
      <c r="I48" s="14">
        <v>0.36928264252381698</v>
      </c>
      <c r="J48" s="5">
        <f t="shared" si="48"/>
        <v>8.1426222326425606</v>
      </c>
      <c r="K48" s="6">
        <f t="shared" ref="K48:K50" si="60">((K$59-J48)/K$59)*100</f>
        <v>5.7477451540532662</v>
      </c>
    </row>
    <row r="49" spans="2:14">
      <c r="B49" s="13">
        <v>15</v>
      </c>
      <c r="C49" s="15" t="s">
        <v>2</v>
      </c>
      <c r="D49" s="13" t="s">
        <v>3</v>
      </c>
      <c r="E49" s="13">
        <v>0</v>
      </c>
      <c r="F49" s="13">
        <v>3</v>
      </c>
      <c r="G49" s="15">
        <v>18</v>
      </c>
      <c r="H49" s="17">
        <v>1.7244592485240926</v>
      </c>
      <c r="I49" s="14">
        <v>0.368357789514696</v>
      </c>
      <c r="J49" s="5">
        <f t="shared" si="48"/>
        <v>5.6177709928910309</v>
      </c>
      <c r="K49" s="6">
        <f t="shared" si="60"/>
        <v>34.973333140091441</v>
      </c>
    </row>
    <row r="50" spans="2:14">
      <c r="B50" s="10"/>
      <c r="C50" s="13" t="s">
        <v>2</v>
      </c>
      <c r="D50" s="13" t="s">
        <v>3</v>
      </c>
      <c r="E50" s="13">
        <v>0</v>
      </c>
      <c r="F50" s="15">
        <v>4</v>
      </c>
      <c r="G50" s="15">
        <v>20</v>
      </c>
      <c r="H50" s="17">
        <v>2.0632387682363165</v>
      </c>
      <c r="I50" s="14">
        <v>0.36998672854245596</v>
      </c>
      <c r="J50" s="5">
        <f t="shared" si="48"/>
        <v>10.064778985683706</v>
      </c>
      <c r="K50" s="6">
        <f t="shared" si="60"/>
        <v>-16.501550338892184</v>
      </c>
      <c r="M50" s="7">
        <f t="shared" ref="M50:N50" si="61">AVERAGE(J47:J50)</f>
        <v>7.4146547992703411</v>
      </c>
      <c r="N50" s="7">
        <f t="shared" si="61"/>
        <v>14.174093582043771</v>
      </c>
    </row>
    <row r="51" spans="2:14">
      <c r="B51" s="13">
        <v>3</v>
      </c>
      <c r="C51" s="13" t="s">
        <v>2</v>
      </c>
      <c r="D51" s="13" t="s">
        <v>3</v>
      </c>
      <c r="E51" s="13">
        <v>20</v>
      </c>
      <c r="F51" s="13">
        <v>1</v>
      </c>
      <c r="G51" s="13">
        <v>2</v>
      </c>
      <c r="H51" s="17">
        <v>3.5962641492394853</v>
      </c>
      <c r="I51" s="14">
        <v>0.36807398629256599</v>
      </c>
      <c r="J51" s="5">
        <f t="shared" si="48"/>
        <v>4.8429874216925377</v>
      </c>
      <c r="K51" s="6">
        <f>((K$60-J51)/K$60)*100</f>
        <v>40.269764890499992</v>
      </c>
    </row>
    <row r="52" spans="2:14">
      <c r="B52" s="13">
        <v>4</v>
      </c>
      <c r="C52" s="13" t="s">
        <v>2</v>
      </c>
      <c r="D52" s="13" t="s">
        <v>3</v>
      </c>
      <c r="E52" s="13">
        <v>20</v>
      </c>
      <c r="F52" s="13">
        <v>2</v>
      </c>
      <c r="G52" s="13">
        <v>10</v>
      </c>
      <c r="H52" s="17">
        <v>2.7912877799263263</v>
      </c>
      <c r="I52" s="14">
        <v>0.36858296681546399</v>
      </c>
      <c r="J52" s="5">
        <f t="shared" si="48"/>
        <v>6.232505638722281</v>
      </c>
      <c r="K52" s="6">
        <f>((K$60-J52)/K$60)*100</f>
        <v>23.132357219283264</v>
      </c>
    </row>
    <row r="53" spans="2:14">
      <c r="B53" s="13">
        <v>5</v>
      </c>
      <c r="C53" s="13" t="s">
        <v>2</v>
      </c>
      <c r="D53" s="13" t="s">
        <v>3</v>
      </c>
      <c r="E53" s="13">
        <v>20</v>
      </c>
      <c r="F53" s="13">
        <v>3</v>
      </c>
      <c r="G53" s="15">
        <v>15</v>
      </c>
      <c r="H53" s="17">
        <v>2.2863436270757527</v>
      </c>
      <c r="I53" s="14">
        <v>0.36849488168914601</v>
      </c>
      <c r="J53" s="5">
        <f t="shared" si="48"/>
        <v>5.9920330034015832</v>
      </c>
      <c r="K53" s="6">
        <f t="shared" ref="K53:K54" si="62">((K$60-J53)/K$60)*100</f>
        <v>26.098189213966943</v>
      </c>
    </row>
    <row r="54" spans="2:14">
      <c r="C54" s="13" t="s">
        <v>2</v>
      </c>
      <c r="D54" s="13" t="s">
        <v>3</v>
      </c>
      <c r="E54" s="13">
        <v>20</v>
      </c>
      <c r="F54" s="15">
        <v>4</v>
      </c>
      <c r="G54" s="15">
        <v>24</v>
      </c>
      <c r="H54" s="17">
        <v>2.1134771190660753</v>
      </c>
      <c r="I54" s="14">
        <v>0.3667511039654115</v>
      </c>
      <c r="J54" s="5">
        <f t="shared" si="48"/>
        <v>1.2315150570884008</v>
      </c>
      <c r="K54" s="6">
        <f t="shared" si="62"/>
        <v>84.811299824711909</v>
      </c>
      <c r="M54" s="7">
        <f t="shared" ref="M54:N54" si="63">AVERAGE(J51:J54)</f>
        <v>4.5747602802262008</v>
      </c>
      <c r="N54" s="7">
        <f t="shared" si="63"/>
        <v>43.577902787115526</v>
      </c>
    </row>
    <row r="58" spans="2:14">
      <c r="J58" t="s">
        <v>34</v>
      </c>
      <c r="K58" s="7">
        <f>AVERAGE(J39:J46)</f>
        <v>8.3736403413436378</v>
      </c>
    </row>
    <row r="59" spans="2:14">
      <c r="J59" t="s">
        <v>35</v>
      </c>
      <c r="K59" s="7">
        <f>AVERAGE(J39:J42)</f>
        <v>8.6391802996665703</v>
      </c>
    </row>
    <row r="60" spans="2:14">
      <c r="J60" t="s">
        <v>36</v>
      </c>
      <c r="K60" s="7">
        <f>AVERAGE(J43:J46)</f>
        <v>8.1081003830207052</v>
      </c>
    </row>
  </sheetData>
  <sortState ref="B23:K54">
    <sortCondition ref="C23:C54"/>
    <sortCondition ref="D23:D54"/>
    <sortCondition ref="E23:E54"/>
  </sortState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F2" sqref="F2"/>
    </sheetView>
  </sheetViews>
  <sheetFormatPr defaultColWidth="11.42578125" defaultRowHeight="15"/>
  <sheetData>
    <row r="1" spans="1:9">
      <c r="A1" s="4" t="s">
        <v>1</v>
      </c>
      <c r="B1" s="4" t="s">
        <v>6</v>
      </c>
      <c r="C1" s="4" t="s">
        <v>37</v>
      </c>
      <c r="D1" s="4" t="s">
        <v>5</v>
      </c>
      <c r="E1" s="4" t="s">
        <v>4</v>
      </c>
      <c r="F1" s="4" t="s">
        <v>40</v>
      </c>
      <c r="G1" s="4" t="s">
        <v>39</v>
      </c>
      <c r="H1" s="13" t="s">
        <v>31</v>
      </c>
      <c r="I1" s="13" t="s">
        <v>38</v>
      </c>
    </row>
    <row r="2" spans="1:9">
      <c r="A2" s="13" t="s">
        <v>10</v>
      </c>
      <c r="B2" s="13" t="s">
        <v>9</v>
      </c>
      <c r="C2" s="13">
        <v>0</v>
      </c>
      <c r="D2" s="13">
        <v>1</v>
      </c>
      <c r="E2" s="13">
        <v>4</v>
      </c>
      <c r="F2" s="17">
        <v>1.9637646470969472</v>
      </c>
      <c r="G2" s="14">
        <v>0.36979994733836502</v>
      </c>
      <c r="H2" s="5">
        <v>9.5548657886022532</v>
      </c>
      <c r="I2" s="5">
        <v>-10.599217254107126</v>
      </c>
    </row>
    <row r="3" spans="1:9">
      <c r="A3" s="13" t="s">
        <v>10</v>
      </c>
      <c r="B3" s="13" t="s">
        <v>9</v>
      </c>
      <c r="C3" s="13">
        <v>0</v>
      </c>
      <c r="D3" s="13">
        <v>2</v>
      </c>
      <c r="E3" s="13">
        <v>9</v>
      </c>
      <c r="F3" s="17">
        <v>1.8050264880900855</v>
      </c>
      <c r="G3" s="14">
        <v>0.36940534823346499</v>
      </c>
      <c r="H3" s="5">
        <v>8.4776091549685422</v>
      </c>
      <c r="I3" s="6">
        <v>1.8702138292479438</v>
      </c>
    </row>
    <row r="4" spans="1:9">
      <c r="A4" s="13" t="s">
        <v>10</v>
      </c>
      <c r="B4" s="13" t="s">
        <v>9</v>
      </c>
      <c r="C4" s="13">
        <v>0</v>
      </c>
      <c r="D4" s="13">
        <v>3</v>
      </c>
      <c r="E4" s="13">
        <v>17</v>
      </c>
      <c r="F4" s="17">
        <v>1.7218470703954463</v>
      </c>
      <c r="G4" s="14">
        <v>0.37008609960884797</v>
      </c>
      <c r="H4" s="5">
        <v>10.336062268217196</v>
      </c>
      <c r="I4" s="6">
        <v>-19.641701060644806</v>
      </c>
    </row>
    <row r="5" spans="1:9">
      <c r="A5" s="13" t="s">
        <v>10</v>
      </c>
      <c r="B5" s="13" t="s">
        <v>9</v>
      </c>
      <c r="C5" s="13">
        <v>0</v>
      </c>
      <c r="D5" s="15">
        <v>4</v>
      </c>
      <c r="E5" s="15">
        <v>21</v>
      </c>
      <c r="F5" s="17">
        <v>1.5739536596685366</v>
      </c>
      <c r="G5" s="14">
        <v>0.37002569073762548</v>
      </c>
      <c r="H5" s="5">
        <v>10.171145884863403</v>
      </c>
      <c r="I5" s="6">
        <v>-17.732765517765142</v>
      </c>
    </row>
    <row r="6" spans="1:9">
      <c r="A6" s="13" t="s">
        <v>10</v>
      </c>
      <c r="B6" s="15" t="s">
        <v>9</v>
      </c>
      <c r="C6" s="13">
        <v>20</v>
      </c>
      <c r="D6" s="13">
        <v>1</v>
      </c>
      <c r="E6" s="15">
        <v>3</v>
      </c>
      <c r="F6" s="17">
        <v>2.3871627844472081</v>
      </c>
      <c r="G6" s="14">
        <v>0.36904833491811101</v>
      </c>
      <c r="H6" s="5">
        <v>7.5029618294048461</v>
      </c>
      <c r="I6" s="6">
        <v>7.4633826054138268</v>
      </c>
    </row>
    <row r="7" spans="1:9">
      <c r="A7" s="13" t="s">
        <v>10</v>
      </c>
      <c r="B7" s="13" t="s">
        <v>9</v>
      </c>
      <c r="C7" s="13">
        <v>20</v>
      </c>
      <c r="D7" s="13">
        <v>2</v>
      </c>
      <c r="E7" s="13">
        <v>12</v>
      </c>
      <c r="F7" s="17">
        <v>2.5105279755647749</v>
      </c>
      <c r="G7" s="14">
        <v>0.36943486629781502</v>
      </c>
      <c r="H7" s="5">
        <v>8.5581935512285252</v>
      </c>
      <c r="I7" s="6">
        <v>-5.5511543634852725</v>
      </c>
    </row>
    <row r="8" spans="1:9">
      <c r="A8" s="13" t="s">
        <v>10</v>
      </c>
      <c r="B8" s="13" t="s">
        <v>9</v>
      </c>
      <c r="C8" s="13">
        <v>20</v>
      </c>
      <c r="D8" s="13">
        <v>3</v>
      </c>
      <c r="E8" s="13">
        <v>13</v>
      </c>
      <c r="F8" s="17">
        <v>1.7239107056243825</v>
      </c>
      <c r="G8" s="14">
        <v>0.36970688146884401</v>
      </c>
      <c r="H8" s="5">
        <v>9.3007957107398074</v>
      </c>
      <c r="I8" s="6">
        <v>-14.709923056906687</v>
      </c>
    </row>
    <row r="9" spans="1:9">
      <c r="A9" s="13" t="s">
        <v>10</v>
      </c>
      <c r="B9" s="13" t="s">
        <v>9</v>
      </c>
      <c r="C9" s="13">
        <v>20</v>
      </c>
      <c r="D9" s="15">
        <v>4</v>
      </c>
      <c r="E9" s="15">
        <v>22</v>
      </c>
      <c r="F9" s="17">
        <v>1.4686760333965725</v>
      </c>
      <c r="G9" s="14">
        <v>0.370028016635919</v>
      </c>
      <c r="H9" s="5">
        <v>10.17749559355442</v>
      </c>
      <c r="I9" s="6">
        <v>-25.522565246814981</v>
      </c>
    </row>
    <row r="10" spans="1:9">
      <c r="A10" s="13" t="s">
        <v>10</v>
      </c>
      <c r="B10" s="16" t="s">
        <v>3</v>
      </c>
      <c r="C10" s="13">
        <v>0</v>
      </c>
      <c r="D10" s="13">
        <v>1</v>
      </c>
      <c r="E10" s="15">
        <v>4</v>
      </c>
      <c r="F10" s="17">
        <v>3.0644391448539996</v>
      </c>
      <c r="G10" s="14">
        <v>0.36872013749205901</v>
      </c>
      <c r="H10" s="5">
        <v>6.6069819603030124</v>
      </c>
      <c r="I10" s="6">
        <v>23.523045808431508</v>
      </c>
    </row>
    <row r="11" spans="1:9">
      <c r="A11" s="13" t="s">
        <v>10</v>
      </c>
      <c r="B11" s="13" t="s">
        <v>3</v>
      </c>
      <c r="C11" s="13">
        <v>0</v>
      </c>
      <c r="D11" s="13">
        <v>2</v>
      </c>
      <c r="E11" s="13">
        <v>9</v>
      </c>
      <c r="F11" s="17">
        <v>2.2883812652616329</v>
      </c>
      <c r="G11" s="14">
        <v>0.36894752760910898</v>
      </c>
      <c r="H11" s="5">
        <v>7.2277576006250843</v>
      </c>
      <c r="I11" s="6">
        <v>16.337460847945955</v>
      </c>
    </row>
    <row r="12" spans="1:9">
      <c r="A12" s="13" t="s">
        <v>10</v>
      </c>
      <c r="B12" s="13" t="s">
        <v>3</v>
      </c>
      <c r="C12" s="13">
        <v>0</v>
      </c>
      <c r="D12" s="13">
        <v>3</v>
      </c>
      <c r="E12" s="13">
        <v>17</v>
      </c>
      <c r="F12" s="17">
        <v>2.097387509060975</v>
      </c>
      <c r="G12" s="14">
        <v>0.36825300675675399</v>
      </c>
      <c r="H12" s="5">
        <v>5.331713777652122</v>
      </c>
      <c r="I12" s="6">
        <v>38.284494677603846</v>
      </c>
    </row>
    <row r="13" spans="1:9">
      <c r="A13" s="13" t="s">
        <v>10</v>
      </c>
      <c r="B13" s="13" t="s">
        <v>3</v>
      </c>
      <c r="C13" s="13">
        <v>0</v>
      </c>
      <c r="D13" s="15">
        <v>4</v>
      </c>
      <c r="E13" s="15">
        <v>21</v>
      </c>
      <c r="F13" s="17">
        <v>1.9144742341137559</v>
      </c>
      <c r="G13" s="14">
        <v>0.36904973396037299</v>
      </c>
      <c r="H13" s="5">
        <v>7.5067812185994534</v>
      </c>
      <c r="I13" s="6">
        <v>13.107714410252811</v>
      </c>
    </row>
    <row r="14" spans="1:9">
      <c r="A14" s="13" t="s">
        <v>10</v>
      </c>
      <c r="B14" s="13" t="s">
        <v>3</v>
      </c>
      <c r="C14" s="13">
        <v>20</v>
      </c>
      <c r="D14" s="13">
        <v>1</v>
      </c>
      <c r="E14" s="13">
        <v>3</v>
      </c>
      <c r="F14" s="17">
        <v>2.6124756260513777</v>
      </c>
      <c r="G14" s="14">
        <v>0.36958487907168402</v>
      </c>
      <c r="H14" s="5">
        <v>8.9677288334261824</v>
      </c>
      <c r="I14" s="6">
        <v>-10.602094322927206</v>
      </c>
    </row>
    <row r="15" spans="1:9">
      <c r="A15" s="13" t="s">
        <v>10</v>
      </c>
      <c r="B15" s="13" t="s">
        <v>3</v>
      </c>
      <c r="C15" s="13">
        <v>20</v>
      </c>
      <c r="D15" s="13">
        <v>2</v>
      </c>
      <c r="E15" s="15">
        <v>12</v>
      </c>
      <c r="F15" s="17">
        <v>3.19170479266963</v>
      </c>
      <c r="G15" s="14">
        <v>0.36788407334351297</v>
      </c>
      <c r="H15" s="5">
        <v>4.3245245523149309</v>
      </c>
      <c r="I15" s="6">
        <v>46.664146371806368</v>
      </c>
    </row>
    <row r="16" spans="1:9">
      <c r="A16" s="13" t="s">
        <v>10</v>
      </c>
      <c r="B16" s="13" t="s">
        <v>3</v>
      </c>
      <c r="C16" s="13">
        <v>20</v>
      </c>
      <c r="D16" s="15">
        <v>3</v>
      </c>
      <c r="E16" s="15">
        <v>13</v>
      </c>
      <c r="F16" s="17">
        <v>2.6134458634376609</v>
      </c>
      <c r="G16" s="14">
        <v>0.36827357779486802</v>
      </c>
      <c r="H16" s="5">
        <v>5.3878727678624321</v>
      </c>
      <c r="I16" s="6">
        <v>33.549505884938753</v>
      </c>
    </row>
    <row r="17" spans="1:9">
      <c r="A17" s="13" t="s">
        <v>10</v>
      </c>
      <c r="B17" s="13" t="s">
        <v>3</v>
      </c>
      <c r="C17" s="13">
        <v>20</v>
      </c>
      <c r="D17" s="15">
        <v>4</v>
      </c>
      <c r="E17" s="15">
        <v>22</v>
      </c>
      <c r="F17" s="17">
        <v>1.603908736940634</v>
      </c>
      <c r="G17" s="14">
        <v>0.3695039781526725</v>
      </c>
      <c r="H17" s="5">
        <v>8.7468691036649791</v>
      </c>
      <c r="I17" s="6">
        <v>-7.8781550606098687</v>
      </c>
    </row>
    <row r="18" spans="1:9">
      <c r="A18" s="13" t="s">
        <v>2</v>
      </c>
      <c r="B18" s="13" t="s">
        <v>9</v>
      </c>
      <c r="C18" s="13">
        <v>0</v>
      </c>
      <c r="D18" s="13">
        <v>1</v>
      </c>
      <c r="E18" s="13">
        <v>6</v>
      </c>
      <c r="F18" s="17">
        <v>2.097161218743147</v>
      </c>
      <c r="G18" s="14">
        <v>0.36898701006860202</v>
      </c>
      <c r="H18" s="5">
        <v>7.3355448228282905</v>
      </c>
      <c r="I18" s="6">
        <v>15.089805185436328</v>
      </c>
    </row>
    <row r="19" spans="1:9">
      <c r="A19" s="13" t="s">
        <v>2</v>
      </c>
      <c r="B19" s="13" t="s">
        <v>9</v>
      </c>
      <c r="C19" s="13">
        <v>0</v>
      </c>
      <c r="D19" s="13">
        <v>2</v>
      </c>
      <c r="E19" s="13">
        <v>8</v>
      </c>
      <c r="F19" s="17">
        <v>2.0075514375665118</v>
      </c>
      <c r="G19" s="14">
        <v>0.36939864287313101</v>
      </c>
      <c r="H19" s="5">
        <v>8.4593035029511228</v>
      </c>
      <c r="I19" s="6">
        <v>2.0821049043552189</v>
      </c>
    </row>
    <row r="20" spans="1:9">
      <c r="A20" s="13" t="s">
        <v>2</v>
      </c>
      <c r="B20" s="13" t="s">
        <v>9</v>
      </c>
      <c r="C20" s="13">
        <v>0</v>
      </c>
      <c r="D20" s="13">
        <v>3</v>
      </c>
      <c r="E20" s="13">
        <v>16</v>
      </c>
      <c r="F20" s="17">
        <v>1.8008512667435348</v>
      </c>
      <c r="G20" s="14">
        <v>0.36936844010224801</v>
      </c>
      <c r="H20" s="5">
        <v>8.3768498559868778</v>
      </c>
      <c r="I20" s="6">
        <v>3.0365200699633177</v>
      </c>
    </row>
    <row r="21" spans="1:9">
      <c r="A21" s="13" t="s">
        <v>2</v>
      </c>
      <c r="B21" s="13" t="s">
        <v>9</v>
      </c>
      <c r="C21" s="13">
        <v>0</v>
      </c>
      <c r="D21" s="15">
        <v>4</v>
      </c>
      <c r="E21" s="15">
        <v>19</v>
      </c>
      <c r="F21" s="17">
        <v>1.6955338439199334</v>
      </c>
      <c r="G21" s="14">
        <v>0.37010403393109048</v>
      </c>
      <c r="H21" s="5">
        <v>10.385023016899993</v>
      </c>
      <c r="I21" s="6">
        <v>-20.208430159754894</v>
      </c>
    </row>
    <row r="22" spans="1:9">
      <c r="A22" s="13" t="s">
        <v>2</v>
      </c>
      <c r="B22" s="13" t="s">
        <v>9</v>
      </c>
      <c r="C22" s="13">
        <v>20</v>
      </c>
      <c r="D22" s="13">
        <v>1</v>
      </c>
      <c r="E22" s="13">
        <v>1</v>
      </c>
      <c r="F22" s="17">
        <v>4.8765958250761239</v>
      </c>
      <c r="G22" s="14">
        <v>0.36917869565897798</v>
      </c>
      <c r="H22" s="5">
        <v>7.8588470078568653</v>
      </c>
      <c r="I22" s="6">
        <v>3.0741278892625106</v>
      </c>
    </row>
    <row r="23" spans="1:9">
      <c r="A23" s="13" t="s">
        <v>2</v>
      </c>
      <c r="B23" s="13" t="s">
        <v>9</v>
      </c>
      <c r="C23" s="13">
        <v>20</v>
      </c>
      <c r="D23" s="13">
        <v>2</v>
      </c>
      <c r="E23" s="13">
        <v>11</v>
      </c>
      <c r="F23" s="17">
        <v>3.1710112138704067</v>
      </c>
      <c r="G23" s="14">
        <v>0.36878826379391499</v>
      </c>
      <c r="H23" s="5">
        <v>6.7929669503548453</v>
      </c>
      <c r="I23" s="6">
        <v>16.219994456653506</v>
      </c>
    </row>
    <row r="24" spans="1:9">
      <c r="A24" s="13" t="s">
        <v>2</v>
      </c>
      <c r="B24" s="13" t="s">
        <v>9</v>
      </c>
      <c r="C24" s="13">
        <v>20</v>
      </c>
      <c r="D24" s="13">
        <v>3</v>
      </c>
      <c r="E24" s="13">
        <v>14</v>
      </c>
      <c r="F24" s="17">
        <v>2.3465095203492092</v>
      </c>
      <c r="G24" s="14">
        <v>0.369734809210916</v>
      </c>
      <c r="H24" s="5">
        <v>9.3770385228391753</v>
      </c>
      <c r="I24" s="6">
        <v>-15.6502519687074</v>
      </c>
    </row>
    <row r="25" spans="1:9">
      <c r="A25" s="13" t="s">
        <v>2</v>
      </c>
      <c r="B25" s="13" t="s">
        <v>9</v>
      </c>
      <c r="C25" s="13">
        <v>20</v>
      </c>
      <c r="D25" s="15">
        <v>4</v>
      </c>
      <c r="E25" s="15">
        <v>23</v>
      </c>
      <c r="F25" s="17">
        <v>1.5703558559175281</v>
      </c>
      <c r="G25" s="14">
        <v>0.36937822001739301</v>
      </c>
      <c r="H25" s="5">
        <v>8.4035490510319306</v>
      </c>
      <c r="I25" s="6">
        <v>-3.6438703772085614</v>
      </c>
    </row>
    <row r="26" spans="1:9">
      <c r="A26" s="13" t="s">
        <v>2</v>
      </c>
      <c r="B26" s="13" t="s">
        <v>3</v>
      </c>
      <c r="C26" s="13">
        <v>0</v>
      </c>
      <c r="D26" s="13">
        <v>1</v>
      </c>
      <c r="E26" s="13">
        <v>5</v>
      </c>
      <c r="F26" s="17">
        <v>2.8950276399079904</v>
      </c>
      <c r="G26" s="14">
        <v>0.36843679163092202</v>
      </c>
      <c r="H26" s="5">
        <v>5.8334469858640672</v>
      </c>
      <c r="I26" s="6">
        <v>32.476846372922566</v>
      </c>
    </row>
    <row r="27" spans="1:9">
      <c r="A27" s="13" t="s">
        <v>2</v>
      </c>
      <c r="B27" s="13" t="s">
        <v>3</v>
      </c>
      <c r="C27" s="13">
        <v>0</v>
      </c>
      <c r="D27" s="13">
        <v>2</v>
      </c>
      <c r="E27" s="13">
        <v>7</v>
      </c>
      <c r="F27" s="17">
        <v>2.4297867043716392</v>
      </c>
      <c r="G27" s="14">
        <v>0.36928264252381698</v>
      </c>
      <c r="H27" s="5">
        <v>8.1426222326425606</v>
      </c>
      <c r="I27" s="6">
        <v>5.7477451540532662</v>
      </c>
    </row>
    <row r="28" spans="1:9">
      <c r="A28" s="15" t="s">
        <v>2</v>
      </c>
      <c r="B28" s="13" t="s">
        <v>3</v>
      </c>
      <c r="C28" s="13">
        <v>0</v>
      </c>
      <c r="D28" s="13">
        <v>3</v>
      </c>
      <c r="E28" s="15">
        <v>18</v>
      </c>
      <c r="F28" s="17">
        <v>1.7244592485240926</v>
      </c>
      <c r="G28" s="14">
        <v>0.368357789514696</v>
      </c>
      <c r="H28" s="5">
        <v>5.6177709928910309</v>
      </c>
      <c r="I28" s="6">
        <v>34.973333140091441</v>
      </c>
    </row>
    <row r="29" spans="1:9">
      <c r="A29" s="13" t="s">
        <v>2</v>
      </c>
      <c r="B29" s="13" t="s">
        <v>3</v>
      </c>
      <c r="C29" s="13">
        <v>0</v>
      </c>
      <c r="D29" s="15">
        <v>4</v>
      </c>
      <c r="E29" s="15">
        <v>20</v>
      </c>
      <c r="F29" s="17">
        <v>2.0632387682363165</v>
      </c>
      <c r="G29" s="14">
        <v>0.36998672854245596</v>
      </c>
      <c r="H29" s="5">
        <v>10.064778985683706</v>
      </c>
      <c r="I29" s="6">
        <v>-16.501550338892184</v>
      </c>
    </row>
    <row r="30" spans="1:9">
      <c r="A30" s="13" t="s">
        <v>2</v>
      </c>
      <c r="B30" s="13" t="s">
        <v>3</v>
      </c>
      <c r="C30" s="13">
        <v>20</v>
      </c>
      <c r="D30" s="13">
        <v>1</v>
      </c>
      <c r="E30" s="13">
        <v>2</v>
      </c>
      <c r="F30" s="17">
        <v>3.5962641492394853</v>
      </c>
      <c r="G30" s="14">
        <v>0.36807398629256599</v>
      </c>
      <c r="H30" s="5">
        <v>4.8429874216925377</v>
      </c>
      <c r="I30" s="6">
        <v>40.269764890499992</v>
      </c>
    </row>
    <row r="31" spans="1:9">
      <c r="A31" s="13" t="s">
        <v>2</v>
      </c>
      <c r="B31" s="13" t="s">
        <v>3</v>
      </c>
      <c r="C31" s="13">
        <v>20</v>
      </c>
      <c r="D31" s="13">
        <v>2</v>
      </c>
      <c r="E31" s="13">
        <v>10</v>
      </c>
      <c r="F31" s="17">
        <v>2.7912877799263263</v>
      </c>
      <c r="G31" s="14">
        <v>0.36858296681546399</v>
      </c>
      <c r="H31" s="5">
        <v>6.232505638722281</v>
      </c>
      <c r="I31" s="6">
        <v>23.132357219283264</v>
      </c>
    </row>
    <row r="32" spans="1:9">
      <c r="A32" s="13" t="s">
        <v>2</v>
      </c>
      <c r="B32" s="13" t="s">
        <v>3</v>
      </c>
      <c r="C32" s="13">
        <v>20</v>
      </c>
      <c r="D32" s="13">
        <v>3</v>
      </c>
      <c r="E32" s="15">
        <v>15</v>
      </c>
      <c r="F32" s="17">
        <v>2.2863436270757527</v>
      </c>
      <c r="G32" s="14">
        <v>0.36849488168914601</v>
      </c>
      <c r="H32" s="5">
        <v>5.9920330034015832</v>
      </c>
      <c r="I32" s="6">
        <v>26.098189213966943</v>
      </c>
    </row>
    <row r="33" spans="1:9">
      <c r="A33" s="13" t="s">
        <v>2</v>
      </c>
      <c r="B33" s="13" t="s">
        <v>3</v>
      </c>
      <c r="C33" s="13">
        <v>20</v>
      </c>
      <c r="D33" s="15">
        <v>4</v>
      </c>
      <c r="E33" s="15">
        <v>24</v>
      </c>
      <c r="F33" s="17">
        <v>2.1134771190660753</v>
      </c>
      <c r="G33" s="14">
        <v>0.3667511039654115</v>
      </c>
      <c r="H33" s="5">
        <v>1.2315150570884008</v>
      </c>
      <c r="I33" s="6">
        <v>84.811299824711909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tabSelected="1" workbookViewId="0">
      <selection activeCell="J61" sqref="J61"/>
    </sheetView>
  </sheetViews>
  <sheetFormatPr defaultColWidth="11.42578125" defaultRowHeight="15"/>
  <sheetData>
    <row r="1" spans="1:12">
      <c r="A1" t="s">
        <v>37</v>
      </c>
      <c r="B1" t="s">
        <v>41</v>
      </c>
      <c r="C1" t="s">
        <v>6</v>
      </c>
      <c r="D1" t="s">
        <v>32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</row>
    <row r="2" spans="1:12">
      <c r="A2" s="18" t="s">
        <v>50</v>
      </c>
      <c r="B2" s="18" t="s">
        <v>10</v>
      </c>
      <c r="C2" t="s">
        <v>9</v>
      </c>
      <c r="D2" s="7">
        <v>-9.7811058000000006</v>
      </c>
      <c r="E2" s="7">
        <v>5.3827369999999997</v>
      </c>
      <c r="F2">
        <v>26</v>
      </c>
      <c r="G2" s="7">
        <v>-20.845479999999998</v>
      </c>
      <c r="H2" s="7">
        <v>1.2832684999999999</v>
      </c>
      <c r="I2" t="s">
        <v>47</v>
      </c>
    </row>
    <row r="3" spans="1:12">
      <c r="A3" s="18"/>
      <c r="B3" s="18"/>
      <c r="C3" t="s">
        <v>3</v>
      </c>
      <c r="D3" s="7">
        <v>18.713652100000001</v>
      </c>
      <c r="E3" s="7">
        <v>5.3827369999999997</v>
      </c>
      <c r="F3">
        <v>26</v>
      </c>
      <c r="G3" s="7">
        <v>7.6492779999999998</v>
      </c>
      <c r="H3" s="7">
        <v>29.778026400000002</v>
      </c>
      <c r="I3" t="s">
        <v>48</v>
      </c>
    </row>
    <row r="4" spans="1:12">
      <c r="A4" s="18"/>
      <c r="B4" t="s">
        <v>2</v>
      </c>
      <c r="C4" t="s">
        <v>3</v>
      </c>
      <c r="D4" s="7">
        <v>28.085145300000001</v>
      </c>
      <c r="E4" s="7">
        <v>5.7686140000000004</v>
      </c>
      <c r="F4">
        <v>26</v>
      </c>
      <c r="G4" s="7">
        <v>16.227589999999999</v>
      </c>
      <c r="H4" s="7">
        <v>39.942700799999997</v>
      </c>
      <c r="I4" t="s">
        <v>49</v>
      </c>
    </row>
    <row r="5" spans="1:12">
      <c r="A5" s="18" t="s">
        <v>51</v>
      </c>
      <c r="B5" s="18" t="s">
        <v>10</v>
      </c>
      <c r="C5" t="s">
        <v>9</v>
      </c>
      <c r="D5" s="7">
        <v>-10.143353599999999</v>
      </c>
      <c r="E5" s="7">
        <v>5.3827369999999997</v>
      </c>
      <c r="F5">
        <v>26</v>
      </c>
      <c r="G5" s="7">
        <v>-21.207727999999999</v>
      </c>
      <c r="H5" s="7">
        <v>0.92102070000000003</v>
      </c>
      <c r="I5" t="s">
        <v>47</v>
      </c>
    </row>
    <row r="6" spans="1:12">
      <c r="A6" s="18"/>
      <c r="B6" s="18"/>
      <c r="C6" t="s">
        <v>3</v>
      </c>
      <c r="D6" s="7">
        <v>18.3514044</v>
      </c>
      <c r="E6" s="7">
        <v>5.3827369999999997</v>
      </c>
      <c r="F6">
        <v>26</v>
      </c>
      <c r="G6" s="7">
        <v>7.2870299999999997</v>
      </c>
      <c r="H6" s="7">
        <v>29.415778700000001</v>
      </c>
      <c r="I6" t="s">
        <v>48</v>
      </c>
    </row>
    <row r="7" spans="1:12">
      <c r="A7" s="18"/>
      <c r="B7" t="s">
        <v>2</v>
      </c>
      <c r="C7" t="s">
        <v>3</v>
      </c>
      <c r="D7" s="7">
        <v>27.722897499999998</v>
      </c>
      <c r="E7" s="7">
        <v>5.7686140000000004</v>
      </c>
      <c r="F7">
        <v>26</v>
      </c>
      <c r="G7" s="7">
        <v>15.865342</v>
      </c>
      <c r="H7" s="7">
        <v>39.580452999999999</v>
      </c>
      <c r="I7" t="s">
        <v>49</v>
      </c>
    </row>
    <row r="8" spans="1:12">
      <c r="A8" s="2"/>
    </row>
    <row r="9" spans="1:12">
      <c r="A9" s="2"/>
    </row>
  </sheetData>
  <mergeCells count="4">
    <mergeCell ref="B2:B3"/>
    <mergeCell ref="B5:B6"/>
    <mergeCell ref="A2:A4"/>
    <mergeCell ref="A5:A7"/>
  </mergeCells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RData</vt:lpstr>
      <vt:lpstr>Analysis</vt:lpstr>
      <vt:lpstr>P</vt:lpstr>
      <vt:lpstr>SN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Lisle</dc:creator>
  <cp:lastModifiedBy>%username%</cp:lastModifiedBy>
  <dcterms:created xsi:type="dcterms:W3CDTF">2018-07-13T01:53:41Z</dcterms:created>
  <dcterms:modified xsi:type="dcterms:W3CDTF">2018-11-24T03:01:47Z</dcterms:modified>
</cp:coreProperties>
</file>