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PhD data submission\Chapter 3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" l="1"/>
  <c r="C19" i="1"/>
  <c r="C20" i="1"/>
  <c r="C21" i="1"/>
  <c r="C22" i="1"/>
  <c r="C23" i="1"/>
  <c r="C24" i="1"/>
  <c r="C25" i="1"/>
  <c r="C26" i="1"/>
  <c r="C27" i="1"/>
  <c r="C28" i="1"/>
  <c r="C29" i="1"/>
  <c r="C17" i="1"/>
  <c r="A18" i="1"/>
  <c r="A19" i="1"/>
  <c r="A20" i="1"/>
  <c r="A21" i="1"/>
  <c r="A22" i="1"/>
  <c r="A23" i="1"/>
  <c r="A24" i="1"/>
  <c r="A25" i="1"/>
  <c r="A26" i="1"/>
  <c r="A27" i="1"/>
  <c r="A28" i="1"/>
  <c r="A29" i="1"/>
  <c r="A17" i="1"/>
  <c r="B27" i="1" l="1"/>
  <c r="B23" i="1"/>
  <c r="D29" i="1"/>
  <c r="E29" i="1" s="1"/>
  <c r="D21" i="1"/>
  <c r="E21" i="1" s="1"/>
  <c r="D25" i="1"/>
  <c r="E25" i="1" s="1"/>
  <c r="B25" i="1"/>
  <c r="B22" i="1"/>
  <c r="B24" i="1"/>
  <c r="B29" i="1"/>
  <c r="B21" i="1"/>
  <c r="B26" i="1"/>
  <c r="B18" i="1"/>
  <c r="B17" i="1"/>
  <c r="B28" i="1"/>
  <c r="B20" i="1"/>
  <c r="B19" i="1"/>
  <c r="D28" i="1"/>
  <c r="E28" i="1" s="1"/>
  <c r="D24" i="1"/>
  <c r="E24" i="1" s="1"/>
  <c r="D20" i="1"/>
  <c r="E20" i="1" s="1"/>
  <c r="D27" i="1"/>
  <c r="E27" i="1" s="1"/>
  <c r="D23" i="1"/>
  <c r="E23" i="1" s="1"/>
  <c r="D19" i="1"/>
  <c r="E19" i="1" s="1"/>
  <c r="D17" i="1"/>
  <c r="E17" i="1" s="1"/>
  <c r="D26" i="1"/>
  <c r="E26" i="1" s="1"/>
  <c r="D22" i="1"/>
  <c r="E22" i="1" s="1"/>
  <c r="D18" i="1"/>
  <c r="E18" i="1" s="1"/>
  <c r="B32" i="1" l="1"/>
  <c r="B47" i="1" s="1"/>
  <c r="F29" i="1"/>
  <c r="B38" i="1"/>
  <c r="B53" i="1" s="1"/>
  <c r="B42" i="1"/>
  <c r="B57" i="1" s="1"/>
  <c r="B35" i="1"/>
  <c r="B50" i="1" s="1"/>
  <c r="B39" i="1"/>
  <c r="B54" i="1" s="1"/>
  <c r="B43" i="1"/>
  <c r="B58" i="1" s="1"/>
  <c r="B40" i="1"/>
  <c r="B55" i="1" s="1"/>
  <c r="B36" i="1"/>
  <c r="B51" i="1" s="1"/>
  <c r="B33" i="1"/>
  <c r="B48" i="1" s="1"/>
  <c r="F23" i="1"/>
  <c r="B44" i="1"/>
  <c r="B59" i="1" s="1"/>
  <c r="B41" i="1"/>
  <c r="B56" i="1" s="1"/>
  <c r="F27" i="1"/>
  <c r="B37" i="1"/>
  <c r="B52" i="1" s="1"/>
  <c r="B34" i="1"/>
  <c r="B49" i="1" s="1"/>
  <c r="F21" i="1"/>
  <c r="F25" i="1"/>
  <c r="F22" i="1"/>
  <c r="F19" i="1"/>
  <c r="F24" i="1"/>
  <c r="F20" i="1"/>
  <c r="F18" i="1"/>
  <c r="F26" i="1"/>
  <c r="F17" i="1"/>
  <c r="F28" i="1"/>
</calcChain>
</file>

<file path=xl/sharedStrings.xml><?xml version="1.0" encoding="utf-8"?>
<sst xmlns="http://schemas.openxmlformats.org/spreadsheetml/2006/main" count="68" uniqueCount="26">
  <si>
    <t>Species</t>
  </si>
  <si>
    <t>Total F</t>
  </si>
  <si>
    <t>Mass</t>
  </si>
  <si>
    <t>i1</t>
  </si>
  <si>
    <t>D. lumholtzi</t>
  </si>
  <si>
    <t>T. stigmatica</t>
  </si>
  <si>
    <t>P. penicillata</t>
  </si>
  <si>
    <t>D. dorianus</t>
  </si>
  <si>
    <t>P. cinereus</t>
  </si>
  <si>
    <t>M. dorsalis</t>
  </si>
  <si>
    <t>W. bicolor</t>
  </si>
  <si>
    <t>M. rufogriseus</t>
  </si>
  <si>
    <t>M. robustus</t>
  </si>
  <si>
    <t>M. rufus male</t>
  </si>
  <si>
    <t>V. ursinus</t>
  </si>
  <si>
    <t>M. giganteus</t>
  </si>
  <si>
    <t>S. occidentalis</t>
  </si>
  <si>
    <t>logMass</t>
  </si>
  <si>
    <t>logBFi</t>
  </si>
  <si>
    <t>predlogi</t>
  </si>
  <si>
    <t>predi</t>
  </si>
  <si>
    <t>deltai</t>
  </si>
  <si>
    <t>Bfi</t>
  </si>
  <si>
    <t>residi</t>
  </si>
  <si>
    <t>incisor</t>
  </si>
  <si>
    <t>M. rufus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</si>
</sst>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CD00"/>
      <color rgb="FF666666"/>
      <color rgb="FFFF00FF"/>
      <color rgb="FF00CD50"/>
      <color rgb="FFEC00FE"/>
      <color rgb="FFFF75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Sheet1!$B$61</c:f>
              <c:strCache>
                <c:ptCount val="1"/>
                <c:pt idx="0">
                  <c:v>incisor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CD00"/>
              </a:solidFill>
              <a:ln>
                <a:solidFill>
                  <a:srgbClr val="00CD00"/>
                </a:solidFill>
              </a:ln>
              <a:effectLst/>
            </c:spPr>
          </c:dPt>
          <c:dPt>
            <c:idx val="1"/>
            <c:invertIfNegative val="0"/>
            <c:bubble3D val="0"/>
            <c:spPr>
              <a:solidFill>
                <a:srgbClr val="666666"/>
              </a:solidFill>
              <a:ln>
                <a:solidFill>
                  <a:srgbClr val="666666"/>
                </a:solidFill>
              </a:ln>
              <a:effectLst/>
            </c:spPr>
          </c:dPt>
          <c:dPt>
            <c:idx val="2"/>
            <c:invertIfNegative val="0"/>
            <c:bubble3D val="0"/>
            <c:spPr>
              <a:solidFill>
                <a:srgbClr val="666666"/>
              </a:solidFill>
              <a:ln>
                <a:solidFill>
                  <a:srgbClr val="666666"/>
                </a:solidFill>
              </a:ln>
              <a:effectLst/>
            </c:spPr>
          </c:dPt>
          <c:dPt>
            <c:idx val="3"/>
            <c:invertIfNegative val="0"/>
            <c:bubble3D val="0"/>
            <c:spPr>
              <a:solidFill>
                <a:srgbClr val="00CD00"/>
              </a:solidFill>
              <a:ln>
                <a:solidFill>
                  <a:srgbClr val="00CD00"/>
                </a:solidFill>
              </a:ln>
              <a:effectLst/>
            </c:spPr>
          </c:dPt>
          <c:dPt>
            <c:idx val="4"/>
            <c:invertIfNegative val="0"/>
            <c:bubble3D val="0"/>
            <c:spPr>
              <a:solidFill>
                <a:srgbClr val="00CD00"/>
              </a:solidFill>
              <a:ln>
                <a:solidFill>
                  <a:srgbClr val="00CD00"/>
                </a:solidFill>
              </a:ln>
              <a:effectLst/>
            </c:spPr>
          </c:dPt>
          <c:dPt>
            <c:idx val="5"/>
            <c:invertIfNegative val="0"/>
            <c:bubble3D val="0"/>
            <c:spPr>
              <a:solidFill>
                <a:srgbClr val="FF00FF"/>
              </a:solidFill>
              <a:ln>
                <a:solidFill>
                  <a:srgbClr val="FF00FF"/>
                </a:solidFill>
              </a:ln>
              <a:effectLst/>
            </c:spPr>
          </c:dPt>
          <c:dPt>
            <c:idx val="6"/>
            <c:invertIfNegative val="0"/>
            <c:bubble3D val="0"/>
            <c:spPr>
              <a:solidFill>
                <a:srgbClr val="666666"/>
              </a:solidFill>
              <a:ln>
                <a:solidFill>
                  <a:srgbClr val="666666"/>
                </a:solidFill>
              </a:ln>
              <a:effectLst/>
            </c:spPr>
          </c:dPt>
          <c:dPt>
            <c:idx val="7"/>
            <c:invertIfNegative val="0"/>
            <c:bubble3D val="0"/>
            <c:spPr>
              <a:solidFill>
                <a:srgbClr val="FF00FF"/>
              </a:solidFill>
              <a:ln>
                <a:solidFill>
                  <a:srgbClr val="FF00FF"/>
                </a:solidFill>
              </a:ln>
              <a:effectLst/>
            </c:spPr>
          </c:dPt>
          <c:dPt>
            <c:idx val="8"/>
            <c:invertIfNegative val="0"/>
            <c:bubble3D val="0"/>
            <c:spPr>
              <a:solidFill>
                <a:srgbClr val="FF00FF"/>
              </a:solidFill>
              <a:ln>
                <a:solidFill>
                  <a:srgbClr val="FF00FF"/>
                </a:solidFill>
              </a:ln>
              <a:effectLst/>
            </c:spPr>
          </c:dPt>
          <c:dPt>
            <c:idx val="9"/>
            <c:invertIfNegative val="0"/>
            <c:bubble3D val="0"/>
            <c:spPr>
              <a:solidFill>
                <a:srgbClr val="FF00FF"/>
              </a:solidFill>
              <a:ln>
                <a:solidFill>
                  <a:srgbClr val="FF00FF"/>
                </a:solidFill>
              </a:ln>
              <a:effectLst/>
            </c:spPr>
          </c:dPt>
          <c:dPt>
            <c:idx val="10"/>
            <c:invertIfNegative val="0"/>
            <c:bubble3D val="0"/>
            <c:spPr>
              <a:solidFill>
                <a:srgbClr val="FF00FF"/>
              </a:solidFill>
              <a:ln>
                <a:solidFill>
                  <a:srgbClr val="FF00FF"/>
                </a:solidFill>
              </a:ln>
              <a:effectLst/>
            </c:spPr>
          </c:dPt>
          <c:dPt>
            <c:idx val="11"/>
            <c:invertIfNegative val="0"/>
            <c:bubble3D val="0"/>
            <c:spPr>
              <a:solidFill>
                <a:srgbClr val="FF00FF"/>
              </a:solidFill>
              <a:ln>
                <a:solidFill>
                  <a:srgbClr val="FF00FF"/>
                </a:solidFill>
              </a:ln>
              <a:effectLst/>
            </c:spPr>
          </c:dPt>
          <c:dPt>
            <c:idx val="12"/>
            <c:invertIfNegative val="0"/>
            <c:bubble3D val="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  <a:effectLst/>
            </c:spPr>
          </c:dPt>
          <c:cat>
            <c:strRef>
              <c:f>Sheet1!$A$62:$A$74</c:f>
              <c:strCache>
                <c:ptCount val="13"/>
                <c:pt idx="0">
                  <c:v>D. lumholtzi</c:v>
                </c:pt>
                <c:pt idx="1">
                  <c:v>T. stigmatica</c:v>
                </c:pt>
                <c:pt idx="2">
                  <c:v>P. penicillata</c:v>
                </c:pt>
                <c:pt idx="3">
                  <c:v>D. dorianus</c:v>
                </c:pt>
                <c:pt idx="4">
                  <c:v>P. cinereus</c:v>
                </c:pt>
                <c:pt idx="5">
                  <c:v>M. dorsalis</c:v>
                </c:pt>
                <c:pt idx="6">
                  <c:v>W. bicolor</c:v>
                </c:pt>
                <c:pt idx="7">
                  <c:v>M. rufogriseus</c:v>
                </c:pt>
                <c:pt idx="8">
                  <c:v>M. robustus</c:v>
                </c:pt>
                <c:pt idx="9">
                  <c:v>M. rufus</c:v>
                </c:pt>
                <c:pt idx="10">
                  <c:v>V. ursinus</c:v>
                </c:pt>
                <c:pt idx="11">
                  <c:v>M. giganteus</c:v>
                </c:pt>
                <c:pt idx="12">
                  <c:v>S. occidentalis</c:v>
                </c:pt>
              </c:strCache>
            </c:strRef>
          </c:cat>
          <c:val>
            <c:numRef>
              <c:f>Sheet1!$B$62:$B$74</c:f>
              <c:numCache>
                <c:formatCode>General</c:formatCode>
                <c:ptCount val="13"/>
                <c:pt idx="0">
                  <c:v>106.52286730740661</c:v>
                </c:pt>
                <c:pt idx="1">
                  <c:v>89.798636717764467</c:v>
                </c:pt>
                <c:pt idx="2">
                  <c:v>95.081689623166142</c:v>
                </c:pt>
                <c:pt idx="3">
                  <c:v>108.19440991499158</c:v>
                </c:pt>
                <c:pt idx="4">
                  <c:v>129.05197845661061</c:v>
                </c:pt>
                <c:pt idx="5">
                  <c:v>85.518017910275688</c:v>
                </c:pt>
                <c:pt idx="6">
                  <c:v>95.551340256692669</c:v>
                </c:pt>
                <c:pt idx="7">
                  <c:v>92.318282697911201</c:v>
                </c:pt>
                <c:pt idx="8">
                  <c:v>94.983202140368974</c:v>
                </c:pt>
                <c:pt idx="9">
                  <c:v>92.655509231656069</c:v>
                </c:pt>
                <c:pt idx="10">
                  <c:v>111.05179576877124</c:v>
                </c:pt>
                <c:pt idx="11">
                  <c:v>84.686781168458978</c:v>
                </c:pt>
                <c:pt idx="12">
                  <c:v>114.67547604940482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5774856"/>
        <c:axId val="164000928"/>
      </c:barChart>
      <c:catAx>
        <c:axId val="95774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1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000928"/>
        <c:crossesAt val="100"/>
        <c:auto val="1"/>
        <c:lblAlgn val="ctr"/>
        <c:lblOffset val="100"/>
        <c:noMultiLvlLbl val="0"/>
      </c:catAx>
      <c:valAx>
        <c:axId val="164000928"/>
        <c:scaling>
          <c:orientation val="minMax"/>
          <c:max val="130"/>
          <c:min val="8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 sz="1400" b="1"/>
                  <a:t>MEQ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77485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Sheet1!$C$16</c:f>
              <c:strCache>
                <c:ptCount val="1"/>
                <c:pt idx="0">
                  <c:v>logBFi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Sheet1!$A$17:$A$29</c:f>
              <c:numCache>
                <c:formatCode>General</c:formatCode>
                <c:ptCount val="13"/>
                <c:pt idx="0">
                  <c:v>0.62582671328571116</c:v>
                </c:pt>
                <c:pt idx="1">
                  <c:v>0.78689332526131583</c:v>
                </c:pt>
                <c:pt idx="2">
                  <c:v>0.84503599351341507</c:v>
                </c:pt>
                <c:pt idx="3">
                  <c:v>0.86099643675719584</c:v>
                </c:pt>
                <c:pt idx="4">
                  <c:v>0.89153745767256443</c:v>
                </c:pt>
                <c:pt idx="5">
                  <c:v>1.0269008088902551</c:v>
                </c:pt>
                <c:pt idx="6">
                  <c:v>1.0322560258904532</c:v>
                </c:pt>
                <c:pt idx="7">
                  <c:v>1.2777696100836504</c:v>
                </c:pt>
                <c:pt idx="8">
                  <c:v>1.4259904464535262</c:v>
                </c:pt>
                <c:pt idx="9">
                  <c:v>1.5953970061701279</c:v>
                </c:pt>
                <c:pt idx="10">
                  <c:v>1.6440444928147488</c:v>
                </c:pt>
                <c:pt idx="11">
                  <c:v>1.6501228844440621</c:v>
                </c:pt>
                <c:pt idx="12">
                  <c:v>2.0791812460476247</c:v>
                </c:pt>
              </c:numCache>
            </c:numRef>
          </c:xVal>
          <c:yVal>
            <c:numRef>
              <c:f>Sheet1!$C$17:$C$29</c:f>
              <c:numCache>
                <c:formatCode>General</c:formatCode>
                <c:ptCount val="13"/>
                <c:pt idx="0">
                  <c:v>2.0970836960665213</c:v>
                </c:pt>
                <c:pt idx="1">
                  <c:v>2.018492453401473</c:v>
                </c:pt>
                <c:pt idx="2">
                  <c:v>2.1033247070614451</c:v>
                </c:pt>
                <c:pt idx="3">
                  <c:v>2.2432365379410766</c:v>
                </c:pt>
                <c:pt idx="4">
                  <c:v>2.4686220012690856</c:v>
                </c:pt>
                <c:pt idx="5">
                  <c:v>2.1077863843159532</c:v>
                </c:pt>
                <c:pt idx="6">
                  <c:v>2.2110671192170321</c:v>
                </c:pt>
                <c:pt idx="7">
                  <c:v>2.3138672203691533</c:v>
                </c:pt>
                <c:pt idx="8">
                  <c:v>2.4220971631317103</c:v>
                </c:pt>
                <c:pt idx="9">
                  <c:v>2.4920616045125992</c:v>
                </c:pt>
                <c:pt idx="10">
                  <c:v>2.7028000465329503</c:v>
                </c:pt>
                <c:pt idx="11">
                  <c:v>2.4424954472826017</c:v>
                </c:pt>
                <c:pt idx="12">
                  <c:v>2.9785361183186612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021224"/>
        <c:axId val="257209848"/>
      </c:scatterChart>
      <c:valAx>
        <c:axId val="254021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7209848"/>
        <c:crosses val="autoZero"/>
        <c:crossBetween val="midCat"/>
      </c:valAx>
      <c:valAx>
        <c:axId val="257209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021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742950</xdr:colOff>
      <xdr:row>31</xdr:row>
      <xdr:rowOff>19050</xdr:rowOff>
    </xdr:from>
    <xdr:to>
      <xdr:col>10</xdr:col>
      <xdr:colOff>429900</xdr:colOff>
      <xdr:row>51</xdr:row>
      <xdr:rowOff>169050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57150</xdr:colOff>
      <xdr:row>13</xdr:row>
      <xdr:rowOff>33337</xdr:rowOff>
    </xdr:from>
    <xdr:to>
      <xdr:col>14</xdr:col>
      <xdr:colOff>361950</xdr:colOff>
      <xdr:row>27</xdr:row>
      <xdr:rowOff>109537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abSelected="1" workbookViewId="0">
      <selection activeCell="S17" sqref="S17"/>
    </sheetView>
  </sheetViews>
  <sheetFormatPr defaultRowHeight="15" x14ac:dyDescent="0.25"/>
  <cols>
    <col min="1" max="3" width="16.28515625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</row>
    <row r="2" spans="1:6" x14ac:dyDescent="0.25">
      <c r="A2" t="s">
        <v>4</v>
      </c>
      <c r="B2">
        <v>857.70496635842255</v>
      </c>
      <c r="C2">
        <v>4.2249999999999996</v>
      </c>
      <c r="D2">
        <v>125.05</v>
      </c>
    </row>
    <row r="3" spans="1:6" x14ac:dyDescent="0.25">
      <c r="A3" t="s">
        <v>5</v>
      </c>
      <c r="B3">
        <v>704.00824069297062</v>
      </c>
      <c r="C3">
        <v>6.1219999999999999</v>
      </c>
      <c r="D3">
        <v>104.35</v>
      </c>
    </row>
    <row r="4" spans="1:6" x14ac:dyDescent="0.25">
      <c r="A4" t="s">
        <v>6</v>
      </c>
      <c r="B4">
        <v>597.53265273604791</v>
      </c>
      <c r="C4">
        <v>6.9989999999999997</v>
      </c>
      <c r="D4">
        <v>126.86</v>
      </c>
    </row>
    <row r="5" spans="1:6" x14ac:dyDescent="0.25">
      <c r="A5" t="s">
        <v>7</v>
      </c>
      <c r="B5">
        <v>713.80528124860643</v>
      </c>
      <c r="C5">
        <v>7.2610000000000001</v>
      </c>
      <c r="D5">
        <v>175.08</v>
      </c>
    </row>
    <row r="6" spans="1:6" x14ac:dyDescent="0.25">
      <c r="A6" t="s">
        <v>8</v>
      </c>
      <c r="B6">
        <v>1338.76</v>
      </c>
      <c r="C6">
        <v>7.79</v>
      </c>
      <c r="D6">
        <v>294.18599999999998</v>
      </c>
    </row>
    <row r="7" spans="1:6" x14ac:dyDescent="0.25">
      <c r="A7" t="s">
        <v>9</v>
      </c>
      <c r="B7">
        <v>964.26513812662836</v>
      </c>
      <c r="C7">
        <v>10.638999999999999</v>
      </c>
      <c r="D7">
        <v>128.16999999999999</v>
      </c>
    </row>
    <row r="8" spans="1:6" x14ac:dyDescent="0.25">
      <c r="A8" t="s">
        <v>10</v>
      </c>
      <c r="B8">
        <v>663.0257407456487</v>
      </c>
      <c r="C8">
        <v>10.771000000000001</v>
      </c>
      <c r="D8">
        <v>162.58000000000001</v>
      </c>
    </row>
    <row r="9" spans="1:6" x14ac:dyDescent="0.25">
      <c r="A9" t="s">
        <v>11</v>
      </c>
      <c r="B9">
        <v>1241.1196148033118</v>
      </c>
      <c r="C9">
        <v>18.957000000000001</v>
      </c>
      <c r="D9">
        <v>206</v>
      </c>
    </row>
    <row r="10" spans="1:6" x14ac:dyDescent="0.25">
      <c r="A10" t="s">
        <v>12</v>
      </c>
      <c r="B10">
        <v>1484.8416070056742</v>
      </c>
      <c r="C10">
        <v>26.667999999999999</v>
      </c>
      <c r="D10">
        <v>264.3</v>
      </c>
    </row>
    <row r="11" spans="1:6" x14ac:dyDescent="0.25">
      <c r="A11" s="1" t="s">
        <v>13</v>
      </c>
      <c r="B11">
        <v>1771.1468951349841</v>
      </c>
      <c r="C11">
        <v>39.390999999999998</v>
      </c>
      <c r="D11">
        <v>310.5</v>
      </c>
    </row>
    <row r="12" spans="1:6" x14ac:dyDescent="0.25">
      <c r="A12" t="s">
        <v>14</v>
      </c>
      <c r="B12">
        <v>3349.92</v>
      </c>
      <c r="C12">
        <v>44.06</v>
      </c>
      <c r="D12">
        <v>504.42899999999997</v>
      </c>
    </row>
    <row r="13" spans="1:6" x14ac:dyDescent="0.25">
      <c r="A13" t="s">
        <v>15</v>
      </c>
      <c r="B13">
        <v>2019.5115170505844</v>
      </c>
      <c r="C13">
        <v>44.680999999999997</v>
      </c>
      <c r="D13">
        <v>277.01</v>
      </c>
    </row>
    <row r="14" spans="1:6" x14ac:dyDescent="0.25">
      <c r="A14" t="s">
        <v>16</v>
      </c>
      <c r="B14">
        <v>4371.3599999999997</v>
      </c>
      <c r="C14">
        <v>120</v>
      </c>
      <c r="D14">
        <v>951.779</v>
      </c>
    </row>
    <row r="16" spans="1:6" x14ac:dyDescent="0.25">
      <c r="A16" t="s">
        <v>17</v>
      </c>
      <c r="B16" t="s">
        <v>22</v>
      </c>
      <c r="C16" t="s">
        <v>18</v>
      </c>
      <c r="D16" t="s">
        <v>19</v>
      </c>
      <c r="E16" t="s">
        <v>20</v>
      </c>
      <c r="F16" t="s">
        <v>21</v>
      </c>
    </row>
    <row r="17" spans="1:6" x14ac:dyDescent="0.25">
      <c r="A17">
        <f t="shared" ref="A17:A29" si="0">LOG(C2)</f>
        <v>0.62582671328571116</v>
      </c>
      <c r="B17">
        <f t="shared" ref="B17:B29" si="1">10^C17</f>
        <v>125.05000000000011</v>
      </c>
      <c r="C17">
        <f t="shared" ref="C17:C29" si="2">LOG(D2)</f>
        <v>2.0970836960665213</v>
      </c>
      <c r="D17">
        <f t="shared" ref="D17:D29" si="3">A17*0.5504+1.6874</f>
        <v>2.0318550229924552</v>
      </c>
      <c r="E17">
        <f t="shared" ref="E17:E29" si="4">10^D17</f>
        <v>107.61059259431987</v>
      </c>
      <c r="F17">
        <f t="shared" ref="F17:F29" si="5">B17-E17</f>
        <v>17.439407405680242</v>
      </c>
    </row>
    <row r="18" spans="1:6" x14ac:dyDescent="0.25">
      <c r="A18">
        <f t="shared" si="0"/>
        <v>0.78689332526131583</v>
      </c>
      <c r="B18">
        <f t="shared" si="1"/>
        <v>104.35000000000004</v>
      </c>
      <c r="C18">
        <f t="shared" si="2"/>
        <v>2.018492453401473</v>
      </c>
      <c r="D18">
        <f t="shared" si="3"/>
        <v>2.1205060862238283</v>
      </c>
      <c r="E18">
        <f t="shared" si="4"/>
        <v>131.97938072316248</v>
      </c>
      <c r="F18">
        <f t="shared" si="5"/>
        <v>-27.629380723162441</v>
      </c>
    </row>
    <row r="19" spans="1:6" x14ac:dyDescent="0.25">
      <c r="A19">
        <f t="shared" si="0"/>
        <v>0.84503599351341507</v>
      </c>
      <c r="B19">
        <f t="shared" si="1"/>
        <v>126.8600000000001</v>
      </c>
      <c r="C19">
        <f t="shared" si="2"/>
        <v>2.1033247070614451</v>
      </c>
      <c r="D19">
        <f t="shared" si="3"/>
        <v>2.1525078108297837</v>
      </c>
      <c r="E19">
        <f t="shared" si="4"/>
        <v>142.07177643817906</v>
      </c>
      <c r="F19">
        <f t="shared" si="5"/>
        <v>-15.211776438178958</v>
      </c>
    </row>
    <row r="20" spans="1:6" x14ac:dyDescent="0.25">
      <c r="A20">
        <f t="shared" si="0"/>
        <v>0.86099643675719584</v>
      </c>
      <c r="B20">
        <f t="shared" si="1"/>
        <v>175.0800000000001</v>
      </c>
      <c r="C20">
        <f t="shared" si="2"/>
        <v>2.2432365379410766</v>
      </c>
      <c r="D20">
        <f t="shared" si="3"/>
        <v>2.1612924387911607</v>
      </c>
      <c r="E20">
        <f t="shared" si="4"/>
        <v>144.97477346206344</v>
      </c>
      <c r="F20">
        <f t="shared" si="5"/>
        <v>30.105226537936659</v>
      </c>
    </row>
    <row r="21" spans="1:6" x14ac:dyDescent="0.25">
      <c r="A21">
        <f t="shared" si="0"/>
        <v>0.89153745767256443</v>
      </c>
      <c r="B21">
        <f t="shared" si="1"/>
        <v>294.18600000000015</v>
      </c>
      <c r="C21">
        <f t="shared" si="2"/>
        <v>2.4686220012690856</v>
      </c>
      <c r="D21">
        <f t="shared" si="3"/>
        <v>2.1781022167029795</v>
      </c>
      <c r="E21">
        <f t="shared" si="4"/>
        <v>150.69617069611556</v>
      </c>
      <c r="F21">
        <f t="shared" si="5"/>
        <v>143.48982930388459</v>
      </c>
    </row>
    <row r="22" spans="1:6" x14ac:dyDescent="0.25">
      <c r="A22">
        <f t="shared" si="0"/>
        <v>1.0269008088902551</v>
      </c>
      <c r="B22">
        <f t="shared" si="1"/>
        <v>128.17000000000004</v>
      </c>
      <c r="C22">
        <f t="shared" si="2"/>
        <v>2.1077863843159532</v>
      </c>
      <c r="D22">
        <f t="shared" si="3"/>
        <v>2.2526062052131963</v>
      </c>
      <c r="E22">
        <f t="shared" si="4"/>
        <v>178.89829652143703</v>
      </c>
      <c r="F22">
        <f t="shared" si="5"/>
        <v>-50.728296521436988</v>
      </c>
    </row>
    <row r="23" spans="1:6" x14ac:dyDescent="0.25">
      <c r="A23">
        <f t="shared" si="0"/>
        <v>1.0322560258904532</v>
      </c>
      <c r="B23">
        <f t="shared" si="1"/>
        <v>162.58000000000021</v>
      </c>
      <c r="C23">
        <f t="shared" si="2"/>
        <v>2.2110671192170321</v>
      </c>
      <c r="D23">
        <f t="shared" si="3"/>
        <v>2.2555537166501054</v>
      </c>
      <c r="E23">
        <f t="shared" si="4"/>
        <v>180.11659017559862</v>
      </c>
      <c r="F23">
        <f t="shared" si="5"/>
        <v>-17.536590175598405</v>
      </c>
    </row>
    <row r="24" spans="1:6" x14ac:dyDescent="0.25">
      <c r="A24">
        <f t="shared" si="0"/>
        <v>1.2777696100836504</v>
      </c>
      <c r="B24">
        <f t="shared" si="1"/>
        <v>206.00000000000003</v>
      </c>
      <c r="C24">
        <f t="shared" si="2"/>
        <v>2.3138672203691533</v>
      </c>
      <c r="D24">
        <f t="shared" si="3"/>
        <v>2.3906843933900412</v>
      </c>
      <c r="E24">
        <f t="shared" si="4"/>
        <v>245.85802772740587</v>
      </c>
      <c r="F24">
        <f t="shared" si="5"/>
        <v>-39.85802772740584</v>
      </c>
    </row>
    <row r="25" spans="1:6" x14ac:dyDescent="0.25">
      <c r="A25">
        <f t="shared" si="0"/>
        <v>1.4259904464535262</v>
      </c>
      <c r="B25">
        <f t="shared" si="1"/>
        <v>264.30000000000013</v>
      </c>
      <c r="C25">
        <f t="shared" si="2"/>
        <v>2.4220971631317103</v>
      </c>
      <c r="D25">
        <f t="shared" si="3"/>
        <v>2.4722651417280206</v>
      </c>
      <c r="E25">
        <f t="shared" si="4"/>
        <v>296.6642005503075</v>
      </c>
      <c r="F25">
        <f t="shared" si="5"/>
        <v>-32.364200550307373</v>
      </c>
    </row>
    <row r="26" spans="1:6" x14ac:dyDescent="0.25">
      <c r="A26">
        <f t="shared" si="0"/>
        <v>1.5953970061701279</v>
      </c>
      <c r="B26">
        <f t="shared" si="1"/>
        <v>310.50000000000028</v>
      </c>
      <c r="C26">
        <f t="shared" si="2"/>
        <v>2.4920616045125992</v>
      </c>
      <c r="D26">
        <f t="shared" si="3"/>
        <v>2.5655065121960385</v>
      </c>
      <c r="E26">
        <f t="shared" si="4"/>
        <v>367.71090711983305</v>
      </c>
      <c r="F26">
        <f t="shared" si="5"/>
        <v>-57.210907119832768</v>
      </c>
    </row>
    <row r="27" spans="1:6" x14ac:dyDescent="0.25">
      <c r="A27">
        <f t="shared" si="0"/>
        <v>1.6440444928147488</v>
      </c>
      <c r="B27">
        <f t="shared" si="1"/>
        <v>504.4290000000002</v>
      </c>
      <c r="C27">
        <f t="shared" si="2"/>
        <v>2.7028000465329503</v>
      </c>
      <c r="D27">
        <f t="shared" si="3"/>
        <v>2.5922820888452378</v>
      </c>
      <c r="E27">
        <f t="shared" si="4"/>
        <v>391.09484253926706</v>
      </c>
      <c r="F27">
        <f t="shared" si="5"/>
        <v>113.33415746073314</v>
      </c>
    </row>
    <row r="28" spans="1:6" x14ac:dyDescent="0.25">
      <c r="A28">
        <f t="shared" si="0"/>
        <v>1.6501228844440621</v>
      </c>
      <c r="B28">
        <f t="shared" si="1"/>
        <v>277.01000000000005</v>
      </c>
      <c r="C28">
        <f t="shared" si="2"/>
        <v>2.4424954472826017</v>
      </c>
      <c r="D28">
        <f t="shared" si="3"/>
        <v>2.5956276355980119</v>
      </c>
      <c r="E28">
        <f t="shared" si="4"/>
        <v>394.11923904845645</v>
      </c>
      <c r="F28">
        <f t="shared" si="5"/>
        <v>-117.1092390484564</v>
      </c>
    </row>
    <row r="29" spans="1:6" x14ac:dyDescent="0.25">
      <c r="A29">
        <f t="shared" si="0"/>
        <v>2.0791812460476247</v>
      </c>
      <c r="B29">
        <f t="shared" si="1"/>
        <v>951.77900000000011</v>
      </c>
      <c r="C29">
        <f t="shared" si="2"/>
        <v>2.9785361183186612</v>
      </c>
      <c r="D29">
        <f t="shared" si="3"/>
        <v>2.8317813578246129</v>
      </c>
      <c r="E29">
        <f t="shared" si="4"/>
        <v>678.86177889581313</v>
      </c>
      <c r="F29">
        <f t="shared" si="5"/>
        <v>272.91722110418698</v>
      </c>
    </row>
    <row r="31" spans="1:6" x14ac:dyDescent="0.25">
      <c r="A31" t="s">
        <v>0</v>
      </c>
      <c r="B31" t="s">
        <v>23</v>
      </c>
    </row>
    <row r="32" spans="1:6" x14ac:dyDescent="0.25">
      <c r="A32" t="s">
        <v>4</v>
      </c>
      <c r="B32">
        <f t="shared" ref="B32:B44" si="6">C17-D17</f>
        <v>6.5228673074066101E-2</v>
      </c>
    </row>
    <row r="33" spans="1:2" x14ac:dyDescent="0.25">
      <c r="A33" t="s">
        <v>5</v>
      </c>
      <c r="B33">
        <f t="shared" si="6"/>
        <v>-0.10201363282235532</v>
      </c>
    </row>
    <row r="34" spans="1:2" x14ac:dyDescent="0.25">
      <c r="A34" t="s">
        <v>6</v>
      </c>
      <c r="B34">
        <f t="shared" si="6"/>
        <v>-4.9183103768338565E-2</v>
      </c>
    </row>
    <row r="35" spans="1:2" x14ac:dyDescent="0.25">
      <c r="A35" t="s">
        <v>7</v>
      </c>
      <c r="B35">
        <f t="shared" si="6"/>
        <v>8.194409914991585E-2</v>
      </c>
    </row>
    <row r="36" spans="1:2" x14ac:dyDescent="0.25">
      <c r="A36" t="s">
        <v>8</v>
      </c>
      <c r="B36">
        <f t="shared" si="6"/>
        <v>0.29051978456610605</v>
      </c>
    </row>
    <row r="37" spans="1:2" x14ac:dyDescent="0.25">
      <c r="A37" t="s">
        <v>9</v>
      </c>
      <c r="B37">
        <f t="shared" si="6"/>
        <v>-0.1448198208972431</v>
      </c>
    </row>
    <row r="38" spans="1:2" x14ac:dyDescent="0.25">
      <c r="A38" t="s">
        <v>10</v>
      </c>
      <c r="B38">
        <f t="shared" si="6"/>
        <v>-4.4486597433073261E-2</v>
      </c>
    </row>
    <row r="39" spans="1:2" x14ac:dyDescent="0.25">
      <c r="A39" t="s">
        <v>11</v>
      </c>
      <c r="B39">
        <f t="shared" si="6"/>
        <v>-7.6817173020887974E-2</v>
      </c>
    </row>
    <row r="40" spans="1:2" x14ac:dyDescent="0.25">
      <c r="A40" t="s">
        <v>12</v>
      </c>
      <c r="B40">
        <f t="shared" si="6"/>
        <v>-5.0167978596310281E-2</v>
      </c>
    </row>
    <row r="41" spans="1:2" x14ac:dyDescent="0.25">
      <c r="A41" t="s">
        <v>13</v>
      </c>
      <c r="B41">
        <f t="shared" si="6"/>
        <v>-7.3444907683439364E-2</v>
      </c>
    </row>
    <row r="42" spans="1:2" x14ac:dyDescent="0.25">
      <c r="A42" t="s">
        <v>14</v>
      </c>
      <c r="B42">
        <f t="shared" si="6"/>
        <v>0.11051795768771244</v>
      </c>
    </row>
    <row r="43" spans="1:2" x14ac:dyDescent="0.25">
      <c r="A43" t="s">
        <v>15</v>
      </c>
      <c r="B43">
        <f t="shared" si="6"/>
        <v>-0.1531321883154102</v>
      </c>
    </row>
    <row r="44" spans="1:2" x14ac:dyDescent="0.25">
      <c r="A44" t="s">
        <v>16</v>
      </c>
      <c r="B44">
        <f t="shared" si="6"/>
        <v>0.14675476049404823</v>
      </c>
    </row>
    <row r="46" spans="1:2" x14ac:dyDescent="0.25">
      <c r="A46" t="s">
        <v>0</v>
      </c>
      <c r="B46" t="s">
        <v>24</v>
      </c>
    </row>
    <row r="47" spans="1:2" x14ac:dyDescent="0.25">
      <c r="A47" t="s">
        <v>4</v>
      </c>
      <c r="B47">
        <f>100+(100*B32)</f>
        <v>106.52286730740661</v>
      </c>
    </row>
    <row r="48" spans="1:2" x14ac:dyDescent="0.25">
      <c r="A48" t="s">
        <v>5</v>
      </c>
      <c r="B48">
        <f t="shared" ref="B48" si="7">100+(100*B33)</f>
        <v>89.798636717764467</v>
      </c>
    </row>
    <row r="49" spans="1:2" x14ac:dyDescent="0.25">
      <c r="A49" t="s">
        <v>6</v>
      </c>
      <c r="B49">
        <f t="shared" ref="B49" si="8">100+(100*B34)</f>
        <v>95.081689623166142</v>
      </c>
    </row>
    <row r="50" spans="1:2" x14ac:dyDescent="0.25">
      <c r="A50" t="s">
        <v>7</v>
      </c>
      <c r="B50">
        <f t="shared" ref="B50" si="9">100+(100*B35)</f>
        <v>108.19440991499158</v>
      </c>
    </row>
    <row r="51" spans="1:2" x14ac:dyDescent="0.25">
      <c r="A51" t="s">
        <v>8</v>
      </c>
      <c r="B51">
        <f t="shared" ref="B51" si="10">100+(100*B36)</f>
        <v>129.05197845661061</v>
      </c>
    </row>
    <row r="52" spans="1:2" x14ac:dyDescent="0.25">
      <c r="A52" t="s">
        <v>9</v>
      </c>
      <c r="B52">
        <f t="shared" ref="B52" si="11">100+(100*B37)</f>
        <v>85.518017910275688</v>
      </c>
    </row>
    <row r="53" spans="1:2" x14ac:dyDescent="0.25">
      <c r="A53" t="s">
        <v>10</v>
      </c>
      <c r="B53">
        <f t="shared" ref="B53" si="12">100+(100*B38)</f>
        <v>95.551340256692669</v>
      </c>
    </row>
    <row r="54" spans="1:2" x14ac:dyDescent="0.25">
      <c r="A54" t="s">
        <v>11</v>
      </c>
      <c r="B54">
        <f t="shared" ref="B54" si="13">100+(100*B39)</f>
        <v>92.318282697911201</v>
      </c>
    </row>
    <row r="55" spans="1:2" x14ac:dyDescent="0.25">
      <c r="A55" t="s">
        <v>12</v>
      </c>
      <c r="B55">
        <f t="shared" ref="B55" si="14">100+(100*B40)</f>
        <v>94.983202140368974</v>
      </c>
    </row>
    <row r="56" spans="1:2" x14ac:dyDescent="0.25">
      <c r="A56" t="s">
        <v>25</v>
      </c>
      <c r="B56">
        <f t="shared" ref="B56" si="15">100+(100*B41)</f>
        <v>92.655509231656069</v>
      </c>
    </row>
    <row r="57" spans="1:2" x14ac:dyDescent="0.25">
      <c r="A57" t="s">
        <v>14</v>
      </c>
      <c r="B57">
        <f t="shared" ref="B57" si="16">100+(100*B42)</f>
        <v>111.05179576877124</v>
      </c>
    </row>
    <row r="58" spans="1:2" x14ac:dyDescent="0.25">
      <c r="A58" t="s">
        <v>15</v>
      </c>
      <c r="B58">
        <f t="shared" ref="B58" si="17">100+(100*B43)</f>
        <v>84.686781168458978</v>
      </c>
    </row>
    <row r="59" spans="1:2" x14ac:dyDescent="0.25">
      <c r="A59" t="s">
        <v>16</v>
      </c>
      <c r="B59">
        <f t="shared" ref="B59" si="18">100+(100*B44)</f>
        <v>114.67547604940482</v>
      </c>
    </row>
    <row r="61" spans="1:2" x14ac:dyDescent="0.25">
      <c r="A61" t="s">
        <v>0</v>
      </c>
      <c r="B61" t="s">
        <v>24</v>
      </c>
    </row>
    <row r="62" spans="1:2" x14ac:dyDescent="0.25">
      <c r="A62" t="s">
        <v>4</v>
      </c>
      <c r="B62">
        <v>106.52286730740661</v>
      </c>
    </row>
    <row r="63" spans="1:2" x14ac:dyDescent="0.25">
      <c r="A63" t="s">
        <v>5</v>
      </c>
      <c r="B63">
        <v>89.798636717764467</v>
      </c>
    </row>
    <row r="64" spans="1:2" x14ac:dyDescent="0.25">
      <c r="A64" t="s">
        <v>6</v>
      </c>
      <c r="B64">
        <v>95.081689623166142</v>
      </c>
    </row>
    <row r="65" spans="1:2" x14ac:dyDescent="0.25">
      <c r="A65" t="s">
        <v>7</v>
      </c>
      <c r="B65">
        <v>108.19440991499158</v>
      </c>
    </row>
    <row r="66" spans="1:2" x14ac:dyDescent="0.25">
      <c r="A66" t="s">
        <v>8</v>
      </c>
      <c r="B66">
        <v>129.05197845661061</v>
      </c>
    </row>
    <row r="67" spans="1:2" x14ac:dyDescent="0.25">
      <c r="A67" t="s">
        <v>9</v>
      </c>
      <c r="B67">
        <v>85.518017910275688</v>
      </c>
    </row>
    <row r="68" spans="1:2" x14ac:dyDescent="0.25">
      <c r="A68" t="s">
        <v>10</v>
      </c>
      <c r="B68">
        <v>95.551340256692669</v>
      </c>
    </row>
    <row r="69" spans="1:2" x14ac:dyDescent="0.25">
      <c r="A69" t="s">
        <v>11</v>
      </c>
      <c r="B69">
        <v>92.318282697911201</v>
      </c>
    </row>
    <row r="70" spans="1:2" x14ac:dyDescent="0.25">
      <c r="A70" t="s">
        <v>12</v>
      </c>
      <c r="B70">
        <v>94.983202140368974</v>
      </c>
    </row>
    <row r="71" spans="1:2" x14ac:dyDescent="0.25">
      <c r="A71" t="s">
        <v>25</v>
      </c>
      <c r="B71">
        <v>92.655509231656069</v>
      </c>
    </row>
    <row r="72" spans="1:2" x14ac:dyDescent="0.25">
      <c r="A72" t="s">
        <v>14</v>
      </c>
      <c r="B72">
        <v>111.05179576877124</v>
      </c>
    </row>
    <row r="73" spans="1:2" x14ac:dyDescent="0.25">
      <c r="A73" t="s">
        <v>15</v>
      </c>
      <c r="B73">
        <v>84.686781168458978</v>
      </c>
    </row>
    <row r="74" spans="1:2" x14ac:dyDescent="0.25">
      <c r="A74" t="s">
        <v>16</v>
      </c>
      <c r="B74">
        <v>114.67547604940482</v>
      </c>
    </row>
  </sheetData>
  <pageMargins left="0.7" right="0.7" top="0.75" bottom="0.75" header="0.3" footer="0.3"/>
  <pageSetup paperSize="9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Mitchell</dc:creator>
  <cp:lastModifiedBy>D. Rex Mitchell</cp:lastModifiedBy>
  <dcterms:created xsi:type="dcterms:W3CDTF">2018-01-06T01:47:22Z</dcterms:created>
  <dcterms:modified xsi:type="dcterms:W3CDTF">2018-10-26T02:40:54Z</dcterms:modified>
</cp:coreProperties>
</file>