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kolkert\Documents\BRG PHD\BRG PHD\Papers\Exclosure\"/>
    </mc:Choice>
  </mc:AlternateContent>
  <xr:revisionPtr revIDLastSave="0" documentId="13_ncr:1_{5D5DEAC3-8FBA-46CC-99E6-11F062052E1C}" xr6:coauthVersionLast="36" xr6:coauthVersionMax="36" xr10:uidLastSave="{00000000-0000-0000-0000-000000000000}"/>
  <bookViews>
    <workbookView xWindow="0" yWindow="0" windowWidth="16800" windowHeight="7450" activeTab="1" xr2:uid="{2B65441D-E248-4A59-816C-A0097000A103}"/>
  </bookViews>
  <sheets>
    <sheet name="Insect Collection Results" sheetId="1" r:id="rId1"/>
    <sheet name="Pest-beneficial" sheetId="2" r:id="rId2"/>
    <sheet name="exclsoure coords" sheetId="3" r:id="rId3"/>
  </sheets>
  <definedNames>
    <definedName name="_xlnm.Print_Area" localSheetId="0">'Insect Collection Results'!$1:$73</definedName>
  </definedNames>
  <calcPr calcId="191029"/>
  <pivotCaches>
    <pivotCache cacheId="21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3" i="2" l="1"/>
  <c r="E83" i="2"/>
  <c r="D83" i="2"/>
  <c r="DC102" i="1"/>
  <c r="DB102" i="1"/>
  <c r="DA102" i="1"/>
  <c r="CZ102" i="1"/>
  <c r="CY102" i="1"/>
  <c r="CX102" i="1"/>
  <c r="CW102" i="1"/>
  <c r="CV102" i="1"/>
  <c r="CU102" i="1"/>
  <c r="CT102" i="1"/>
  <c r="CS102" i="1"/>
  <c r="CR102" i="1"/>
  <c r="CQ102" i="1"/>
  <c r="CP102" i="1"/>
  <c r="CO102" i="1"/>
  <c r="CN102" i="1"/>
  <c r="CM102" i="1"/>
  <c r="CL102" i="1"/>
  <c r="CK102" i="1"/>
  <c r="CJ102" i="1"/>
  <c r="CI102" i="1"/>
  <c r="CH102" i="1"/>
  <c r="CG102" i="1"/>
  <c r="CF102" i="1"/>
  <c r="CE102" i="1"/>
  <c r="CD102" i="1"/>
  <c r="CC102" i="1"/>
  <c r="CB102" i="1"/>
  <c r="CA102" i="1"/>
  <c r="BZ102" i="1"/>
  <c r="BY102" i="1"/>
  <c r="BX102" i="1"/>
  <c r="BW102" i="1"/>
  <c r="BV102" i="1"/>
  <c r="BU102" i="1"/>
  <c r="BT102" i="1"/>
  <c r="BS102" i="1"/>
  <c r="BR102" i="1"/>
  <c r="BQ102" i="1"/>
  <c r="BP102" i="1"/>
  <c r="BO102" i="1"/>
  <c r="BN102" i="1"/>
  <c r="BM102" i="1"/>
  <c r="BL102" i="1"/>
  <c r="BK102" i="1"/>
  <c r="BJ102" i="1"/>
  <c r="BI102" i="1"/>
  <c r="BH102" i="1"/>
  <c r="BG102" i="1"/>
  <c r="BF102" i="1"/>
  <c r="BE102" i="1"/>
  <c r="BD102" i="1"/>
  <c r="BC102" i="1"/>
  <c r="BB102" i="1"/>
  <c r="BA102" i="1"/>
  <c r="AZ102" i="1"/>
  <c r="AY102" i="1"/>
  <c r="AX102" i="1"/>
  <c r="AW102" i="1"/>
  <c r="AV102" i="1"/>
  <c r="AU102" i="1"/>
  <c r="AT102" i="1"/>
  <c r="AS102" i="1"/>
  <c r="AR102" i="1"/>
  <c r="AQ102" i="1"/>
  <c r="AP102" i="1"/>
  <c r="AO102" i="1"/>
  <c r="AN102" i="1"/>
  <c r="AM102" i="1"/>
  <c r="AL102" i="1"/>
  <c r="AK102" i="1"/>
  <c r="AJ102" i="1"/>
  <c r="AI102" i="1"/>
  <c r="AH102" i="1"/>
  <c r="AG102" i="1"/>
  <c r="AF102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DH102" i="1" s="1"/>
  <c r="B102" i="1"/>
  <c r="DG102" i="1" s="1"/>
  <c r="DH101" i="1"/>
  <c r="DG101" i="1"/>
  <c r="DD101" i="1"/>
  <c r="DH100" i="1"/>
  <c r="DG100" i="1"/>
  <c r="DD100" i="1"/>
  <c r="DH99" i="1"/>
  <c r="DG99" i="1"/>
  <c r="DD99" i="1"/>
  <c r="DH98" i="1"/>
  <c r="DG98" i="1"/>
  <c r="DD98" i="1"/>
  <c r="DH97" i="1"/>
  <c r="DG97" i="1"/>
  <c r="DD97" i="1"/>
  <c r="DH96" i="1"/>
  <c r="DG96" i="1"/>
  <c r="DD96" i="1"/>
  <c r="DH95" i="1"/>
  <c r="DG95" i="1"/>
  <c r="DD95" i="1"/>
  <c r="DB93" i="1"/>
  <c r="DA93" i="1"/>
  <c r="CX93" i="1"/>
  <c r="CW93" i="1"/>
  <c r="CV93" i="1"/>
  <c r="CR93" i="1"/>
  <c r="CQ93" i="1"/>
  <c r="CP93" i="1"/>
  <c r="CO93" i="1"/>
  <c r="CN93" i="1"/>
  <c r="CL93" i="1"/>
  <c r="CJ93" i="1"/>
  <c r="CI93" i="1"/>
  <c r="CH93" i="1"/>
  <c r="CG93" i="1"/>
  <c r="CF93" i="1"/>
  <c r="CE93" i="1"/>
  <c r="CC93" i="1"/>
  <c r="CB93" i="1"/>
  <c r="BZ93" i="1"/>
  <c r="BY93" i="1"/>
  <c r="BW93" i="1"/>
  <c r="BV93" i="1"/>
  <c r="BU93" i="1"/>
  <c r="BS93" i="1"/>
  <c r="BR93" i="1"/>
  <c r="BQ93" i="1"/>
  <c r="BP93" i="1"/>
  <c r="BO93" i="1"/>
  <c r="BL93" i="1"/>
  <c r="BK93" i="1"/>
  <c r="BJ93" i="1"/>
  <c r="BI93" i="1"/>
  <c r="BH93" i="1"/>
  <c r="BF93" i="1"/>
  <c r="BE93" i="1"/>
  <c r="BA93" i="1"/>
  <c r="AZ93" i="1"/>
  <c r="AX93" i="1"/>
  <c r="AW93" i="1"/>
  <c r="AV93" i="1"/>
  <c r="AU93" i="1"/>
  <c r="AT93" i="1"/>
  <c r="AS93" i="1"/>
  <c r="AQ93" i="1"/>
  <c r="AO93" i="1"/>
  <c r="AN93" i="1"/>
  <c r="AM93" i="1"/>
  <c r="AL93" i="1"/>
  <c r="AK93" i="1"/>
  <c r="AJ93" i="1"/>
  <c r="AI93" i="1"/>
  <c r="AG93" i="1"/>
  <c r="AF93" i="1"/>
  <c r="AE93" i="1"/>
  <c r="AC93" i="1"/>
  <c r="AB93" i="1"/>
  <c r="AA93" i="1"/>
  <c r="Z93" i="1"/>
  <c r="Y93" i="1"/>
  <c r="X93" i="1"/>
  <c r="V93" i="1"/>
  <c r="U93" i="1"/>
  <c r="T93" i="1"/>
  <c r="S93" i="1"/>
  <c r="R93" i="1"/>
  <c r="Q93" i="1"/>
  <c r="P93" i="1"/>
  <c r="O93" i="1"/>
  <c r="M93" i="1"/>
  <c r="L93" i="1"/>
  <c r="K93" i="1"/>
  <c r="I93" i="1"/>
  <c r="H93" i="1"/>
  <c r="G93" i="1"/>
  <c r="F93" i="1"/>
  <c r="E93" i="1"/>
  <c r="D93" i="1"/>
  <c r="C93" i="1"/>
  <c r="B93" i="1"/>
  <c r="DC92" i="1"/>
  <c r="DB92" i="1"/>
  <c r="DA92" i="1"/>
  <c r="CZ92" i="1"/>
  <c r="CY92" i="1"/>
  <c r="CX92" i="1"/>
  <c r="CW92" i="1"/>
  <c r="CV92" i="1"/>
  <c r="CU92" i="1"/>
  <c r="CT92" i="1"/>
  <c r="CS92" i="1"/>
  <c r="CR92" i="1"/>
  <c r="CQ92" i="1"/>
  <c r="CP92" i="1"/>
  <c r="CO92" i="1"/>
  <c r="CN92" i="1"/>
  <c r="CM92" i="1"/>
  <c r="CL92" i="1"/>
  <c r="CK92" i="1"/>
  <c r="CJ92" i="1"/>
  <c r="CI92" i="1"/>
  <c r="CH92" i="1"/>
  <c r="CG92" i="1"/>
  <c r="CF92" i="1"/>
  <c r="CE92" i="1"/>
  <c r="CD92" i="1"/>
  <c r="CC92" i="1"/>
  <c r="CB92" i="1"/>
  <c r="CA92" i="1"/>
  <c r="BZ92" i="1"/>
  <c r="BY92" i="1"/>
  <c r="BX92" i="1"/>
  <c r="BW92" i="1"/>
  <c r="BV92" i="1"/>
  <c r="BU92" i="1"/>
  <c r="BT92" i="1"/>
  <c r="BS92" i="1"/>
  <c r="BR92" i="1"/>
  <c r="BQ92" i="1"/>
  <c r="BP92" i="1"/>
  <c r="BO92" i="1"/>
  <c r="BN92" i="1"/>
  <c r="BM92" i="1"/>
  <c r="BL92" i="1"/>
  <c r="BK92" i="1"/>
  <c r="BJ92" i="1"/>
  <c r="BI92" i="1"/>
  <c r="BH92" i="1"/>
  <c r="BG92" i="1"/>
  <c r="BF92" i="1"/>
  <c r="BE92" i="1"/>
  <c r="BD92" i="1"/>
  <c r="BC92" i="1"/>
  <c r="BB92" i="1"/>
  <c r="BA92" i="1"/>
  <c r="AZ92" i="1"/>
  <c r="AY92" i="1"/>
  <c r="AX92" i="1"/>
  <c r="AW92" i="1"/>
  <c r="AV92" i="1"/>
  <c r="AU92" i="1"/>
  <c r="AT92" i="1"/>
  <c r="AS92" i="1"/>
  <c r="AR92" i="1"/>
  <c r="AQ92" i="1"/>
  <c r="AP92" i="1"/>
  <c r="AO92" i="1"/>
  <c r="AN92" i="1"/>
  <c r="AM92" i="1"/>
  <c r="AL92" i="1"/>
  <c r="AK92" i="1"/>
  <c r="AJ92" i="1"/>
  <c r="AI92" i="1"/>
  <c r="AH92" i="1"/>
  <c r="AG92" i="1"/>
  <c r="AF92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B92" i="1"/>
  <c r="DC91" i="1"/>
  <c r="DB91" i="1"/>
  <c r="DA91" i="1"/>
  <c r="CZ91" i="1"/>
  <c r="CY91" i="1"/>
  <c r="CX91" i="1"/>
  <c r="CW91" i="1"/>
  <c r="CV91" i="1"/>
  <c r="CU91" i="1"/>
  <c r="CT91" i="1"/>
  <c r="CS91" i="1"/>
  <c r="CR91" i="1"/>
  <c r="CQ91" i="1"/>
  <c r="CP91" i="1"/>
  <c r="CO91" i="1"/>
  <c r="CN91" i="1"/>
  <c r="CM91" i="1"/>
  <c r="CL91" i="1"/>
  <c r="CK91" i="1"/>
  <c r="CJ91" i="1"/>
  <c r="CI91" i="1"/>
  <c r="CH91" i="1"/>
  <c r="CG91" i="1"/>
  <c r="CF91" i="1"/>
  <c r="CE91" i="1"/>
  <c r="CD91" i="1"/>
  <c r="CC91" i="1"/>
  <c r="CB91" i="1"/>
  <c r="CA91" i="1"/>
  <c r="BZ91" i="1"/>
  <c r="BY91" i="1"/>
  <c r="BX91" i="1"/>
  <c r="BW91" i="1"/>
  <c r="BV91" i="1"/>
  <c r="BU91" i="1"/>
  <c r="BT91" i="1"/>
  <c r="BS91" i="1"/>
  <c r="BR91" i="1"/>
  <c r="BQ91" i="1"/>
  <c r="BP91" i="1"/>
  <c r="BO91" i="1"/>
  <c r="BN91" i="1"/>
  <c r="BM91" i="1"/>
  <c r="BL91" i="1"/>
  <c r="BK91" i="1"/>
  <c r="BJ91" i="1"/>
  <c r="BI91" i="1"/>
  <c r="BH91" i="1"/>
  <c r="BG91" i="1"/>
  <c r="BF91" i="1"/>
  <c r="BE91" i="1"/>
  <c r="BD91" i="1"/>
  <c r="BC91" i="1"/>
  <c r="BB91" i="1"/>
  <c r="BA91" i="1"/>
  <c r="AZ91" i="1"/>
  <c r="AY91" i="1"/>
  <c r="AX91" i="1"/>
  <c r="AW91" i="1"/>
  <c r="AV91" i="1"/>
  <c r="AU91" i="1"/>
  <c r="AT91" i="1"/>
  <c r="AS91" i="1"/>
  <c r="AR91" i="1"/>
  <c r="AQ91" i="1"/>
  <c r="AP91" i="1"/>
  <c r="AO91" i="1"/>
  <c r="AN91" i="1"/>
  <c r="AM91" i="1"/>
  <c r="AL91" i="1"/>
  <c r="AK91" i="1"/>
  <c r="AJ91" i="1"/>
  <c r="AI91" i="1"/>
  <c r="AH91" i="1"/>
  <c r="AG91" i="1"/>
  <c r="AF91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B91" i="1"/>
  <c r="DC90" i="1"/>
  <c r="DB90" i="1"/>
  <c r="DA90" i="1"/>
  <c r="CZ90" i="1"/>
  <c r="CY90" i="1"/>
  <c r="CX90" i="1"/>
  <c r="CW90" i="1"/>
  <c r="CV90" i="1"/>
  <c r="CU90" i="1"/>
  <c r="CT90" i="1"/>
  <c r="CS90" i="1"/>
  <c r="CR90" i="1"/>
  <c r="CQ90" i="1"/>
  <c r="CN90" i="1"/>
  <c r="CM90" i="1"/>
  <c r="CK90" i="1"/>
  <c r="CJ90" i="1"/>
  <c r="CI90" i="1"/>
  <c r="CG90" i="1"/>
  <c r="CF90" i="1"/>
  <c r="CD90" i="1"/>
  <c r="CB90" i="1"/>
  <c r="CA90" i="1"/>
  <c r="BY90" i="1"/>
  <c r="BX90" i="1"/>
  <c r="BW90" i="1"/>
  <c r="BV90" i="1"/>
  <c r="BT90" i="1"/>
  <c r="BS90" i="1"/>
  <c r="BQ90" i="1"/>
  <c r="BP90" i="1"/>
  <c r="BO90" i="1"/>
  <c r="BN90" i="1"/>
  <c r="BM90" i="1"/>
  <c r="BL90" i="1"/>
  <c r="BJ90" i="1"/>
  <c r="BI90" i="1"/>
  <c r="BH90" i="1"/>
  <c r="BG90" i="1"/>
  <c r="BD90" i="1"/>
  <c r="BC90" i="1"/>
  <c r="BB90" i="1"/>
  <c r="BA90" i="1"/>
  <c r="AZ90" i="1"/>
  <c r="AY90" i="1"/>
  <c r="AV90" i="1"/>
  <c r="AT90" i="1"/>
  <c r="AR90" i="1"/>
  <c r="AQ90" i="1"/>
  <c r="AP90" i="1"/>
  <c r="AO90" i="1"/>
  <c r="AN90" i="1"/>
  <c r="AM90" i="1"/>
  <c r="AK90" i="1"/>
  <c r="AI90" i="1"/>
  <c r="AH90" i="1"/>
  <c r="AG90" i="1"/>
  <c r="AF90" i="1"/>
  <c r="AE90" i="1"/>
  <c r="AD90" i="1"/>
  <c r="AB90" i="1"/>
  <c r="AA90" i="1"/>
  <c r="Z90" i="1"/>
  <c r="Y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H90" i="1"/>
  <c r="F90" i="1"/>
  <c r="E90" i="1"/>
  <c r="B90" i="1"/>
  <c r="DF82" i="1"/>
  <c r="DE82" i="1"/>
  <c r="DD82" i="1"/>
  <c r="DF81" i="1"/>
  <c r="DE81" i="1"/>
  <c r="DD81" i="1"/>
  <c r="DF80" i="1"/>
  <c r="DE80" i="1"/>
  <c r="DD80" i="1"/>
  <c r="DF79" i="1"/>
  <c r="DE79" i="1"/>
  <c r="DD79" i="1"/>
  <c r="DF78" i="1"/>
  <c r="DE78" i="1"/>
  <c r="DD78" i="1"/>
  <c r="DF77" i="1"/>
  <c r="DE77" i="1"/>
  <c r="DD77" i="1"/>
  <c r="DF76" i="1"/>
  <c r="DE76" i="1"/>
  <c r="DD76" i="1"/>
  <c r="DF75" i="1"/>
  <c r="DE75" i="1"/>
  <c r="DD75" i="1"/>
  <c r="DF74" i="1"/>
  <c r="DE74" i="1"/>
  <c r="DD74" i="1"/>
  <c r="DF73" i="1"/>
  <c r="DE73" i="1"/>
  <c r="DD73" i="1"/>
  <c r="DF72" i="1"/>
  <c r="DE72" i="1"/>
  <c r="DD72" i="1"/>
  <c r="DF71" i="1"/>
  <c r="DE71" i="1"/>
  <c r="DD71" i="1"/>
  <c r="DF70" i="1"/>
  <c r="DE70" i="1"/>
  <c r="DF69" i="1"/>
  <c r="DE69" i="1"/>
  <c r="DD69" i="1"/>
  <c r="DF68" i="1"/>
  <c r="DE68" i="1"/>
  <c r="DD68" i="1"/>
  <c r="DF67" i="1"/>
  <c r="DE67" i="1"/>
  <c r="DD67" i="1"/>
  <c r="DF66" i="1"/>
  <c r="DE66" i="1"/>
  <c r="DD66" i="1"/>
  <c r="DF65" i="1"/>
  <c r="DE65" i="1"/>
  <c r="DD65" i="1"/>
  <c r="DF64" i="1"/>
  <c r="DE64" i="1"/>
  <c r="DD64" i="1"/>
  <c r="DF63" i="1"/>
  <c r="DE63" i="1"/>
  <c r="DD63" i="1"/>
  <c r="DF62" i="1"/>
  <c r="DE62" i="1"/>
  <c r="DD62" i="1"/>
  <c r="DF61" i="1"/>
  <c r="DE61" i="1"/>
  <c r="DD61" i="1"/>
  <c r="DF60" i="1"/>
  <c r="DE60" i="1"/>
  <c r="DD60" i="1"/>
  <c r="DF59" i="1"/>
  <c r="DE59" i="1"/>
  <c r="DD59" i="1"/>
  <c r="DF58" i="1"/>
  <c r="DE58" i="1"/>
  <c r="DD58" i="1"/>
  <c r="DF57" i="1"/>
  <c r="DE57" i="1"/>
  <c r="DD57" i="1"/>
  <c r="DF56" i="1"/>
  <c r="DE56" i="1"/>
  <c r="DD56" i="1"/>
  <c r="DF55" i="1"/>
  <c r="DE55" i="1"/>
  <c r="DD55" i="1"/>
  <c r="DF54" i="1"/>
  <c r="DE54" i="1"/>
  <c r="DD54" i="1"/>
  <c r="DF53" i="1"/>
  <c r="DE53" i="1"/>
  <c r="DD53" i="1"/>
  <c r="DF52" i="1"/>
  <c r="DE52" i="1"/>
  <c r="DD52" i="1"/>
  <c r="DF51" i="1"/>
  <c r="DE51" i="1"/>
  <c r="DD51" i="1"/>
  <c r="DF50" i="1"/>
  <c r="DE50" i="1"/>
  <c r="DD50" i="1"/>
  <c r="DF49" i="1"/>
  <c r="DE49" i="1"/>
  <c r="DD49" i="1"/>
  <c r="DF48" i="1"/>
  <c r="DE48" i="1"/>
  <c r="DD48" i="1"/>
  <c r="DF47" i="1"/>
  <c r="DE47" i="1"/>
  <c r="DD47" i="1"/>
  <c r="DF46" i="1"/>
  <c r="DE46" i="1"/>
  <c r="DD46" i="1"/>
  <c r="DF45" i="1"/>
  <c r="DE45" i="1"/>
  <c r="DD45" i="1"/>
  <c r="DF44" i="1"/>
  <c r="DE44" i="1"/>
  <c r="DD44" i="1"/>
  <c r="DF43" i="1"/>
  <c r="DE43" i="1"/>
  <c r="DD43" i="1"/>
  <c r="DF42" i="1"/>
  <c r="DE42" i="1"/>
  <c r="DD42" i="1"/>
  <c r="DF41" i="1"/>
  <c r="DE41" i="1"/>
  <c r="DD41" i="1"/>
  <c r="DF40" i="1"/>
  <c r="DE40" i="1"/>
  <c r="DD40" i="1"/>
  <c r="DF39" i="1"/>
  <c r="DE39" i="1"/>
  <c r="DD39" i="1"/>
  <c r="DF38" i="1"/>
  <c r="DE38" i="1"/>
  <c r="DD38" i="1"/>
  <c r="DF37" i="1"/>
  <c r="DE37" i="1"/>
  <c r="DD37" i="1"/>
  <c r="DF36" i="1"/>
  <c r="DE36" i="1"/>
  <c r="DD36" i="1"/>
  <c r="DF35" i="1"/>
  <c r="DE35" i="1"/>
  <c r="DD35" i="1"/>
  <c r="DF34" i="1"/>
  <c r="DE34" i="1"/>
  <c r="DD34" i="1"/>
  <c r="DF33" i="1"/>
  <c r="DE33" i="1"/>
  <c r="DD33" i="1"/>
  <c r="DF32" i="1"/>
  <c r="DE32" i="1"/>
  <c r="DD32" i="1"/>
  <c r="DF31" i="1"/>
  <c r="DE31" i="1"/>
  <c r="DD31" i="1"/>
  <c r="DF30" i="1"/>
  <c r="DE30" i="1"/>
  <c r="DD30" i="1"/>
  <c r="DF29" i="1"/>
  <c r="DE29" i="1"/>
  <c r="DD29" i="1"/>
  <c r="DF28" i="1"/>
  <c r="DE28" i="1"/>
  <c r="DD28" i="1"/>
  <c r="DF27" i="1"/>
  <c r="DE27" i="1"/>
  <c r="DD27" i="1"/>
  <c r="DF26" i="1"/>
  <c r="DE26" i="1"/>
  <c r="DD26" i="1"/>
  <c r="DF25" i="1"/>
  <c r="DE25" i="1"/>
  <c r="DD25" i="1"/>
  <c r="DF24" i="1"/>
  <c r="DE24" i="1"/>
  <c r="DD24" i="1"/>
  <c r="DF23" i="1"/>
  <c r="DE23" i="1"/>
  <c r="DD23" i="1"/>
  <c r="DF22" i="1"/>
  <c r="DE22" i="1"/>
  <c r="DD22" i="1"/>
  <c r="DF21" i="1"/>
  <c r="DE21" i="1"/>
  <c r="DD21" i="1"/>
  <c r="DF20" i="1"/>
  <c r="DE20" i="1"/>
  <c r="DD20" i="1"/>
  <c r="DF19" i="1"/>
  <c r="DE19" i="1"/>
  <c r="DD19" i="1"/>
  <c r="DF18" i="1"/>
  <c r="DE18" i="1"/>
  <c r="DD18" i="1"/>
  <c r="DF17" i="1"/>
  <c r="DE17" i="1"/>
  <c r="DD17" i="1"/>
  <c r="DF16" i="1"/>
  <c r="DE16" i="1"/>
  <c r="DD16" i="1"/>
  <c r="DF15" i="1"/>
  <c r="DE15" i="1"/>
  <c r="DD15" i="1"/>
  <c r="DF14" i="1"/>
  <c r="DE14" i="1"/>
  <c r="DD14" i="1"/>
  <c r="DF13" i="1"/>
  <c r="DE13" i="1"/>
  <c r="DD13" i="1"/>
  <c r="DF12" i="1"/>
  <c r="DE12" i="1"/>
  <c r="DD12" i="1"/>
  <c r="DF11" i="1"/>
  <c r="DE11" i="1"/>
  <c r="DD11" i="1"/>
  <c r="DF10" i="1"/>
  <c r="DE10" i="1"/>
  <c r="DD10" i="1"/>
  <c r="DF9" i="1"/>
  <c r="DE9" i="1"/>
  <c r="DD9" i="1"/>
  <c r="DF8" i="1"/>
  <c r="DE8" i="1"/>
  <c r="DD8" i="1"/>
  <c r="DF7" i="1"/>
  <c r="DE7" i="1"/>
  <c r="DD7" i="1"/>
  <c r="DF6" i="1"/>
  <c r="DE6" i="1"/>
  <c r="DD6" i="1"/>
  <c r="DF5" i="1"/>
  <c r="DE5" i="1"/>
  <c r="DD5" i="1"/>
  <c r="DF4" i="1"/>
  <c r="DE4" i="1"/>
  <c r="DD4" i="1"/>
  <c r="DF3" i="1"/>
  <c r="DE3" i="1"/>
  <c r="DD3" i="1"/>
  <c r="DF2" i="1"/>
  <c r="DE2" i="1"/>
  <c r="DD2" i="1"/>
  <c r="DJ85" i="1" s="1"/>
  <c r="DH85" i="1" l="1"/>
  <c r="DD102" i="1"/>
  <c r="DI85" i="1"/>
</calcChain>
</file>

<file path=xl/sharedStrings.xml><?xml version="1.0" encoding="utf-8"?>
<sst xmlns="http://schemas.openxmlformats.org/spreadsheetml/2006/main" count="2912" uniqueCount="283">
  <si>
    <t>Sample no.</t>
  </si>
  <si>
    <t>Sum</t>
  </si>
  <si>
    <t>Mean</t>
  </si>
  <si>
    <t>SD</t>
  </si>
  <si>
    <t>Status</t>
  </si>
  <si>
    <t>Arthropod</t>
  </si>
  <si>
    <t>Order</t>
  </si>
  <si>
    <t>Family</t>
  </si>
  <si>
    <t>Grouping 2</t>
  </si>
  <si>
    <t>Winged</t>
  </si>
  <si>
    <t>Grouping</t>
  </si>
  <si>
    <t>Scientific name</t>
  </si>
  <si>
    <t>Common name</t>
  </si>
  <si>
    <t>Species / group</t>
  </si>
  <si>
    <t>SLWFY v Para</t>
  </si>
  <si>
    <t>Booklice</t>
  </si>
  <si>
    <t>P</t>
  </si>
  <si>
    <t>Insecta</t>
  </si>
  <si>
    <t>Psocoptera</t>
  </si>
  <si>
    <t>-</t>
  </si>
  <si>
    <t>Non-volant</t>
  </si>
  <si>
    <t>None</t>
  </si>
  <si>
    <t>Slater</t>
  </si>
  <si>
    <t>N</t>
  </si>
  <si>
    <t>Malacostraca</t>
  </si>
  <si>
    <t>Isopoda</t>
  </si>
  <si>
    <t>Armadillidiidae</t>
  </si>
  <si>
    <t>Cockroaches and allies</t>
  </si>
  <si>
    <t>Blatodea</t>
  </si>
  <si>
    <t>False wireworm</t>
  </si>
  <si>
    <t>Coleoptera</t>
  </si>
  <si>
    <t>Tenebrionidae</t>
  </si>
  <si>
    <t>Beetles</t>
  </si>
  <si>
    <t>Volant</t>
  </si>
  <si>
    <t>Carabid beetles</t>
  </si>
  <si>
    <t>B</t>
  </si>
  <si>
    <t>Carabidae</t>
  </si>
  <si>
    <t>Parasitoids &amp; predators</t>
  </si>
  <si>
    <t>Weevils</t>
  </si>
  <si>
    <t>Curculionidae</t>
  </si>
  <si>
    <t>Ladybirds</t>
  </si>
  <si>
    <t>Coccinellidae</t>
  </si>
  <si>
    <t>Ladybird larvae</t>
  </si>
  <si>
    <t>Green Carab beetle</t>
  </si>
  <si>
    <t>Calosoma schayeri</t>
  </si>
  <si>
    <t>Flea beetle</t>
  </si>
  <si>
    <t>Chrysomelidae</t>
  </si>
  <si>
    <t>Halticinae spp.</t>
  </si>
  <si>
    <t>Flower beetle</t>
  </si>
  <si>
    <t>Nitidulidae</t>
  </si>
  <si>
    <t>Carpophilus spp.</t>
  </si>
  <si>
    <t>Pumpkin beetle</t>
  </si>
  <si>
    <t>Aulacophora hilari</t>
  </si>
  <si>
    <t>Staphylinid beetle</t>
  </si>
  <si>
    <t>`</t>
  </si>
  <si>
    <t>Staphylinidae</t>
  </si>
  <si>
    <t>Red-shouldered beetle</t>
  </si>
  <si>
    <t xml:space="preserve">Monolepta australis </t>
  </si>
  <si>
    <t>Red and Blue Beetle</t>
  </si>
  <si>
    <t>Melyridae</t>
  </si>
  <si>
    <t>Dicranolaius bellulus</t>
  </si>
  <si>
    <t>Beetles (other)</t>
  </si>
  <si>
    <t>Earwigs</t>
  </si>
  <si>
    <t>Dermaptera</t>
  </si>
  <si>
    <t>Flies, Mosquitoes &amp; Gnats (other)</t>
  </si>
  <si>
    <t>Diptera</t>
  </si>
  <si>
    <t>Flies, Mosquitoes &amp; Gnats</t>
  </si>
  <si>
    <t xml:space="preserve">Parasitoid flies </t>
  </si>
  <si>
    <t>Parasitoids</t>
  </si>
  <si>
    <t>Parasitoid fly egg</t>
  </si>
  <si>
    <t>bugs (other)</t>
  </si>
  <si>
    <t>Hemiptera</t>
  </si>
  <si>
    <t>Bugs</t>
  </si>
  <si>
    <t>Green Leafhopper (Jassids)</t>
  </si>
  <si>
    <t>Cicadellidae</t>
  </si>
  <si>
    <t>Leafhoppers</t>
  </si>
  <si>
    <t xml:space="preserve">Australian Cotton Leafhopper </t>
  </si>
  <si>
    <t>Leafhopper (other)</t>
  </si>
  <si>
    <t>Cicada (other)</t>
  </si>
  <si>
    <t>Cicadidae</t>
  </si>
  <si>
    <t>Mirid (other)</t>
  </si>
  <si>
    <t>Miridae</t>
  </si>
  <si>
    <t>Green Mirid</t>
  </si>
  <si>
    <t>Creontiades dilutus</t>
  </si>
  <si>
    <t>Green Mirid nymph
ymph</t>
  </si>
  <si>
    <t>Brown Mirid</t>
  </si>
  <si>
    <t xml:space="preserve">Creontiades pacificus </t>
  </si>
  <si>
    <t>Apple dimpling bug</t>
  </si>
  <si>
    <t xml:space="preserve">Campylomma liebknechti </t>
  </si>
  <si>
    <t>Apple dimpling nymph
ymph</t>
  </si>
  <si>
    <t>Assassin bug</t>
  </si>
  <si>
    <t>Reduviidae</t>
  </si>
  <si>
    <t>Pristhesancus plagipennis</t>
  </si>
  <si>
    <t>Pale Cotton Stainer bug</t>
  </si>
  <si>
    <t>Pyrrhocoridae</t>
  </si>
  <si>
    <t>Dysdercus cingulatus</t>
  </si>
  <si>
    <t>Pale Cotton Stainer nymph
ymph</t>
  </si>
  <si>
    <t>Cottonseed bug</t>
  </si>
  <si>
    <t>Lygaeidae</t>
  </si>
  <si>
    <t>Oxycarenus luctuosus</t>
  </si>
  <si>
    <t>Cottonseed bug nymph
ymph</t>
  </si>
  <si>
    <t>Green Vegetable bug</t>
  </si>
  <si>
    <t>Pentatomidae</t>
  </si>
  <si>
    <t>Nezara viridula</t>
  </si>
  <si>
    <t>Predatory Sheild bug</t>
  </si>
  <si>
    <t>Oechalia schellenbergii</t>
  </si>
  <si>
    <t>Rutherglen bug</t>
  </si>
  <si>
    <t xml:space="preserve">Nysius vinitor </t>
  </si>
  <si>
    <t>Rutherglen nymph
ymph</t>
  </si>
  <si>
    <t>Minute Pirate bug</t>
  </si>
  <si>
    <t>Anthocoridae</t>
  </si>
  <si>
    <t>Orius spp.</t>
  </si>
  <si>
    <t>Minute Pirate bug nymph
ymph</t>
  </si>
  <si>
    <t>Cotton Harlequin bug</t>
  </si>
  <si>
    <t>Tectocoris diophthalmus</t>
  </si>
  <si>
    <t>Red eyes bug</t>
  </si>
  <si>
    <t xml:space="preserve">Rhopalidae  </t>
  </si>
  <si>
    <t>Leptocoris mitellata</t>
  </si>
  <si>
    <t>Red eyes bug nymph
ymph</t>
  </si>
  <si>
    <t>Bigeyed bug</t>
  </si>
  <si>
    <t>Geocoridae</t>
  </si>
  <si>
    <t>Geocoris lubra</t>
  </si>
  <si>
    <t>Damsal bug</t>
  </si>
  <si>
    <t>Nabidae</t>
  </si>
  <si>
    <t>Nabis kinbergii</t>
  </si>
  <si>
    <t>Brown Smudge bug</t>
  </si>
  <si>
    <t>Deraeocoris signatus</t>
  </si>
  <si>
    <t>Brown Shield bug</t>
  </si>
  <si>
    <t xml:space="preserve">Dictyotus caenosus </t>
  </si>
  <si>
    <t>Broken-backed bug</t>
  </si>
  <si>
    <t xml:space="preserve">Taylorilygus pallidulus </t>
  </si>
  <si>
    <t>Ants, Bees, &amp; Wasps (All)</t>
  </si>
  <si>
    <t>Hymenoptera</t>
  </si>
  <si>
    <t>Ants, Bees, &amp; Wasps</t>
  </si>
  <si>
    <t>Parasitoid wasps  (Ichneumonoidae)</t>
  </si>
  <si>
    <t>Ichneumonoidae</t>
  </si>
  <si>
    <t>Parasitoid wasps (Braconidae)</t>
  </si>
  <si>
    <t>Braconidae</t>
  </si>
  <si>
    <t>Parasitoid wasps (Eretmocerus)</t>
  </si>
  <si>
    <t>Aphelinidae</t>
  </si>
  <si>
    <t>Para</t>
  </si>
  <si>
    <t>Parasitoid wasps (other)</t>
  </si>
  <si>
    <t>Cotton Bollworm</t>
  </si>
  <si>
    <t>Lepidoptera</t>
  </si>
  <si>
    <t>Noctuidae</t>
  </si>
  <si>
    <t>Moths &amp; Butterflies</t>
  </si>
  <si>
    <t>Helicoverpa p.</t>
  </si>
  <si>
    <t>Native Cotton Bollworm</t>
  </si>
  <si>
    <t>Helicoverpa a.</t>
  </si>
  <si>
    <t>Pink Spotted Bollworm</t>
  </si>
  <si>
    <t>Gelechiidae</t>
  </si>
  <si>
    <t>Pectinophora scutigera</t>
  </si>
  <si>
    <t>Routh Bollworm</t>
  </si>
  <si>
    <t>Nolidae</t>
  </si>
  <si>
    <t>Earias perhuegeli</t>
  </si>
  <si>
    <t>Cotton tipworm</t>
  </si>
  <si>
    <t>Tortricidae</t>
  </si>
  <si>
    <t>Crocidosema plebejana</t>
  </si>
  <si>
    <t>Other Moth</t>
  </si>
  <si>
    <t>Other Butterfly</t>
  </si>
  <si>
    <t>Praying mantises</t>
  </si>
  <si>
    <t>Mantodea</t>
  </si>
  <si>
    <t>Mantids</t>
  </si>
  <si>
    <t>Lacewings</t>
  </si>
  <si>
    <t>Neuroptera</t>
  </si>
  <si>
    <t>Lacewing egg</t>
  </si>
  <si>
    <t>Grasshoppers, Locusts &amp; Crickets</t>
  </si>
  <si>
    <t>Orthoptera</t>
  </si>
  <si>
    <t>Various</t>
  </si>
  <si>
    <t>Katydid</t>
  </si>
  <si>
    <t>Tettigoniidae</t>
  </si>
  <si>
    <t>Flea</t>
  </si>
  <si>
    <t>Siphonaptera</t>
  </si>
  <si>
    <t>Mites, Fleas, Aphids &amp; allies</t>
  </si>
  <si>
    <t>Thrip</t>
  </si>
  <si>
    <t>Thysanoptera</t>
  </si>
  <si>
    <t>Thripidae</t>
  </si>
  <si>
    <t>Thrip nymph
ymph</t>
  </si>
  <si>
    <t>Six-spotted thrip</t>
  </si>
  <si>
    <t>Scolothrips sexmaculatus</t>
  </si>
  <si>
    <t>Spiders (all)</t>
  </si>
  <si>
    <t>Araneae</t>
  </si>
  <si>
    <t>Spiders</t>
  </si>
  <si>
    <t>Mite</t>
  </si>
  <si>
    <t xml:space="preserve">Trombidiformes </t>
  </si>
  <si>
    <t>Tetranychidae</t>
  </si>
  <si>
    <t>Tetranychus</t>
  </si>
  <si>
    <t>Aphid</t>
  </si>
  <si>
    <t>Aphididae</t>
  </si>
  <si>
    <t>Silverleaf Whitefly (SLWF)</t>
  </si>
  <si>
    <t>Aleyrodidae</t>
  </si>
  <si>
    <t>Bemisia tabaci</t>
  </si>
  <si>
    <t>SLWF</t>
  </si>
  <si>
    <t>SLWF nymph</t>
  </si>
  <si>
    <t>SLWF nymph (parasitised)</t>
  </si>
  <si>
    <t>SLWF nymph (parasitised Enteremocus )</t>
  </si>
  <si>
    <t>SLWF nymph (parasitised Encarsia )</t>
  </si>
  <si>
    <t>Springtail</t>
  </si>
  <si>
    <t>Collembola</t>
  </si>
  <si>
    <t>Springtails</t>
  </si>
  <si>
    <t>Silverfly</t>
  </si>
  <si>
    <t xml:space="preserve">Diptera </t>
  </si>
  <si>
    <t>Chamaemyiidae</t>
  </si>
  <si>
    <t>Predatory</t>
  </si>
  <si>
    <t>Leucopis formosana</t>
  </si>
  <si>
    <t>Myrmecolacidae</t>
  </si>
  <si>
    <t>Strepsiptera</t>
  </si>
  <si>
    <t>Farm</t>
  </si>
  <si>
    <t>Saltwell</t>
  </si>
  <si>
    <t>Koiwon</t>
  </si>
  <si>
    <t>Kerret</t>
  </si>
  <si>
    <t xml:space="preserve">Kerret </t>
  </si>
  <si>
    <t>Date</t>
  </si>
  <si>
    <t>12.4.14</t>
  </si>
  <si>
    <t>12.3.14</t>
  </si>
  <si>
    <t>10.3.14</t>
  </si>
  <si>
    <t>18.1.14</t>
  </si>
  <si>
    <t>27.1.14</t>
  </si>
  <si>
    <t>9.4.14</t>
  </si>
  <si>
    <t>14.4.14</t>
  </si>
  <si>
    <t>25.2.14</t>
  </si>
  <si>
    <t>24.2.14</t>
  </si>
  <si>
    <t>29.1.14</t>
  </si>
  <si>
    <t>28.1.14</t>
  </si>
  <si>
    <t>11.3.14</t>
  </si>
  <si>
    <t>19.1.14</t>
  </si>
  <si>
    <t>Distance</t>
  </si>
  <si>
    <t>Mesh Size</t>
  </si>
  <si>
    <t>M</t>
  </si>
  <si>
    <t>S</t>
  </si>
  <si>
    <t>L</t>
  </si>
  <si>
    <t>C</t>
  </si>
  <si>
    <t>Month</t>
  </si>
  <si>
    <t>Apr</t>
  </si>
  <si>
    <t>Mar</t>
  </si>
  <si>
    <t>Jan</t>
  </si>
  <si>
    <t>Feb</t>
  </si>
  <si>
    <t>Mesh (SM v LC)</t>
  </si>
  <si>
    <t>Net</t>
  </si>
  <si>
    <t>Mesh (S v LCM)</t>
  </si>
  <si>
    <t>Mesh (C v LSM)</t>
  </si>
  <si>
    <t>Mesh (SM v C , L)</t>
  </si>
  <si>
    <t>Thrips</t>
  </si>
  <si>
    <t>ParaPred</t>
  </si>
  <si>
    <t>AFM</t>
  </si>
  <si>
    <t>Total</t>
  </si>
  <si>
    <t>Identified arthropod</t>
  </si>
  <si>
    <t>Species / taxa group</t>
  </si>
  <si>
    <t>Insect grouping</t>
  </si>
  <si>
    <t>Parasitoids &amp; predators group</t>
  </si>
  <si>
    <t>Row Labels</t>
  </si>
  <si>
    <t>Sum of Sum2</t>
  </si>
  <si>
    <t>Sum of Sum</t>
  </si>
  <si>
    <t>Sum of Mean</t>
  </si>
  <si>
    <t>Sum of SD</t>
  </si>
  <si>
    <t>Count of Status</t>
  </si>
  <si>
    <t>Count of Species / taxa group</t>
  </si>
  <si>
    <t>Grand Total</t>
  </si>
  <si>
    <t>Column Labels</t>
  </si>
  <si>
    <t>Chrysopidae</t>
  </si>
  <si>
    <t>Total arthropods</t>
  </si>
  <si>
    <t>Beneficials</t>
  </si>
  <si>
    <t>Pests</t>
  </si>
  <si>
    <t>Zone</t>
  </si>
  <si>
    <t>Easting</t>
  </si>
  <si>
    <t>Northing</t>
  </si>
  <si>
    <t>Site</t>
  </si>
  <si>
    <t>Size</t>
  </si>
  <si>
    <t>Altitude</t>
  </si>
  <si>
    <t>Small</t>
  </si>
  <si>
    <t>50m</t>
  </si>
  <si>
    <t>medium</t>
  </si>
  <si>
    <t>large</t>
  </si>
  <si>
    <t>Control</t>
  </si>
  <si>
    <t>0m</t>
  </si>
  <si>
    <t>small</t>
  </si>
  <si>
    <t>control</t>
  </si>
  <si>
    <t>Medium</t>
  </si>
  <si>
    <t>Large</t>
  </si>
  <si>
    <t>250m</t>
  </si>
  <si>
    <t>Koiwan</t>
  </si>
  <si>
    <t>Kerrett</t>
  </si>
  <si>
    <t>edge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</si>
</sst>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2" fontId="1" fillId="0" borderId="1" xfId="0" applyNumberFormat="1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17" fontId="1" fillId="0" borderId="1" xfId="0" applyNumberFormat="1" applyFont="1" applyBorder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2" fontId="1" fillId="0" borderId="0" xfId="0" applyNumberFormat="1" applyFont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164" fontId="3" fillId="2" borderId="1" xfId="0" applyNumberFormat="1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64" fontId="3" fillId="0" borderId="1" xfId="0" applyNumberFormat="1" applyFont="1" applyBorder="1" applyAlignment="1">
      <alignment horizontal="left" vertical="top"/>
    </xf>
    <xf numFmtId="165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NumberFormat="1" applyFont="1"/>
    <xf numFmtId="164" fontId="4" fillId="0" borderId="0" xfId="0" applyNumberFormat="1" applyFont="1"/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left" indent="2"/>
    </xf>
    <xf numFmtId="0" fontId="0" fillId="0" borderId="0" xfId="0" applyAlignment="1">
      <alignment horizontal="left"/>
    </xf>
    <xf numFmtId="0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3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0" fillId="0" borderId="0" xfId="0" pivotButton="1"/>
    <xf numFmtId="0" fontId="1" fillId="0" borderId="0" xfId="0" pivotButton="1" applyFont="1" applyAlignment="1">
      <alignment horizontal="left" vertical="top"/>
    </xf>
    <xf numFmtId="0" fontId="4" fillId="0" borderId="0" xfId="0" pivotButton="1" applyFont="1"/>
    <xf numFmtId="165" fontId="4" fillId="0" borderId="0" xfId="0" pivotButton="1" applyNumberFormat="1" applyFont="1"/>
  </cellXfs>
  <cellStyles count="1">
    <cellStyle name="Normal" xfId="0" builtinId="0"/>
  </cellStyles>
  <dxfs count="21"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165" formatCode="0.0%"/>
    </dxf>
    <dxf>
      <numFmt numFmtId="165" formatCode="0.0%"/>
    </dxf>
    <dxf>
      <numFmt numFmtId="0" formatCode="General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164" formatCode="0.0"/>
    </dxf>
    <dxf>
      <numFmt numFmtId="165" formatCode="0.0%"/>
    </dxf>
    <dxf>
      <numFmt numFmtId="165" formatCode="0.0%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Exclosure%20Insect%20Results%202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eidi" refreshedDate="43711.487800694442" createdVersion="6" refreshedVersion="6" minRefreshableVersion="3" recordCount="81" xr:uid="{05B2E507-72E1-40F5-BBEA-F71EA6894E78}">
  <cacheSource type="worksheet">
    <worksheetSource ref="A1:M82" sheet="Calcs for paper" r:id="rId2"/>
  </cacheSource>
  <cacheFields count="13">
    <cacheField name="Identified arthropod" numFmtId="0">
      <sharedItems count="81">
        <s v="Booklice"/>
        <s v="Slater"/>
        <s v="Cockroaches and allies"/>
        <s v="False wireworm"/>
        <s v="Carabid beetles"/>
        <s v="Weevils"/>
        <s v="Ladybirds"/>
        <s v="Ladybird larvae"/>
        <s v="Green Carab beetle"/>
        <s v="Flea beetle"/>
        <s v="Flower beetle"/>
        <s v="Pumpkin beetle"/>
        <s v="Staphylinid beetle"/>
        <s v="Red-shouldered beetle"/>
        <s v="Red and Blue Beetle"/>
        <s v="Beetles (other)"/>
        <s v="Earwigs"/>
        <s v="Flies, Mosquitoes &amp; Gnats (other)"/>
        <s v="Parasitoid flies "/>
        <s v="Parasitoid fly egg"/>
        <s v="bugs (other)"/>
        <s v="Green Leafhopper (Jassids)"/>
        <s v="Leafhopper (other)"/>
        <s v="Cicada (other)"/>
        <s v="Mirid (other)"/>
        <s v="Green Mirid"/>
        <s v="Green Mirid nymph_x000a_ymph"/>
        <s v="Brown Mirid"/>
        <s v="Apple dimpling bug"/>
        <s v="Apple dimpling nymph_x000a_ymph"/>
        <s v="Assassin bug"/>
        <s v="Pale Cotton Stainer bug"/>
        <s v="Pale Cotton Stainer nymph_x000a_ymph"/>
        <s v="Cottonseed bug"/>
        <s v="Cottonseed bug nymph_x000a_ymph"/>
        <s v="Green Vegetable bug"/>
        <s v="Predatory Sheild bug"/>
        <s v="Rutherglen bug"/>
        <s v="Rutherglen nymph_x000a_ymph"/>
        <s v="Minute Pirate bug"/>
        <s v="Minute Pirate bug nymph_x000a_ymph"/>
        <s v="Cotton Harlequin bug"/>
        <s v="Red eyes bug"/>
        <s v="Red eyes bug nymph_x000a_ymph"/>
        <s v="Bigeyed bug"/>
        <s v="Damsal bug"/>
        <s v="Brown Smudge bug"/>
        <s v="Brown Shield bug"/>
        <s v="Broken-backed bug"/>
        <s v="Ants, Bees, &amp; Wasps (All)"/>
        <s v="Parasitoid wasps  (Ichneumonoidae)"/>
        <s v="Parasitoid wasps (Braconidae)"/>
        <s v="Parasitoid wasps (Eretmocerus)"/>
        <s v="Parasitoid wasps (other)"/>
        <s v="Cotton Bollworm"/>
        <s v="Native Cotton Bollworm"/>
        <s v="Pink Spotted Bollworm"/>
        <s v="Routh Bollworm"/>
        <s v="Cotton tipworm"/>
        <s v="Other Moth"/>
        <s v="Other Butterfly"/>
        <s v="Praying mantises"/>
        <s v="Lacewings"/>
        <s v="Lacewing egg"/>
        <s v="Grasshoppers, Locusts &amp; Crickets"/>
        <s v="Katydid"/>
        <s v="Flea"/>
        <s v="Thrip"/>
        <s v="Thrip nymph_x000a_ymph"/>
        <s v="Six-spotted thrip"/>
        <s v="Spiders (all)"/>
        <s v="Mite"/>
        <s v="Aphid"/>
        <s v="Silverleaf Whitefly (SLWF)"/>
        <s v="SLWF nymph"/>
        <s v="SLWF nymph (parasitised)"/>
        <s v="SLWF nymph (parasitised Enteremocus )"/>
        <s v="SLWF nymph (parasitised Encarsia )"/>
        <s v="Springtail"/>
        <s v="Silverfly"/>
        <s v="Myrmecolacidae"/>
      </sharedItems>
    </cacheField>
    <cacheField name="Species / taxa group" numFmtId="0">
      <sharedItems count="66">
        <s v="Booklice"/>
        <s v="Slater"/>
        <s v="Cockroaches and allies"/>
        <s v="False wireworm"/>
        <s v="Carabid beetles"/>
        <s v="Weevils"/>
        <s v="Ladybirds"/>
        <s v="Green Carab beetle"/>
        <s v="Flea beetle"/>
        <s v="Flower beetle"/>
        <s v="Pumpkin beetle"/>
        <s v="Staphylinid beetle"/>
        <s v="Red-shouldered beetle"/>
        <s v="Red and Blue Beetle"/>
        <s v="Beetles (other)"/>
        <s v="Earwigs"/>
        <s v="Flies, Mosquitoes &amp; Gnats (other)"/>
        <s v="Parasitoid flies "/>
        <s v="bugs (other)"/>
        <s v="Green Leafhopper (Jassids)"/>
        <s v="Leafhopper (other)"/>
        <s v="Cicada (other)"/>
        <s v="Mirid (other)"/>
        <s v="Green Mirid"/>
        <s v="Brown Mirid"/>
        <s v="Apple dimpling bug"/>
        <s v="Assassin bug"/>
        <s v="Pale Cotton Stainer bug"/>
        <s v="Cottonseed bug"/>
        <s v="Green Vegetable bug"/>
        <s v="Predatory Sheild bug"/>
        <s v="Rutherglen bug"/>
        <s v="Minute Pirate bug"/>
        <s v="Cotton Harlequin bug"/>
        <s v="Red eyes bug"/>
        <s v="Bigeyed bug"/>
        <s v="Damsal bug"/>
        <s v="Brown Smudge bug"/>
        <s v="Brown Shield bug"/>
        <s v="Broken-backed bug"/>
        <s v="Ants, Bees, &amp; Wasps (All)"/>
        <s v="Parasitoid wasps  (Ichneumonoidae)"/>
        <s v="Parasitoid wasps (Braconidae)"/>
        <s v="Parasitoid wasps (Eretmocerus)"/>
        <s v="Parasitoid wasps (other)"/>
        <s v="Cotton Bollworm"/>
        <s v="Native Cotton Bollworm"/>
        <s v="Pink Spotted Bollworm"/>
        <s v="Routh Bollworm"/>
        <s v="Cotton tipworm"/>
        <s v="Other Moth"/>
        <s v="Other Butterfly"/>
        <s v="Praying mantises"/>
        <s v="Lacewings"/>
        <s v="Grasshoppers, Locusts &amp; Crickets"/>
        <s v="Katydid"/>
        <s v="Flea"/>
        <s v="Thrip"/>
        <s v="Six-spotted thrip"/>
        <s v="Spiders (all)"/>
        <s v="Mite"/>
        <s v="Aphid"/>
        <s v="Silverleaf Whitefly (SLWF)"/>
        <s v="Springtail"/>
        <s v="Silverfly"/>
        <s v="Myrmecolacidae"/>
      </sharedItems>
    </cacheField>
    <cacheField name="Arthropod" numFmtId="0">
      <sharedItems/>
    </cacheField>
    <cacheField name="Order" numFmtId="0">
      <sharedItems count="19">
        <s v="Psocoptera"/>
        <s v="Isopoda"/>
        <s v="Blatodea"/>
        <s v="Coleoptera"/>
        <s v="Dermaptera"/>
        <s v="Diptera"/>
        <s v="Hemiptera"/>
        <s v="Hymenoptera"/>
        <s v="Lepidoptera"/>
        <s v="Mantodea"/>
        <s v="Neuroptera"/>
        <s v="Orthoptera"/>
        <s v="Siphonaptera"/>
        <s v="Thysanoptera"/>
        <s v="Araneae"/>
        <s v="Trombidiformes "/>
        <s v="Collembola"/>
        <s v="Strepsiptera"/>
        <s v="Diptera " u="1"/>
      </sharedItems>
    </cacheField>
    <cacheField name="Family" numFmtId="0">
      <sharedItems containsBlank="1" count="38">
        <s v="-"/>
        <s v="Armadillidiidae"/>
        <s v="Tenebrionidae"/>
        <s v="Carabidae"/>
        <s v="Curculionidae"/>
        <s v="Coccinellidae"/>
        <s v="Chrysomelidae"/>
        <s v="Nitidulidae"/>
        <s v="Staphylinidae"/>
        <s v="Melyridae"/>
        <s v="Cicadellidae"/>
        <s v="Cicadidae"/>
        <s v="Miridae"/>
        <s v="Reduviidae"/>
        <s v="Pyrrhocoridae"/>
        <s v="Lygaeidae"/>
        <s v="Pentatomidae"/>
        <s v="Anthocoridae"/>
        <s v="Rhopalidae  "/>
        <s v="Geocoridae"/>
        <s v="Nabidae"/>
        <s v="Ichneumonoidae"/>
        <s v="Braconidae"/>
        <s v="Aphelinidae"/>
        <s v="Noctuidae"/>
        <s v="Gelechiidae"/>
        <s v="Nolidae"/>
        <s v="Tortricidae"/>
        <s v="Chrysopidae"/>
        <s v="Tettigoniidae"/>
        <s v="Thripidae"/>
        <s v="Tetranychidae"/>
        <s v="Aphididae"/>
        <s v="Aleyrodidae"/>
        <s v="Collembola"/>
        <s v="Chamaemyiidae"/>
        <s v="Myrmecolacidae"/>
        <m u="1"/>
      </sharedItems>
    </cacheField>
    <cacheField name="Scientific name" numFmtId="0">
      <sharedItems containsBlank="1" count="35">
        <s v="-"/>
        <s v="Calosoma schayeri"/>
        <s v="Halticinae spp."/>
        <s v="Carpophilus spp."/>
        <s v="Aulacophora hilari"/>
        <s v="Monolepta australis "/>
        <s v="Dicranolaius bellulus"/>
        <s v="Creontiades dilutus"/>
        <s v="Creontiades pacificus "/>
        <s v="Campylomma liebknechti "/>
        <s v="Pristhesancus plagipennis"/>
        <s v="Dysdercus cingulatus"/>
        <s v="Oxycarenus luctuosus"/>
        <s v="Nezara viridula"/>
        <s v="Oechalia schellenbergii"/>
        <s v="Nysius vinitor "/>
        <s v="Orius spp."/>
        <s v="Tectocoris diophthalmus"/>
        <s v="Leptocoris mitellata"/>
        <s v="Geocoris lubra"/>
        <s v="Nabis kinbergii"/>
        <s v="Deraeocoris signatus"/>
        <s v="Dictyotus caenosus "/>
        <s v="Taylorilygus pallidulus "/>
        <s v="Helicoverpa p."/>
        <s v="Helicoverpa a."/>
        <s v="Pectinophora scutigera"/>
        <s v="Earias perhuegeli"/>
        <s v="Crocidosema plebejana"/>
        <s v="Scolothrips sexmaculatus"/>
        <s v="Tetranychus"/>
        <s v="Bemisia tabaci"/>
        <s v="Leucopis formosana"/>
        <m u="1"/>
        <s v="Various" u="1"/>
      </sharedItems>
    </cacheField>
    <cacheField name="Sum" numFmtId="164">
      <sharedItems containsSemiMixedTypes="0" containsString="0" containsNumber="1" containsInteger="1" minValue="1" maxValue="3896"/>
    </cacheField>
    <cacheField name="Mean" numFmtId="164">
      <sharedItems containsSemiMixedTypes="0" containsString="0" containsNumber="1" minValue="0.11428571428571428" maxValue="46.939759036144579" count="58">
        <n v="1"/>
        <n v="18.333333333333332"/>
        <n v="1.826086956521739"/>
        <n v="2.3333333333333335"/>
        <n v="2.1818181818181817"/>
        <n v="1.8"/>
        <n v="27.783505154639176"/>
        <n v="3.1666666666666665"/>
        <n v="16"/>
        <n v="2"/>
        <n v="8.432098765432098"/>
        <n v="5.6"/>
        <n v="3.2558139534883721"/>
        <n v="17.726415094339622"/>
        <n v="6.5"/>
        <n v="1.4285714285714286"/>
        <n v="16.282608695652176"/>
        <n v="18.916666666666668"/>
        <n v="3.2727272727272729"/>
        <n v="0.11428571428571428"/>
        <n v="4.7058823529411766"/>
        <n v="2.5454545454545454"/>
        <n v="3.125"/>
        <n v="9.4107142857142865"/>
        <n v="4.25"/>
        <n v="1.5"/>
        <n v="2.375"/>
        <n v="15.4"/>
        <n v="8.25"/>
        <n v="5.8039215686274508"/>
        <n v="2.5483870967741935"/>
        <n v="2.2272727272727271"/>
        <n v="1.3333333333333333"/>
        <n v="1.8333333333333333"/>
        <n v="2.2222222222222223"/>
        <n v="5.734375"/>
        <n v="8.1818181818181817"/>
        <n v="6.5377358490566042"/>
        <n v="5.2666666666666666"/>
        <n v="3.5"/>
        <n v="1.6666666666666667"/>
        <n v="3"/>
        <n v="3.3636363636363638"/>
        <n v="3.8461538461538463"/>
        <n v="3.15"/>
        <n v="1.1666666666666667"/>
        <n v="46.939759036144579"/>
        <n v="3.3396226415094339"/>
        <n v="8.454545454545455"/>
        <n v="14.524752475247524"/>
        <n v="1.5714285714285714"/>
        <n v="2.7142857142857144"/>
        <n v="39.658227848101269"/>
        <n v="26.369565217391305"/>
        <n v="13.19811320754717"/>
        <n v="5"/>
        <n v="3.3333333333333335"/>
        <n v="1.3584905660377358"/>
      </sharedItems>
    </cacheField>
    <cacheField name="SD" numFmtId="164">
      <sharedItems containsSemiMixedTypes="0" containsString="0" containsNumber="1" minValue="0" maxValue="118.91443920580636"/>
    </cacheField>
    <cacheField name="Status" numFmtId="0">
      <sharedItems count="3">
        <s v="P"/>
        <s v="N"/>
        <s v="B"/>
      </sharedItems>
    </cacheField>
    <cacheField name="Insect grouping" numFmtId="0">
      <sharedItems/>
    </cacheField>
    <cacheField name="Parasitoids &amp; predators group" numFmtId="0">
      <sharedItems/>
    </cacheField>
    <cacheField name="Winged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1">
  <r>
    <x v="0"/>
    <x v="0"/>
    <s v="Insecta"/>
    <x v="0"/>
    <x v="0"/>
    <x v="0"/>
    <n v="2"/>
    <x v="0"/>
    <n v="0"/>
    <x v="0"/>
    <s v="Booklice"/>
    <s v="Booklice"/>
    <s v="Non-volant"/>
  </r>
  <r>
    <x v="1"/>
    <x v="1"/>
    <s v="Malacostraca"/>
    <x v="1"/>
    <x v="1"/>
    <x v="0"/>
    <n v="55"/>
    <x v="1"/>
    <n v="20.417857108151406"/>
    <x v="1"/>
    <s v="Slater"/>
    <s v="Slater"/>
    <s v="Non-volant"/>
  </r>
  <r>
    <x v="2"/>
    <x v="2"/>
    <s v="Insecta"/>
    <x v="2"/>
    <x v="0"/>
    <x v="0"/>
    <n v="3"/>
    <x v="0"/>
    <n v="0"/>
    <x v="1"/>
    <s v="Cockroaches and allies"/>
    <s v="Cockroaches and allies"/>
    <s v="Non-volant"/>
  </r>
  <r>
    <x v="3"/>
    <x v="3"/>
    <s v="Insecta"/>
    <x v="3"/>
    <x v="2"/>
    <x v="0"/>
    <n v="1"/>
    <x v="0"/>
    <n v="0"/>
    <x v="0"/>
    <s v="Beetles"/>
    <s v="Beetles"/>
    <s v="Volant"/>
  </r>
  <r>
    <x v="4"/>
    <x v="4"/>
    <s v="Insecta"/>
    <x v="3"/>
    <x v="3"/>
    <x v="0"/>
    <n v="42"/>
    <x v="2"/>
    <n v="1.9031364024555903"/>
    <x v="2"/>
    <s v="Beetles"/>
    <s v="Parasitoids &amp; predators"/>
    <s v="Non-volant"/>
  </r>
  <r>
    <x v="5"/>
    <x v="5"/>
    <s v="Insecta"/>
    <x v="3"/>
    <x v="4"/>
    <x v="0"/>
    <n v="91"/>
    <x v="3"/>
    <n v="1.4907119849998598"/>
    <x v="0"/>
    <s v="Beetles"/>
    <s v="Beetles"/>
    <s v="Volant"/>
  </r>
  <r>
    <x v="6"/>
    <x v="6"/>
    <s v="Insecta"/>
    <x v="3"/>
    <x v="5"/>
    <x v="0"/>
    <n v="96"/>
    <x v="4"/>
    <n v="2.0030967760482459"/>
    <x v="2"/>
    <s v="Beetles"/>
    <s v="Parasitoids &amp; predators"/>
    <s v="Volant"/>
  </r>
  <r>
    <x v="7"/>
    <x v="6"/>
    <s v="Insecta"/>
    <x v="3"/>
    <x v="5"/>
    <x v="0"/>
    <n v="9"/>
    <x v="5"/>
    <n v="1.1661903789690602"/>
    <x v="2"/>
    <s v="Beetles"/>
    <s v="Parasitoids &amp; predators"/>
    <s v="Non-volant"/>
  </r>
  <r>
    <x v="8"/>
    <x v="7"/>
    <s v="Insecta"/>
    <x v="3"/>
    <x v="3"/>
    <x v="1"/>
    <n v="1"/>
    <x v="0"/>
    <n v="0"/>
    <x v="2"/>
    <s v="Beetles"/>
    <s v="Parasitoids &amp; predators"/>
    <s v="Volant"/>
  </r>
  <r>
    <x v="9"/>
    <x v="8"/>
    <s v="Insecta"/>
    <x v="3"/>
    <x v="6"/>
    <x v="2"/>
    <n v="2695"/>
    <x v="6"/>
    <n v="118.91443920580636"/>
    <x v="0"/>
    <s v="Beetles"/>
    <s v="Beetles"/>
    <s v="Volant"/>
  </r>
  <r>
    <x v="10"/>
    <x v="9"/>
    <s v="Insecta"/>
    <x v="3"/>
    <x v="7"/>
    <x v="3"/>
    <n v="171"/>
    <x v="7"/>
    <n v="4.3065411058407763"/>
    <x v="0"/>
    <s v="Beetles"/>
    <s v="Beetles"/>
    <s v="Volant"/>
  </r>
  <r>
    <x v="11"/>
    <x v="10"/>
    <s v="Insecta"/>
    <x v="3"/>
    <x v="6"/>
    <x v="4"/>
    <n v="2"/>
    <x v="0"/>
    <n v="0"/>
    <x v="0"/>
    <s v="Beetles"/>
    <s v="Beetles"/>
    <s v="Volant"/>
  </r>
  <r>
    <x v="12"/>
    <x v="11"/>
    <s v="Insecta"/>
    <x v="3"/>
    <x v="8"/>
    <x v="0"/>
    <n v="64"/>
    <x v="8"/>
    <n v="24.839484696748443"/>
    <x v="2"/>
    <s v="Beetles"/>
    <s v="Parasitoids &amp; predators"/>
    <s v="Volant"/>
  </r>
  <r>
    <x v="13"/>
    <x v="12"/>
    <s v="Insecta"/>
    <x v="3"/>
    <x v="6"/>
    <x v="5"/>
    <n v="2"/>
    <x v="9"/>
    <n v="0"/>
    <x v="0"/>
    <s v="Beetles"/>
    <s v="Beetles"/>
    <s v="Volant"/>
  </r>
  <r>
    <x v="14"/>
    <x v="13"/>
    <s v="Insecta"/>
    <x v="3"/>
    <x v="9"/>
    <x v="6"/>
    <n v="683"/>
    <x v="10"/>
    <n v="9.8268192756692709"/>
    <x v="2"/>
    <s v="Beetles"/>
    <s v="Parasitoids &amp; predators"/>
    <s v="Volant"/>
  </r>
  <r>
    <x v="15"/>
    <x v="14"/>
    <s v="Insecta"/>
    <x v="3"/>
    <x v="0"/>
    <x v="0"/>
    <n v="252"/>
    <x v="11"/>
    <n v="5.6858498827254396"/>
    <x v="1"/>
    <s v="Beetles"/>
    <s v="Beetles"/>
    <s v="Volant"/>
  </r>
  <r>
    <x v="16"/>
    <x v="15"/>
    <s v="Insecta"/>
    <x v="4"/>
    <x v="0"/>
    <x v="0"/>
    <n v="1"/>
    <x v="0"/>
    <n v="0"/>
    <x v="2"/>
    <s v="Earwigs"/>
    <s v="Parasitoids &amp; predators"/>
    <s v="Non-volant"/>
  </r>
  <r>
    <x v="17"/>
    <x v="16"/>
    <s v="Insecta"/>
    <x v="5"/>
    <x v="0"/>
    <x v="0"/>
    <n v="140"/>
    <x v="12"/>
    <n v="2.9656406285117756"/>
    <x v="1"/>
    <s v="Flies, Mosquitoes &amp; Gnats"/>
    <s v="Flies, Mosquitoes &amp; Gnats"/>
    <s v="Volant"/>
  </r>
  <r>
    <x v="18"/>
    <x v="17"/>
    <s v="Insecta"/>
    <x v="5"/>
    <x v="0"/>
    <x v="0"/>
    <n v="1879"/>
    <x v="13"/>
    <n v="72.60614000478013"/>
    <x v="2"/>
    <s v="Parasitoids"/>
    <s v="Parasitoids &amp; predators"/>
    <s v="Volant"/>
  </r>
  <r>
    <x v="19"/>
    <x v="17"/>
    <s v="Insecta"/>
    <x v="5"/>
    <x v="0"/>
    <x v="0"/>
    <n v="13"/>
    <x v="14"/>
    <n v="3.5"/>
    <x v="2"/>
    <s v="Parasitoids"/>
    <s v="Parasitoids &amp; predators"/>
    <s v="Non-volant"/>
  </r>
  <r>
    <x v="20"/>
    <x v="18"/>
    <s v="Insecta"/>
    <x v="6"/>
    <x v="0"/>
    <x v="0"/>
    <n v="10"/>
    <x v="15"/>
    <n v="0.72843135908468359"/>
    <x v="0"/>
    <s v="Bugs"/>
    <s v="Bugs"/>
    <s v="Volant"/>
  </r>
  <r>
    <x v="21"/>
    <x v="19"/>
    <s v="Insecta"/>
    <x v="6"/>
    <x v="10"/>
    <x v="0"/>
    <n v="749"/>
    <x v="16"/>
    <n v="27.862756069768164"/>
    <x v="0"/>
    <s v="Leafhoppers"/>
    <s v="Leafhoppers"/>
    <s v="Volant"/>
  </r>
  <r>
    <x v="22"/>
    <x v="20"/>
    <s v="Insecta"/>
    <x v="6"/>
    <x v="10"/>
    <x v="0"/>
    <n v="1589"/>
    <x v="17"/>
    <n v="21.092883212643599"/>
    <x v="0"/>
    <s v="Leafhoppers"/>
    <s v="Leafhoppers"/>
    <s v="Volant"/>
  </r>
  <r>
    <x v="23"/>
    <x v="21"/>
    <s v="Insecta"/>
    <x v="6"/>
    <x v="11"/>
    <x v="0"/>
    <n v="36"/>
    <x v="18"/>
    <n v="5.3613246173769928"/>
    <x v="0"/>
    <s v="Leafhoppers"/>
    <s v="Leafhoppers"/>
    <s v="Volant"/>
  </r>
  <r>
    <x v="24"/>
    <x v="22"/>
    <s v="Insecta"/>
    <x v="6"/>
    <x v="12"/>
    <x v="0"/>
    <n v="12"/>
    <x v="19"/>
    <n v="0.83168544550936374"/>
    <x v="0"/>
    <s v="Bugs"/>
    <s v="Bugs"/>
    <s v="Volant"/>
  </r>
  <r>
    <x v="25"/>
    <x v="23"/>
    <s v="Insecta"/>
    <x v="6"/>
    <x v="12"/>
    <x v="7"/>
    <n v="80"/>
    <x v="20"/>
    <n v="4.4558580857425003"/>
    <x v="0"/>
    <s v="Bugs"/>
    <s v="Bugs"/>
    <s v="Volant"/>
  </r>
  <r>
    <x v="26"/>
    <x v="23"/>
    <s v="Insecta"/>
    <x v="6"/>
    <x v="12"/>
    <x v="7"/>
    <n v="28"/>
    <x v="21"/>
    <n v="1.6160353486028345"/>
    <x v="0"/>
    <s v="Bugs"/>
    <s v="Bugs"/>
    <s v="Non-volant"/>
  </r>
  <r>
    <x v="27"/>
    <x v="24"/>
    <s v="Insecta"/>
    <x v="6"/>
    <x v="12"/>
    <x v="8"/>
    <n v="25"/>
    <x v="22"/>
    <n v="3.822221212855164"/>
    <x v="0"/>
    <s v="Bugs"/>
    <s v="Bugs"/>
    <s v="Volant"/>
  </r>
  <r>
    <x v="28"/>
    <x v="25"/>
    <s v="Insecta"/>
    <x v="6"/>
    <x v="12"/>
    <x v="9"/>
    <n v="527"/>
    <x v="23"/>
    <n v="12.151979241662483"/>
    <x v="0"/>
    <s v="Bugs"/>
    <s v="Bugs"/>
    <s v="Volant"/>
  </r>
  <r>
    <x v="29"/>
    <x v="25"/>
    <s v="Insecta"/>
    <x v="6"/>
    <x v="12"/>
    <x v="9"/>
    <n v="102"/>
    <x v="24"/>
    <n v="5.717298313014636"/>
    <x v="0"/>
    <s v="Bugs"/>
    <s v="Bugs"/>
    <s v="Non-volant"/>
  </r>
  <r>
    <x v="30"/>
    <x v="26"/>
    <s v="Insecta"/>
    <x v="6"/>
    <x v="13"/>
    <x v="10"/>
    <n v="1"/>
    <x v="0"/>
    <n v="0"/>
    <x v="2"/>
    <s v="Bugs"/>
    <s v="Parasitoids &amp; predators"/>
    <s v="Volant"/>
  </r>
  <r>
    <x v="31"/>
    <x v="27"/>
    <s v="Insecta"/>
    <x v="6"/>
    <x v="14"/>
    <x v="11"/>
    <n v="3"/>
    <x v="25"/>
    <n v="0.5"/>
    <x v="0"/>
    <s v="Bugs"/>
    <s v="Bugs"/>
    <s v="Volant"/>
  </r>
  <r>
    <x v="32"/>
    <x v="27"/>
    <s v="Insecta"/>
    <x v="6"/>
    <x v="14"/>
    <x v="11"/>
    <n v="1"/>
    <x v="0"/>
    <n v="0"/>
    <x v="0"/>
    <s v="Bugs"/>
    <s v="Bugs"/>
    <s v="Non-volant"/>
  </r>
  <r>
    <x v="33"/>
    <x v="28"/>
    <s v="Insecta"/>
    <x v="6"/>
    <x v="15"/>
    <x v="12"/>
    <n v="57"/>
    <x v="26"/>
    <n v="2.2695906385660538"/>
    <x v="0"/>
    <s v="Bugs"/>
    <s v="Bugs"/>
    <s v="Volant"/>
  </r>
  <r>
    <x v="34"/>
    <x v="28"/>
    <s v="Insecta"/>
    <x v="6"/>
    <x v="15"/>
    <x v="12"/>
    <n v="154"/>
    <x v="27"/>
    <n v="38.312400081435776"/>
    <x v="0"/>
    <s v="Bugs"/>
    <s v="Bugs"/>
    <s v="Non-volant"/>
  </r>
  <r>
    <x v="35"/>
    <x v="29"/>
    <s v="Insecta"/>
    <x v="6"/>
    <x v="16"/>
    <x v="13"/>
    <n v="33"/>
    <x v="28"/>
    <n v="8.8140512819020973"/>
    <x v="0"/>
    <s v="Bugs"/>
    <s v="Bugs"/>
    <s v="Volant"/>
  </r>
  <r>
    <x v="36"/>
    <x v="30"/>
    <s v="Insecta"/>
    <x v="6"/>
    <x v="16"/>
    <x v="14"/>
    <n v="1"/>
    <x v="0"/>
    <n v="0"/>
    <x v="2"/>
    <s v="Bugs"/>
    <s v="Parasitoids &amp; predators"/>
    <s v="Volant"/>
  </r>
  <r>
    <x v="37"/>
    <x v="31"/>
    <s v="Insecta"/>
    <x v="6"/>
    <x v="15"/>
    <x v="15"/>
    <n v="296"/>
    <x v="29"/>
    <n v="8.7537546181862531"/>
    <x v="0"/>
    <s v="Bugs"/>
    <s v="Bugs"/>
    <s v="Volant"/>
  </r>
  <r>
    <x v="38"/>
    <x v="31"/>
    <s v="Insecta"/>
    <x v="6"/>
    <x v="15"/>
    <x v="15"/>
    <n v="79"/>
    <x v="30"/>
    <n v="2.0765776696040104"/>
    <x v="0"/>
    <s v="Bugs"/>
    <s v="Bugs"/>
    <s v="Non-volant"/>
  </r>
  <r>
    <x v="39"/>
    <x v="32"/>
    <s v="Insecta"/>
    <x v="6"/>
    <x v="17"/>
    <x v="16"/>
    <n v="49"/>
    <x v="31"/>
    <n v="1.730260573697662"/>
    <x v="2"/>
    <s v="Bugs"/>
    <s v="Parasitoids &amp; predators"/>
    <s v="Volant"/>
  </r>
  <r>
    <x v="40"/>
    <x v="32"/>
    <s v="Insecta"/>
    <x v="6"/>
    <x v="17"/>
    <x v="16"/>
    <n v="4"/>
    <x v="32"/>
    <n v="0.47140452079103168"/>
    <x v="2"/>
    <s v="Bugs"/>
    <s v="Parasitoids &amp; predators"/>
    <s v="Non-volant"/>
  </r>
  <r>
    <x v="41"/>
    <x v="33"/>
    <s v="Insecta"/>
    <x v="6"/>
    <x v="16"/>
    <x v="17"/>
    <n v="3"/>
    <x v="0"/>
    <n v="0"/>
    <x v="0"/>
    <s v="Bugs"/>
    <s v="Bugs"/>
    <s v="Volant"/>
  </r>
  <r>
    <x v="42"/>
    <x v="34"/>
    <s v="Insecta"/>
    <x v="6"/>
    <x v="18"/>
    <x v="18"/>
    <n v="5"/>
    <x v="0"/>
    <n v="0"/>
    <x v="0"/>
    <s v="Bugs"/>
    <s v="Bugs"/>
    <s v="Volant"/>
  </r>
  <r>
    <x v="43"/>
    <x v="34"/>
    <s v="Insecta"/>
    <x v="6"/>
    <x v="18"/>
    <x v="18"/>
    <n v="1"/>
    <x v="0"/>
    <n v="0"/>
    <x v="0"/>
    <s v="Bugs"/>
    <s v="Bugs"/>
    <s v="Non-volant"/>
  </r>
  <r>
    <x v="44"/>
    <x v="35"/>
    <s v="Insecta"/>
    <x v="6"/>
    <x v="19"/>
    <x v="19"/>
    <n v="56"/>
    <x v="9"/>
    <n v="1.3887301496588271"/>
    <x v="2"/>
    <s v="Bugs"/>
    <s v="Parasitoids &amp; predators"/>
    <s v="Volant"/>
  </r>
  <r>
    <x v="45"/>
    <x v="36"/>
    <s v="Insecta"/>
    <x v="6"/>
    <x v="20"/>
    <x v="20"/>
    <n v="4"/>
    <x v="0"/>
    <n v="0"/>
    <x v="2"/>
    <s v="Bugs"/>
    <s v="Parasitoids &amp; predators"/>
    <s v="Volant"/>
  </r>
  <r>
    <x v="46"/>
    <x v="37"/>
    <s v="Insecta"/>
    <x v="6"/>
    <x v="12"/>
    <x v="21"/>
    <n v="11"/>
    <x v="33"/>
    <n v="1.0671873729054748"/>
    <x v="2"/>
    <s v="Bugs"/>
    <s v="Parasitoids &amp; predators"/>
    <s v="Volant"/>
  </r>
  <r>
    <x v="47"/>
    <x v="38"/>
    <s v="Insecta"/>
    <x v="6"/>
    <x v="16"/>
    <x v="22"/>
    <n v="2"/>
    <x v="0"/>
    <n v="0"/>
    <x v="0"/>
    <s v="Bugs"/>
    <s v="Bugs"/>
    <s v="Volant"/>
  </r>
  <r>
    <x v="48"/>
    <x v="39"/>
    <s v="Insecta"/>
    <x v="6"/>
    <x v="12"/>
    <x v="23"/>
    <n v="20"/>
    <x v="34"/>
    <n v="2.4393887111222385"/>
    <x v="0"/>
    <s v="Bugs"/>
    <s v="Bugs"/>
    <s v="Volant"/>
  </r>
  <r>
    <x v="49"/>
    <x v="40"/>
    <s v="Insecta"/>
    <x v="7"/>
    <x v="0"/>
    <x v="0"/>
    <n v="367"/>
    <x v="35"/>
    <n v="9.4327259241099011"/>
    <x v="2"/>
    <s v="Ants, Bees, &amp; Wasps"/>
    <s v="Parasitoids &amp; predators"/>
    <s v="Volant"/>
  </r>
  <r>
    <x v="50"/>
    <x v="41"/>
    <s v="Insecta"/>
    <x v="7"/>
    <x v="21"/>
    <x v="0"/>
    <n v="8"/>
    <x v="32"/>
    <n v="0.47140452079103168"/>
    <x v="2"/>
    <s v="Parasitoids"/>
    <s v="Parasitoids &amp; predators"/>
    <s v="Volant"/>
  </r>
  <r>
    <x v="51"/>
    <x v="42"/>
    <s v="Insecta"/>
    <x v="7"/>
    <x v="22"/>
    <x v="0"/>
    <n v="180"/>
    <x v="36"/>
    <n v="16.154471274194037"/>
    <x v="2"/>
    <s v="Parasitoids"/>
    <s v="Parasitoids &amp; predators"/>
    <s v="Volant"/>
  </r>
  <r>
    <x v="52"/>
    <x v="43"/>
    <s v="Insecta"/>
    <x v="7"/>
    <x v="23"/>
    <x v="0"/>
    <n v="693"/>
    <x v="37"/>
    <n v="20.66725352964264"/>
    <x v="2"/>
    <s v="Parasitoids"/>
    <s v="Parasitoids &amp; predators"/>
    <s v="Volant"/>
  </r>
  <r>
    <x v="53"/>
    <x v="44"/>
    <s v="Insecta"/>
    <x v="7"/>
    <x v="0"/>
    <x v="0"/>
    <n v="316"/>
    <x v="38"/>
    <n v="5.5463701843838571"/>
    <x v="2"/>
    <s v="Parasitoids"/>
    <s v="Parasitoids &amp; predators"/>
    <s v="Volant"/>
  </r>
  <r>
    <x v="54"/>
    <x v="45"/>
    <s v="Insecta"/>
    <x v="8"/>
    <x v="24"/>
    <x v="24"/>
    <n v="7"/>
    <x v="39"/>
    <n v="2.5"/>
    <x v="0"/>
    <s v="Moths &amp; Butterflies"/>
    <s v="Moths &amp; Butterflies"/>
    <s v="Non-volant"/>
  </r>
  <r>
    <x v="55"/>
    <x v="46"/>
    <s v="Insecta"/>
    <x v="8"/>
    <x v="24"/>
    <x v="25"/>
    <n v="4"/>
    <x v="32"/>
    <n v="0.47140452079103168"/>
    <x v="0"/>
    <s v="Moths &amp; Butterflies"/>
    <s v="Moths &amp; Butterflies"/>
    <s v="Non-volant"/>
  </r>
  <r>
    <x v="56"/>
    <x v="47"/>
    <s v="Insecta"/>
    <x v="8"/>
    <x v="25"/>
    <x v="26"/>
    <n v="5"/>
    <x v="40"/>
    <n v="0.47140452079103168"/>
    <x v="0"/>
    <s v="Moths &amp; Butterflies"/>
    <s v="Moths &amp; Butterflies"/>
    <s v="Non-volant"/>
  </r>
  <r>
    <x v="57"/>
    <x v="48"/>
    <s v="Insecta"/>
    <x v="8"/>
    <x v="26"/>
    <x v="27"/>
    <n v="3"/>
    <x v="41"/>
    <n v="0"/>
    <x v="0"/>
    <s v="Moths &amp; Butterflies"/>
    <s v="Moths &amp; Butterflies"/>
    <s v="Non-volant"/>
  </r>
  <r>
    <x v="58"/>
    <x v="49"/>
    <s v="Insecta"/>
    <x v="8"/>
    <x v="27"/>
    <x v="28"/>
    <n v="2"/>
    <x v="0"/>
    <n v="0"/>
    <x v="0"/>
    <s v="Moths &amp; Butterflies"/>
    <s v="Moths &amp; Butterflies"/>
    <s v="Non-volant"/>
  </r>
  <r>
    <x v="59"/>
    <x v="50"/>
    <s v="Insecta"/>
    <x v="8"/>
    <x v="24"/>
    <x v="0"/>
    <n v="74"/>
    <x v="42"/>
    <n v="6.8725108191022652"/>
    <x v="0"/>
    <s v="Moths &amp; Butterflies"/>
    <s v="Moths &amp; Butterflies"/>
    <s v="Non-volant"/>
  </r>
  <r>
    <x v="60"/>
    <x v="51"/>
    <s v="Insecta"/>
    <x v="8"/>
    <x v="0"/>
    <x v="0"/>
    <n v="1"/>
    <x v="0"/>
    <n v="0"/>
    <x v="0"/>
    <s v="Moths &amp; Butterflies"/>
    <s v="Moths &amp; Butterflies"/>
    <s v="Volant"/>
  </r>
  <r>
    <x v="61"/>
    <x v="52"/>
    <s v="Insecta"/>
    <x v="9"/>
    <x v="0"/>
    <x v="0"/>
    <n v="2"/>
    <x v="0"/>
    <n v="0"/>
    <x v="1"/>
    <s v="Mantids"/>
    <s v="Mantids"/>
    <s v="Volant"/>
  </r>
  <r>
    <x v="62"/>
    <x v="53"/>
    <s v="Insecta"/>
    <x v="10"/>
    <x v="28"/>
    <x v="0"/>
    <n v="100"/>
    <x v="43"/>
    <n v="5.0053226107684425"/>
    <x v="2"/>
    <s v="Lacewings"/>
    <s v="Parasitoids &amp; predators"/>
    <s v="Volant"/>
  </r>
  <r>
    <x v="63"/>
    <x v="53"/>
    <s v="Insecta"/>
    <x v="10"/>
    <x v="28"/>
    <x v="0"/>
    <n v="63"/>
    <x v="44"/>
    <n v="3.1823733281939126"/>
    <x v="2"/>
    <s v="Lacewings"/>
    <s v="Parasitoids &amp; predators"/>
    <s v="Non-volant"/>
  </r>
  <r>
    <x v="64"/>
    <x v="54"/>
    <s v="Insecta"/>
    <x v="11"/>
    <x v="0"/>
    <x v="0"/>
    <n v="7"/>
    <x v="45"/>
    <n v="0.37267799624996495"/>
    <x v="0"/>
    <s v="Grasshoppers, Locusts &amp; Crickets"/>
    <s v="Grasshoppers, Locusts &amp; Crickets"/>
    <s v="Volant"/>
  </r>
  <r>
    <x v="65"/>
    <x v="55"/>
    <s v="Insecta"/>
    <x v="11"/>
    <x v="29"/>
    <x v="0"/>
    <n v="1"/>
    <x v="0"/>
    <n v="0"/>
    <x v="2"/>
    <s v="Katydid"/>
    <s v="Parasitoids &amp; predators"/>
    <s v="Volant"/>
  </r>
  <r>
    <x v="66"/>
    <x v="56"/>
    <s v="Insecta"/>
    <x v="12"/>
    <x v="0"/>
    <x v="0"/>
    <n v="1"/>
    <x v="0"/>
    <n v="0"/>
    <x v="1"/>
    <s v="Mites, Fleas, Aphids &amp; allies"/>
    <s v="Mites, Fleas, Aphids &amp; allies"/>
    <s v="Volant"/>
  </r>
  <r>
    <x v="67"/>
    <x v="57"/>
    <s v="Insecta"/>
    <x v="13"/>
    <x v="30"/>
    <x v="0"/>
    <n v="3896"/>
    <x v="46"/>
    <n v="63.287896289965325"/>
    <x v="0"/>
    <s v="Mites, Fleas, Aphids &amp; allies"/>
    <s v="Mites, Fleas, Aphids &amp; allies"/>
    <s v="Volant"/>
  </r>
  <r>
    <x v="68"/>
    <x v="57"/>
    <s v="Insecta"/>
    <x v="13"/>
    <x v="30"/>
    <x v="0"/>
    <n v="354"/>
    <x v="47"/>
    <n v="12.417947140262568"/>
    <x v="0"/>
    <s v="Mites, Fleas, Aphids &amp; allies"/>
    <s v="Mites, Fleas, Aphids &amp; allies"/>
    <s v="Non-volant"/>
  </r>
  <r>
    <x v="69"/>
    <x v="58"/>
    <s v="Insecta"/>
    <x v="13"/>
    <x v="30"/>
    <x v="29"/>
    <n v="93"/>
    <x v="48"/>
    <n v="5.0876613016848085"/>
    <x v="2"/>
    <s v="Mites, Fleas, Aphids &amp; allies"/>
    <s v="Mites, Fleas, Aphids &amp; allies"/>
    <s v="Volant"/>
  </r>
  <r>
    <x v="70"/>
    <x v="59"/>
    <s v="Insecta"/>
    <x v="14"/>
    <x v="0"/>
    <x v="0"/>
    <n v="1467"/>
    <x v="49"/>
    <n v="12.813663854431919"/>
    <x v="2"/>
    <s v="Spiders"/>
    <s v="Parasitoids &amp; predators"/>
    <s v="Non-volant"/>
  </r>
  <r>
    <x v="71"/>
    <x v="60"/>
    <s v="Insecta"/>
    <x v="15"/>
    <x v="31"/>
    <x v="30"/>
    <n v="11"/>
    <x v="50"/>
    <n v="0.90350790290525129"/>
    <x v="0"/>
    <s v="Mites, Fleas, Aphids &amp; allies"/>
    <s v="Mites, Fleas, Aphids &amp; allies"/>
    <s v="Volant"/>
  </r>
  <r>
    <x v="72"/>
    <x v="61"/>
    <s v="Insecta"/>
    <x v="15"/>
    <x v="32"/>
    <x v="0"/>
    <n v="19"/>
    <x v="51"/>
    <n v="2.7105237087157539"/>
    <x v="0"/>
    <s v="Mites, Fleas, Aphids &amp; allies"/>
    <s v="Mites, Fleas, Aphids &amp; allies"/>
    <s v="Volant"/>
  </r>
  <r>
    <x v="73"/>
    <x v="62"/>
    <s v="Insecta"/>
    <x v="15"/>
    <x v="33"/>
    <x v="31"/>
    <n v="3133"/>
    <x v="52"/>
    <n v="82.565031687869961"/>
    <x v="0"/>
    <s v="Mites, Fleas, Aphids &amp; allies"/>
    <s v="Mites, Fleas, Aphids &amp; allies"/>
    <s v="Volant"/>
  </r>
  <r>
    <x v="74"/>
    <x v="62"/>
    <s v="Insecta"/>
    <x v="15"/>
    <x v="33"/>
    <x v="31"/>
    <n v="2426"/>
    <x v="53"/>
    <n v="58.656464373966848"/>
    <x v="0"/>
    <s v="Mites, Fleas, Aphids &amp; allies"/>
    <s v="Mites, Fleas, Aphids &amp; allies"/>
    <s v="Non-volant"/>
  </r>
  <r>
    <x v="75"/>
    <x v="44"/>
    <s v="Insecta"/>
    <x v="7"/>
    <x v="23"/>
    <x v="0"/>
    <n v="1399"/>
    <x v="54"/>
    <n v="27.491823762684511"/>
    <x v="2"/>
    <s v="Parasitoids"/>
    <s v="Parasitoids &amp; predators"/>
    <s v="Volant"/>
  </r>
  <r>
    <x v="76"/>
    <x v="43"/>
    <s v="Insecta"/>
    <x v="7"/>
    <x v="23"/>
    <x v="0"/>
    <n v="15"/>
    <x v="55"/>
    <n v="2.9439202887759488"/>
    <x v="2"/>
    <s v="Parasitoids"/>
    <s v="Parasitoids &amp; predators"/>
    <s v="Volant"/>
  </r>
  <r>
    <x v="77"/>
    <x v="44"/>
    <s v="Insecta"/>
    <x v="7"/>
    <x v="23"/>
    <x v="0"/>
    <n v="28"/>
    <x v="21"/>
    <n v="1.7248787237282068"/>
    <x v="2"/>
    <s v="Parasitoids"/>
    <s v="Parasitoids &amp; predators"/>
    <s v="Volant"/>
  </r>
  <r>
    <x v="78"/>
    <x v="63"/>
    <s v="Insecta"/>
    <x v="16"/>
    <x v="34"/>
    <x v="0"/>
    <n v="30"/>
    <x v="56"/>
    <n v="3.6514837167011076"/>
    <x v="0"/>
    <s v="Springtails"/>
    <s v="Springtails"/>
    <s v="Non-volant"/>
  </r>
  <r>
    <x v="79"/>
    <x v="64"/>
    <s v="Insecta"/>
    <x v="5"/>
    <x v="35"/>
    <x v="32"/>
    <n v="144"/>
    <x v="57"/>
    <n v="3.4290344073648682"/>
    <x v="2"/>
    <s v="Predatory"/>
    <s v="Parasitoids &amp; predators"/>
    <s v="Volant"/>
  </r>
  <r>
    <x v="80"/>
    <x v="65"/>
    <s v="Insecta"/>
    <x v="17"/>
    <x v="36"/>
    <x v="0"/>
    <n v="1"/>
    <x v="0"/>
    <n v="0"/>
    <x v="2"/>
    <s v="Parasitoids"/>
    <s v="Parasitoids &amp; predators"/>
    <s v="Volant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B8033D-1B19-4C83-BF06-C05D3773E1E4}" name="PivotTable6" cacheId="2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V2:Y6" firstHeaderRow="0" firstDataRow="1" firstDataCol="1"/>
  <pivotFields count="13">
    <pivotField showAll="0"/>
    <pivotField dataField="1" showAll="0"/>
    <pivotField showAll="0"/>
    <pivotField showAll="0">
      <items count="20">
        <item x="14"/>
        <item x="2"/>
        <item x="3"/>
        <item x="16"/>
        <item x="4"/>
        <item x="5"/>
        <item m="1" x="18"/>
        <item x="6"/>
        <item x="7"/>
        <item x="1"/>
        <item x="8"/>
        <item x="9"/>
        <item x="10"/>
        <item x="11"/>
        <item x="0"/>
        <item x="12"/>
        <item x="17"/>
        <item x="13"/>
        <item x="15"/>
        <item t="default"/>
      </items>
    </pivotField>
    <pivotField showAll="0"/>
    <pivotField showAll="0"/>
    <pivotField dataField="1" numFmtId="164" showAll="0"/>
    <pivotField numFmtId="164" showAll="0"/>
    <pivotField numFmtId="164" showAll="0"/>
    <pivotField axis="axisRow" dataField="1" showAll="0">
      <items count="4">
        <item x="2"/>
        <item x="1"/>
        <item x="0"/>
        <item t="default"/>
      </items>
    </pivotField>
    <pivotField showAll="0"/>
    <pivotField showAll="0"/>
    <pivotField showAll="0"/>
  </pivotFields>
  <rowFields count="1">
    <field x="9"/>
  </rowFields>
  <rowItems count="4">
    <i>
      <x/>
    </i>
    <i>
      <x v="1"/>
    </i>
    <i>
      <x v="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Sum2" fld="6" baseField="3" baseItem="0"/>
    <dataField name="Count of Status" fld="9" subtotal="count" baseField="0" baseItem="0"/>
    <dataField name="Count of Species / taxa group" fld="1" subtotal="count" baseField="0" baseItem="0"/>
  </dataFields>
  <formats count="8">
    <format dxfId="0">
      <pivotArea type="all" dataOnly="0" outline="0" fieldPosition="0"/>
    </format>
    <format dxfId="1">
      <pivotArea outline="0" collapsedLevelsAreSubtotals="1" fieldPosition="0"/>
    </format>
    <format dxfId="2">
      <pivotArea field="3" type="button" dataOnly="0" labelOnly="1" outline="0"/>
    </format>
    <format dxfId="3">
      <pivotArea dataOnly="0" labelOnly="1" grandRow="1" outline="0" fieldPosition="0"/>
    </format>
    <format dxfId="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5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7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C2B8BD-0F1C-4974-BEC0-5D412CF3EEB2}" name="PivotTable5" cacheId="2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O2:S132" firstHeaderRow="0" firstDataRow="1" firstDataCol="1"/>
  <pivotFields count="13">
    <pivotField showAll="0"/>
    <pivotField showAll="0"/>
    <pivotField showAll="0"/>
    <pivotField axis="axisRow" showAll="0">
      <items count="20">
        <item x="14"/>
        <item x="2"/>
        <item x="3"/>
        <item x="16"/>
        <item x="4"/>
        <item x="5"/>
        <item m="1" x="18"/>
        <item x="6"/>
        <item x="7"/>
        <item x="1"/>
        <item x="8"/>
        <item x="9"/>
        <item x="10"/>
        <item x="11"/>
        <item x="0"/>
        <item x="12"/>
        <item x="17"/>
        <item x="13"/>
        <item x="15"/>
        <item t="default"/>
      </items>
    </pivotField>
    <pivotField axis="axisRow" showAll="0">
      <items count="39">
        <item x="0"/>
        <item x="33"/>
        <item x="17"/>
        <item x="23"/>
        <item x="32"/>
        <item x="1"/>
        <item x="22"/>
        <item x="3"/>
        <item x="35"/>
        <item x="6"/>
        <item x="10"/>
        <item x="11"/>
        <item x="5"/>
        <item x="34"/>
        <item x="4"/>
        <item x="25"/>
        <item x="19"/>
        <item x="21"/>
        <item x="15"/>
        <item x="9"/>
        <item x="12"/>
        <item x="36"/>
        <item x="20"/>
        <item x="7"/>
        <item x="24"/>
        <item x="26"/>
        <item x="16"/>
        <item x="14"/>
        <item x="13"/>
        <item x="18"/>
        <item x="8"/>
        <item x="2"/>
        <item x="31"/>
        <item x="29"/>
        <item x="30"/>
        <item x="27"/>
        <item m="1" x="37"/>
        <item x="28"/>
        <item t="default"/>
      </items>
    </pivotField>
    <pivotField axis="axisRow" showAll="0">
      <items count="36">
        <item x="0"/>
        <item x="4"/>
        <item x="31"/>
        <item x="1"/>
        <item x="9"/>
        <item x="3"/>
        <item x="7"/>
        <item x="8"/>
        <item x="28"/>
        <item x="21"/>
        <item x="6"/>
        <item x="22"/>
        <item x="11"/>
        <item x="27"/>
        <item x="19"/>
        <item x="2"/>
        <item x="25"/>
        <item x="24"/>
        <item x="18"/>
        <item x="32"/>
        <item x="5"/>
        <item x="20"/>
        <item x="13"/>
        <item x="15"/>
        <item x="14"/>
        <item x="16"/>
        <item x="12"/>
        <item x="26"/>
        <item x="29"/>
        <item x="23"/>
        <item x="17"/>
        <item x="30"/>
        <item m="1" x="34"/>
        <item m="1" x="33"/>
        <item x="10"/>
        <item t="default"/>
      </items>
    </pivotField>
    <pivotField dataField="1" numFmtId="164" showAll="0"/>
    <pivotField dataField="1" numFmtId="164" showAll="0"/>
    <pivotField dataField="1" numFmtId="164" showAll="0"/>
    <pivotField showAll="0"/>
    <pivotField showAll="0"/>
    <pivotField showAll="0"/>
    <pivotField showAll="0"/>
  </pivotFields>
  <rowFields count="3">
    <field x="3"/>
    <field x="4"/>
    <field x="5"/>
  </rowFields>
  <rowItems count="130">
    <i>
      <x/>
    </i>
    <i r="1">
      <x/>
    </i>
    <i r="2">
      <x/>
    </i>
    <i>
      <x v="1"/>
    </i>
    <i r="1">
      <x/>
    </i>
    <i r="2">
      <x/>
    </i>
    <i>
      <x v="2"/>
    </i>
    <i r="1">
      <x/>
    </i>
    <i r="2">
      <x/>
    </i>
    <i r="1">
      <x v="7"/>
    </i>
    <i r="2">
      <x/>
    </i>
    <i r="2">
      <x v="3"/>
    </i>
    <i r="1">
      <x v="9"/>
    </i>
    <i r="2">
      <x v="1"/>
    </i>
    <i r="2">
      <x v="15"/>
    </i>
    <i r="2">
      <x v="20"/>
    </i>
    <i r="1">
      <x v="12"/>
    </i>
    <i r="2">
      <x/>
    </i>
    <i r="1">
      <x v="14"/>
    </i>
    <i r="2">
      <x/>
    </i>
    <i r="1">
      <x v="19"/>
    </i>
    <i r="2">
      <x v="10"/>
    </i>
    <i r="1">
      <x v="23"/>
    </i>
    <i r="2">
      <x v="5"/>
    </i>
    <i r="1">
      <x v="30"/>
    </i>
    <i r="2">
      <x/>
    </i>
    <i r="1">
      <x v="31"/>
    </i>
    <i r="2">
      <x/>
    </i>
    <i>
      <x v="3"/>
    </i>
    <i r="1">
      <x v="13"/>
    </i>
    <i r="2">
      <x/>
    </i>
    <i>
      <x v="4"/>
    </i>
    <i r="1">
      <x/>
    </i>
    <i r="2">
      <x/>
    </i>
    <i>
      <x v="5"/>
    </i>
    <i r="1">
      <x/>
    </i>
    <i r="2">
      <x/>
    </i>
    <i r="1">
      <x v="8"/>
    </i>
    <i r="2">
      <x v="19"/>
    </i>
    <i>
      <x v="7"/>
    </i>
    <i r="1">
      <x/>
    </i>
    <i r="2">
      <x/>
    </i>
    <i r="1">
      <x v="2"/>
    </i>
    <i r="2">
      <x v="25"/>
    </i>
    <i r="1">
      <x v="10"/>
    </i>
    <i r="2">
      <x/>
    </i>
    <i r="1">
      <x v="11"/>
    </i>
    <i r="2">
      <x/>
    </i>
    <i r="1">
      <x v="16"/>
    </i>
    <i r="2">
      <x v="14"/>
    </i>
    <i r="1">
      <x v="18"/>
    </i>
    <i r="2">
      <x v="23"/>
    </i>
    <i r="2">
      <x v="26"/>
    </i>
    <i r="1">
      <x v="20"/>
    </i>
    <i r="2">
      <x/>
    </i>
    <i r="2">
      <x v="4"/>
    </i>
    <i r="2">
      <x v="6"/>
    </i>
    <i r="2">
      <x v="7"/>
    </i>
    <i r="2">
      <x v="9"/>
    </i>
    <i r="2">
      <x v="29"/>
    </i>
    <i r="1">
      <x v="22"/>
    </i>
    <i r="2">
      <x v="21"/>
    </i>
    <i r="1">
      <x v="26"/>
    </i>
    <i r="2">
      <x v="11"/>
    </i>
    <i r="2">
      <x v="22"/>
    </i>
    <i r="2">
      <x v="24"/>
    </i>
    <i r="2">
      <x v="30"/>
    </i>
    <i r="1">
      <x v="27"/>
    </i>
    <i r="2">
      <x v="12"/>
    </i>
    <i r="1">
      <x v="28"/>
    </i>
    <i r="2">
      <x v="34"/>
    </i>
    <i r="1">
      <x v="29"/>
    </i>
    <i r="2">
      <x v="18"/>
    </i>
    <i>
      <x v="8"/>
    </i>
    <i r="1">
      <x/>
    </i>
    <i r="2">
      <x/>
    </i>
    <i r="1">
      <x v="3"/>
    </i>
    <i r="2">
      <x/>
    </i>
    <i r="1">
      <x v="6"/>
    </i>
    <i r="2">
      <x/>
    </i>
    <i r="1">
      <x v="17"/>
    </i>
    <i r="2">
      <x/>
    </i>
    <i>
      <x v="9"/>
    </i>
    <i r="1">
      <x v="5"/>
    </i>
    <i r="2">
      <x/>
    </i>
    <i>
      <x v="10"/>
    </i>
    <i r="1">
      <x/>
    </i>
    <i r="2">
      <x/>
    </i>
    <i r="1">
      <x v="15"/>
    </i>
    <i r="2">
      <x v="27"/>
    </i>
    <i r="1">
      <x v="24"/>
    </i>
    <i r="2">
      <x/>
    </i>
    <i r="2">
      <x v="16"/>
    </i>
    <i r="2">
      <x v="17"/>
    </i>
    <i r="1">
      <x v="25"/>
    </i>
    <i r="2">
      <x v="13"/>
    </i>
    <i r="1">
      <x v="35"/>
    </i>
    <i r="2">
      <x v="8"/>
    </i>
    <i>
      <x v="11"/>
    </i>
    <i r="1">
      <x/>
    </i>
    <i r="2">
      <x/>
    </i>
    <i>
      <x v="12"/>
    </i>
    <i r="1">
      <x v="37"/>
    </i>
    <i r="2">
      <x/>
    </i>
    <i>
      <x v="13"/>
    </i>
    <i r="1">
      <x/>
    </i>
    <i r="2">
      <x/>
    </i>
    <i r="1">
      <x v="33"/>
    </i>
    <i r="2">
      <x/>
    </i>
    <i>
      <x v="14"/>
    </i>
    <i r="1">
      <x/>
    </i>
    <i r="2">
      <x/>
    </i>
    <i>
      <x v="15"/>
    </i>
    <i r="1">
      <x/>
    </i>
    <i r="2">
      <x/>
    </i>
    <i>
      <x v="16"/>
    </i>
    <i r="1">
      <x v="21"/>
    </i>
    <i r="2">
      <x/>
    </i>
    <i>
      <x v="17"/>
    </i>
    <i r="1">
      <x v="34"/>
    </i>
    <i r="2">
      <x/>
    </i>
    <i r="2">
      <x v="28"/>
    </i>
    <i>
      <x v="18"/>
    </i>
    <i r="1">
      <x v="1"/>
    </i>
    <i r="2">
      <x v="2"/>
    </i>
    <i r="1">
      <x v="4"/>
    </i>
    <i r="2">
      <x/>
    </i>
    <i r="1">
      <x v="32"/>
    </i>
    <i r="2">
      <x v="3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Sum2" fld="6" showDataAs="percentOfTotal" baseField="3" baseItem="0" numFmtId="165"/>
    <dataField name="Sum of Sum" fld="6" baseField="0" baseItem="0"/>
    <dataField name="Sum of Mean" fld="7" baseField="0" baseItem="0" numFmtId="164"/>
    <dataField name="Sum of SD" fld="8" baseField="0" baseItem="0" numFmtId="164"/>
  </dataFields>
  <formats count="9">
    <format dxfId="8">
      <pivotArea type="all" dataOnly="0" outline="0" fieldPosition="0"/>
    </format>
    <format dxfId="9">
      <pivotArea outline="0" collapsedLevelsAreSubtotals="1" fieldPosition="0"/>
    </format>
    <format dxfId="10">
      <pivotArea field="3" type="button" dataOnly="0" labelOnly="1" outline="0" axis="axisRow" fieldPosition="0"/>
    </format>
    <format dxfId="11">
      <pivotArea dataOnly="0" labelOnly="1" fieldPosition="0">
        <references count="1">
          <reference field="3" count="0"/>
        </references>
      </pivotArea>
    </format>
    <format dxfId="12">
      <pivotArea dataOnly="0" labelOnly="1" grandRow="1" outline="0" fieldPosition="0"/>
    </format>
    <format dxfId="13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4">
      <pivotArea outline="0" collapsedLevelsAreSubtotals="1" fieldPosition="0">
        <references count="1">
          <reference field="4294967294" count="2" selected="0">
            <x v="2"/>
            <x v="3"/>
          </reference>
        </references>
      </pivotArea>
    </format>
    <format dxfId="15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6">
      <pivotArea dataOnly="0" labelOnly="1"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CFA1497-2BA8-4659-BC68-55E3536DACD4}" name="PivotTable4" cacheId="2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V11:Z163" firstHeaderRow="1" firstDataRow="2" firstDataCol="1"/>
  <pivotFields count="13">
    <pivotField showAll="0" defaultSubtotal="0"/>
    <pivotField axis="axisRow" showAll="0" defaultSubtotal="0">
      <items count="66">
        <item x="40"/>
        <item x="61"/>
        <item x="25"/>
        <item x="26"/>
        <item x="14"/>
        <item x="35"/>
        <item x="0"/>
        <item x="39"/>
        <item x="24"/>
        <item x="38"/>
        <item x="37"/>
        <item x="18"/>
        <item x="4"/>
        <item x="21"/>
        <item x="2"/>
        <item x="45"/>
        <item x="33"/>
        <item x="49"/>
        <item x="28"/>
        <item x="36"/>
        <item x="15"/>
        <item x="3"/>
        <item x="56"/>
        <item x="8"/>
        <item x="16"/>
        <item x="9"/>
        <item x="54"/>
        <item x="7"/>
        <item x="19"/>
        <item x="23"/>
        <item x="29"/>
        <item x="55"/>
        <item x="53"/>
        <item x="6"/>
        <item x="20"/>
        <item x="32"/>
        <item x="22"/>
        <item x="60"/>
        <item x="65"/>
        <item x="46"/>
        <item x="51"/>
        <item x="50"/>
        <item x="27"/>
        <item x="17"/>
        <item x="41"/>
        <item x="42"/>
        <item x="43"/>
        <item x="44"/>
        <item x="47"/>
        <item x="52"/>
        <item x="30"/>
        <item x="10"/>
        <item x="13"/>
        <item x="34"/>
        <item x="12"/>
        <item x="48"/>
        <item x="31"/>
        <item x="64"/>
        <item x="62"/>
        <item x="58"/>
        <item x="1"/>
        <item x="59"/>
        <item x="63"/>
        <item x="11"/>
        <item x="57"/>
        <item x="5"/>
      </items>
    </pivotField>
    <pivotField showAll="0" defaultSubtotal="0"/>
    <pivotField axis="axisRow" showAll="0" defaultSubtotal="0">
      <items count="19">
        <item x="14"/>
        <item x="2"/>
        <item x="3"/>
        <item x="16"/>
        <item x="4"/>
        <item x="5"/>
        <item m="1" x="18"/>
        <item x="6"/>
        <item x="7"/>
        <item x="1"/>
        <item x="8"/>
        <item x="9"/>
        <item x="10"/>
        <item x="11"/>
        <item x="0"/>
        <item x="12"/>
        <item x="17"/>
        <item x="13"/>
        <item x="15"/>
      </items>
    </pivotField>
    <pivotField showAll="0" defaultSubtotal="0"/>
    <pivotField axis="axisRow" showAll="0" defaultSubtotal="0">
      <items count="35">
        <item x="0"/>
        <item x="4"/>
        <item x="31"/>
        <item x="1"/>
        <item x="9"/>
        <item x="3"/>
        <item x="7"/>
        <item x="8"/>
        <item x="28"/>
        <item x="21"/>
        <item x="6"/>
        <item x="22"/>
        <item x="11"/>
        <item x="27"/>
        <item x="19"/>
        <item x="2"/>
        <item x="25"/>
        <item x="24"/>
        <item x="18"/>
        <item x="32"/>
        <item x="5"/>
        <item x="20"/>
        <item x="13"/>
        <item x="15"/>
        <item x="14"/>
        <item x="16"/>
        <item x="12"/>
        <item x="26"/>
        <item x="10"/>
        <item x="29"/>
        <item x="23"/>
        <item x="17"/>
        <item x="30"/>
        <item m="1" x="34"/>
        <item m="1" x="33"/>
      </items>
    </pivotField>
    <pivotField numFmtId="164" showAll="0" defaultSubtotal="0"/>
    <pivotField numFmtId="164" showAll="0" defaultSubtotal="0"/>
    <pivotField numFmtId="164" showAll="0" defaultSubtotal="0"/>
    <pivotField axis="axisCol" dataField="1" showAll="0" defaultSubtotal="0">
      <items count="3">
        <item x="2"/>
        <item x="1"/>
        <item x="0"/>
      </items>
    </pivotField>
    <pivotField showAll="0" defaultSubtotal="0"/>
    <pivotField showAll="0" defaultSubtotal="0"/>
    <pivotField showAll="0" defaultSubtotal="0"/>
  </pivotFields>
  <rowFields count="3">
    <field x="3"/>
    <field x="1"/>
    <field x="5"/>
  </rowFields>
  <rowItems count="151">
    <i>
      <x/>
    </i>
    <i r="1">
      <x v="61"/>
    </i>
    <i r="2">
      <x/>
    </i>
    <i>
      <x v="1"/>
    </i>
    <i r="1">
      <x v="14"/>
    </i>
    <i r="2">
      <x/>
    </i>
    <i>
      <x v="2"/>
    </i>
    <i r="1">
      <x v="4"/>
    </i>
    <i r="2">
      <x/>
    </i>
    <i r="1">
      <x v="12"/>
    </i>
    <i r="2">
      <x/>
    </i>
    <i r="1">
      <x v="21"/>
    </i>
    <i r="2">
      <x/>
    </i>
    <i r="1">
      <x v="23"/>
    </i>
    <i r="2">
      <x v="15"/>
    </i>
    <i r="1">
      <x v="25"/>
    </i>
    <i r="2">
      <x v="5"/>
    </i>
    <i r="1">
      <x v="27"/>
    </i>
    <i r="2">
      <x v="3"/>
    </i>
    <i r="1">
      <x v="33"/>
    </i>
    <i r="2">
      <x/>
    </i>
    <i r="1">
      <x v="51"/>
    </i>
    <i r="2">
      <x v="1"/>
    </i>
    <i r="1">
      <x v="52"/>
    </i>
    <i r="2">
      <x v="10"/>
    </i>
    <i r="1">
      <x v="54"/>
    </i>
    <i r="2">
      <x v="20"/>
    </i>
    <i r="1">
      <x v="63"/>
    </i>
    <i r="2">
      <x/>
    </i>
    <i r="1">
      <x v="65"/>
    </i>
    <i r="2">
      <x/>
    </i>
    <i>
      <x v="3"/>
    </i>
    <i r="1">
      <x v="62"/>
    </i>
    <i r="2">
      <x/>
    </i>
    <i>
      <x v="4"/>
    </i>
    <i r="1">
      <x v="20"/>
    </i>
    <i r="2">
      <x/>
    </i>
    <i>
      <x v="5"/>
    </i>
    <i r="1">
      <x v="24"/>
    </i>
    <i r="2">
      <x/>
    </i>
    <i r="1">
      <x v="43"/>
    </i>
    <i r="2">
      <x/>
    </i>
    <i r="1">
      <x v="57"/>
    </i>
    <i r="2">
      <x v="19"/>
    </i>
    <i>
      <x v="7"/>
    </i>
    <i r="1">
      <x v="2"/>
    </i>
    <i r="2">
      <x v="4"/>
    </i>
    <i r="1">
      <x v="3"/>
    </i>
    <i r="2">
      <x v="28"/>
    </i>
    <i r="1">
      <x v="5"/>
    </i>
    <i r="2">
      <x v="14"/>
    </i>
    <i r="1">
      <x v="7"/>
    </i>
    <i r="2">
      <x v="30"/>
    </i>
    <i r="1">
      <x v="8"/>
    </i>
    <i r="2">
      <x v="7"/>
    </i>
    <i r="1">
      <x v="9"/>
    </i>
    <i r="2">
      <x v="11"/>
    </i>
    <i r="1">
      <x v="10"/>
    </i>
    <i r="2">
      <x v="9"/>
    </i>
    <i r="1">
      <x v="11"/>
    </i>
    <i r="2">
      <x/>
    </i>
    <i r="1">
      <x v="13"/>
    </i>
    <i r="2">
      <x/>
    </i>
    <i r="1">
      <x v="16"/>
    </i>
    <i r="2">
      <x v="31"/>
    </i>
    <i r="1">
      <x v="18"/>
    </i>
    <i r="2">
      <x v="26"/>
    </i>
    <i r="1">
      <x v="19"/>
    </i>
    <i r="2">
      <x v="21"/>
    </i>
    <i r="1">
      <x v="28"/>
    </i>
    <i r="2">
      <x/>
    </i>
    <i r="1">
      <x v="29"/>
    </i>
    <i r="2">
      <x v="6"/>
    </i>
    <i r="1">
      <x v="30"/>
    </i>
    <i r="2">
      <x v="22"/>
    </i>
    <i r="1">
      <x v="34"/>
    </i>
    <i r="2">
      <x/>
    </i>
    <i r="1">
      <x v="35"/>
    </i>
    <i r="2">
      <x v="25"/>
    </i>
    <i r="1">
      <x v="36"/>
    </i>
    <i r="2">
      <x/>
    </i>
    <i r="1">
      <x v="42"/>
    </i>
    <i r="2">
      <x v="12"/>
    </i>
    <i r="1">
      <x v="50"/>
    </i>
    <i r="2">
      <x v="24"/>
    </i>
    <i r="1">
      <x v="53"/>
    </i>
    <i r="2">
      <x v="18"/>
    </i>
    <i r="1">
      <x v="56"/>
    </i>
    <i r="2">
      <x v="23"/>
    </i>
    <i>
      <x v="8"/>
    </i>
    <i r="1">
      <x/>
    </i>
    <i r="2">
      <x/>
    </i>
    <i r="1">
      <x v="44"/>
    </i>
    <i r="2">
      <x/>
    </i>
    <i r="1">
      <x v="45"/>
    </i>
    <i r="2">
      <x/>
    </i>
    <i r="1">
      <x v="46"/>
    </i>
    <i r="2">
      <x/>
    </i>
    <i r="1">
      <x v="47"/>
    </i>
    <i r="2">
      <x/>
    </i>
    <i>
      <x v="9"/>
    </i>
    <i r="1">
      <x v="60"/>
    </i>
    <i r="2">
      <x/>
    </i>
    <i>
      <x v="10"/>
    </i>
    <i r="1">
      <x v="15"/>
    </i>
    <i r="2">
      <x v="17"/>
    </i>
    <i r="1">
      <x v="17"/>
    </i>
    <i r="2">
      <x v="8"/>
    </i>
    <i r="1">
      <x v="39"/>
    </i>
    <i r="2">
      <x v="16"/>
    </i>
    <i r="1">
      <x v="40"/>
    </i>
    <i r="2">
      <x/>
    </i>
    <i r="1">
      <x v="41"/>
    </i>
    <i r="2">
      <x/>
    </i>
    <i r="1">
      <x v="48"/>
    </i>
    <i r="2">
      <x v="27"/>
    </i>
    <i r="1">
      <x v="55"/>
    </i>
    <i r="2">
      <x v="13"/>
    </i>
    <i>
      <x v="11"/>
    </i>
    <i r="1">
      <x v="49"/>
    </i>
    <i r="2">
      <x/>
    </i>
    <i>
      <x v="12"/>
    </i>
    <i r="1">
      <x v="32"/>
    </i>
    <i r="2">
      <x/>
    </i>
    <i>
      <x v="13"/>
    </i>
    <i r="1">
      <x v="26"/>
    </i>
    <i r="2">
      <x/>
    </i>
    <i r="1">
      <x v="31"/>
    </i>
    <i r="2">
      <x/>
    </i>
    <i>
      <x v="14"/>
    </i>
    <i r="1">
      <x v="6"/>
    </i>
    <i r="2">
      <x/>
    </i>
    <i>
      <x v="15"/>
    </i>
    <i r="1">
      <x v="22"/>
    </i>
    <i r="2">
      <x/>
    </i>
    <i>
      <x v="16"/>
    </i>
    <i r="1">
      <x v="38"/>
    </i>
    <i r="2">
      <x/>
    </i>
    <i>
      <x v="17"/>
    </i>
    <i r="1">
      <x v="59"/>
    </i>
    <i r="2">
      <x v="29"/>
    </i>
    <i r="1">
      <x v="64"/>
    </i>
    <i r="2">
      <x/>
    </i>
    <i>
      <x v="18"/>
    </i>
    <i r="1">
      <x v="1"/>
    </i>
    <i r="2">
      <x/>
    </i>
    <i r="1">
      <x v="37"/>
    </i>
    <i r="2">
      <x v="32"/>
    </i>
    <i r="1">
      <x v="58"/>
    </i>
    <i r="2">
      <x v="2"/>
    </i>
    <i t="grand">
      <x/>
    </i>
  </rowItems>
  <colFields count="1">
    <field x="9"/>
  </colFields>
  <colItems count="4">
    <i>
      <x/>
    </i>
    <i>
      <x v="1"/>
    </i>
    <i>
      <x v="2"/>
    </i>
    <i t="grand">
      <x/>
    </i>
  </colItems>
  <dataFields count="1">
    <dataField name="Count of Status" fld="9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EF894A-5194-4205-BE72-BC2B8CD70849}" name="PivotTable3" cacheId="2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A12:AE163" firstHeaderRow="0" firstDataRow="1" firstDataCol="1"/>
  <pivotFields count="13">
    <pivotField showAll="0" defaultSubtotal="0"/>
    <pivotField axis="axisRow" showAll="0" defaultSubtotal="0">
      <items count="66">
        <item x="40"/>
        <item x="61"/>
        <item x="25"/>
        <item x="26"/>
        <item x="14"/>
        <item x="35"/>
        <item x="0"/>
        <item x="39"/>
        <item x="24"/>
        <item x="38"/>
        <item x="37"/>
        <item x="18"/>
        <item x="4"/>
        <item x="21"/>
        <item x="2"/>
        <item x="45"/>
        <item x="33"/>
        <item x="49"/>
        <item x="28"/>
        <item x="36"/>
        <item x="15"/>
        <item x="3"/>
        <item x="56"/>
        <item x="8"/>
        <item x="16"/>
        <item x="9"/>
        <item x="54"/>
        <item x="7"/>
        <item x="19"/>
        <item x="23"/>
        <item x="29"/>
        <item x="55"/>
        <item x="53"/>
        <item x="6"/>
        <item x="20"/>
        <item x="32"/>
        <item x="22"/>
        <item x="60"/>
        <item x="65"/>
        <item x="46"/>
        <item x="51"/>
        <item x="50"/>
        <item x="27"/>
        <item x="17"/>
        <item x="41"/>
        <item x="42"/>
        <item x="43"/>
        <item x="44"/>
        <item x="47"/>
        <item x="52"/>
        <item x="30"/>
        <item x="10"/>
        <item x="13"/>
        <item x="34"/>
        <item x="12"/>
        <item x="48"/>
        <item x="31"/>
        <item x="64"/>
        <item x="62"/>
        <item x="58"/>
        <item x="1"/>
        <item x="59"/>
        <item x="63"/>
        <item x="11"/>
        <item x="57"/>
        <item x="5"/>
      </items>
    </pivotField>
    <pivotField showAll="0" defaultSubtotal="0"/>
    <pivotField axis="axisRow" showAll="0" defaultSubtotal="0">
      <items count="19">
        <item x="14"/>
        <item x="2"/>
        <item x="3"/>
        <item x="16"/>
        <item x="4"/>
        <item x="5"/>
        <item m="1" x="18"/>
        <item x="6"/>
        <item x="7"/>
        <item x="1"/>
        <item x="8"/>
        <item x="9"/>
        <item x="10"/>
        <item x="11"/>
        <item x="0"/>
        <item x="12"/>
        <item x="17"/>
        <item x="13"/>
        <item x="15"/>
      </items>
    </pivotField>
    <pivotField showAll="0" defaultSubtotal="0"/>
    <pivotField axis="axisRow" showAll="0" defaultSubtotal="0">
      <items count="35">
        <item x="0"/>
        <item x="4"/>
        <item x="31"/>
        <item x="1"/>
        <item x="9"/>
        <item x="3"/>
        <item x="7"/>
        <item x="8"/>
        <item x="28"/>
        <item x="21"/>
        <item x="6"/>
        <item x="22"/>
        <item x="11"/>
        <item x="27"/>
        <item x="19"/>
        <item x="2"/>
        <item x="25"/>
        <item x="24"/>
        <item x="18"/>
        <item x="32"/>
        <item x="5"/>
        <item x="20"/>
        <item x="13"/>
        <item x="15"/>
        <item x="14"/>
        <item x="16"/>
        <item x="12"/>
        <item x="26"/>
        <item x="10"/>
        <item x="29"/>
        <item x="23"/>
        <item x="17"/>
        <item x="30"/>
        <item m="1" x="34"/>
        <item m="1" x="33"/>
      </items>
    </pivotField>
    <pivotField dataField="1" numFmtId="164" showAll="0" defaultSubtotal="0"/>
    <pivotField dataField="1" numFmtId="164" showAll="0" defaultSubtotal="0"/>
    <pivotField dataField="1" numFmtId="164" showAll="0" defaultSubtotal="0"/>
    <pivotField showAll="0" defaultSubtotal="0"/>
    <pivotField showAll="0" defaultSubtotal="0"/>
    <pivotField showAll="0" defaultSubtotal="0"/>
    <pivotField showAll="0" defaultSubtotal="0"/>
  </pivotFields>
  <rowFields count="3">
    <field x="3"/>
    <field x="1"/>
    <field x="5"/>
  </rowFields>
  <rowItems count="151">
    <i>
      <x/>
    </i>
    <i r="1">
      <x v="61"/>
    </i>
    <i r="2">
      <x/>
    </i>
    <i>
      <x v="1"/>
    </i>
    <i r="1">
      <x v="14"/>
    </i>
    <i r="2">
      <x/>
    </i>
    <i>
      <x v="2"/>
    </i>
    <i r="1">
      <x v="4"/>
    </i>
    <i r="2">
      <x/>
    </i>
    <i r="1">
      <x v="12"/>
    </i>
    <i r="2">
      <x/>
    </i>
    <i r="1">
      <x v="21"/>
    </i>
    <i r="2">
      <x/>
    </i>
    <i r="1">
      <x v="23"/>
    </i>
    <i r="2">
      <x v="15"/>
    </i>
    <i r="1">
      <x v="25"/>
    </i>
    <i r="2">
      <x v="5"/>
    </i>
    <i r="1">
      <x v="27"/>
    </i>
    <i r="2">
      <x v="3"/>
    </i>
    <i r="1">
      <x v="33"/>
    </i>
    <i r="2">
      <x/>
    </i>
    <i r="1">
      <x v="51"/>
    </i>
    <i r="2">
      <x v="1"/>
    </i>
    <i r="1">
      <x v="52"/>
    </i>
    <i r="2">
      <x v="10"/>
    </i>
    <i r="1">
      <x v="54"/>
    </i>
    <i r="2">
      <x v="20"/>
    </i>
    <i r="1">
      <x v="63"/>
    </i>
    <i r="2">
      <x/>
    </i>
    <i r="1">
      <x v="65"/>
    </i>
    <i r="2">
      <x/>
    </i>
    <i>
      <x v="3"/>
    </i>
    <i r="1">
      <x v="62"/>
    </i>
    <i r="2">
      <x/>
    </i>
    <i>
      <x v="4"/>
    </i>
    <i r="1">
      <x v="20"/>
    </i>
    <i r="2">
      <x/>
    </i>
    <i>
      <x v="5"/>
    </i>
    <i r="1">
      <x v="24"/>
    </i>
    <i r="2">
      <x/>
    </i>
    <i r="1">
      <x v="43"/>
    </i>
    <i r="2">
      <x/>
    </i>
    <i r="1">
      <x v="57"/>
    </i>
    <i r="2">
      <x v="19"/>
    </i>
    <i>
      <x v="7"/>
    </i>
    <i r="1">
      <x v="2"/>
    </i>
    <i r="2">
      <x v="4"/>
    </i>
    <i r="1">
      <x v="3"/>
    </i>
    <i r="2">
      <x v="28"/>
    </i>
    <i r="1">
      <x v="5"/>
    </i>
    <i r="2">
      <x v="14"/>
    </i>
    <i r="1">
      <x v="7"/>
    </i>
    <i r="2">
      <x v="30"/>
    </i>
    <i r="1">
      <x v="8"/>
    </i>
    <i r="2">
      <x v="7"/>
    </i>
    <i r="1">
      <x v="9"/>
    </i>
    <i r="2">
      <x v="11"/>
    </i>
    <i r="1">
      <x v="10"/>
    </i>
    <i r="2">
      <x v="9"/>
    </i>
    <i r="1">
      <x v="11"/>
    </i>
    <i r="2">
      <x/>
    </i>
    <i r="1">
      <x v="13"/>
    </i>
    <i r="2">
      <x/>
    </i>
    <i r="1">
      <x v="16"/>
    </i>
    <i r="2">
      <x v="31"/>
    </i>
    <i r="1">
      <x v="18"/>
    </i>
    <i r="2">
      <x v="26"/>
    </i>
    <i r="1">
      <x v="19"/>
    </i>
    <i r="2">
      <x v="21"/>
    </i>
    <i r="1">
      <x v="28"/>
    </i>
    <i r="2">
      <x/>
    </i>
    <i r="1">
      <x v="29"/>
    </i>
    <i r="2">
      <x v="6"/>
    </i>
    <i r="1">
      <x v="30"/>
    </i>
    <i r="2">
      <x v="22"/>
    </i>
    <i r="1">
      <x v="34"/>
    </i>
    <i r="2">
      <x/>
    </i>
    <i r="1">
      <x v="35"/>
    </i>
    <i r="2">
      <x v="25"/>
    </i>
    <i r="1">
      <x v="36"/>
    </i>
    <i r="2">
      <x/>
    </i>
    <i r="1">
      <x v="42"/>
    </i>
    <i r="2">
      <x v="12"/>
    </i>
    <i r="1">
      <x v="50"/>
    </i>
    <i r="2">
      <x v="24"/>
    </i>
    <i r="1">
      <x v="53"/>
    </i>
    <i r="2">
      <x v="18"/>
    </i>
    <i r="1">
      <x v="56"/>
    </i>
    <i r="2">
      <x v="23"/>
    </i>
    <i>
      <x v="8"/>
    </i>
    <i r="1">
      <x/>
    </i>
    <i r="2">
      <x/>
    </i>
    <i r="1">
      <x v="44"/>
    </i>
    <i r="2">
      <x/>
    </i>
    <i r="1">
      <x v="45"/>
    </i>
    <i r="2">
      <x/>
    </i>
    <i r="1">
      <x v="46"/>
    </i>
    <i r="2">
      <x/>
    </i>
    <i r="1">
      <x v="47"/>
    </i>
    <i r="2">
      <x/>
    </i>
    <i>
      <x v="9"/>
    </i>
    <i r="1">
      <x v="60"/>
    </i>
    <i r="2">
      <x/>
    </i>
    <i>
      <x v="10"/>
    </i>
    <i r="1">
      <x v="15"/>
    </i>
    <i r="2">
      <x v="17"/>
    </i>
    <i r="1">
      <x v="17"/>
    </i>
    <i r="2">
      <x v="8"/>
    </i>
    <i r="1">
      <x v="39"/>
    </i>
    <i r="2">
      <x v="16"/>
    </i>
    <i r="1">
      <x v="40"/>
    </i>
    <i r="2">
      <x/>
    </i>
    <i r="1">
      <x v="41"/>
    </i>
    <i r="2">
      <x/>
    </i>
    <i r="1">
      <x v="48"/>
    </i>
    <i r="2">
      <x v="27"/>
    </i>
    <i r="1">
      <x v="55"/>
    </i>
    <i r="2">
      <x v="13"/>
    </i>
    <i>
      <x v="11"/>
    </i>
    <i r="1">
      <x v="49"/>
    </i>
    <i r="2">
      <x/>
    </i>
    <i>
      <x v="12"/>
    </i>
    <i r="1">
      <x v="32"/>
    </i>
    <i r="2">
      <x/>
    </i>
    <i>
      <x v="13"/>
    </i>
    <i r="1">
      <x v="26"/>
    </i>
    <i r="2">
      <x/>
    </i>
    <i r="1">
      <x v="31"/>
    </i>
    <i r="2">
      <x/>
    </i>
    <i>
      <x v="14"/>
    </i>
    <i r="1">
      <x v="6"/>
    </i>
    <i r="2">
      <x/>
    </i>
    <i>
      <x v="15"/>
    </i>
    <i r="1">
      <x v="22"/>
    </i>
    <i r="2">
      <x/>
    </i>
    <i>
      <x v="16"/>
    </i>
    <i r="1">
      <x v="38"/>
    </i>
    <i r="2">
      <x/>
    </i>
    <i>
      <x v="17"/>
    </i>
    <i r="1">
      <x v="59"/>
    </i>
    <i r="2">
      <x v="29"/>
    </i>
    <i r="1">
      <x v="64"/>
    </i>
    <i r="2">
      <x/>
    </i>
    <i>
      <x v="18"/>
    </i>
    <i r="1">
      <x v="1"/>
    </i>
    <i r="2">
      <x/>
    </i>
    <i r="1">
      <x v="37"/>
    </i>
    <i r="2">
      <x v="32"/>
    </i>
    <i r="1">
      <x v="58"/>
    </i>
    <i r="2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Sum" fld="6" baseField="0" baseItem="0"/>
    <dataField name="Sum of Sum2" fld="6" showDataAs="percentOfTotal" baseField="5" baseItem="0" numFmtId="10"/>
    <dataField name="Sum of Mean" fld="7" baseField="3" baseItem="0" numFmtId="164"/>
    <dataField name="Sum of SD" fld="8" baseField="5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ABDA716-3CCF-494A-90AA-FCBCA740B42A}" name="PivotTable2" cacheId="21" dataOnRows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H3:AI7" firstHeaderRow="1" firstDataRow="1" firstDataCol="1"/>
  <pivotFields count="13">
    <pivotField showAll="0">
      <items count="82">
        <item x="49"/>
        <item x="72"/>
        <item x="28"/>
        <item x="29"/>
        <item x="30"/>
        <item x="15"/>
        <item x="44"/>
        <item x="0"/>
        <item x="48"/>
        <item x="27"/>
        <item x="47"/>
        <item x="46"/>
        <item x="20"/>
        <item x="4"/>
        <item x="23"/>
        <item x="2"/>
        <item x="54"/>
        <item x="41"/>
        <item x="58"/>
        <item x="33"/>
        <item x="34"/>
        <item x="45"/>
        <item x="16"/>
        <item x="3"/>
        <item x="66"/>
        <item x="9"/>
        <item x="17"/>
        <item x="10"/>
        <item x="64"/>
        <item x="8"/>
        <item x="21"/>
        <item x="25"/>
        <item x="26"/>
        <item x="35"/>
        <item x="65"/>
        <item x="63"/>
        <item x="62"/>
        <item x="7"/>
        <item x="6"/>
        <item x="22"/>
        <item x="39"/>
        <item x="40"/>
        <item x="24"/>
        <item x="71"/>
        <item x="80"/>
        <item x="55"/>
        <item x="60"/>
        <item x="59"/>
        <item x="31"/>
        <item x="32"/>
        <item x="18"/>
        <item x="19"/>
        <item x="50"/>
        <item x="51"/>
        <item x="52"/>
        <item x="53"/>
        <item x="56"/>
        <item x="61"/>
        <item x="36"/>
        <item x="11"/>
        <item x="14"/>
        <item x="42"/>
        <item x="43"/>
        <item x="13"/>
        <item x="57"/>
        <item x="37"/>
        <item x="38"/>
        <item x="79"/>
        <item x="73"/>
        <item x="69"/>
        <item x="1"/>
        <item x="74"/>
        <item x="77"/>
        <item x="76"/>
        <item x="75"/>
        <item x="70"/>
        <item x="78"/>
        <item x="12"/>
        <item x="67"/>
        <item x="68"/>
        <item x="5"/>
        <item t="default"/>
      </items>
    </pivotField>
    <pivotField showAll="0"/>
    <pivotField showAll="0"/>
    <pivotField showAll="0">
      <items count="20">
        <item x="14"/>
        <item x="2"/>
        <item x="3"/>
        <item x="16"/>
        <item x="4"/>
        <item x="5"/>
        <item m="1" x="18"/>
        <item x="6"/>
        <item x="7"/>
        <item x="1"/>
        <item x="8"/>
        <item x="9"/>
        <item x="10"/>
        <item x="11"/>
        <item x="0"/>
        <item x="12"/>
        <item x="17"/>
        <item x="13"/>
        <item x="15"/>
        <item t="default"/>
      </items>
    </pivotField>
    <pivotField showAll="0"/>
    <pivotField showAll="0"/>
    <pivotField numFmtId="164" showAll="0"/>
    <pivotField dataField="1" numFmtId="164" showAll="0">
      <items count="59">
        <item x="19"/>
        <item x="0"/>
        <item x="45"/>
        <item x="32"/>
        <item x="57"/>
        <item x="15"/>
        <item x="25"/>
        <item x="50"/>
        <item x="40"/>
        <item x="5"/>
        <item x="2"/>
        <item x="33"/>
        <item x="9"/>
        <item x="4"/>
        <item x="34"/>
        <item x="31"/>
        <item x="3"/>
        <item x="26"/>
        <item x="21"/>
        <item x="30"/>
        <item x="51"/>
        <item x="41"/>
        <item x="22"/>
        <item x="44"/>
        <item x="7"/>
        <item x="12"/>
        <item x="18"/>
        <item x="56"/>
        <item x="47"/>
        <item x="42"/>
        <item x="39"/>
        <item x="43"/>
        <item x="24"/>
        <item x="20"/>
        <item x="55"/>
        <item x="38"/>
        <item x="11"/>
        <item x="35"/>
        <item x="29"/>
        <item x="14"/>
        <item x="37"/>
        <item x="36"/>
        <item x="28"/>
        <item x="10"/>
        <item x="48"/>
        <item x="23"/>
        <item x="54"/>
        <item x="49"/>
        <item x="27"/>
        <item x="8"/>
        <item x="16"/>
        <item x="13"/>
        <item x="1"/>
        <item x="17"/>
        <item x="53"/>
        <item x="6"/>
        <item x="52"/>
        <item x="46"/>
        <item t="default"/>
      </items>
    </pivotField>
    <pivotField numFmtId="164" showAll="0"/>
    <pivotField axis="axisRow" showAll="0">
      <items count="4">
        <item x="2"/>
        <item x="1"/>
        <item x="0"/>
        <item t="default"/>
      </items>
    </pivotField>
    <pivotField showAll="0"/>
    <pivotField showAll="0"/>
    <pivotField showAll="0"/>
  </pivotFields>
  <rowFields count="1">
    <field x="9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um of Mean" fld="7" baseField="0" baseItem="0"/>
  </dataFields>
  <formats count="4">
    <format dxfId="17">
      <pivotArea type="all" dataOnly="0" outline="0" fieldPosition="0"/>
    </format>
    <format dxfId="18">
      <pivotArea outline="0" collapsedLevelsAreSubtotals="1" fieldPosition="0"/>
    </format>
    <format dxfId="19">
      <pivotArea field="3" type="button" dataOnly="0" labelOnly="1" outline="0"/>
    </format>
    <format dxfId="2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7035A0C-3F19-4B53-BAD0-53F9960DE9AC}" name="PivotTable1" cacheId="2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V166:W185" firstHeaderRow="1" firstDataRow="1" firstDataCol="1"/>
  <pivotFields count="13">
    <pivotField showAll="0" defaultSubtotal="0"/>
    <pivotField showAll="0" defaultSubtotal="0">
      <items count="66">
        <item x="40"/>
        <item x="61"/>
        <item x="25"/>
        <item x="26"/>
        <item x="14"/>
        <item x="35"/>
        <item x="0"/>
        <item x="39"/>
        <item x="24"/>
        <item x="38"/>
        <item x="37"/>
        <item x="18"/>
        <item x="4"/>
        <item x="21"/>
        <item x="2"/>
        <item x="45"/>
        <item x="33"/>
        <item x="49"/>
        <item x="28"/>
        <item x="36"/>
        <item x="15"/>
        <item x="3"/>
        <item x="56"/>
        <item x="8"/>
        <item x="16"/>
        <item x="9"/>
        <item x="54"/>
        <item x="7"/>
        <item x="19"/>
        <item x="23"/>
        <item x="29"/>
        <item x="55"/>
        <item x="53"/>
        <item x="6"/>
        <item x="20"/>
        <item x="32"/>
        <item x="22"/>
        <item x="60"/>
        <item x="65"/>
        <item x="46"/>
        <item x="51"/>
        <item x="50"/>
        <item x="27"/>
        <item x="17"/>
        <item x="41"/>
        <item x="42"/>
        <item x="43"/>
        <item x="44"/>
        <item x="47"/>
        <item x="52"/>
        <item x="30"/>
        <item x="10"/>
        <item x="13"/>
        <item x="34"/>
        <item x="12"/>
        <item x="48"/>
        <item x="31"/>
        <item x="64"/>
        <item x="62"/>
        <item x="58"/>
        <item x="1"/>
        <item x="59"/>
        <item x="63"/>
        <item x="11"/>
        <item x="57"/>
        <item x="5"/>
      </items>
    </pivotField>
    <pivotField showAll="0" defaultSubtotal="0"/>
    <pivotField axis="axisRow" showAll="0" defaultSubtotal="0">
      <items count="19">
        <item x="14"/>
        <item x="2"/>
        <item x="3"/>
        <item x="16"/>
        <item x="4"/>
        <item x="5"/>
        <item m="1" x="18"/>
        <item x="6"/>
        <item x="7"/>
        <item x="1"/>
        <item x="8"/>
        <item x="9"/>
        <item x="10"/>
        <item x="11"/>
        <item x="0"/>
        <item x="12"/>
        <item x="17"/>
        <item x="13"/>
        <item x="15"/>
      </items>
    </pivotField>
    <pivotField showAll="0" defaultSubtotal="0"/>
    <pivotField showAll="0" defaultSubtotal="0">
      <items count="35">
        <item x="0"/>
        <item x="4"/>
        <item x="31"/>
        <item x="1"/>
        <item x="9"/>
        <item x="3"/>
        <item x="7"/>
        <item x="8"/>
        <item x="28"/>
        <item x="21"/>
        <item x="6"/>
        <item x="22"/>
        <item x="11"/>
        <item x="27"/>
        <item x="19"/>
        <item x="2"/>
        <item x="25"/>
        <item x="24"/>
        <item x="18"/>
        <item x="32"/>
        <item x="5"/>
        <item x="20"/>
        <item x="13"/>
        <item x="15"/>
        <item x="14"/>
        <item x="16"/>
        <item x="12"/>
        <item x="26"/>
        <item x="10"/>
        <item x="29"/>
        <item x="23"/>
        <item x="17"/>
        <item x="30"/>
        <item m="1" x="34"/>
        <item m="1" x="33"/>
      </items>
    </pivotField>
    <pivotField dataField="1" numFmtId="164" showAll="0" defaultSubtotal="0"/>
    <pivotField numFmtId="164" showAll="0" defaultSubtotal="0"/>
    <pivotField numFmtId="164" showAll="0" defaultSubtotal="0"/>
    <pivotField showAll="0" defaultSubtotal="0">
      <items count="3">
        <item x="2"/>
        <item x="1"/>
        <item x="0"/>
      </items>
    </pivotField>
    <pivotField showAll="0" defaultSubtotal="0"/>
    <pivotField showAll="0" defaultSubtotal="0"/>
    <pivotField showAll="0" defaultSubtotal="0"/>
  </pivotFields>
  <rowFields count="1">
    <field x="3"/>
  </rowFields>
  <rowItems count="19">
    <i>
      <x/>
    </i>
    <i>
      <x v="1"/>
    </i>
    <i>
      <x v="2"/>
    </i>
    <i>
      <x v="3"/>
    </i>
    <i>
      <x v="4"/>
    </i>
    <i>
      <x v="5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Items count="1">
    <i/>
  </colItems>
  <dataFields count="1">
    <dataField name="Sum of Sum" fld="6" showDataAs="percentOfTotal" baseField="3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A61EF-40DB-4045-B29E-FEC1EB48FFF0}">
  <dimension ref="A1:EA126"/>
  <sheetViews>
    <sheetView topLeftCell="A76" zoomScale="120" zoomScaleNormal="120" workbookViewId="0">
      <selection activeCell="DD27" sqref="DD27"/>
    </sheetView>
  </sheetViews>
  <sheetFormatPr defaultColWidth="11" defaultRowHeight="12" customHeight="1" x14ac:dyDescent="0.35"/>
  <cols>
    <col min="1" max="1" width="27.90625" style="6" bestFit="1" customWidth="1"/>
    <col min="2" max="2" width="5.81640625" style="6" bestFit="1" customWidth="1"/>
    <col min="3" max="4" width="3.453125" style="6" customWidth="1"/>
    <col min="5" max="6" width="5.81640625" style="6" bestFit="1" customWidth="1"/>
    <col min="7" max="11" width="3.453125" style="6" customWidth="1"/>
    <col min="12" max="14" width="3.453125" style="11" customWidth="1"/>
    <col min="15" max="92" width="3.453125" style="6" customWidth="1"/>
    <col min="93" max="93" width="3.453125" style="11" customWidth="1"/>
    <col min="94" max="107" width="3.453125" style="6" customWidth="1"/>
    <col min="108" max="108" width="7.08984375" style="6" bestFit="1" customWidth="1"/>
    <col min="109" max="110" width="7.08984375" style="6" customWidth="1"/>
    <col min="111" max="114" width="8.36328125" style="6" customWidth="1"/>
    <col min="115" max="115" width="19.81640625" style="6" customWidth="1"/>
    <col min="116" max="116" width="23.36328125" style="6" bestFit="1" customWidth="1"/>
    <col min="117" max="117" width="2.1796875" style="6" customWidth="1"/>
    <col min="118" max="118" width="18.90625" style="6" customWidth="1"/>
    <col min="119" max="120" width="27.90625" style="6" bestFit="1" customWidth="1"/>
    <col min="121" max="130" width="11" style="6"/>
    <col min="131" max="131" width="1.6328125" style="6" bestFit="1" customWidth="1"/>
    <col min="132" max="16384" width="11" style="6"/>
  </cols>
  <sheetData>
    <row r="1" spans="1:121" s="2" customFormat="1" ht="12" customHeight="1" x14ac:dyDescent="0.35">
      <c r="A1" s="1" t="s">
        <v>0</v>
      </c>
      <c r="B1" s="1">
        <v>14</v>
      </c>
      <c r="C1" s="1">
        <v>13</v>
      </c>
      <c r="D1" s="1">
        <v>12</v>
      </c>
      <c r="E1" s="1">
        <v>11</v>
      </c>
      <c r="F1" s="1">
        <v>10</v>
      </c>
      <c r="G1" s="1">
        <v>9</v>
      </c>
      <c r="H1" s="1">
        <v>8</v>
      </c>
      <c r="I1" s="1">
        <v>7</v>
      </c>
      <c r="J1" s="1">
        <v>6</v>
      </c>
      <c r="K1" s="1">
        <v>5</v>
      </c>
      <c r="L1" s="1">
        <v>4</v>
      </c>
      <c r="M1" s="1">
        <v>3</v>
      </c>
      <c r="N1" s="1">
        <v>2</v>
      </c>
      <c r="O1" s="1">
        <v>1</v>
      </c>
      <c r="P1" s="1">
        <v>43</v>
      </c>
      <c r="Q1" s="1">
        <v>50</v>
      </c>
      <c r="R1" s="1">
        <v>35</v>
      </c>
      <c r="S1" s="1">
        <v>34</v>
      </c>
      <c r="T1" s="1">
        <v>52</v>
      </c>
      <c r="U1" s="1">
        <v>51</v>
      </c>
      <c r="V1" s="1">
        <v>57</v>
      </c>
      <c r="W1" s="1">
        <v>33</v>
      </c>
      <c r="X1" s="1">
        <v>56</v>
      </c>
      <c r="Y1" s="1">
        <v>55</v>
      </c>
      <c r="Z1" s="1">
        <v>54</v>
      </c>
      <c r="AA1" s="1">
        <v>46</v>
      </c>
      <c r="AB1" s="1">
        <v>36</v>
      </c>
      <c r="AC1" s="1">
        <v>47</v>
      </c>
      <c r="AD1" s="1">
        <v>53</v>
      </c>
      <c r="AE1" s="1">
        <v>58</v>
      </c>
      <c r="AF1" s="1">
        <v>59</v>
      </c>
      <c r="AG1" s="1">
        <v>48</v>
      </c>
      <c r="AH1" s="1">
        <v>40</v>
      </c>
      <c r="AI1" s="1">
        <v>44</v>
      </c>
      <c r="AJ1" s="1">
        <v>45</v>
      </c>
      <c r="AK1" s="1">
        <v>42</v>
      </c>
      <c r="AL1" s="1">
        <v>41</v>
      </c>
      <c r="AM1" s="1">
        <v>39</v>
      </c>
      <c r="AN1" s="1">
        <v>38</v>
      </c>
      <c r="AO1" s="1">
        <v>37</v>
      </c>
      <c r="AP1" s="1">
        <v>32</v>
      </c>
      <c r="AQ1" s="1">
        <v>107</v>
      </c>
      <c r="AR1" s="1">
        <v>61</v>
      </c>
      <c r="AS1" s="1">
        <v>60</v>
      </c>
      <c r="AT1" s="1">
        <v>62</v>
      </c>
      <c r="AU1" s="1">
        <v>63</v>
      </c>
      <c r="AV1" s="1">
        <v>31</v>
      </c>
      <c r="AW1" s="1">
        <v>30</v>
      </c>
      <c r="AX1" s="1">
        <v>29</v>
      </c>
      <c r="AY1" s="1">
        <v>28</v>
      </c>
      <c r="AZ1" s="1">
        <v>27</v>
      </c>
      <c r="BA1" s="1">
        <v>26</v>
      </c>
      <c r="BB1" s="1">
        <v>25</v>
      </c>
      <c r="BC1" s="1">
        <v>24</v>
      </c>
      <c r="BD1" s="1">
        <v>23</v>
      </c>
      <c r="BE1" s="1">
        <v>22</v>
      </c>
      <c r="BF1" s="1">
        <v>21</v>
      </c>
      <c r="BG1" s="1">
        <v>20</v>
      </c>
      <c r="BH1" s="1">
        <v>19</v>
      </c>
      <c r="BI1" s="1">
        <v>18</v>
      </c>
      <c r="BJ1" s="1">
        <v>17</v>
      </c>
      <c r="BK1" s="1">
        <v>16</v>
      </c>
      <c r="BL1" s="1">
        <v>15</v>
      </c>
      <c r="BM1" s="1">
        <v>93</v>
      </c>
      <c r="BN1" s="1">
        <v>92</v>
      </c>
      <c r="BO1" s="1">
        <v>91</v>
      </c>
      <c r="BP1" s="1">
        <v>90</v>
      </c>
      <c r="BQ1" s="1">
        <v>89</v>
      </c>
      <c r="BR1" s="1">
        <v>88</v>
      </c>
      <c r="BS1" s="1">
        <v>81</v>
      </c>
      <c r="BT1" s="1">
        <v>80</v>
      </c>
      <c r="BU1" s="1">
        <v>78</v>
      </c>
      <c r="BV1" s="1">
        <v>77</v>
      </c>
      <c r="BW1" s="1">
        <v>76</v>
      </c>
      <c r="BX1" s="1">
        <v>82</v>
      </c>
      <c r="BY1" s="1">
        <v>83</v>
      </c>
      <c r="BZ1" s="1">
        <v>84</v>
      </c>
      <c r="CA1" s="1">
        <v>85</v>
      </c>
      <c r="CB1" s="1">
        <v>86</v>
      </c>
      <c r="CC1" s="1">
        <v>87</v>
      </c>
      <c r="CD1" s="1">
        <v>75</v>
      </c>
      <c r="CE1" s="1">
        <v>64</v>
      </c>
      <c r="CF1" s="1">
        <v>65</v>
      </c>
      <c r="CG1" s="1">
        <v>66</v>
      </c>
      <c r="CH1" s="1">
        <v>67</v>
      </c>
      <c r="CI1" s="1">
        <v>68</v>
      </c>
      <c r="CJ1" s="1">
        <v>69</v>
      </c>
      <c r="CK1" s="1">
        <v>70</v>
      </c>
      <c r="CL1" s="1">
        <v>71</v>
      </c>
      <c r="CM1" s="1">
        <v>72</v>
      </c>
      <c r="CN1" s="1">
        <v>73</v>
      </c>
      <c r="CO1" s="1">
        <v>74</v>
      </c>
      <c r="CP1" s="1">
        <v>106</v>
      </c>
      <c r="CQ1" s="1">
        <v>105</v>
      </c>
      <c r="CR1" s="1">
        <v>104</v>
      </c>
      <c r="CS1" s="1">
        <v>103</v>
      </c>
      <c r="CT1" s="1">
        <v>102</v>
      </c>
      <c r="CU1" s="1">
        <v>101</v>
      </c>
      <c r="CV1" s="1">
        <v>100</v>
      </c>
      <c r="CW1" s="1">
        <v>99</v>
      </c>
      <c r="CX1" s="1">
        <v>98</v>
      </c>
      <c r="CY1" s="1">
        <v>97</v>
      </c>
      <c r="CZ1" s="1">
        <v>96</v>
      </c>
      <c r="DA1" s="1">
        <v>95</v>
      </c>
      <c r="DB1" s="1">
        <v>94</v>
      </c>
      <c r="DC1" s="1">
        <v>79</v>
      </c>
      <c r="DD1" s="1" t="s">
        <v>1</v>
      </c>
      <c r="DE1" s="1" t="s">
        <v>2</v>
      </c>
      <c r="DF1" s="1" t="s">
        <v>3</v>
      </c>
      <c r="DG1" s="1" t="s">
        <v>4</v>
      </c>
      <c r="DH1" s="1" t="s">
        <v>5</v>
      </c>
      <c r="DI1" s="1" t="s">
        <v>6</v>
      </c>
      <c r="DJ1" s="1" t="s">
        <v>7</v>
      </c>
      <c r="DK1" s="1" t="s">
        <v>8</v>
      </c>
      <c r="DL1" s="1" t="s">
        <v>9</v>
      </c>
      <c r="DM1" s="1" t="s">
        <v>10</v>
      </c>
      <c r="DN1" s="1" t="s">
        <v>11</v>
      </c>
      <c r="DO1" s="1" t="s">
        <v>12</v>
      </c>
      <c r="DP1" s="1" t="s">
        <v>13</v>
      </c>
      <c r="DQ1" s="2" t="s">
        <v>14</v>
      </c>
    </row>
    <row r="2" spans="1:121" ht="12" customHeight="1" x14ac:dyDescent="0.35">
      <c r="A2" s="3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>
        <v>1</v>
      </c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4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>
        <v>1</v>
      </c>
      <c r="DB2" s="3"/>
      <c r="DC2" s="3"/>
      <c r="DD2" s="3">
        <f>SUM(B2:DC2)</f>
        <v>2</v>
      </c>
      <c r="DE2" s="5">
        <f>AVERAGE(B2:DC2)</f>
        <v>1</v>
      </c>
      <c r="DF2" s="5">
        <f>_xlfn.STDEV.P(B2:DC2)</f>
        <v>0</v>
      </c>
      <c r="DG2" s="3" t="s">
        <v>16</v>
      </c>
      <c r="DH2" s="3" t="s">
        <v>17</v>
      </c>
      <c r="DI2" s="3" t="s">
        <v>18</v>
      </c>
      <c r="DJ2" s="3" t="s">
        <v>19</v>
      </c>
      <c r="DK2" s="3" t="s">
        <v>15</v>
      </c>
      <c r="DL2" s="3" t="s">
        <v>20</v>
      </c>
      <c r="DM2" s="3" t="s">
        <v>15</v>
      </c>
      <c r="DN2" s="3" t="s">
        <v>19</v>
      </c>
      <c r="DO2" s="3" t="s">
        <v>15</v>
      </c>
      <c r="DP2" s="3" t="s">
        <v>15</v>
      </c>
      <c r="DQ2" s="6" t="s">
        <v>21</v>
      </c>
    </row>
    <row r="3" spans="1:121" ht="12" customHeight="1" x14ac:dyDescent="0.35">
      <c r="A3" s="3" t="s">
        <v>22</v>
      </c>
      <c r="B3" s="3"/>
      <c r="C3" s="3"/>
      <c r="D3" s="3"/>
      <c r="E3" s="3"/>
      <c r="F3" s="3"/>
      <c r="G3" s="3"/>
      <c r="H3" s="3"/>
      <c r="I3" s="3"/>
      <c r="J3" s="3">
        <v>1</v>
      </c>
      <c r="K3" s="3"/>
      <c r="L3" s="4"/>
      <c r="M3" s="4"/>
      <c r="N3" s="4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>
        <v>7</v>
      </c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>
        <v>47</v>
      </c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4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>
        <f t="shared" ref="DD3:DD66" si="0">SUM(B3:DC3)</f>
        <v>55</v>
      </c>
      <c r="DE3" s="5">
        <f t="shared" ref="DE3:DE66" si="1">AVERAGE(B3:DC3)</f>
        <v>18.333333333333332</v>
      </c>
      <c r="DF3" s="5">
        <f t="shared" ref="DF3:DF66" si="2">_xlfn.STDEV.P(B3:DC3)</f>
        <v>20.417857108151406</v>
      </c>
      <c r="DG3" s="3" t="s">
        <v>23</v>
      </c>
      <c r="DH3" s="3" t="s">
        <v>24</v>
      </c>
      <c r="DI3" s="3" t="s">
        <v>25</v>
      </c>
      <c r="DJ3" s="3" t="s">
        <v>26</v>
      </c>
      <c r="DK3" s="3" t="s">
        <v>22</v>
      </c>
      <c r="DL3" s="3" t="s">
        <v>20</v>
      </c>
      <c r="DM3" s="3" t="s">
        <v>22</v>
      </c>
      <c r="DN3" s="3" t="s">
        <v>19</v>
      </c>
      <c r="DO3" s="3" t="s">
        <v>22</v>
      </c>
      <c r="DP3" s="3" t="s">
        <v>22</v>
      </c>
      <c r="DQ3" s="6" t="s">
        <v>21</v>
      </c>
    </row>
    <row r="4" spans="1:121" ht="12" customHeight="1" x14ac:dyDescent="0.35">
      <c r="A4" s="3" t="s">
        <v>27</v>
      </c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4"/>
      <c r="N4" s="4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>
        <v>1</v>
      </c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>
        <v>1</v>
      </c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>
        <v>1</v>
      </c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4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>
        <f t="shared" si="0"/>
        <v>3</v>
      </c>
      <c r="DE4" s="5">
        <f t="shared" si="1"/>
        <v>1</v>
      </c>
      <c r="DF4" s="5">
        <f t="shared" si="2"/>
        <v>0</v>
      </c>
      <c r="DG4" s="3" t="s">
        <v>23</v>
      </c>
      <c r="DH4" s="3" t="s">
        <v>17</v>
      </c>
      <c r="DI4" s="3" t="s">
        <v>28</v>
      </c>
      <c r="DJ4" s="3" t="s">
        <v>19</v>
      </c>
      <c r="DK4" s="3" t="s">
        <v>27</v>
      </c>
      <c r="DL4" s="3" t="s">
        <v>20</v>
      </c>
      <c r="DM4" s="3" t="s">
        <v>27</v>
      </c>
      <c r="DN4" s="3" t="s">
        <v>19</v>
      </c>
      <c r="DO4" s="3" t="s">
        <v>27</v>
      </c>
      <c r="DP4" s="3" t="s">
        <v>27</v>
      </c>
      <c r="DQ4" s="6" t="s">
        <v>21</v>
      </c>
    </row>
    <row r="5" spans="1:121" ht="12" customHeight="1" x14ac:dyDescent="0.35">
      <c r="A5" s="3" t="s">
        <v>29</v>
      </c>
      <c r="B5" s="3"/>
      <c r="C5" s="3"/>
      <c r="D5" s="3"/>
      <c r="E5" s="3"/>
      <c r="F5" s="3"/>
      <c r="G5" s="3"/>
      <c r="H5" s="3"/>
      <c r="I5" s="3"/>
      <c r="J5" s="3"/>
      <c r="K5" s="3"/>
      <c r="L5" s="4"/>
      <c r="M5" s="4"/>
      <c r="N5" s="4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>
        <v>1</v>
      </c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4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>
        <f t="shared" si="0"/>
        <v>1</v>
      </c>
      <c r="DE5" s="5">
        <f t="shared" si="1"/>
        <v>1</v>
      </c>
      <c r="DF5" s="5">
        <f t="shared" si="2"/>
        <v>0</v>
      </c>
      <c r="DG5" s="3" t="s">
        <v>16</v>
      </c>
      <c r="DH5" s="3" t="s">
        <v>17</v>
      </c>
      <c r="DI5" s="3" t="s">
        <v>30</v>
      </c>
      <c r="DJ5" s="3" t="s">
        <v>31</v>
      </c>
      <c r="DK5" s="3" t="s">
        <v>32</v>
      </c>
      <c r="DL5" s="3" t="s">
        <v>33</v>
      </c>
      <c r="DM5" s="3" t="s">
        <v>32</v>
      </c>
      <c r="DN5" s="3" t="s">
        <v>19</v>
      </c>
      <c r="DO5" s="3" t="s">
        <v>29</v>
      </c>
      <c r="DP5" s="3" t="s">
        <v>29</v>
      </c>
      <c r="DQ5" s="6" t="s">
        <v>21</v>
      </c>
    </row>
    <row r="6" spans="1:121" ht="12" customHeight="1" x14ac:dyDescent="0.35">
      <c r="A6" s="3" t="s">
        <v>34</v>
      </c>
      <c r="B6" s="3"/>
      <c r="C6" s="3"/>
      <c r="D6" s="3"/>
      <c r="E6" s="3">
        <v>10</v>
      </c>
      <c r="F6" s="3">
        <v>1</v>
      </c>
      <c r="G6" s="3"/>
      <c r="H6" s="3"/>
      <c r="I6" s="3"/>
      <c r="J6" s="3"/>
      <c r="K6" s="3"/>
      <c r="L6" s="4">
        <v>1</v>
      </c>
      <c r="M6" s="4"/>
      <c r="N6" s="4"/>
      <c r="O6" s="3"/>
      <c r="P6" s="3">
        <v>1</v>
      </c>
      <c r="Q6" s="3"/>
      <c r="R6" s="3">
        <v>1</v>
      </c>
      <c r="S6" s="3"/>
      <c r="T6" s="3">
        <v>1</v>
      </c>
      <c r="U6" s="3">
        <v>1</v>
      </c>
      <c r="V6" s="3"/>
      <c r="W6" s="3"/>
      <c r="X6" s="3"/>
      <c r="Y6" s="3">
        <v>1</v>
      </c>
      <c r="Z6" s="3"/>
      <c r="AA6" s="3">
        <v>2</v>
      </c>
      <c r="AB6" s="3">
        <v>1</v>
      </c>
      <c r="AC6" s="3"/>
      <c r="AD6" s="3"/>
      <c r="AE6" s="3"/>
      <c r="AF6" s="3"/>
      <c r="AG6" s="3"/>
      <c r="AH6" s="3">
        <v>1</v>
      </c>
      <c r="AI6" s="3"/>
      <c r="AJ6" s="3"/>
      <c r="AK6" s="3"/>
      <c r="AL6" s="3">
        <v>1</v>
      </c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>
        <v>1</v>
      </c>
      <c r="AY6" s="3"/>
      <c r="AZ6" s="3">
        <v>3</v>
      </c>
      <c r="BA6" s="3">
        <v>3</v>
      </c>
      <c r="BB6" s="3">
        <v>3</v>
      </c>
      <c r="BC6" s="3"/>
      <c r="BD6" s="3">
        <v>1</v>
      </c>
      <c r="BE6" s="3">
        <v>3</v>
      </c>
      <c r="BF6" s="3"/>
      <c r="BG6" s="3">
        <v>1</v>
      </c>
      <c r="BH6" s="3"/>
      <c r="BI6" s="3">
        <v>2</v>
      </c>
      <c r="BJ6" s="3"/>
      <c r="BK6" s="3">
        <v>1</v>
      </c>
      <c r="BL6" s="3">
        <v>1</v>
      </c>
      <c r="BM6" s="3"/>
      <c r="BN6" s="3"/>
      <c r="BO6" s="3"/>
      <c r="BP6" s="3"/>
      <c r="BQ6" s="3"/>
      <c r="BR6" s="3"/>
      <c r="BS6" s="3"/>
      <c r="BT6" s="3">
        <v>1</v>
      </c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4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>
        <f t="shared" si="0"/>
        <v>42</v>
      </c>
      <c r="DE6" s="5">
        <f t="shared" si="1"/>
        <v>1.826086956521739</v>
      </c>
      <c r="DF6" s="5">
        <f t="shared" si="2"/>
        <v>1.9031364024555903</v>
      </c>
      <c r="DG6" s="3" t="s">
        <v>35</v>
      </c>
      <c r="DH6" s="3" t="s">
        <v>17</v>
      </c>
      <c r="DI6" s="3" t="s">
        <v>30</v>
      </c>
      <c r="DJ6" s="3" t="s">
        <v>36</v>
      </c>
      <c r="DK6" s="7" t="s">
        <v>37</v>
      </c>
      <c r="DL6" s="3" t="s">
        <v>20</v>
      </c>
      <c r="DM6" s="3" t="s">
        <v>32</v>
      </c>
      <c r="DN6" s="3" t="s">
        <v>19</v>
      </c>
      <c r="DO6" s="3" t="s">
        <v>34</v>
      </c>
      <c r="DP6" s="3" t="s">
        <v>34</v>
      </c>
      <c r="DQ6" s="6" t="s">
        <v>21</v>
      </c>
    </row>
    <row r="7" spans="1:121" ht="12" customHeight="1" x14ac:dyDescent="0.35">
      <c r="A7" s="3" t="s">
        <v>38</v>
      </c>
      <c r="B7" s="3"/>
      <c r="C7" s="3"/>
      <c r="D7" s="3"/>
      <c r="E7" s="3">
        <v>4</v>
      </c>
      <c r="F7" s="3"/>
      <c r="G7" s="3">
        <v>1</v>
      </c>
      <c r="H7" s="3"/>
      <c r="I7" s="3"/>
      <c r="J7" s="3"/>
      <c r="K7" s="3"/>
      <c r="L7" s="4">
        <v>1</v>
      </c>
      <c r="M7" s="4"/>
      <c r="N7" s="4"/>
      <c r="O7" s="3"/>
      <c r="P7" s="3"/>
      <c r="Q7" s="3">
        <v>1</v>
      </c>
      <c r="R7" s="3">
        <v>1</v>
      </c>
      <c r="S7" s="3"/>
      <c r="T7" s="3"/>
      <c r="U7" s="3">
        <v>2</v>
      </c>
      <c r="V7" s="3"/>
      <c r="W7" s="3"/>
      <c r="X7" s="3">
        <v>2</v>
      </c>
      <c r="Y7" s="3"/>
      <c r="Z7" s="3"/>
      <c r="AA7" s="3"/>
      <c r="AB7" s="3">
        <v>2</v>
      </c>
      <c r="AC7" s="3"/>
      <c r="AD7" s="3"/>
      <c r="AE7" s="3">
        <v>1</v>
      </c>
      <c r="AF7" s="3"/>
      <c r="AG7" s="3">
        <v>1</v>
      </c>
      <c r="AH7" s="3"/>
      <c r="AI7" s="3"/>
      <c r="AJ7" s="3"/>
      <c r="AK7" s="3"/>
      <c r="AL7" s="3"/>
      <c r="AM7" s="3"/>
      <c r="AN7" s="3"/>
      <c r="AO7" s="3"/>
      <c r="AP7" s="3">
        <v>1</v>
      </c>
      <c r="AQ7" s="3"/>
      <c r="AR7" s="3">
        <v>2</v>
      </c>
      <c r="AS7" s="3">
        <v>3</v>
      </c>
      <c r="AT7" s="3"/>
      <c r="AU7" s="3"/>
      <c r="AV7" s="3">
        <v>1</v>
      </c>
      <c r="AW7" s="3"/>
      <c r="AX7" s="3"/>
      <c r="AY7" s="3">
        <v>3</v>
      </c>
      <c r="AZ7" s="3"/>
      <c r="BA7" s="3"/>
      <c r="BB7" s="3">
        <v>1</v>
      </c>
      <c r="BC7" s="3"/>
      <c r="BD7" s="3">
        <v>1</v>
      </c>
      <c r="BE7" s="3">
        <v>3</v>
      </c>
      <c r="BF7" s="3"/>
      <c r="BG7" s="3">
        <v>1</v>
      </c>
      <c r="BH7" s="3">
        <v>4</v>
      </c>
      <c r="BI7" s="3">
        <v>7</v>
      </c>
      <c r="BJ7" s="3">
        <v>3</v>
      </c>
      <c r="BK7" s="3"/>
      <c r="BL7" s="3">
        <v>4</v>
      </c>
      <c r="BM7" s="3"/>
      <c r="BN7" s="3"/>
      <c r="BO7" s="3"/>
      <c r="BP7" s="3"/>
      <c r="BQ7" s="3"/>
      <c r="BR7" s="3"/>
      <c r="BS7" s="3">
        <v>4</v>
      </c>
      <c r="BT7" s="3">
        <v>1</v>
      </c>
      <c r="BU7" s="3"/>
      <c r="BV7" s="3"/>
      <c r="BW7" s="3"/>
      <c r="BX7" s="3">
        <v>2</v>
      </c>
      <c r="BY7" s="3"/>
      <c r="BZ7" s="3"/>
      <c r="CA7" s="3"/>
      <c r="CB7" s="3"/>
      <c r="CC7" s="3"/>
      <c r="CD7" s="3"/>
      <c r="CE7" s="3">
        <v>2</v>
      </c>
      <c r="CF7" s="3"/>
      <c r="CG7" s="3">
        <v>4</v>
      </c>
      <c r="CH7" s="3"/>
      <c r="CI7" s="3"/>
      <c r="CJ7" s="3">
        <v>2</v>
      </c>
      <c r="CK7" s="3">
        <v>1</v>
      </c>
      <c r="CL7" s="3">
        <v>3</v>
      </c>
      <c r="CM7" s="3">
        <v>2</v>
      </c>
      <c r="CN7" s="3"/>
      <c r="CO7" s="4"/>
      <c r="CP7" s="3">
        <v>2</v>
      </c>
      <c r="CQ7" s="3"/>
      <c r="CR7" s="3">
        <v>1</v>
      </c>
      <c r="CS7" s="3"/>
      <c r="CT7" s="3">
        <v>6</v>
      </c>
      <c r="CU7" s="3">
        <v>3</v>
      </c>
      <c r="CV7" s="3"/>
      <c r="CW7" s="3">
        <v>2</v>
      </c>
      <c r="CX7" s="3"/>
      <c r="CY7" s="3">
        <v>1</v>
      </c>
      <c r="CZ7" s="3">
        <v>5</v>
      </c>
      <c r="DA7" s="3"/>
      <c r="DB7" s="3"/>
      <c r="DC7" s="3"/>
      <c r="DD7" s="3">
        <f t="shared" si="0"/>
        <v>91</v>
      </c>
      <c r="DE7" s="5">
        <f t="shared" si="1"/>
        <v>2.3333333333333335</v>
      </c>
      <c r="DF7" s="5">
        <f t="shared" si="2"/>
        <v>1.4907119849998598</v>
      </c>
      <c r="DG7" s="3" t="s">
        <v>16</v>
      </c>
      <c r="DH7" s="3" t="s">
        <v>17</v>
      </c>
      <c r="DI7" s="3" t="s">
        <v>30</v>
      </c>
      <c r="DJ7" s="3" t="s">
        <v>39</v>
      </c>
      <c r="DK7" s="3" t="s">
        <v>32</v>
      </c>
      <c r="DL7" s="3" t="s">
        <v>33</v>
      </c>
      <c r="DM7" s="3" t="s">
        <v>32</v>
      </c>
      <c r="DN7" s="3" t="s">
        <v>19</v>
      </c>
      <c r="DO7" s="3" t="s">
        <v>38</v>
      </c>
      <c r="DP7" s="3" t="s">
        <v>38</v>
      </c>
      <c r="DQ7" s="6" t="s">
        <v>21</v>
      </c>
    </row>
    <row r="8" spans="1:121" ht="12" customHeight="1" x14ac:dyDescent="0.35">
      <c r="A8" s="3" t="s">
        <v>40</v>
      </c>
      <c r="B8" s="3"/>
      <c r="C8" s="3"/>
      <c r="D8" s="3">
        <v>1</v>
      </c>
      <c r="E8" s="3">
        <v>7</v>
      </c>
      <c r="F8" s="3">
        <v>7</v>
      </c>
      <c r="G8" s="3"/>
      <c r="H8" s="3"/>
      <c r="I8" s="3"/>
      <c r="J8" s="3">
        <v>1</v>
      </c>
      <c r="K8" s="3"/>
      <c r="L8" s="4">
        <v>1</v>
      </c>
      <c r="M8" s="4"/>
      <c r="N8" s="4"/>
      <c r="O8" s="3"/>
      <c r="P8" s="3">
        <v>1</v>
      </c>
      <c r="Q8" s="3">
        <v>1</v>
      </c>
      <c r="R8" s="3"/>
      <c r="S8" s="3"/>
      <c r="T8" s="3">
        <v>1</v>
      </c>
      <c r="U8" s="3"/>
      <c r="V8" s="3"/>
      <c r="W8" s="3">
        <v>1</v>
      </c>
      <c r="X8" s="3"/>
      <c r="Y8" s="3"/>
      <c r="Z8" s="3"/>
      <c r="AA8" s="3"/>
      <c r="AB8" s="3">
        <v>1</v>
      </c>
      <c r="AC8" s="3">
        <v>1</v>
      </c>
      <c r="AD8" s="3">
        <v>1</v>
      </c>
      <c r="AE8" s="3"/>
      <c r="AF8" s="3"/>
      <c r="AG8" s="3"/>
      <c r="AH8" s="3"/>
      <c r="AI8" s="3"/>
      <c r="AJ8" s="3"/>
      <c r="AK8" s="3"/>
      <c r="AL8" s="3"/>
      <c r="AM8" s="3">
        <v>1</v>
      </c>
      <c r="AN8" s="3"/>
      <c r="AO8" s="3"/>
      <c r="AP8" s="3">
        <v>2</v>
      </c>
      <c r="AQ8" s="3"/>
      <c r="AR8" s="3">
        <v>1</v>
      </c>
      <c r="AS8" s="3"/>
      <c r="AT8" s="3"/>
      <c r="AU8" s="3"/>
      <c r="AV8" s="3">
        <v>1</v>
      </c>
      <c r="AW8" s="3"/>
      <c r="AX8" s="3">
        <v>1</v>
      </c>
      <c r="AY8" s="3">
        <v>3</v>
      </c>
      <c r="AZ8" s="3">
        <v>1</v>
      </c>
      <c r="BA8" s="3">
        <v>2</v>
      </c>
      <c r="BB8" s="3"/>
      <c r="BC8" s="3"/>
      <c r="BD8" s="3">
        <v>1</v>
      </c>
      <c r="BE8" s="3">
        <v>3</v>
      </c>
      <c r="BF8" s="3">
        <v>2</v>
      </c>
      <c r="BG8" s="3">
        <v>1</v>
      </c>
      <c r="BH8" s="3">
        <v>1</v>
      </c>
      <c r="BI8" s="3">
        <v>7</v>
      </c>
      <c r="BJ8" s="3"/>
      <c r="BK8" s="3">
        <v>2</v>
      </c>
      <c r="BL8" s="3">
        <v>6</v>
      </c>
      <c r="BM8" s="3"/>
      <c r="BN8" s="3"/>
      <c r="BO8" s="3"/>
      <c r="BP8" s="3"/>
      <c r="BQ8" s="3"/>
      <c r="BR8" s="3"/>
      <c r="BS8" s="3">
        <v>1</v>
      </c>
      <c r="BT8" s="3"/>
      <c r="BU8" s="3">
        <v>1</v>
      </c>
      <c r="BV8" s="3">
        <v>2</v>
      </c>
      <c r="BW8" s="3"/>
      <c r="BX8" s="3"/>
      <c r="BY8" s="3">
        <v>1</v>
      </c>
      <c r="BZ8" s="3"/>
      <c r="CA8" s="3"/>
      <c r="CB8" s="3"/>
      <c r="CC8" s="3"/>
      <c r="CD8" s="3"/>
      <c r="CE8" s="3"/>
      <c r="CF8" s="3"/>
      <c r="CG8" s="3"/>
      <c r="CH8" s="3"/>
      <c r="CI8" s="3">
        <v>2</v>
      </c>
      <c r="CJ8" s="3"/>
      <c r="CK8" s="3">
        <v>1</v>
      </c>
      <c r="CL8" s="3">
        <v>2</v>
      </c>
      <c r="CM8" s="3">
        <v>2</v>
      </c>
      <c r="CN8" s="3"/>
      <c r="CO8" s="4"/>
      <c r="CP8" s="3"/>
      <c r="CQ8" s="3"/>
      <c r="CR8" s="3">
        <v>2</v>
      </c>
      <c r="CS8" s="3">
        <v>2</v>
      </c>
      <c r="CT8" s="3">
        <v>2</v>
      </c>
      <c r="CU8" s="3">
        <v>2</v>
      </c>
      <c r="CV8" s="3"/>
      <c r="CW8" s="3">
        <v>7</v>
      </c>
      <c r="CX8" s="3"/>
      <c r="CY8" s="3">
        <v>1</v>
      </c>
      <c r="CZ8" s="3">
        <v>8</v>
      </c>
      <c r="DA8" s="3"/>
      <c r="DB8" s="3">
        <v>1</v>
      </c>
      <c r="DC8" s="3"/>
      <c r="DD8" s="3">
        <f t="shared" si="0"/>
        <v>96</v>
      </c>
      <c r="DE8" s="5">
        <f t="shared" si="1"/>
        <v>2.1818181818181817</v>
      </c>
      <c r="DF8" s="5">
        <f t="shared" si="2"/>
        <v>2.0030967760482459</v>
      </c>
      <c r="DG8" s="3" t="s">
        <v>35</v>
      </c>
      <c r="DH8" s="3" t="s">
        <v>17</v>
      </c>
      <c r="DI8" s="3" t="s">
        <v>30</v>
      </c>
      <c r="DJ8" s="3" t="s">
        <v>41</v>
      </c>
      <c r="DK8" s="7" t="s">
        <v>37</v>
      </c>
      <c r="DL8" s="3" t="s">
        <v>33</v>
      </c>
      <c r="DM8" s="3" t="s">
        <v>32</v>
      </c>
      <c r="DN8" s="3" t="s">
        <v>19</v>
      </c>
      <c r="DO8" s="3" t="s">
        <v>40</v>
      </c>
      <c r="DP8" s="3" t="s">
        <v>40</v>
      </c>
      <c r="DQ8" s="6" t="s">
        <v>21</v>
      </c>
    </row>
    <row r="9" spans="1:121" ht="12" customHeight="1" x14ac:dyDescent="0.35">
      <c r="A9" s="3" t="s">
        <v>42</v>
      </c>
      <c r="B9" s="3"/>
      <c r="C9" s="3"/>
      <c r="D9" s="3"/>
      <c r="E9" s="3"/>
      <c r="F9" s="3"/>
      <c r="G9" s="3"/>
      <c r="H9" s="3"/>
      <c r="I9" s="3"/>
      <c r="J9" s="3"/>
      <c r="K9" s="3"/>
      <c r="L9" s="4"/>
      <c r="M9" s="4"/>
      <c r="N9" s="4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1</v>
      </c>
      <c r="AC9" s="3"/>
      <c r="AD9" s="3"/>
      <c r="AE9" s="3"/>
      <c r="AF9" s="3"/>
      <c r="AG9" s="3"/>
      <c r="AH9" s="3"/>
      <c r="AI9" s="3"/>
      <c r="AJ9" s="3"/>
      <c r="AK9" s="3">
        <v>2</v>
      </c>
      <c r="AL9" s="3">
        <v>1</v>
      </c>
      <c r="AM9" s="3">
        <v>4</v>
      </c>
      <c r="AN9" s="3">
        <v>1</v>
      </c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4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>
        <f t="shared" si="0"/>
        <v>9</v>
      </c>
      <c r="DE9" s="5">
        <f t="shared" si="1"/>
        <v>1.8</v>
      </c>
      <c r="DF9" s="5">
        <f t="shared" si="2"/>
        <v>1.1661903789690602</v>
      </c>
      <c r="DG9" s="3" t="s">
        <v>35</v>
      </c>
      <c r="DH9" s="3" t="s">
        <v>17</v>
      </c>
      <c r="DI9" s="3" t="s">
        <v>30</v>
      </c>
      <c r="DJ9" s="3" t="s">
        <v>41</v>
      </c>
      <c r="DK9" s="7" t="s">
        <v>37</v>
      </c>
      <c r="DL9" s="3" t="s">
        <v>20</v>
      </c>
      <c r="DM9" s="3" t="s">
        <v>32</v>
      </c>
      <c r="DN9" s="3" t="s">
        <v>19</v>
      </c>
      <c r="DO9" s="3" t="s">
        <v>42</v>
      </c>
      <c r="DP9" s="3" t="s">
        <v>40</v>
      </c>
      <c r="DQ9" s="6" t="s">
        <v>21</v>
      </c>
    </row>
    <row r="10" spans="1:121" ht="12" customHeight="1" x14ac:dyDescent="0.35">
      <c r="A10" s="3" t="s">
        <v>43</v>
      </c>
      <c r="B10" s="3"/>
      <c r="C10" s="3"/>
      <c r="D10" s="3"/>
      <c r="E10" s="3"/>
      <c r="F10" s="3"/>
      <c r="G10" s="3">
        <v>1</v>
      </c>
      <c r="H10" s="3"/>
      <c r="I10" s="3"/>
      <c r="J10" s="3"/>
      <c r="K10" s="3"/>
      <c r="L10" s="4"/>
      <c r="M10" s="4"/>
      <c r="N10" s="4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4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>
        <f t="shared" si="0"/>
        <v>1</v>
      </c>
      <c r="DE10" s="5">
        <f t="shared" si="1"/>
        <v>1</v>
      </c>
      <c r="DF10" s="5">
        <f t="shared" si="2"/>
        <v>0</v>
      </c>
      <c r="DG10" s="3" t="s">
        <v>35</v>
      </c>
      <c r="DH10" s="3" t="s">
        <v>17</v>
      </c>
      <c r="DI10" s="3" t="s">
        <v>30</v>
      </c>
      <c r="DJ10" s="3" t="s">
        <v>36</v>
      </c>
      <c r="DK10" s="7" t="s">
        <v>37</v>
      </c>
      <c r="DL10" s="3" t="s">
        <v>33</v>
      </c>
      <c r="DM10" s="3" t="s">
        <v>32</v>
      </c>
      <c r="DN10" s="3" t="s">
        <v>44</v>
      </c>
      <c r="DO10" s="3" t="s">
        <v>43</v>
      </c>
      <c r="DP10" s="3" t="s">
        <v>43</v>
      </c>
      <c r="DQ10" s="6" t="s">
        <v>21</v>
      </c>
    </row>
    <row r="11" spans="1:121" ht="12" customHeight="1" x14ac:dyDescent="0.35">
      <c r="A11" s="3" t="s">
        <v>45</v>
      </c>
      <c r="B11" s="3">
        <v>4</v>
      </c>
      <c r="C11" s="3">
        <v>1</v>
      </c>
      <c r="D11" s="3">
        <v>1</v>
      </c>
      <c r="E11" s="3">
        <v>691</v>
      </c>
      <c r="F11" s="3">
        <v>39</v>
      </c>
      <c r="G11" s="3">
        <v>35</v>
      </c>
      <c r="H11" s="3">
        <v>2</v>
      </c>
      <c r="I11" s="3">
        <v>8</v>
      </c>
      <c r="J11" s="3"/>
      <c r="K11" s="3">
        <v>3</v>
      </c>
      <c r="L11" s="4">
        <v>10</v>
      </c>
      <c r="M11" s="4">
        <v>1</v>
      </c>
      <c r="N11" s="4">
        <v>1</v>
      </c>
      <c r="O11" s="3">
        <v>1</v>
      </c>
      <c r="P11" s="3">
        <v>16</v>
      </c>
      <c r="Q11" s="3">
        <v>2</v>
      </c>
      <c r="R11" s="3">
        <v>5</v>
      </c>
      <c r="S11" s="3"/>
      <c r="T11" s="3">
        <v>3</v>
      </c>
      <c r="U11" s="3">
        <v>14</v>
      </c>
      <c r="V11" s="3">
        <v>1</v>
      </c>
      <c r="W11" s="3">
        <v>4</v>
      </c>
      <c r="X11" s="3">
        <v>15</v>
      </c>
      <c r="Y11" s="3">
        <v>1</v>
      </c>
      <c r="Z11" s="3">
        <v>7</v>
      </c>
      <c r="AA11" s="3">
        <v>5</v>
      </c>
      <c r="AB11" s="3">
        <v>10</v>
      </c>
      <c r="AC11" s="3">
        <v>27</v>
      </c>
      <c r="AD11" s="3">
        <v>3</v>
      </c>
      <c r="AE11" s="3"/>
      <c r="AF11" s="3"/>
      <c r="AG11" s="3">
        <v>8</v>
      </c>
      <c r="AH11" s="3">
        <v>16</v>
      </c>
      <c r="AI11" s="3">
        <v>6</v>
      </c>
      <c r="AJ11" s="3">
        <v>13</v>
      </c>
      <c r="AK11" s="3">
        <v>1</v>
      </c>
      <c r="AL11" s="3">
        <v>6</v>
      </c>
      <c r="AM11" s="3">
        <v>6</v>
      </c>
      <c r="AN11" s="3">
        <v>4</v>
      </c>
      <c r="AO11" s="3">
        <v>10</v>
      </c>
      <c r="AP11" s="3">
        <v>2</v>
      </c>
      <c r="AQ11" s="3">
        <v>2</v>
      </c>
      <c r="AR11" s="3">
        <v>7</v>
      </c>
      <c r="AS11" s="3">
        <v>9</v>
      </c>
      <c r="AT11" s="3">
        <v>6</v>
      </c>
      <c r="AU11" s="3">
        <v>5</v>
      </c>
      <c r="AV11" s="3">
        <v>2</v>
      </c>
      <c r="AW11" s="3"/>
      <c r="AX11" s="3">
        <v>18</v>
      </c>
      <c r="AY11" s="3">
        <v>3</v>
      </c>
      <c r="AZ11" s="3">
        <v>1</v>
      </c>
      <c r="BA11" s="3">
        <v>32</v>
      </c>
      <c r="BB11" s="3">
        <v>1</v>
      </c>
      <c r="BC11" s="3">
        <v>3</v>
      </c>
      <c r="BD11" s="3">
        <v>2</v>
      </c>
      <c r="BE11" s="3">
        <v>27</v>
      </c>
      <c r="BF11" s="3">
        <v>3</v>
      </c>
      <c r="BG11" s="3">
        <v>26</v>
      </c>
      <c r="BH11" s="3">
        <v>17</v>
      </c>
      <c r="BI11" s="3">
        <v>41</v>
      </c>
      <c r="BJ11" s="3">
        <v>18</v>
      </c>
      <c r="BK11" s="3">
        <v>11</v>
      </c>
      <c r="BL11" s="3">
        <v>962</v>
      </c>
      <c r="BM11" s="3">
        <v>65</v>
      </c>
      <c r="BN11" s="3">
        <v>2</v>
      </c>
      <c r="BO11" s="3">
        <v>9</v>
      </c>
      <c r="BP11" s="3">
        <v>8</v>
      </c>
      <c r="BQ11" s="3">
        <v>5</v>
      </c>
      <c r="BR11" s="3">
        <v>12</v>
      </c>
      <c r="BS11" s="3">
        <v>33</v>
      </c>
      <c r="BT11" s="3">
        <v>1</v>
      </c>
      <c r="BU11" s="3">
        <v>10</v>
      </c>
      <c r="BV11" s="3">
        <v>7</v>
      </c>
      <c r="BW11" s="3">
        <v>6</v>
      </c>
      <c r="BX11" s="3">
        <v>10</v>
      </c>
      <c r="BY11" s="3"/>
      <c r="BZ11" s="3"/>
      <c r="CA11" s="3">
        <v>3</v>
      </c>
      <c r="CB11" s="3">
        <v>6</v>
      </c>
      <c r="CC11" s="3">
        <v>7</v>
      </c>
      <c r="CD11" s="3">
        <v>9</v>
      </c>
      <c r="CE11" s="3">
        <v>2</v>
      </c>
      <c r="CF11" s="3">
        <v>5</v>
      </c>
      <c r="CG11" s="3">
        <v>3</v>
      </c>
      <c r="CH11" s="3">
        <v>20</v>
      </c>
      <c r="CI11" s="3">
        <v>8</v>
      </c>
      <c r="CJ11" s="3">
        <v>1</v>
      </c>
      <c r="CK11" s="3">
        <v>21</v>
      </c>
      <c r="CL11" s="3">
        <v>2</v>
      </c>
      <c r="CM11" s="3">
        <v>4</v>
      </c>
      <c r="CN11" s="3">
        <v>9</v>
      </c>
      <c r="CO11" s="4">
        <v>22</v>
      </c>
      <c r="CP11" s="3">
        <v>12</v>
      </c>
      <c r="CQ11" s="3">
        <v>6</v>
      </c>
      <c r="CR11" s="3">
        <v>6</v>
      </c>
      <c r="CS11" s="3">
        <v>2</v>
      </c>
      <c r="CT11" s="3">
        <v>157</v>
      </c>
      <c r="CU11" s="3">
        <v>9</v>
      </c>
      <c r="CV11" s="3">
        <v>6</v>
      </c>
      <c r="CW11" s="3">
        <v>14</v>
      </c>
      <c r="CX11" s="3">
        <v>1</v>
      </c>
      <c r="CY11" s="3"/>
      <c r="CZ11" s="3">
        <v>8</v>
      </c>
      <c r="DA11" s="3">
        <v>3</v>
      </c>
      <c r="DB11" s="3">
        <v>3</v>
      </c>
      <c r="DC11" s="3"/>
      <c r="DD11" s="3">
        <f t="shared" si="0"/>
        <v>2695</v>
      </c>
      <c r="DE11" s="5">
        <f t="shared" si="1"/>
        <v>27.783505154639176</v>
      </c>
      <c r="DF11" s="5">
        <f t="shared" si="2"/>
        <v>118.91443920580636</v>
      </c>
      <c r="DG11" s="3" t="s">
        <v>16</v>
      </c>
      <c r="DH11" s="3" t="s">
        <v>17</v>
      </c>
      <c r="DI11" s="3" t="s">
        <v>30</v>
      </c>
      <c r="DJ11" s="3" t="s">
        <v>46</v>
      </c>
      <c r="DK11" s="3" t="s">
        <v>32</v>
      </c>
      <c r="DL11" s="3" t="s">
        <v>33</v>
      </c>
      <c r="DM11" s="3" t="s">
        <v>32</v>
      </c>
      <c r="DN11" s="3" t="s">
        <v>47</v>
      </c>
      <c r="DO11" s="3" t="s">
        <v>45</v>
      </c>
      <c r="DP11" s="3" t="s">
        <v>45</v>
      </c>
      <c r="DQ11" s="6" t="s">
        <v>21</v>
      </c>
    </row>
    <row r="12" spans="1:121" ht="12" customHeight="1" x14ac:dyDescent="0.35">
      <c r="A12" s="3" t="s">
        <v>48</v>
      </c>
      <c r="B12" s="3"/>
      <c r="C12" s="3">
        <v>1</v>
      </c>
      <c r="D12" s="3"/>
      <c r="E12" s="3">
        <v>3</v>
      </c>
      <c r="F12" s="3"/>
      <c r="G12" s="3"/>
      <c r="H12" s="3">
        <v>2</v>
      </c>
      <c r="I12" s="3">
        <v>1</v>
      </c>
      <c r="J12" s="3">
        <v>4</v>
      </c>
      <c r="K12" s="3">
        <v>1</v>
      </c>
      <c r="L12" s="4"/>
      <c r="M12" s="4"/>
      <c r="N12" s="4"/>
      <c r="O12" s="3"/>
      <c r="P12" s="3">
        <v>1</v>
      </c>
      <c r="Q12" s="3"/>
      <c r="R12" s="3"/>
      <c r="S12" s="3"/>
      <c r="T12" s="3"/>
      <c r="U12" s="3">
        <v>4</v>
      </c>
      <c r="V12" s="3"/>
      <c r="W12" s="3"/>
      <c r="X12" s="3">
        <v>3</v>
      </c>
      <c r="Y12" s="3"/>
      <c r="Z12" s="3">
        <v>2</v>
      </c>
      <c r="AA12" s="3"/>
      <c r="AB12" s="3">
        <v>7</v>
      </c>
      <c r="AC12" s="3"/>
      <c r="AD12" s="3"/>
      <c r="AE12" s="3">
        <v>2</v>
      </c>
      <c r="AF12" s="3"/>
      <c r="AG12" s="3">
        <v>8</v>
      </c>
      <c r="AH12" s="3"/>
      <c r="AI12" s="3">
        <v>2</v>
      </c>
      <c r="AJ12" s="3"/>
      <c r="AK12" s="3">
        <v>3</v>
      </c>
      <c r="AL12" s="3">
        <v>3</v>
      </c>
      <c r="AM12" s="3">
        <v>3</v>
      </c>
      <c r="AN12" s="3"/>
      <c r="AO12" s="3">
        <v>3</v>
      </c>
      <c r="AP12" s="3"/>
      <c r="AQ12" s="3"/>
      <c r="AR12" s="3">
        <v>2</v>
      </c>
      <c r="AS12" s="3">
        <v>2</v>
      </c>
      <c r="AT12" s="3"/>
      <c r="AU12" s="3"/>
      <c r="AV12" s="3">
        <v>2</v>
      </c>
      <c r="AW12" s="3">
        <v>1</v>
      </c>
      <c r="AX12" s="3">
        <v>32</v>
      </c>
      <c r="AY12" s="3">
        <v>5</v>
      </c>
      <c r="AZ12" s="3"/>
      <c r="BA12" s="3">
        <v>2</v>
      </c>
      <c r="BB12" s="3">
        <v>8</v>
      </c>
      <c r="BC12" s="3">
        <v>1</v>
      </c>
      <c r="BD12" s="3"/>
      <c r="BE12" s="3">
        <v>3</v>
      </c>
      <c r="BF12" s="3">
        <v>1</v>
      </c>
      <c r="BG12" s="3">
        <v>2</v>
      </c>
      <c r="BH12" s="3">
        <v>5</v>
      </c>
      <c r="BI12" s="3">
        <v>1</v>
      </c>
      <c r="BJ12" s="3">
        <v>1</v>
      </c>
      <c r="BK12" s="3">
        <v>3</v>
      </c>
      <c r="BL12" s="3">
        <v>1</v>
      </c>
      <c r="BM12" s="3"/>
      <c r="BN12" s="3"/>
      <c r="BO12" s="3"/>
      <c r="BP12" s="3"/>
      <c r="BQ12" s="3">
        <v>1</v>
      </c>
      <c r="BR12" s="3"/>
      <c r="BS12" s="3">
        <v>4</v>
      </c>
      <c r="BT12" s="3"/>
      <c r="BU12" s="3"/>
      <c r="BV12" s="3"/>
      <c r="BW12" s="3">
        <v>1</v>
      </c>
      <c r="BX12" s="3"/>
      <c r="BY12" s="3">
        <v>1</v>
      </c>
      <c r="BZ12" s="3"/>
      <c r="CA12" s="3"/>
      <c r="CB12" s="3">
        <v>2</v>
      </c>
      <c r="CC12" s="3"/>
      <c r="CD12" s="3">
        <v>4</v>
      </c>
      <c r="CE12" s="3">
        <v>3</v>
      </c>
      <c r="CF12" s="3">
        <v>3</v>
      </c>
      <c r="CG12" s="3">
        <v>5</v>
      </c>
      <c r="CH12" s="3"/>
      <c r="CI12" s="3">
        <v>4</v>
      </c>
      <c r="CJ12" s="3">
        <v>2</v>
      </c>
      <c r="CK12" s="3"/>
      <c r="CL12" s="3">
        <v>1</v>
      </c>
      <c r="CM12" s="3">
        <v>1</v>
      </c>
      <c r="CN12" s="3"/>
      <c r="CO12" s="4"/>
      <c r="CP12" s="3"/>
      <c r="CQ12" s="3">
        <v>2</v>
      </c>
      <c r="CR12" s="3">
        <v>3</v>
      </c>
      <c r="CS12" s="3">
        <v>4</v>
      </c>
      <c r="CT12" s="3">
        <v>1</v>
      </c>
      <c r="CU12" s="3"/>
      <c r="CV12" s="3"/>
      <c r="CW12" s="3"/>
      <c r="CX12" s="3"/>
      <c r="CY12" s="3"/>
      <c r="CZ12" s="3"/>
      <c r="DA12" s="3">
        <v>2</v>
      </c>
      <c r="DB12" s="3">
        <v>2</v>
      </c>
      <c r="DC12" s="3"/>
      <c r="DD12" s="3">
        <f t="shared" si="0"/>
        <v>171</v>
      </c>
      <c r="DE12" s="5">
        <f t="shared" si="1"/>
        <v>3.1666666666666665</v>
      </c>
      <c r="DF12" s="5">
        <f t="shared" si="2"/>
        <v>4.3065411058407763</v>
      </c>
      <c r="DG12" s="3" t="s">
        <v>16</v>
      </c>
      <c r="DH12" s="3" t="s">
        <v>17</v>
      </c>
      <c r="DI12" s="3" t="s">
        <v>30</v>
      </c>
      <c r="DJ12" s="3" t="s">
        <v>49</v>
      </c>
      <c r="DK12" s="3" t="s">
        <v>32</v>
      </c>
      <c r="DL12" s="3" t="s">
        <v>33</v>
      </c>
      <c r="DM12" s="3" t="s">
        <v>32</v>
      </c>
      <c r="DN12" s="3" t="s">
        <v>50</v>
      </c>
      <c r="DO12" s="3" t="s">
        <v>48</v>
      </c>
      <c r="DP12" s="3" t="s">
        <v>48</v>
      </c>
      <c r="DQ12" s="6" t="s">
        <v>21</v>
      </c>
    </row>
    <row r="13" spans="1:121" ht="12" customHeight="1" x14ac:dyDescent="0.35">
      <c r="A13" s="3" t="s">
        <v>51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4"/>
      <c r="M13" s="4"/>
      <c r="N13" s="4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>
        <v>1</v>
      </c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>
        <v>1</v>
      </c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4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>
        <f t="shared" si="0"/>
        <v>2</v>
      </c>
      <c r="DE13" s="5">
        <f t="shared" si="1"/>
        <v>1</v>
      </c>
      <c r="DF13" s="5">
        <f t="shared" si="2"/>
        <v>0</v>
      </c>
      <c r="DG13" s="3" t="s">
        <v>16</v>
      </c>
      <c r="DH13" s="3" t="s">
        <v>17</v>
      </c>
      <c r="DI13" s="3" t="s">
        <v>30</v>
      </c>
      <c r="DJ13" s="3" t="s">
        <v>46</v>
      </c>
      <c r="DK13" s="3" t="s">
        <v>32</v>
      </c>
      <c r="DL13" s="3" t="s">
        <v>33</v>
      </c>
      <c r="DM13" s="3" t="s">
        <v>32</v>
      </c>
      <c r="DN13" s="3" t="s">
        <v>52</v>
      </c>
      <c r="DO13" s="3" t="s">
        <v>51</v>
      </c>
      <c r="DP13" s="3" t="s">
        <v>51</v>
      </c>
      <c r="DQ13" s="6" t="s">
        <v>21</v>
      </c>
    </row>
    <row r="14" spans="1:121" ht="12" customHeight="1" x14ac:dyDescent="0.35">
      <c r="A14" s="3" t="s">
        <v>53</v>
      </c>
      <c r="B14" s="3"/>
      <c r="C14" s="3"/>
      <c r="D14" s="3"/>
      <c r="E14" s="3"/>
      <c r="F14" s="3"/>
      <c r="G14" s="3"/>
      <c r="H14" s="3"/>
      <c r="I14" s="3"/>
      <c r="J14" s="3"/>
      <c r="K14" s="3">
        <v>1</v>
      </c>
      <c r="L14" s="4">
        <v>3</v>
      </c>
      <c r="M14" s="4"/>
      <c r="N14" s="4"/>
      <c r="O14" s="3"/>
      <c r="P14" s="3"/>
      <c r="Q14" s="3"/>
      <c r="R14" s="3" t="s">
        <v>54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>
        <v>1</v>
      </c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>
        <v>59</v>
      </c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4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>
        <f t="shared" si="0"/>
        <v>64</v>
      </c>
      <c r="DE14" s="5">
        <f t="shared" si="1"/>
        <v>16</v>
      </c>
      <c r="DF14" s="5">
        <f t="shared" si="2"/>
        <v>24.839484696748443</v>
      </c>
      <c r="DG14" s="3" t="s">
        <v>35</v>
      </c>
      <c r="DH14" s="3" t="s">
        <v>17</v>
      </c>
      <c r="DI14" s="3" t="s">
        <v>30</v>
      </c>
      <c r="DJ14" s="3" t="s">
        <v>55</v>
      </c>
      <c r="DK14" s="7" t="s">
        <v>37</v>
      </c>
      <c r="DL14" s="3" t="s">
        <v>33</v>
      </c>
      <c r="DM14" s="3" t="s">
        <v>32</v>
      </c>
      <c r="DN14" s="3" t="s">
        <v>19</v>
      </c>
      <c r="DO14" s="3" t="s">
        <v>53</v>
      </c>
      <c r="DP14" s="3" t="s">
        <v>53</v>
      </c>
      <c r="DQ14" s="6" t="s">
        <v>21</v>
      </c>
    </row>
    <row r="15" spans="1:121" ht="12" customHeight="1" x14ac:dyDescent="0.35">
      <c r="A15" s="3" t="s">
        <v>56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4"/>
      <c r="M15" s="4"/>
      <c r="N15" s="4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>
        <v>2</v>
      </c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4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>
        <f t="shared" si="0"/>
        <v>2</v>
      </c>
      <c r="DE15" s="5">
        <f t="shared" si="1"/>
        <v>2</v>
      </c>
      <c r="DF15" s="5">
        <f t="shared" si="2"/>
        <v>0</v>
      </c>
      <c r="DG15" s="3" t="s">
        <v>16</v>
      </c>
      <c r="DH15" s="3" t="s">
        <v>17</v>
      </c>
      <c r="DI15" s="3" t="s">
        <v>30</v>
      </c>
      <c r="DJ15" s="3" t="s">
        <v>46</v>
      </c>
      <c r="DK15" s="3" t="s">
        <v>32</v>
      </c>
      <c r="DL15" s="3" t="s">
        <v>33</v>
      </c>
      <c r="DM15" s="3" t="s">
        <v>32</v>
      </c>
      <c r="DN15" s="3" t="s">
        <v>57</v>
      </c>
      <c r="DO15" s="3" t="s">
        <v>56</v>
      </c>
      <c r="DP15" s="3" t="s">
        <v>56</v>
      </c>
      <c r="DQ15" s="6" t="s">
        <v>21</v>
      </c>
    </row>
    <row r="16" spans="1:121" ht="12" customHeight="1" x14ac:dyDescent="0.35">
      <c r="A16" s="3" t="s">
        <v>58</v>
      </c>
      <c r="B16" s="3">
        <v>3</v>
      </c>
      <c r="C16" s="3">
        <v>15</v>
      </c>
      <c r="D16" s="3"/>
      <c r="E16" s="3">
        <v>18</v>
      </c>
      <c r="F16" s="3">
        <v>11</v>
      </c>
      <c r="G16" s="3">
        <v>6</v>
      </c>
      <c r="H16" s="3">
        <v>2</v>
      </c>
      <c r="I16" s="3">
        <v>5</v>
      </c>
      <c r="J16" s="3">
        <v>2</v>
      </c>
      <c r="K16" s="3">
        <v>5</v>
      </c>
      <c r="L16" s="4">
        <v>2</v>
      </c>
      <c r="M16" s="4">
        <v>1</v>
      </c>
      <c r="N16" s="4">
        <v>5</v>
      </c>
      <c r="O16" s="3">
        <v>1</v>
      </c>
      <c r="P16" s="3">
        <v>2</v>
      </c>
      <c r="Q16" s="3">
        <v>9</v>
      </c>
      <c r="R16" s="3"/>
      <c r="S16" s="3"/>
      <c r="T16" s="3">
        <v>7</v>
      </c>
      <c r="U16" s="3">
        <v>9</v>
      </c>
      <c r="V16" s="3"/>
      <c r="W16" s="3"/>
      <c r="X16" s="3">
        <v>20</v>
      </c>
      <c r="Y16" s="3">
        <v>8</v>
      </c>
      <c r="Z16" s="3">
        <v>4</v>
      </c>
      <c r="AA16" s="3">
        <v>1</v>
      </c>
      <c r="AB16" s="3">
        <v>20</v>
      </c>
      <c r="AC16" s="3">
        <v>2</v>
      </c>
      <c r="AD16" s="3"/>
      <c r="AE16" s="3">
        <v>2</v>
      </c>
      <c r="AF16" s="3"/>
      <c r="AG16" s="3"/>
      <c r="AH16" s="3"/>
      <c r="AI16" s="3">
        <v>4</v>
      </c>
      <c r="AJ16" s="3">
        <v>1</v>
      </c>
      <c r="AK16" s="3"/>
      <c r="AL16" s="3"/>
      <c r="AM16" s="3">
        <v>3</v>
      </c>
      <c r="AN16" s="3">
        <v>1</v>
      </c>
      <c r="AO16" s="3"/>
      <c r="AP16" s="3"/>
      <c r="AQ16" s="3">
        <v>14</v>
      </c>
      <c r="AR16" s="3"/>
      <c r="AS16" s="3">
        <v>6</v>
      </c>
      <c r="AT16" s="3">
        <v>2</v>
      </c>
      <c r="AU16" s="3">
        <v>1</v>
      </c>
      <c r="AV16" s="3">
        <v>2</v>
      </c>
      <c r="AW16" s="3"/>
      <c r="AX16" s="3">
        <v>29</v>
      </c>
      <c r="AY16" s="3">
        <v>1</v>
      </c>
      <c r="AZ16" s="3">
        <v>11</v>
      </c>
      <c r="BA16" s="3">
        <v>48</v>
      </c>
      <c r="BB16" s="3">
        <v>10</v>
      </c>
      <c r="BC16" s="3">
        <v>10</v>
      </c>
      <c r="BD16" s="3">
        <v>1</v>
      </c>
      <c r="BE16" s="3">
        <v>41</v>
      </c>
      <c r="BF16" s="3">
        <v>2</v>
      </c>
      <c r="BG16" s="3">
        <v>23</v>
      </c>
      <c r="BH16" s="3">
        <v>39</v>
      </c>
      <c r="BI16" s="3">
        <v>18</v>
      </c>
      <c r="BJ16" s="3">
        <v>7</v>
      </c>
      <c r="BK16" s="3">
        <v>25</v>
      </c>
      <c r="BL16" s="3">
        <v>28</v>
      </c>
      <c r="BM16" s="3"/>
      <c r="BN16" s="3"/>
      <c r="BO16" s="3">
        <v>1</v>
      </c>
      <c r="BP16" s="3"/>
      <c r="BQ16" s="3">
        <v>2</v>
      </c>
      <c r="BR16" s="3">
        <v>1</v>
      </c>
      <c r="BS16" s="3">
        <v>16</v>
      </c>
      <c r="BT16" s="3">
        <v>3</v>
      </c>
      <c r="BU16" s="3">
        <v>4</v>
      </c>
      <c r="BV16" s="3"/>
      <c r="BW16" s="3"/>
      <c r="BX16" s="3">
        <v>9</v>
      </c>
      <c r="BY16" s="3">
        <v>1</v>
      </c>
      <c r="BZ16" s="3">
        <v>2</v>
      </c>
      <c r="CA16" s="3">
        <v>1</v>
      </c>
      <c r="CB16" s="3">
        <v>2</v>
      </c>
      <c r="CC16" s="3"/>
      <c r="CD16" s="3">
        <v>1</v>
      </c>
      <c r="CE16" s="3">
        <v>16</v>
      </c>
      <c r="CF16" s="3">
        <v>13</v>
      </c>
      <c r="CG16" s="3">
        <v>7</v>
      </c>
      <c r="CH16" s="3">
        <v>22</v>
      </c>
      <c r="CI16" s="3"/>
      <c r="CJ16" s="3"/>
      <c r="CK16" s="3">
        <v>16</v>
      </c>
      <c r="CL16" s="3">
        <v>2</v>
      </c>
      <c r="CM16" s="3">
        <v>10</v>
      </c>
      <c r="CN16" s="3"/>
      <c r="CO16" s="4">
        <v>3</v>
      </c>
      <c r="CP16" s="3">
        <v>1</v>
      </c>
      <c r="CQ16" s="3"/>
      <c r="CR16" s="3">
        <v>20</v>
      </c>
      <c r="CS16" s="3">
        <v>1</v>
      </c>
      <c r="CT16" s="3">
        <v>4</v>
      </c>
      <c r="CU16" s="3">
        <v>3</v>
      </c>
      <c r="CV16" s="3">
        <v>1</v>
      </c>
      <c r="CW16" s="3">
        <v>9</v>
      </c>
      <c r="CX16" s="3">
        <v>3</v>
      </c>
      <c r="CY16" s="3">
        <v>3</v>
      </c>
      <c r="CZ16" s="3">
        <v>4</v>
      </c>
      <c r="DA16" s="3">
        <v>13</v>
      </c>
      <c r="DB16" s="3">
        <v>1</v>
      </c>
      <c r="DC16" s="3">
        <v>1</v>
      </c>
      <c r="DD16" s="3">
        <f t="shared" si="0"/>
        <v>683</v>
      </c>
      <c r="DE16" s="5">
        <f t="shared" si="1"/>
        <v>8.432098765432098</v>
      </c>
      <c r="DF16" s="5">
        <f t="shared" si="2"/>
        <v>9.8268192756692709</v>
      </c>
      <c r="DG16" s="3" t="s">
        <v>35</v>
      </c>
      <c r="DH16" s="3" t="s">
        <v>17</v>
      </c>
      <c r="DI16" s="3" t="s">
        <v>30</v>
      </c>
      <c r="DJ16" s="3" t="s">
        <v>59</v>
      </c>
      <c r="DK16" s="7" t="s">
        <v>37</v>
      </c>
      <c r="DL16" s="3" t="s">
        <v>33</v>
      </c>
      <c r="DM16" s="3" t="s">
        <v>32</v>
      </c>
      <c r="DN16" s="3" t="s">
        <v>60</v>
      </c>
      <c r="DO16" s="3" t="s">
        <v>58</v>
      </c>
      <c r="DP16" s="3" t="s">
        <v>58</v>
      </c>
      <c r="DQ16" s="6" t="s">
        <v>21</v>
      </c>
    </row>
    <row r="17" spans="1:121" ht="12" customHeight="1" x14ac:dyDescent="0.35">
      <c r="A17" s="3" t="s">
        <v>61</v>
      </c>
      <c r="B17" s="3"/>
      <c r="C17" s="3"/>
      <c r="D17" s="3"/>
      <c r="E17" s="3"/>
      <c r="F17" s="3">
        <v>3</v>
      </c>
      <c r="G17" s="3">
        <v>12</v>
      </c>
      <c r="H17" s="3"/>
      <c r="I17" s="3">
        <v>7</v>
      </c>
      <c r="J17" s="3"/>
      <c r="K17" s="3"/>
      <c r="L17" s="4"/>
      <c r="M17" s="4"/>
      <c r="N17" s="4"/>
      <c r="O17" s="3">
        <v>1</v>
      </c>
      <c r="P17" s="3"/>
      <c r="Q17" s="3">
        <v>2</v>
      </c>
      <c r="R17" s="3"/>
      <c r="S17" s="3"/>
      <c r="T17" s="3"/>
      <c r="U17" s="3"/>
      <c r="V17" s="3">
        <v>1</v>
      </c>
      <c r="W17" s="3"/>
      <c r="X17" s="3"/>
      <c r="Y17" s="3">
        <v>1</v>
      </c>
      <c r="Z17" s="3"/>
      <c r="AA17" s="3">
        <v>3</v>
      </c>
      <c r="AB17" s="3"/>
      <c r="AC17" s="3">
        <v>2</v>
      </c>
      <c r="AD17" s="3">
        <v>1</v>
      </c>
      <c r="AE17" s="3">
        <v>4</v>
      </c>
      <c r="AF17" s="3"/>
      <c r="AG17" s="3"/>
      <c r="AH17" s="3"/>
      <c r="AI17" s="3"/>
      <c r="AJ17" s="3"/>
      <c r="AK17" s="3"/>
      <c r="AL17" s="3"/>
      <c r="AM17" s="3"/>
      <c r="AN17" s="3"/>
      <c r="AO17" s="3">
        <v>4</v>
      </c>
      <c r="AP17" s="3"/>
      <c r="AQ17" s="3"/>
      <c r="AR17" s="3"/>
      <c r="AS17" s="3">
        <v>5</v>
      </c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>
        <v>4</v>
      </c>
      <c r="BN17" s="3">
        <v>5</v>
      </c>
      <c r="BO17" s="3">
        <v>3</v>
      </c>
      <c r="BP17" s="3">
        <v>1</v>
      </c>
      <c r="BQ17" s="3">
        <v>2</v>
      </c>
      <c r="BR17" s="3"/>
      <c r="BS17" s="3">
        <v>13</v>
      </c>
      <c r="BT17" s="3"/>
      <c r="BU17" s="3">
        <v>8</v>
      </c>
      <c r="BV17" s="3">
        <v>29</v>
      </c>
      <c r="BW17" s="3">
        <v>3</v>
      </c>
      <c r="BX17" s="3">
        <v>10</v>
      </c>
      <c r="BY17" s="3">
        <v>17</v>
      </c>
      <c r="BZ17" s="3">
        <v>6</v>
      </c>
      <c r="CA17" s="3">
        <v>7</v>
      </c>
      <c r="CB17" s="3">
        <v>8</v>
      </c>
      <c r="CC17" s="3"/>
      <c r="CD17" s="3">
        <v>12</v>
      </c>
      <c r="CE17" s="3">
        <v>2</v>
      </c>
      <c r="CF17" s="3"/>
      <c r="CG17" s="3"/>
      <c r="CH17" s="3">
        <v>2</v>
      </c>
      <c r="CI17" s="3"/>
      <c r="CJ17" s="3"/>
      <c r="CK17" s="3">
        <v>1</v>
      </c>
      <c r="CL17" s="3">
        <v>1</v>
      </c>
      <c r="CM17" s="3">
        <v>4</v>
      </c>
      <c r="CN17" s="3">
        <v>1</v>
      </c>
      <c r="CO17" s="4">
        <v>18</v>
      </c>
      <c r="CP17" s="3">
        <v>4</v>
      </c>
      <c r="CQ17" s="3">
        <v>1</v>
      </c>
      <c r="CR17" s="3"/>
      <c r="CS17" s="3">
        <v>1</v>
      </c>
      <c r="CT17" s="3">
        <v>13</v>
      </c>
      <c r="CU17" s="3">
        <v>10</v>
      </c>
      <c r="CV17" s="3">
        <v>1</v>
      </c>
      <c r="CW17" s="3">
        <v>6</v>
      </c>
      <c r="CX17" s="3"/>
      <c r="CY17" s="3">
        <v>3</v>
      </c>
      <c r="CZ17" s="3">
        <v>1</v>
      </c>
      <c r="DA17" s="3">
        <v>9</v>
      </c>
      <c r="DB17" s="3"/>
      <c r="DC17" s="3"/>
      <c r="DD17" s="3">
        <f t="shared" si="0"/>
        <v>252</v>
      </c>
      <c r="DE17" s="5">
        <f t="shared" si="1"/>
        <v>5.6</v>
      </c>
      <c r="DF17" s="5">
        <f t="shared" si="2"/>
        <v>5.6858498827254396</v>
      </c>
      <c r="DG17" s="3" t="s">
        <v>23</v>
      </c>
      <c r="DH17" s="3" t="s">
        <v>17</v>
      </c>
      <c r="DI17" s="3" t="s">
        <v>30</v>
      </c>
      <c r="DJ17" s="3" t="s">
        <v>19</v>
      </c>
      <c r="DK17" s="3" t="s">
        <v>32</v>
      </c>
      <c r="DL17" s="3" t="s">
        <v>33</v>
      </c>
      <c r="DM17" s="3" t="s">
        <v>32</v>
      </c>
      <c r="DN17" s="3" t="s">
        <v>19</v>
      </c>
      <c r="DO17" s="3" t="s">
        <v>61</v>
      </c>
      <c r="DP17" s="3" t="s">
        <v>61</v>
      </c>
      <c r="DQ17" s="6" t="s">
        <v>21</v>
      </c>
    </row>
    <row r="18" spans="1:121" ht="12" customHeight="1" x14ac:dyDescent="0.35">
      <c r="A18" s="3" t="s">
        <v>62</v>
      </c>
      <c r="B18" s="3"/>
      <c r="C18" s="3"/>
      <c r="D18" s="3"/>
      <c r="E18" s="3"/>
      <c r="F18" s="3">
        <v>1</v>
      </c>
      <c r="G18" s="3"/>
      <c r="H18" s="3"/>
      <c r="I18" s="3"/>
      <c r="J18" s="3"/>
      <c r="K18" s="3"/>
      <c r="L18" s="4"/>
      <c r="M18" s="4"/>
      <c r="N18" s="4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4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>
        <f t="shared" si="0"/>
        <v>1</v>
      </c>
      <c r="DE18" s="5">
        <f t="shared" si="1"/>
        <v>1</v>
      </c>
      <c r="DF18" s="5">
        <f t="shared" si="2"/>
        <v>0</v>
      </c>
      <c r="DG18" s="3" t="s">
        <v>35</v>
      </c>
      <c r="DH18" s="3" t="s">
        <v>17</v>
      </c>
      <c r="DI18" s="3" t="s">
        <v>63</v>
      </c>
      <c r="DJ18" s="3" t="s">
        <v>19</v>
      </c>
      <c r="DK18" s="7" t="s">
        <v>37</v>
      </c>
      <c r="DL18" s="3" t="s">
        <v>20</v>
      </c>
      <c r="DM18" s="3" t="s">
        <v>62</v>
      </c>
      <c r="DN18" s="3" t="s">
        <v>19</v>
      </c>
      <c r="DO18" s="3" t="s">
        <v>62</v>
      </c>
      <c r="DP18" s="3" t="s">
        <v>62</v>
      </c>
      <c r="DQ18" s="6" t="s">
        <v>21</v>
      </c>
    </row>
    <row r="19" spans="1:121" ht="12" customHeight="1" x14ac:dyDescent="0.35">
      <c r="A19" s="3" t="s">
        <v>64</v>
      </c>
      <c r="B19" s="3">
        <v>1</v>
      </c>
      <c r="C19" s="3"/>
      <c r="D19" s="3">
        <v>4</v>
      </c>
      <c r="E19" s="3">
        <v>4</v>
      </c>
      <c r="F19" s="3"/>
      <c r="G19" s="3"/>
      <c r="H19" s="3"/>
      <c r="I19" s="3"/>
      <c r="J19" s="3">
        <v>1</v>
      </c>
      <c r="K19" s="3"/>
      <c r="L19" s="4"/>
      <c r="M19" s="4"/>
      <c r="N19" s="4"/>
      <c r="O19" s="3"/>
      <c r="P19" s="3">
        <v>11</v>
      </c>
      <c r="Q19" s="3">
        <v>4</v>
      </c>
      <c r="R19" s="3">
        <v>1</v>
      </c>
      <c r="S19" s="3"/>
      <c r="T19" s="3"/>
      <c r="U19" s="3"/>
      <c r="V19" s="3"/>
      <c r="W19" s="3"/>
      <c r="X19" s="3"/>
      <c r="Y19" s="3"/>
      <c r="Z19" s="3">
        <v>2</v>
      </c>
      <c r="AA19" s="3">
        <v>7</v>
      </c>
      <c r="AB19" s="3">
        <v>6</v>
      </c>
      <c r="AC19" s="3">
        <v>8</v>
      </c>
      <c r="AD19" s="3">
        <v>1</v>
      </c>
      <c r="AE19" s="3"/>
      <c r="AF19" s="3"/>
      <c r="AG19" s="3">
        <v>3</v>
      </c>
      <c r="AH19" s="3">
        <v>6</v>
      </c>
      <c r="AI19" s="3"/>
      <c r="AJ19" s="3"/>
      <c r="AK19" s="3">
        <v>1</v>
      </c>
      <c r="AL19" s="3"/>
      <c r="AM19" s="3">
        <v>9</v>
      </c>
      <c r="AN19" s="3">
        <v>1</v>
      </c>
      <c r="AO19" s="3">
        <v>5</v>
      </c>
      <c r="AP19" s="3">
        <v>1</v>
      </c>
      <c r="AQ19" s="3"/>
      <c r="AR19" s="3"/>
      <c r="AS19" s="3"/>
      <c r="AT19" s="3"/>
      <c r="AU19" s="3"/>
      <c r="AV19" s="3">
        <v>1</v>
      </c>
      <c r="AW19" s="3"/>
      <c r="AX19" s="3"/>
      <c r="AY19" s="3">
        <v>1</v>
      </c>
      <c r="AZ19" s="3">
        <v>1</v>
      </c>
      <c r="BA19" s="3">
        <v>1</v>
      </c>
      <c r="BB19" s="3"/>
      <c r="BC19" s="3">
        <v>1</v>
      </c>
      <c r="BD19" s="3">
        <v>1</v>
      </c>
      <c r="BE19" s="3"/>
      <c r="BF19" s="3"/>
      <c r="BG19" s="3"/>
      <c r="BH19" s="3"/>
      <c r="BI19" s="3">
        <v>2</v>
      </c>
      <c r="BJ19" s="3"/>
      <c r="BK19" s="3"/>
      <c r="BL19" s="3">
        <v>3</v>
      </c>
      <c r="BM19" s="3"/>
      <c r="BN19" s="3">
        <v>4</v>
      </c>
      <c r="BO19" s="3"/>
      <c r="BP19" s="3">
        <v>2</v>
      </c>
      <c r="BQ19" s="3"/>
      <c r="BR19" s="3">
        <v>7</v>
      </c>
      <c r="BS19" s="3"/>
      <c r="BT19" s="3">
        <v>1</v>
      </c>
      <c r="BU19" s="3">
        <v>6</v>
      </c>
      <c r="BV19" s="3">
        <v>1</v>
      </c>
      <c r="BW19" s="3"/>
      <c r="BX19" s="3">
        <v>1</v>
      </c>
      <c r="BY19" s="3"/>
      <c r="BZ19" s="3"/>
      <c r="CA19" s="3">
        <v>1</v>
      </c>
      <c r="CB19" s="3">
        <v>1</v>
      </c>
      <c r="CC19" s="3"/>
      <c r="CD19" s="3">
        <v>6</v>
      </c>
      <c r="CE19" s="3"/>
      <c r="CF19" s="3"/>
      <c r="CG19" s="3"/>
      <c r="CH19" s="3"/>
      <c r="CI19" s="3"/>
      <c r="CJ19" s="3"/>
      <c r="CK19" s="3"/>
      <c r="CL19" s="3"/>
      <c r="CM19" s="3">
        <v>1</v>
      </c>
      <c r="CN19" s="3"/>
      <c r="CO19" s="4">
        <v>11</v>
      </c>
      <c r="CP19" s="3"/>
      <c r="CQ19" s="3"/>
      <c r="CR19" s="3"/>
      <c r="CS19" s="3"/>
      <c r="CT19" s="3">
        <v>1</v>
      </c>
      <c r="CU19" s="3"/>
      <c r="CV19" s="3"/>
      <c r="CW19" s="3"/>
      <c r="CX19" s="3"/>
      <c r="CY19" s="3">
        <v>1</v>
      </c>
      <c r="CZ19" s="3">
        <v>1</v>
      </c>
      <c r="DA19" s="3">
        <v>8</v>
      </c>
      <c r="DB19" s="3"/>
      <c r="DC19" s="3"/>
      <c r="DD19" s="3">
        <f t="shared" si="0"/>
        <v>140</v>
      </c>
      <c r="DE19" s="5">
        <f t="shared" si="1"/>
        <v>3.2558139534883721</v>
      </c>
      <c r="DF19" s="5">
        <f t="shared" si="2"/>
        <v>2.9656406285117756</v>
      </c>
      <c r="DG19" s="3" t="s">
        <v>23</v>
      </c>
      <c r="DH19" s="3" t="s">
        <v>17</v>
      </c>
      <c r="DI19" s="3" t="s">
        <v>65</v>
      </c>
      <c r="DJ19" s="3" t="s">
        <v>19</v>
      </c>
      <c r="DK19" s="3" t="s">
        <v>66</v>
      </c>
      <c r="DL19" s="3" t="s">
        <v>33</v>
      </c>
      <c r="DM19" s="3" t="s">
        <v>66</v>
      </c>
      <c r="DN19" s="3" t="s">
        <v>19</v>
      </c>
      <c r="DO19" s="3" t="s">
        <v>64</v>
      </c>
      <c r="DP19" s="3" t="s">
        <v>64</v>
      </c>
      <c r="DQ19" s="6" t="s">
        <v>21</v>
      </c>
    </row>
    <row r="20" spans="1:121" ht="12" customHeight="1" x14ac:dyDescent="0.35">
      <c r="A20" s="3" t="s">
        <v>67</v>
      </c>
      <c r="B20" s="3">
        <v>0</v>
      </c>
      <c r="C20" s="3">
        <v>1</v>
      </c>
      <c r="D20" s="3">
        <v>1</v>
      </c>
      <c r="E20" s="3">
        <v>42</v>
      </c>
      <c r="F20" s="3">
        <v>689</v>
      </c>
      <c r="G20" s="3">
        <v>6</v>
      </c>
      <c r="H20" s="3">
        <v>0</v>
      </c>
      <c r="I20" s="3">
        <v>1</v>
      </c>
      <c r="J20" s="3">
        <v>1</v>
      </c>
      <c r="K20" s="3">
        <v>11</v>
      </c>
      <c r="L20" s="4">
        <v>20</v>
      </c>
      <c r="M20" s="4">
        <v>0</v>
      </c>
      <c r="N20" s="4">
        <v>3</v>
      </c>
      <c r="O20" s="3">
        <v>3</v>
      </c>
      <c r="P20" s="3">
        <v>9</v>
      </c>
      <c r="Q20" s="3">
        <v>1</v>
      </c>
      <c r="R20" s="3">
        <v>0</v>
      </c>
      <c r="S20" s="3">
        <v>0</v>
      </c>
      <c r="T20" s="3">
        <v>0</v>
      </c>
      <c r="U20" s="3">
        <v>2</v>
      </c>
      <c r="V20" s="3">
        <v>3</v>
      </c>
      <c r="W20" s="3">
        <v>0</v>
      </c>
      <c r="X20" s="3">
        <v>4</v>
      </c>
      <c r="Y20" s="3">
        <v>0</v>
      </c>
      <c r="Z20" s="3">
        <v>3</v>
      </c>
      <c r="AA20" s="3">
        <v>8</v>
      </c>
      <c r="AB20" s="3">
        <v>5</v>
      </c>
      <c r="AC20" s="3">
        <v>0</v>
      </c>
      <c r="AD20" s="3">
        <v>0</v>
      </c>
      <c r="AE20" s="3">
        <v>1</v>
      </c>
      <c r="AF20" s="3">
        <v>4</v>
      </c>
      <c r="AG20" s="3">
        <v>0</v>
      </c>
      <c r="AH20" s="3">
        <v>6</v>
      </c>
      <c r="AI20" s="3">
        <v>2</v>
      </c>
      <c r="AJ20" s="3">
        <v>0</v>
      </c>
      <c r="AK20" s="3">
        <v>0</v>
      </c>
      <c r="AL20" s="3">
        <v>0</v>
      </c>
      <c r="AM20" s="3">
        <v>7</v>
      </c>
      <c r="AN20" s="3">
        <v>1</v>
      </c>
      <c r="AO20" s="3">
        <v>3</v>
      </c>
      <c r="AP20" s="3">
        <v>0</v>
      </c>
      <c r="AQ20" s="3">
        <v>0</v>
      </c>
      <c r="AR20" s="3">
        <v>0</v>
      </c>
      <c r="AS20" s="3">
        <v>2</v>
      </c>
      <c r="AT20" s="3">
        <v>3</v>
      </c>
      <c r="AU20" s="3">
        <v>0</v>
      </c>
      <c r="AV20" s="3">
        <v>0</v>
      </c>
      <c r="AW20" s="3">
        <v>0</v>
      </c>
      <c r="AX20" s="3">
        <v>2</v>
      </c>
      <c r="AY20" s="3">
        <v>3</v>
      </c>
      <c r="AZ20" s="3">
        <v>0</v>
      </c>
      <c r="BA20" s="3">
        <v>24</v>
      </c>
      <c r="BB20" s="3">
        <v>2</v>
      </c>
      <c r="BC20" s="3">
        <v>0</v>
      </c>
      <c r="BD20" s="3">
        <v>0</v>
      </c>
      <c r="BE20" s="3">
        <v>10</v>
      </c>
      <c r="BF20" s="3">
        <v>1</v>
      </c>
      <c r="BG20" s="3">
        <v>20</v>
      </c>
      <c r="BH20" s="3">
        <v>12</v>
      </c>
      <c r="BI20" s="3">
        <v>33</v>
      </c>
      <c r="BJ20" s="3">
        <v>219</v>
      </c>
      <c r="BK20" s="3">
        <v>60</v>
      </c>
      <c r="BL20" s="3">
        <v>110</v>
      </c>
      <c r="BM20" s="3">
        <v>0</v>
      </c>
      <c r="BN20" s="3">
        <v>2</v>
      </c>
      <c r="BO20" s="3">
        <v>3</v>
      </c>
      <c r="BP20" s="3">
        <v>0</v>
      </c>
      <c r="BQ20" s="3">
        <v>3</v>
      </c>
      <c r="BR20" s="3">
        <v>0</v>
      </c>
      <c r="BS20" s="3">
        <v>15</v>
      </c>
      <c r="BT20" s="3">
        <v>0</v>
      </c>
      <c r="BU20" s="3">
        <v>3</v>
      </c>
      <c r="BV20" s="3">
        <v>9</v>
      </c>
      <c r="BW20" s="3">
        <v>0</v>
      </c>
      <c r="BX20" s="3">
        <v>6</v>
      </c>
      <c r="BY20" s="3">
        <v>23</v>
      </c>
      <c r="BZ20" s="3">
        <v>0</v>
      </c>
      <c r="CA20" s="3">
        <v>1</v>
      </c>
      <c r="CB20" s="3">
        <v>0</v>
      </c>
      <c r="CC20" s="3">
        <v>0</v>
      </c>
      <c r="CD20" s="3">
        <v>14</v>
      </c>
      <c r="CE20" s="3">
        <v>5</v>
      </c>
      <c r="CF20" s="3">
        <v>11</v>
      </c>
      <c r="CG20" s="3">
        <v>3</v>
      </c>
      <c r="CH20" s="3">
        <v>35</v>
      </c>
      <c r="CI20" s="3">
        <v>1</v>
      </c>
      <c r="CJ20" s="3">
        <v>0</v>
      </c>
      <c r="CK20" s="3">
        <v>40</v>
      </c>
      <c r="CL20" s="3">
        <v>2</v>
      </c>
      <c r="CM20" s="3">
        <v>6</v>
      </c>
      <c r="CN20" s="3">
        <v>0</v>
      </c>
      <c r="CO20" s="4">
        <v>20</v>
      </c>
      <c r="CP20" s="3">
        <v>0</v>
      </c>
      <c r="CQ20" s="3">
        <v>0</v>
      </c>
      <c r="CR20" s="3">
        <v>13</v>
      </c>
      <c r="CS20" s="3">
        <v>24</v>
      </c>
      <c r="CT20" s="3">
        <v>199</v>
      </c>
      <c r="CU20" s="3">
        <v>41</v>
      </c>
      <c r="CV20" s="3">
        <v>3</v>
      </c>
      <c r="CW20" s="3">
        <v>46</v>
      </c>
      <c r="CX20" s="3">
        <v>4</v>
      </c>
      <c r="CY20" s="3">
        <v>2</v>
      </c>
      <c r="CZ20" s="3">
        <v>1</v>
      </c>
      <c r="DA20" s="3">
        <v>4</v>
      </c>
      <c r="DB20" s="3">
        <v>2</v>
      </c>
      <c r="DC20" s="3">
        <v>0</v>
      </c>
      <c r="DD20" s="3">
        <f t="shared" si="0"/>
        <v>1879</v>
      </c>
      <c r="DE20" s="5">
        <f t="shared" si="1"/>
        <v>17.726415094339622</v>
      </c>
      <c r="DF20" s="5">
        <f t="shared" si="2"/>
        <v>72.60614000478013</v>
      </c>
      <c r="DG20" s="3" t="s">
        <v>35</v>
      </c>
      <c r="DH20" s="3" t="s">
        <v>17</v>
      </c>
      <c r="DI20" s="3" t="s">
        <v>65</v>
      </c>
      <c r="DJ20" s="3" t="s">
        <v>19</v>
      </c>
      <c r="DK20" s="7" t="s">
        <v>37</v>
      </c>
      <c r="DL20" s="3" t="s">
        <v>33</v>
      </c>
      <c r="DM20" s="3" t="s">
        <v>68</v>
      </c>
      <c r="DN20" s="3" t="s">
        <v>19</v>
      </c>
      <c r="DO20" s="3" t="s">
        <v>67</v>
      </c>
      <c r="DP20" s="3" t="s">
        <v>67</v>
      </c>
      <c r="DQ20" s="6" t="s">
        <v>21</v>
      </c>
    </row>
    <row r="21" spans="1:121" ht="12" customHeight="1" x14ac:dyDescent="0.35">
      <c r="A21" s="3" t="s">
        <v>69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4">
        <v>3</v>
      </c>
      <c r="M21" s="4"/>
      <c r="N21" s="4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>
        <v>10</v>
      </c>
      <c r="CK21" s="3"/>
      <c r="CL21" s="3"/>
      <c r="CM21" s="3"/>
      <c r="CN21" s="3"/>
      <c r="CO21" s="4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>
        <f t="shared" si="0"/>
        <v>13</v>
      </c>
      <c r="DE21" s="5">
        <f t="shared" si="1"/>
        <v>6.5</v>
      </c>
      <c r="DF21" s="5">
        <f t="shared" si="2"/>
        <v>3.5</v>
      </c>
      <c r="DG21" s="3" t="s">
        <v>35</v>
      </c>
      <c r="DH21" s="3" t="s">
        <v>17</v>
      </c>
      <c r="DI21" s="3" t="s">
        <v>65</v>
      </c>
      <c r="DJ21" s="3" t="s">
        <v>19</v>
      </c>
      <c r="DK21" s="7" t="s">
        <v>37</v>
      </c>
      <c r="DL21" s="3" t="s">
        <v>20</v>
      </c>
      <c r="DM21" s="3" t="s">
        <v>68</v>
      </c>
      <c r="DN21" s="3" t="s">
        <v>19</v>
      </c>
      <c r="DO21" s="3" t="s">
        <v>69</v>
      </c>
      <c r="DP21" s="3" t="s">
        <v>67</v>
      </c>
      <c r="DQ21" s="6" t="s">
        <v>21</v>
      </c>
    </row>
    <row r="22" spans="1:121" ht="12" customHeight="1" x14ac:dyDescent="0.35">
      <c r="A22" s="3" t="s">
        <v>70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4"/>
      <c r="M22" s="4"/>
      <c r="N22" s="4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>
        <v>1</v>
      </c>
      <c r="AJ22" s="3"/>
      <c r="AK22" s="3">
        <v>1</v>
      </c>
      <c r="AL22" s="3"/>
      <c r="AM22" s="3"/>
      <c r="AN22" s="3"/>
      <c r="AO22" s="3"/>
      <c r="AP22" s="3">
        <v>2</v>
      </c>
      <c r="AQ22" s="3"/>
      <c r="AR22" s="3"/>
      <c r="AS22" s="3"/>
      <c r="AT22" s="3"/>
      <c r="AU22" s="3"/>
      <c r="AV22" s="3"/>
      <c r="AW22" s="3"/>
      <c r="AX22" s="3">
        <v>1</v>
      </c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>
        <v>1</v>
      </c>
      <c r="BW22" s="3">
        <v>3</v>
      </c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4"/>
      <c r="CP22" s="3"/>
      <c r="CQ22" s="3"/>
      <c r="CR22" s="3"/>
      <c r="CS22" s="3"/>
      <c r="CT22" s="3"/>
      <c r="CU22" s="3"/>
      <c r="CV22" s="3">
        <v>1</v>
      </c>
      <c r="CW22" s="3"/>
      <c r="CX22" s="3"/>
      <c r="CY22" s="3"/>
      <c r="CZ22" s="3"/>
      <c r="DA22" s="3"/>
      <c r="DB22" s="3"/>
      <c r="DC22" s="3"/>
      <c r="DD22" s="3">
        <f t="shared" si="0"/>
        <v>10</v>
      </c>
      <c r="DE22" s="5">
        <f t="shared" si="1"/>
        <v>1.4285714285714286</v>
      </c>
      <c r="DF22" s="5">
        <f t="shared" si="2"/>
        <v>0.72843135908468359</v>
      </c>
      <c r="DG22" s="3" t="s">
        <v>16</v>
      </c>
      <c r="DH22" s="3" t="s">
        <v>17</v>
      </c>
      <c r="DI22" s="3" t="s">
        <v>71</v>
      </c>
      <c r="DJ22" s="3" t="s">
        <v>19</v>
      </c>
      <c r="DK22" s="3" t="s">
        <v>72</v>
      </c>
      <c r="DL22" s="3" t="s">
        <v>33</v>
      </c>
      <c r="DM22" s="3" t="s">
        <v>72</v>
      </c>
      <c r="DN22" s="3" t="s">
        <v>19</v>
      </c>
      <c r="DO22" s="3" t="s">
        <v>70</v>
      </c>
      <c r="DP22" s="3" t="s">
        <v>70</v>
      </c>
      <c r="DQ22" s="6" t="s">
        <v>21</v>
      </c>
    </row>
    <row r="23" spans="1:121" ht="12" customHeight="1" x14ac:dyDescent="0.35">
      <c r="A23" s="3" t="s">
        <v>73</v>
      </c>
      <c r="B23" s="3"/>
      <c r="C23" s="3"/>
      <c r="D23" s="3"/>
      <c r="E23" s="3">
        <v>8</v>
      </c>
      <c r="F23" s="3">
        <v>56</v>
      </c>
      <c r="G23" s="3">
        <v>12</v>
      </c>
      <c r="H23" s="3"/>
      <c r="I23" s="3"/>
      <c r="J23" s="3"/>
      <c r="K23" s="3">
        <v>11</v>
      </c>
      <c r="L23" s="4">
        <v>35</v>
      </c>
      <c r="M23" s="4"/>
      <c r="N23" s="4"/>
      <c r="O23" s="3">
        <v>1</v>
      </c>
      <c r="P23" s="3">
        <v>1</v>
      </c>
      <c r="Q23" s="3">
        <v>1</v>
      </c>
      <c r="R23" s="3"/>
      <c r="S23" s="3"/>
      <c r="T23" s="3"/>
      <c r="U23" s="3">
        <v>15</v>
      </c>
      <c r="V23" s="3"/>
      <c r="W23" s="3"/>
      <c r="X23" s="3">
        <v>1</v>
      </c>
      <c r="Y23" s="3"/>
      <c r="Z23" s="3"/>
      <c r="AA23" s="3"/>
      <c r="AB23" s="3">
        <v>26</v>
      </c>
      <c r="AC23" s="3"/>
      <c r="AD23" s="3">
        <v>1</v>
      </c>
      <c r="AE23" s="3"/>
      <c r="AF23" s="3"/>
      <c r="AG23" s="3"/>
      <c r="AH23" s="3"/>
      <c r="AI23" s="3"/>
      <c r="AJ23" s="3"/>
      <c r="AK23" s="3"/>
      <c r="AL23" s="3"/>
      <c r="AM23" s="3">
        <v>2</v>
      </c>
      <c r="AN23" s="3"/>
      <c r="AO23" s="3"/>
      <c r="AP23" s="3"/>
      <c r="AQ23" s="3"/>
      <c r="AR23" s="3">
        <v>9</v>
      </c>
      <c r="AS23" s="3">
        <v>2</v>
      </c>
      <c r="AT23" s="3">
        <v>5</v>
      </c>
      <c r="AU23" s="3">
        <v>5</v>
      </c>
      <c r="AV23" s="3"/>
      <c r="AW23" s="3"/>
      <c r="AX23" s="3">
        <v>3</v>
      </c>
      <c r="AY23" s="3">
        <v>2</v>
      </c>
      <c r="AZ23" s="3"/>
      <c r="BA23" s="3">
        <v>2</v>
      </c>
      <c r="BB23" s="3"/>
      <c r="BC23" s="3"/>
      <c r="BD23" s="3">
        <v>1</v>
      </c>
      <c r="BE23" s="3"/>
      <c r="BF23" s="3"/>
      <c r="BG23" s="3"/>
      <c r="BH23" s="3">
        <v>2</v>
      </c>
      <c r="BI23" s="3"/>
      <c r="BJ23" s="3">
        <v>91</v>
      </c>
      <c r="BK23" s="3">
        <v>58</v>
      </c>
      <c r="BL23" s="3">
        <v>15</v>
      </c>
      <c r="BM23" s="3"/>
      <c r="BN23" s="3"/>
      <c r="BO23" s="3"/>
      <c r="BP23" s="3"/>
      <c r="BQ23" s="3"/>
      <c r="BR23" s="3"/>
      <c r="BS23" s="3">
        <v>2</v>
      </c>
      <c r="BT23" s="3">
        <v>5</v>
      </c>
      <c r="BU23" s="3"/>
      <c r="BV23" s="3"/>
      <c r="BW23" s="3"/>
      <c r="BX23" s="3">
        <v>28</v>
      </c>
      <c r="BY23" s="3"/>
      <c r="BZ23" s="3"/>
      <c r="CA23" s="3"/>
      <c r="CB23" s="3"/>
      <c r="CC23" s="3">
        <v>1</v>
      </c>
      <c r="CD23" s="3"/>
      <c r="CE23" s="3"/>
      <c r="CF23" s="3"/>
      <c r="CG23" s="3"/>
      <c r="CH23" s="3">
        <v>14</v>
      </c>
      <c r="CI23" s="3">
        <v>14</v>
      </c>
      <c r="CJ23" s="3">
        <v>1</v>
      </c>
      <c r="CK23" s="3">
        <v>40</v>
      </c>
      <c r="CL23" s="3">
        <v>11</v>
      </c>
      <c r="CM23" s="3"/>
      <c r="CN23" s="3">
        <v>8</v>
      </c>
      <c r="CO23" s="4">
        <v>32</v>
      </c>
      <c r="CP23" s="3">
        <v>1</v>
      </c>
      <c r="CQ23" s="3"/>
      <c r="CR23" s="3">
        <v>4</v>
      </c>
      <c r="CS23" s="3">
        <v>12</v>
      </c>
      <c r="CT23" s="3">
        <v>27</v>
      </c>
      <c r="CU23" s="3">
        <v>158</v>
      </c>
      <c r="CV23" s="3">
        <v>2</v>
      </c>
      <c r="CW23" s="3">
        <v>20</v>
      </c>
      <c r="CX23" s="3">
        <v>1</v>
      </c>
      <c r="CY23" s="3"/>
      <c r="CZ23" s="3">
        <v>1</v>
      </c>
      <c r="DA23" s="3">
        <v>2</v>
      </c>
      <c r="DB23" s="3"/>
      <c r="DC23" s="3"/>
      <c r="DD23" s="3">
        <f t="shared" si="0"/>
        <v>749</v>
      </c>
      <c r="DE23" s="5">
        <f t="shared" si="1"/>
        <v>16.282608695652176</v>
      </c>
      <c r="DF23" s="5">
        <f t="shared" si="2"/>
        <v>27.862756069768164</v>
      </c>
      <c r="DG23" s="3" t="s">
        <v>16</v>
      </c>
      <c r="DH23" s="3" t="s">
        <v>17</v>
      </c>
      <c r="DI23" s="3" t="s">
        <v>71</v>
      </c>
      <c r="DJ23" s="3" t="s">
        <v>74</v>
      </c>
      <c r="DK23" s="3" t="s">
        <v>75</v>
      </c>
      <c r="DL23" s="3" t="s">
        <v>33</v>
      </c>
      <c r="DM23" s="3" t="s">
        <v>75</v>
      </c>
      <c r="DN23" s="3" t="s">
        <v>76</v>
      </c>
      <c r="DO23" s="3" t="s">
        <v>73</v>
      </c>
      <c r="DP23" s="3" t="s">
        <v>73</v>
      </c>
      <c r="DQ23" s="6" t="s">
        <v>21</v>
      </c>
    </row>
    <row r="24" spans="1:121" ht="12" customHeight="1" x14ac:dyDescent="0.35">
      <c r="A24" s="3" t="s">
        <v>77</v>
      </c>
      <c r="B24" s="3">
        <v>2</v>
      </c>
      <c r="C24" s="3">
        <v>13</v>
      </c>
      <c r="D24" s="3">
        <v>4</v>
      </c>
      <c r="E24" s="3">
        <v>47</v>
      </c>
      <c r="F24" s="3">
        <v>85</v>
      </c>
      <c r="G24" s="3">
        <v>34</v>
      </c>
      <c r="H24" s="3"/>
      <c r="I24" s="3"/>
      <c r="J24" s="3"/>
      <c r="K24" s="3">
        <v>33</v>
      </c>
      <c r="L24" s="4">
        <v>29</v>
      </c>
      <c r="M24" s="4"/>
      <c r="N24" s="4">
        <v>4</v>
      </c>
      <c r="O24" s="3"/>
      <c r="P24" s="3">
        <v>35</v>
      </c>
      <c r="Q24" s="3">
        <v>10</v>
      </c>
      <c r="R24" s="3">
        <v>2</v>
      </c>
      <c r="S24" s="3">
        <v>2</v>
      </c>
      <c r="T24" s="3">
        <v>15</v>
      </c>
      <c r="U24" s="3">
        <v>4</v>
      </c>
      <c r="V24" s="3">
        <v>6</v>
      </c>
      <c r="W24" s="3">
        <v>4</v>
      </c>
      <c r="X24" s="3">
        <v>31</v>
      </c>
      <c r="Y24" s="3">
        <v>8</v>
      </c>
      <c r="Z24" s="3">
        <v>16</v>
      </c>
      <c r="AA24" s="3">
        <v>7</v>
      </c>
      <c r="AB24" s="3">
        <v>6</v>
      </c>
      <c r="AC24" s="3">
        <v>1</v>
      </c>
      <c r="AD24" s="3">
        <v>2</v>
      </c>
      <c r="AE24" s="3">
        <v>42</v>
      </c>
      <c r="AF24" s="3">
        <v>3</v>
      </c>
      <c r="AG24" s="3"/>
      <c r="AH24" s="3"/>
      <c r="AI24" s="3">
        <v>7</v>
      </c>
      <c r="AJ24" s="3"/>
      <c r="AK24" s="3"/>
      <c r="AL24" s="3">
        <v>4</v>
      </c>
      <c r="AM24" s="3">
        <v>7</v>
      </c>
      <c r="AN24" s="3">
        <v>1</v>
      </c>
      <c r="AO24" s="3">
        <v>1</v>
      </c>
      <c r="AP24" s="3">
        <v>12</v>
      </c>
      <c r="AQ24" s="3">
        <v>8</v>
      </c>
      <c r="AR24" s="3">
        <v>35</v>
      </c>
      <c r="AS24" s="3">
        <v>63</v>
      </c>
      <c r="AT24" s="3">
        <v>30</v>
      </c>
      <c r="AU24" s="3">
        <v>74</v>
      </c>
      <c r="AV24" s="3">
        <v>11</v>
      </c>
      <c r="AW24" s="3">
        <v>3</v>
      </c>
      <c r="AX24" s="3"/>
      <c r="AY24" s="3">
        <v>21</v>
      </c>
      <c r="AZ24" s="3">
        <v>4</v>
      </c>
      <c r="BA24" s="3">
        <v>9</v>
      </c>
      <c r="BB24" s="3">
        <v>17</v>
      </c>
      <c r="BC24" s="3"/>
      <c r="BD24" s="3">
        <v>1</v>
      </c>
      <c r="BE24" s="3">
        <v>14</v>
      </c>
      <c r="BF24" s="3">
        <v>2</v>
      </c>
      <c r="BG24" s="3">
        <v>11</v>
      </c>
      <c r="BH24" s="3">
        <v>7</v>
      </c>
      <c r="BI24" s="3">
        <v>14</v>
      </c>
      <c r="BJ24" s="3">
        <v>38</v>
      </c>
      <c r="BK24" s="3">
        <v>65</v>
      </c>
      <c r="BL24" s="3">
        <v>43</v>
      </c>
      <c r="BM24" s="3">
        <v>1</v>
      </c>
      <c r="BN24" s="3">
        <v>2</v>
      </c>
      <c r="BO24" s="3"/>
      <c r="BP24" s="3"/>
      <c r="BQ24" s="3">
        <v>1</v>
      </c>
      <c r="BR24" s="3"/>
      <c r="BS24" s="3">
        <v>12</v>
      </c>
      <c r="BT24" s="3">
        <v>4</v>
      </c>
      <c r="BU24" s="3">
        <v>5</v>
      </c>
      <c r="BV24" s="3">
        <v>2</v>
      </c>
      <c r="BW24" s="3"/>
      <c r="BX24" s="3">
        <v>7</v>
      </c>
      <c r="BY24" s="3">
        <v>9</v>
      </c>
      <c r="BZ24" s="3"/>
      <c r="CA24" s="3"/>
      <c r="CB24" s="3"/>
      <c r="CC24" s="3"/>
      <c r="CD24" s="3">
        <v>11</v>
      </c>
      <c r="CE24" s="3">
        <v>18</v>
      </c>
      <c r="CF24" s="3">
        <v>27</v>
      </c>
      <c r="CG24" s="3">
        <v>13</v>
      </c>
      <c r="CH24" s="3">
        <v>16</v>
      </c>
      <c r="CI24" s="3">
        <v>20</v>
      </c>
      <c r="CJ24" s="3">
        <v>20</v>
      </c>
      <c r="CK24" s="3"/>
      <c r="CL24" s="3">
        <v>51</v>
      </c>
      <c r="CM24" s="3">
        <v>43</v>
      </c>
      <c r="CN24" s="3">
        <v>59</v>
      </c>
      <c r="CO24" s="4"/>
      <c r="CP24" s="3">
        <v>1</v>
      </c>
      <c r="CQ24" s="3">
        <v>6</v>
      </c>
      <c r="CR24" s="3">
        <v>6</v>
      </c>
      <c r="CS24" s="3">
        <v>53</v>
      </c>
      <c r="CT24" s="3">
        <v>89</v>
      </c>
      <c r="CU24" s="3">
        <v>17</v>
      </c>
      <c r="CV24" s="3">
        <v>6</v>
      </c>
      <c r="CW24" s="3">
        <v>79</v>
      </c>
      <c r="CX24" s="3">
        <v>11</v>
      </c>
      <c r="CY24" s="3">
        <v>23</v>
      </c>
      <c r="CZ24" s="3">
        <v>6</v>
      </c>
      <c r="DA24" s="3">
        <v>11</v>
      </c>
      <c r="DB24" s="3">
        <v>13</v>
      </c>
      <c r="DC24" s="3"/>
      <c r="DD24" s="3">
        <f t="shared" si="0"/>
        <v>1589</v>
      </c>
      <c r="DE24" s="5">
        <f t="shared" si="1"/>
        <v>18.916666666666668</v>
      </c>
      <c r="DF24" s="5">
        <f t="shared" si="2"/>
        <v>21.092883212643599</v>
      </c>
      <c r="DG24" s="3" t="s">
        <v>16</v>
      </c>
      <c r="DH24" s="3" t="s">
        <v>17</v>
      </c>
      <c r="DI24" s="3" t="s">
        <v>71</v>
      </c>
      <c r="DJ24" s="3" t="s">
        <v>74</v>
      </c>
      <c r="DK24" s="3" t="s">
        <v>75</v>
      </c>
      <c r="DL24" s="3" t="s">
        <v>33</v>
      </c>
      <c r="DM24" s="3" t="s">
        <v>75</v>
      </c>
      <c r="DN24" s="3" t="s">
        <v>19</v>
      </c>
      <c r="DO24" s="3" t="s">
        <v>77</v>
      </c>
      <c r="DP24" s="3" t="s">
        <v>77</v>
      </c>
      <c r="DQ24" s="6" t="s">
        <v>21</v>
      </c>
    </row>
    <row r="25" spans="1:121" ht="12" customHeight="1" x14ac:dyDescent="0.35">
      <c r="A25" s="3" t="s">
        <v>78</v>
      </c>
      <c r="B25" s="3"/>
      <c r="C25" s="3"/>
      <c r="D25" s="3"/>
      <c r="E25" s="3"/>
      <c r="F25" s="3">
        <v>1</v>
      </c>
      <c r="G25" s="3"/>
      <c r="H25" s="3"/>
      <c r="I25" s="3"/>
      <c r="J25" s="3"/>
      <c r="K25" s="3"/>
      <c r="L25" s="4"/>
      <c r="M25" s="4"/>
      <c r="N25" s="4"/>
      <c r="O25" s="3"/>
      <c r="P25" s="3"/>
      <c r="Q25" s="3"/>
      <c r="R25" s="3">
        <v>3</v>
      </c>
      <c r="S25" s="3"/>
      <c r="T25" s="3">
        <v>1</v>
      </c>
      <c r="U25" s="3">
        <v>1</v>
      </c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>
        <v>1</v>
      </c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>
        <v>20</v>
      </c>
      <c r="AZ25" s="3"/>
      <c r="BA25" s="3"/>
      <c r="BB25" s="3">
        <v>3</v>
      </c>
      <c r="BC25" s="3">
        <v>3</v>
      </c>
      <c r="BD25" s="3">
        <v>1</v>
      </c>
      <c r="BE25" s="3"/>
      <c r="BF25" s="3"/>
      <c r="BG25" s="3"/>
      <c r="BH25" s="3"/>
      <c r="BI25" s="3"/>
      <c r="BJ25" s="3">
        <v>1</v>
      </c>
      <c r="BK25" s="3"/>
      <c r="BL25" s="3">
        <v>1</v>
      </c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4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>
        <f t="shared" si="0"/>
        <v>36</v>
      </c>
      <c r="DE25" s="5">
        <f t="shared" si="1"/>
        <v>3.2727272727272729</v>
      </c>
      <c r="DF25" s="5">
        <f t="shared" si="2"/>
        <v>5.3613246173769928</v>
      </c>
      <c r="DG25" s="3" t="s">
        <v>16</v>
      </c>
      <c r="DH25" s="3" t="s">
        <v>17</v>
      </c>
      <c r="DI25" s="3" t="s">
        <v>71</v>
      </c>
      <c r="DJ25" s="3" t="s">
        <v>79</v>
      </c>
      <c r="DK25" s="3" t="s">
        <v>75</v>
      </c>
      <c r="DL25" s="3" t="s">
        <v>33</v>
      </c>
      <c r="DM25" s="3" t="s">
        <v>75</v>
      </c>
      <c r="DN25" s="3" t="s">
        <v>19</v>
      </c>
      <c r="DO25" s="3" t="s">
        <v>78</v>
      </c>
      <c r="DP25" s="3" t="s">
        <v>78</v>
      </c>
      <c r="DQ25" s="6" t="s">
        <v>21</v>
      </c>
    </row>
    <row r="26" spans="1:121" ht="12" customHeight="1" x14ac:dyDescent="0.35">
      <c r="A26" s="3" t="s">
        <v>80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3</v>
      </c>
      <c r="L26" s="4">
        <v>8</v>
      </c>
      <c r="M26" s="4">
        <v>0</v>
      </c>
      <c r="N26" s="4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3">
        <v>0</v>
      </c>
      <c r="BX26" s="3">
        <v>0</v>
      </c>
      <c r="BY26" s="3">
        <v>0</v>
      </c>
      <c r="BZ26" s="3">
        <v>0</v>
      </c>
      <c r="CA26" s="3">
        <v>0</v>
      </c>
      <c r="CB26" s="3">
        <v>0</v>
      </c>
      <c r="CC26" s="3">
        <v>0</v>
      </c>
      <c r="CD26" s="3">
        <v>0</v>
      </c>
      <c r="CE26" s="3">
        <v>0</v>
      </c>
      <c r="CF26" s="3">
        <v>0</v>
      </c>
      <c r="CG26" s="3">
        <v>0</v>
      </c>
      <c r="CH26" s="3">
        <v>1</v>
      </c>
      <c r="CI26" s="3">
        <v>0</v>
      </c>
      <c r="CJ26" s="3">
        <v>0</v>
      </c>
      <c r="CK26" s="3">
        <v>0</v>
      </c>
      <c r="CL26" s="3">
        <v>0</v>
      </c>
      <c r="CM26" s="3">
        <v>0</v>
      </c>
      <c r="CN26" s="3">
        <v>0</v>
      </c>
      <c r="CO26" s="4">
        <v>0</v>
      </c>
      <c r="CP26" s="3">
        <v>0</v>
      </c>
      <c r="CQ26" s="3">
        <v>0</v>
      </c>
      <c r="CR26" s="3">
        <v>0</v>
      </c>
      <c r="CS26" s="3">
        <v>0</v>
      </c>
      <c r="CT26" s="3">
        <v>0</v>
      </c>
      <c r="CU26" s="3">
        <v>0</v>
      </c>
      <c r="CV26" s="3">
        <v>0</v>
      </c>
      <c r="CW26" s="3">
        <v>0</v>
      </c>
      <c r="CX26" s="3">
        <v>0</v>
      </c>
      <c r="CY26" s="3">
        <v>0</v>
      </c>
      <c r="CZ26" s="3">
        <v>0</v>
      </c>
      <c r="DA26" s="3">
        <v>0</v>
      </c>
      <c r="DB26" s="3">
        <v>0</v>
      </c>
      <c r="DC26" s="3"/>
      <c r="DD26" s="3">
        <f t="shared" si="0"/>
        <v>12</v>
      </c>
      <c r="DE26" s="5">
        <f t="shared" si="1"/>
        <v>0.11428571428571428</v>
      </c>
      <c r="DF26" s="5">
        <f t="shared" si="2"/>
        <v>0.83168544550936374</v>
      </c>
      <c r="DG26" s="3" t="s">
        <v>16</v>
      </c>
      <c r="DH26" s="3" t="s">
        <v>17</v>
      </c>
      <c r="DI26" s="3" t="s">
        <v>71</v>
      </c>
      <c r="DJ26" s="3" t="s">
        <v>81</v>
      </c>
      <c r="DK26" s="3" t="s">
        <v>72</v>
      </c>
      <c r="DL26" s="3" t="s">
        <v>33</v>
      </c>
      <c r="DM26" s="3" t="s">
        <v>72</v>
      </c>
      <c r="DN26" s="3" t="s">
        <v>19</v>
      </c>
      <c r="DO26" s="3" t="s">
        <v>80</v>
      </c>
      <c r="DP26" s="3" t="s">
        <v>80</v>
      </c>
      <c r="DQ26" s="6" t="s">
        <v>21</v>
      </c>
    </row>
    <row r="27" spans="1:121" ht="12" customHeight="1" x14ac:dyDescent="0.35">
      <c r="A27" s="3" t="s">
        <v>82</v>
      </c>
      <c r="B27" s="3"/>
      <c r="C27" s="3"/>
      <c r="D27" s="3"/>
      <c r="E27" s="3">
        <v>2</v>
      </c>
      <c r="F27" s="3">
        <v>2</v>
      </c>
      <c r="G27" s="3">
        <v>3</v>
      </c>
      <c r="H27" s="3"/>
      <c r="I27" s="3"/>
      <c r="J27" s="3"/>
      <c r="K27" s="3">
        <v>5</v>
      </c>
      <c r="L27" s="4">
        <v>3</v>
      </c>
      <c r="M27" s="4"/>
      <c r="N27" s="4"/>
      <c r="O27" s="3"/>
      <c r="P27" s="3"/>
      <c r="Q27" s="3">
        <v>1</v>
      </c>
      <c r="R27" s="3"/>
      <c r="S27" s="3"/>
      <c r="T27" s="3"/>
      <c r="U27" s="3">
        <v>1</v>
      </c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>
        <v>5</v>
      </c>
      <c r="AY27" s="3"/>
      <c r="AZ27" s="3">
        <v>1</v>
      </c>
      <c r="BA27" s="3">
        <v>8</v>
      </c>
      <c r="BB27" s="3"/>
      <c r="BC27" s="3"/>
      <c r="BD27" s="3"/>
      <c r="BE27" s="3"/>
      <c r="BF27" s="3"/>
      <c r="BG27" s="3">
        <v>18</v>
      </c>
      <c r="BH27" s="3">
        <v>10</v>
      </c>
      <c r="BI27" s="3">
        <v>10</v>
      </c>
      <c r="BJ27" s="3">
        <v>1</v>
      </c>
      <c r="BK27" s="3">
        <v>3</v>
      </c>
      <c r="BL27" s="3">
        <v>6</v>
      </c>
      <c r="BM27" s="3"/>
      <c r="BN27" s="3"/>
      <c r="BO27" s="3"/>
      <c r="BP27" s="3"/>
      <c r="BQ27" s="3"/>
      <c r="BR27" s="3"/>
      <c r="BS27" s="3"/>
      <c r="BT27" s="3"/>
      <c r="BU27" s="3"/>
      <c r="BV27" s="3">
        <v>1</v>
      </c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4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>
        <f t="shared" si="0"/>
        <v>80</v>
      </c>
      <c r="DE27" s="5">
        <f t="shared" si="1"/>
        <v>4.7058823529411766</v>
      </c>
      <c r="DF27" s="5">
        <f t="shared" si="2"/>
        <v>4.4558580857425003</v>
      </c>
      <c r="DG27" s="3" t="s">
        <v>16</v>
      </c>
      <c r="DH27" s="3" t="s">
        <v>17</v>
      </c>
      <c r="DI27" s="3" t="s">
        <v>71</v>
      </c>
      <c r="DJ27" s="3" t="s">
        <v>81</v>
      </c>
      <c r="DK27" s="3" t="s">
        <v>72</v>
      </c>
      <c r="DL27" s="3" t="s">
        <v>33</v>
      </c>
      <c r="DM27" s="3" t="s">
        <v>72</v>
      </c>
      <c r="DN27" s="3" t="s">
        <v>83</v>
      </c>
      <c r="DO27" s="3" t="s">
        <v>82</v>
      </c>
      <c r="DP27" s="3" t="s">
        <v>82</v>
      </c>
      <c r="DQ27" s="6" t="s">
        <v>21</v>
      </c>
    </row>
    <row r="28" spans="1:121" ht="12" customHeight="1" x14ac:dyDescent="0.35">
      <c r="A28" s="8" t="s">
        <v>84</v>
      </c>
      <c r="B28" s="3"/>
      <c r="C28" s="3"/>
      <c r="D28" s="3"/>
      <c r="E28" s="3">
        <v>3</v>
      </c>
      <c r="F28" s="3">
        <v>5</v>
      </c>
      <c r="G28" s="3">
        <v>2</v>
      </c>
      <c r="H28" s="3"/>
      <c r="I28" s="3"/>
      <c r="J28" s="3"/>
      <c r="K28" s="3">
        <v>5</v>
      </c>
      <c r="L28" s="4"/>
      <c r="M28" s="4"/>
      <c r="N28" s="4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>
        <v>1</v>
      </c>
      <c r="AY28" s="3"/>
      <c r="AZ28" s="3">
        <v>2</v>
      </c>
      <c r="BA28" s="3"/>
      <c r="BB28" s="3"/>
      <c r="BC28" s="3"/>
      <c r="BD28" s="3"/>
      <c r="BE28" s="3">
        <v>1</v>
      </c>
      <c r="BF28" s="3"/>
      <c r="BG28" s="3"/>
      <c r="BH28" s="3"/>
      <c r="BI28" s="3"/>
      <c r="BJ28" s="3"/>
      <c r="BK28" s="3">
        <v>5</v>
      </c>
      <c r="BL28" s="3">
        <v>2</v>
      </c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>
        <v>1</v>
      </c>
      <c r="CL28" s="3">
        <v>1</v>
      </c>
      <c r="CM28" s="3"/>
      <c r="CN28" s="3"/>
      <c r="CO28" s="4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>
        <f t="shared" si="0"/>
        <v>28</v>
      </c>
      <c r="DE28" s="5">
        <f t="shared" si="1"/>
        <v>2.5454545454545454</v>
      </c>
      <c r="DF28" s="5">
        <f t="shared" si="2"/>
        <v>1.6160353486028345</v>
      </c>
      <c r="DG28" s="3" t="s">
        <v>16</v>
      </c>
      <c r="DH28" s="3" t="s">
        <v>17</v>
      </c>
      <c r="DI28" s="3" t="s">
        <v>71</v>
      </c>
      <c r="DJ28" s="3" t="s">
        <v>81</v>
      </c>
      <c r="DK28" s="3" t="s">
        <v>72</v>
      </c>
      <c r="DL28" s="3" t="s">
        <v>20</v>
      </c>
      <c r="DM28" s="3" t="s">
        <v>72</v>
      </c>
      <c r="DN28" s="3" t="s">
        <v>83</v>
      </c>
      <c r="DO28" s="8" t="s">
        <v>84</v>
      </c>
      <c r="DP28" s="3" t="s">
        <v>82</v>
      </c>
      <c r="DQ28" s="6" t="s">
        <v>21</v>
      </c>
    </row>
    <row r="29" spans="1:121" ht="12" customHeight="1" x14ac:dyDescent="0.35">
      <c r="A29" s="3" t="s">
        <v>85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4"/>
      <c r="M29" s="4"/>
      <c r="N29" s="4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>
        <v>1</v>
      </c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>
        <v>3</v>
      </c>
      <c r="CI29" s="3"/>
      <c r="CJ29" s="3">
        <v>2</v>
      </c>
      <c r="CK29" s="3">
        <v>1</v>
      </c>
      <c r="CL29" s="3"/>
      <c r="CM29" s="3">
        <v>1</v>
      </c>
      <c r="CN29" s="3"/>
      <c r="CO29" s="4"/>
      <c r="CP29" s="3"/>
      <c r="CQ29" s="3"/>
      <c r="CR29" s="3"/>
      <c r="CS29" s="3"/>
      <c r="CT29" s="3"/>
      <c r="CU29" s="3"/>
      <c r="CV29" s="3"/>
      <c r="CW29" s="3">
        <v>13</v>
      </c>
      <c r="CX29" s="3"/>
      <c r="CY29" s="3">
        <v>1</v>
      </c>
      <c r="CZ29" s="3"/>
      <c r="DA29" s="3"/>
      <c r="DB29" s="3">
        <v>3</v>
      </c>
      <c r="DC29" s="3"/>
      <c r="DD29" s="3">
        <f t="shared" si="0"/>
        <v>25</v>
      </c>
      <c r="DE29" s="5">
        <f t="shared" si="1"/>
        <v>3.125</v>
      </c>
      <c r="DF29" s="5">
        <f t="shared" si="2"/>
        <v>3.822221212855164</v>
      </c>
      <c r="DG29" s="3" t="s">
        <v>16</v>
      </c>
      <c r="DH29" s="3" t="s">
        <v>17</v>
      </c>
      <c r="DI29" s="3" t="s">
        <v>71</v>
      </c>
      <c r="DJ29" s="3" t="s">
        <v>81</v>
      </c>
      <c r="DK29" s="3" t="s">
        <v>72</v>
      </c>
      <c r="DL29" s="3" t="s">
        <v>33</v>
      </c>
      <c r="DM29" s="3" t="s">
        <v>72</v>
      </c>
      <c r="DN29" s="3" t="s">
        <v>86</v>
      </c>
      <c r="DO29" s="3" t="s">
        <v>85</v>
      </c>
      <c r="DP29" s="3" t="s">
        <v>85</v>
      </c>
      <c r="DQ29" s="6" t="s">
        <v>21</v>
      </c>
    </row>
    <row r="30" spans="1:121" ht="12" customHeight="1" x14ac:dyDescent="0.35">
      <c r="A30" s="3" t="s">
        <v>87</v>
      </c>
      <c r="B30" s="3">
        <v>9</v>
      </c>
      <c r="C30" s="3"/>
      <c r="D30" s="3"/>
      <c r="E30" s="3">
        <v>39</v>
      </c>
      <c r="F30" s="3">
        <v>27</v>
      </c>
      <c r="G30" s="3">
        <v>20</v>
      </c>
      <c r="H30" s="3"/>
      <c r="I30" s="3"/>
      <c r="J30" s="3"/>
      <c r="K30" s="3">
        <v>11</v>
      </c>
      <c r="L30" s="4">
        <v>18</v>
      </c>
      <c r="M30" s="4"/>
      <c r="N30" s="4">
        <v>1</v>
      </c>
      <c r="O30" s="3"/>
      <c r="P30" s="3">
        <v>7</v>
      </c>
      <c r="Q30" s="3">
        <v>4</v>
      </c>
      <c r="R30" s="3">
        <v>7</v>
      </c>
      <c r="S30" s="3"/>
      <c r="T30" s="3">
        <v>10</v>
      </c>
      <c r="U30" s="3">
        <v>4</v>
      </c>
      <c r="V30" s="3"/>
      <c r="W30" s="3"/>
      <c r="X30" s="3">
        <v>1</v>
      </c>
      <c r="Y30" s="3">
        <v>2</v>
      </c>
      <c r="Z30" s="3"/>
      <c r="AA30" s="3">
        <v>5</v>
      </c>
      <c r="AB30" s="3">
        <v>4</v>
      </c>
      <c r="AC30" s="3"/>
      <c r="AD30" s="3"/>
      <c r="AE30" s="3"/>
      <c r="AF30" s="3"/>
      <c r="AG30" s="3"/>
      <c r="AH30" s="3"/>
      <c r="AI30" s="3">
        <v>2</v>
      </c>
      <c r="AJ30" s="3"/>
      <c r="AK30" s="3"/>
      <c r="AL30" s="3"/>
      <c r="AM30" s="3">
        <v>4</v>
      </c>
      <c r="AN30" s="3"/>
      <c r="AO30" s="3">
        <v>5</v>
      </c>
      <c r="AP30" s="3">
        <v>4</v>
      </c>
      <c r="AQ30" s="3"/>
      <c r="AR30" s="3">
        <v>1</v>
      </c>
      <c r="AS30" s="3"/>
      <c r="AT30" s="3">
        <v>1</v>
      </c>
      <c r="AU30" s="3">
        <v>1</v>
      </c>
      <c r="AV30" s="3">
        <v>7</v>
      </c>
      <c r="AW30" s="3"/>
      <c r="AX30" s="3">
        <v>9</v>
      </c>
      <c r="AY30" s="3">
        <v>5</v>
      </c>
      <c r="AZ30" s="3"/>
      <c r="BA30" s="3">
        <v>20</v>
      </c>
      <c r="BB30" s="3">
        <v>5</v>
      </c>
      <c r="BC30" s="3"/>
      <c r="BD30" s="3">
        <v>1</v>
      </c>
      <c r="BE30" s="3">
        <v>8</v>
      </c>
      <c r="BF30" s="3"/>
      <c r="BG30" s="3">
        <v>25</v>
      </c>
      <c r="BH30" s="3">
        <v>16</v>
      </c>
      <c r="BI30" s="3">
        <v>27</v>
      </c>
      <c r="BJ30" s="3">
        <v>21</v>
      </c>
      <c r="BK30" s="3">
        <v>19</v>
      </c>
      <c r="BL30" s="3">
        <v>69</v>
      </c>
      <c r="BM30" s="3"/>
      <c r="BN30" s="3"/>
      <c r="BO30" s="3"/>
      <c r="BP30" s="3"/>
      <c r="BQ30" s="3">
        <v>1</v>
      </c>
      <c r="BR30" s="3"/>
      <c r="BS30" s="3">
        <v>17</v>
      </c>
      <c r="BT30" s="3">
        <v>7</v>
      </c>
      <c r="BU30" s="3"/>
      <c r="BV30" s="3"/>
      <c r="BW30" s="3"/>
      <c r="BX30" s="3">
        <v>4</v>
      </c>
      <c r="BY30" s="3"/>
      <c r="BZ30" s="3"/>
      <c r="CA30" s="3"/>
      <c r="CB30" s="3"/>
      <c r="CC30" s="3"/>
      <c r="CD30" s="3">
        <v>1</v>
      </c>
      <c r="CE30" s="3">
        <v>1</v>
      </c>
      <c r="CF30" s="3">
        <v>2</v>
      </c>
      <c r="CG30" s="3"/>
      <c r="CH30" s="3">
        <v>14</v>
      </c>
      <c r="CI30" s="3"/>
      <c r="CJ30" s="3">
        <v>1</v>
      </c>
      <c r="CK30" s="3">
        <v>5</v>
      </c>
      <c r="CL30" s="3">
        <v>2</v>
      </c>
      <c r="CM30" s="3"/>
      <c r="CN30" s="3">
        <v>2</v>
      </c>
      <c r="CO30" s="4">
        <v>3</v>
      </c>
      <c r="CP30" s="3"/>
      <c r="CQ30" s="3"/>
      <c r="CR30" s="3">
        <v>1</v>
      </c>
      <c r="CS30" s="3"/>
      <c r="CT30" s="3">
        <v>8</v>
      </c>
      <c r="CU30" s="3">
        <v>35</v>
      </c>
      <c r="CV30" s="3"/>
      <c r="CW30" s="3">
        <v>1</v>
      </c>
      <c r="CX30" s="3">
        <v>1</v>
      </c>
      <c r="CY30" s="3">
        <v>1</v>
      </c>
      <c r="CZ30" s="3"/>
      <c r="DA30" s="3"/>
      <c r="DB30" s="3">
        <v>1</v>
      </c>
      <c r="DC30" s="3"/>
      <c r="DD30" s="3">
        <f t="shared" si="0"/>
        <v>527</v>
      </c>
      <c r="DE30" s="5">
        <f t="shared" si="1"/>
        <v>9.4107142857142865</v>
      </c>
      <c r="DF30" s="5">
        <f t="shared" si="2"/>
        <v>12.151979241662483</v>
      </c>
      <c r="DG30" s="3" t="s">
        <v>16</v>
      </c>
      <c r="DH30" s="3" t="s">
        <v>17</v>
      </c>
      <c r="DI30" s="3" t="s">
        <v>71</v>
      </c>
      <c r="DJ30" s="3" t="s">
        <v>81</v>
      </c>
      <c r="DK30" s="3" t="s">
        <v>72</v>
      </c>
      <c r="DL30" s="3" t="s">
        <v>33</v>
      </c>
      <c r="DM30" s="3" t="s">
        <v>72</v>
      </c>
      <c r="DN30" s="3" t="s">
        <v>88</v>
      </c>
      <c r="DO30" s="3" t="s">
        <v>87</v>
      </c>
      <c r="DP30" s="3" t="s">
        <v>87</v>
      </c>
      <c r="DQ30" s="6" t="s">
        <v>21</v>
      </c>
    </row>
    <row r="31" spans="1:121" ht="12" customHeight="1" x14ac:dyDescent="0.35">
      <c r="A31" s="8" t="s">
        <v>89</v>
      </c>
      <c r="B31" s="3"/>
      <c r="C31" s="3"/>
      <c r="D31" s="3"/>
      <c r="E31" s="3"/>
      <c r="F31" s="3">
        <v>3</v>
      </c>
      <c r="G31" s="3">
        <v>5</v>
      </c>
      <c r="H31" s="3"/>
      <c r="I31" s="3"/>
      <c r="J31" s="3"/>
      <c r="K31" s="3">
        <v>4</v>
      </c>
      <c r="L31" s="4">
        <v>3</v>
      </c>
      <c r="M31" s="4"/>
      <c r="N31" s="4"/>
      <c r="O31" s="3"/>
      <c r="P31" s="3"/>
      <c r="Q31" s="3"/>
      <c r="R31" s="3"/>
      <c r="S31" s="3"/>
      <c r="T31" s="3"/>
      <c r="U31" s="3">
        <v>1</v>
      </c>
      <c r="V31" s="3"/>
      <c r="W31" s="3"/>
      <c r="X31" s="3"/>
      <c r="Y31" s="3"/>
      <c r="Z31" s="3"/>
      <c r="AA31" s="3">
        <v>1</v>
      </c>
      <c r="AB31" s="3"/>
      <c r="AC31" s="3">
        <v>8</v>
      </c>
      <c r="AD31" s="3"/>
      <c r="AE31" s="3"/>
      <c r="AF31" s="3"/>
      <c r="AG31" s="3"/>
      <c r="AH31" s="3"/>
      <c r="AI31" s="3"/>
      <c r="AJ31" s="3"/>
      <c r="AK31" s="3"/>
      <c r="AL31" s="3"/>
      <c r="AM31" s="3">
        <v>2</v>
      </c>
      <c r="AN31" s="3"/>
      <c r="AO31" s="3"/>
      <c r="AP31" s="3"/>
      <c r="AQ31" s="3"/>
      <c r="AR31" s="3"/>
      <c r="AS31" s="3">
        <v>4</v>
      </c>
      <c r="AT31" s="3"/>
      <c r="AU31" s="3"/>
      <c r="AV31" s="3"/>
      <c r="AW31" s="3"/>
      <c r="AX31" s="3">
        <v>2</v>
      </c>
      <c r="AY31" s="3"/>
      <c r="AZ31" s="3"/>
      <c r="BA31" s="3"/>
      <c r="BB31" s="3"/>
      <c r="BC31" s="3"/>
      <c r="BD31" s="3"/>
      <c r="BE31" s="3"/>
      <c r="BF31" s="3"/>
      <c r="BG31" s="3">
        <v>1</v>
      </c>
      <c r="BH31" s="3"/>
      <c r="BI31" s="3">
        <v>5</v>
      </c>
      <c r="BJ31" s="3"/>
      <c r="BK31" s="3"/>
      <c r="BL31" s="3"/>
      <c r="BM31" s="3"/>
      <c r="BN31" s="3"/>
      <c r="BO31" s="3"/>
      <c r="BP31" s="3"/>
      <c r="BQ31" s="3"/>
      <c r="BR31" s="3">
        <v>2</v>
      </c>
      <c r="BS31" s="3">
        <v>2</v>
      </c>
      <c r="BT31" s="3"/>
      <c r="BU31" s="3"/>
      <c r="BV31" s="3"/>
      <c r="BW31" s="3"/>
      <c r="BX31" s="3"/>
      <c r="BY31" s="3">
        <v>3</v>
      </c>
      <c r="BZ31" s="3"/>
      <c r="CA31" s="3"/>
      <c r="CB31" s="3"/>
      <c r="CC31" s="3"/>
      <c r="CD31" s="3"/>
      <c r="CE31" s="3"/>
      <c r="CF31" s="3">
        <v>1</v>
      </c>
      <c r="CG31" s="3">
        <v>5</v>
      </c>
      <c r="CH31" s="3">
        <v>4</v>
      </c>
      <c r="CI31" s="3"/>
      <c r="CJ31" s="3"/>
      <c r="CK31" s="3"/>
      <c r="CL31" s="3"/>
      <c r="CM31" s="3">
        <v>1</v>
      </c>
      <c r="CN31" s="3"/>
      <c r="CO31" s="4">
        <v>1</v>
      </c>
      <c r="CP31" s="3"/>
      <c r="CQ31" s="3"/>
      <c r="CR31" s="3"/>
      <c r="CS31" s="3"/>
      <c r="CT31" s="3">
        <v>28</v>
      </c>
      <c r="CU31" s="3">
        <v>14</v>
      </c>
      <c r="CV31" s="3"/>
      <c r="CW31" s="3"/>
      <c r="CX31" s="3"/>
      <c r="CY31" s="3"/>
      <c r="CZ31" s="3"/>
      <c r="DA31" s="3">
        <v>1</v>
      </c>
      <c r="DB31" s="3">
        <v>1</v>
      </c>
      <c r="DC31" s="3"/>
      <c r="DD31" s="3">
        <f t="shared" si="0"/>
        <v>102</v>
      </c>
      <c r="DE31" s="5">
        <f t="shared" si="1"/>
        <v>4.25</v>
      </c>
      <c r="DF31" s="5">
        <f t="shared" si="2"/>
        <v>5.717298313014636</v>
      </c>
      <c r="DG31" s="3" t="s">
        <v>16</v>
      </c>
      <c r="DH31" s="3" t="s">
        <v>17</v>
      </c>
      <c r="DI31" s="3" t="s">
        <v>71</v>
      </c>
      <c r="DJ31" s="3" t="s">
        <v>81</v>
      </c>
      <c r="DK31" s="3" t="s">
        <v>72</v>
      </c>
      <c r="DL31" s="3" t="s">
        <v>20</v>
      </c>
      <c r="DM31" s="3" t="s">
        <v>72</v>
      </c>
      <c r="DN31" s="3" t="s">
        <v>88</v>
      </c>
      <c r="DO31" s="8" t="s">
        <v>89</v>
      </c>
      <c r="DP31" s="3" t="s">
        <v>87</v>
      </c>
      <c r="DQ31" s="6" t="s">
        <v>21</v>
      </c>
    </row>
    <row r="32" spans="1:121" ht="12" customHeight="1" x14ac:dyDescent="0.35">
      <c r="A32" s="3" t="s">
        <v>90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4"/>
      <c r="M32" s="4"/>
      <c r="N32" s="4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4"/>
      <c r="CP32" s="3"/>
      <c r="CQ32" s="3"/>
      <c r="CR32" s="3"/>
      <c r="CS32" s="3"/>
      <c r="CT32" s="3">
        <v>1</v>
      </c>
      <c r="CU32" s="3"/>
      <c r="CV32" s="3"/>
      <c r="CW32" s="3"/>
      <c r="CX32" s="3"/>
      <c r="CY32" s="3"/>
      <c r="CZ32" s="3"/>
      <c r="DA32" s="3"/>
      <c r="DB32" s="3"/>
      <c r="DC32" s="3"/>
      <c r="DD32" s="3">
        <f t="shared" si="0"/>
        <v>1</v>
      </c>
      <c r="DE32" s="5">
        <f t="shared" si="1"/>
        <v>1</v>
      </c>
      <c r="DF32" s="5">
        <f t="shared" si="2"/>
        <v>0</v>
      </c>
      <c r="DG32" s="3" t="s">
        <v>35</v>
      </c>
      <c r="DH32" s="3" t="s">
        <v>17</v>
      </c>
      <c r="DI32" s="3" t="s">
        <v>71</v>
      </c>
      <c r="DJ32" s="3" t="s">
        <v>91</v>
      </c>
      <c r="DK32" s="7" t="s">
        <v>37</v>
      </c>
      <c r="DL32" s="3" t="s">
        <v>33</v>
      </c>
      <c r="DM32" s="3" t="s">
        <v>72</v>
      </c>
      <c r="DN32" s="3" t="s">
        <v>92</v>
      </c>
      <c r="DO32" s="3" t="s">
        <v>90</v>
      </c>
      <c r="DP32" s="3" t="s">
        <v>90</v>
      </c>
      <c r="DQ32" s="6" t="s">
        <v>21</v>
      </c>
    </row>
    <row r="33" spans="1:121" ht="12" customHeight="1" x14ac:dyDescent="0.35">
      <c r="A33" s="3" t="s">
        <v>93</v>
      </c>
      <c r="B33" s="3">
        <v>1</v>
      </c>
      <c r="C33" s="3"/>
      <c r="D33" s="3"/>
      <c r="E33" s="3"/>
      <c r="F33" s="3"/>
      <c r="G33" s="3"/>
      <c r="H33" s="3"/>
      <c r="I33" s="3"/>
      <c r="J33" s="3"/>
      <c r="K33" s="3"/>
      <c r="L33" s="4"/>
      <c r="M33" s="4"/>
      <c r="N33" s="4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>
        <v>2</v>
      </c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4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>
        <f t="shared" si="0"/>
        <v>3</v>
      </c>
      <c r="DE33" s="5">
        <f t="shared" si="1"/>
        <v>1.5</v>
      </c>
      <c r="DF33" s="5">
        <f t="shared" si="2"/>
        <v>0.5</v>
      </c>
      <c r="DG33" s="3" t="s">
        <v>16</v>
      </c>
      <c r="DH33" s="3" t="s">
        <v>17</v>
      </c>
      <c r="DI33" s="3" t="s">
        <v>71</v>
      </c>
      <c r="DJ33" s="3" t="s">
        <v>94</v>
      </c>
      <c r="DK33" s="3" t="s">
        <v>72</v>
      </c>
      <c r="DL33" s="3" t="s">
        <v>33</v>
      </c>
      <c r="DM33" s="3" t="s">
        <v>72</v>
      </c>
      <c r="DN33" s="3" t="s">
        <v>95</v>
      </c>
      <c r="DO33" s="3" t="s">
        <v>93</v>
      </c>
      <c r="DP33" s="3" t="s">
        <v>93</v>
      </c>
      <c r="DQ33" s="6" t="s">
        <v>21</v>
      </c>
    </row>
    <row r="34" spans="1:121" ht="12" customHeight="1" x14ac:dyDescent="0.35">
      <c r="A34" s="8" t="s">
        <v>96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4"/>
      <c r="M34" s="4"/>
      <c r="N34" s="4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>
        <v>1</v>
      </c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4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>
        <f t="shared" si="0"/>
        <v>1</v>
      </c>
      <c r="DE34" s="5">
        <f t="shared" si="1"/>
        <v>1</v>
      </c>
      <c r="DF34" s="5">
        <f t="shared" si="2"/>
        <v>0</v>
      </c>
      <c r="DG34" s="3" t="s">
        <v>16</v>
      </c>
      <c r="DH34" s="3" t="s">
        <v>17</v>
      </c>
      <c r="DI34" s="3" t="s">
        <v>71</v>
      </c>
      <c r="DJ34" s="3" t="s">
        <v>94</v>
      </c>
      <c r="DK34" s="3" t="s">
        <v>72</v>
      </c>
      <c r="DL34" s="3" t="s">
        <v>20</v>
      </c>
      <c r="DM34" s="3" t="s">
        <v>72</v>
      </c>
      <c r="DN34" s="3" t="s">
        <v>95</v>
      </c>
      <c r="DO34" s="8" t="s">
        <v>96</v>
      </c>
      <c r="DP34" s="3" t="s">
        <v>93</v>
      </c>
      <c r="DQ34" s="6" t="s">
        <v>21</v>
      </c>
    </row>
    <row r="35" spans="1:121" ht="12" customHeight="1" x14ac:dyDescent="0.35">
      <c r="A35" s="3" t="s">
        <v>97</v>
      </c>
      <c r="B35" s="3"/>
      <c r="C35" s="3"/>
      <c r="D35" s="3"/>
      <c r="E35" s="3"/>
      <c r="F35" s="3"/>
      <c r="G35" s="3"/>
      <c r="H35" s="3">
        <v>1</v>
      </c>
      <c r="I35" s="3">
        <v>1</v>
      </c>
      <c r="J35" s="3"/>
      <c r="K35" s="3"/>
      <c r="L35" s="4"/>
      <c r="M35" s="4"/>
      <c r="N35" s="4"/>
      <c r="O35" s="3"/>
      <c r="P35" s="3">
        <v>7</v>
      </c>
      <c r="Q35" s="3"/>
      <c r="R35" s="3">
        <v>1</v>
      </c>
      <c r="S35" s="3"/>
      <c r="T35" s="3"/>
      <c r="U35" s="3"/>
      <c r="V35" s="3"/>
      <c r="W35" s="3"/>
      <c r="X35" s="3"/>
      <c r="Y35" s="3"/>
      <c r="Z35" s="3"/>
      <c r="AA35" s="3"/>
      <c r="AB35" s="3">
        <v>2</v>
      </c>
      <c r="AC35" s="3"/>
      <c r="AD35" s="3"/>
      <c r="AE35" s="3"/>
      <c r="AF35" s="3"/>
      <c r="AG35" s="3"/>
      <c r="AH35" s="3"/>
      <c r="AI35" s="3">
        <v>1</v>
      </c>
      <c r="AJ35" s="3">
        <v>1</v>
      </c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>
        <v>1</v>
      </c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>
        <v>2</v>
      </c>
      <c r="BK35" s="3"/>
      <c r="BL35" s="3"/>
      <c r="BM35" s="3"/>
      <c r="BN35" s="3">
        <v>2</v>
      </c>
      <c r="BO35" s="3"/>
      <c r="BP35" s="3">
        <v>1</v>
      </c>
      <c r="BQ35" s="3"/>
      <c r="BR35" s="3">
        <v>2</v>
      </c>
      <c r="BS35" s="3">
        <v>3</v>
      </c>
      <c r="BT35" s="3"/>
      <c r="BU35" s="3"/>
      <c r="BV35" s="3"/>
      <c r="BW35" s="3"/>
      <c r="BX35" s="3">
        <v>2</v>
      </c>
      <c r="BY35" s="3"/>
      <c r="BZ35" s="3"/>
      <c r="CA35" s="3">
        <v>1</v>
      </c>
      <c r="CB35" s="3"/>
      <c r="CC35" s="3"/>
      <c r="CD35" s="3"/>
      <c r="CE35" s="3"/>
      <c r="CF35" s="3"/>
      <c r="CG35" s="3"/>
      <c r="CH35" s="3"/>
      <c r="CI35" s="3"/>
      <c r="CJ35" s="3"/>
      <c r="CK35" s="3">
        <v>6</v>
      </c>
      <c r="CL35" s="3"/>
      <c r="CM35" s="3"/>
      <c r="CN35" s="3"/>
      <c r="CO35" s="4">
        <v>4</v>
      </c>
      <c r="CP35" s="3"/>
      <c r="CQ35" s="3"/>
      <c r="CR35" s="3">
        <v>4</v>
      </c>
      <c r="CS35" s="3">
        <v>1</v>
      </c>
      <c r="CT35" s="3">
        <v>10</v>
      </c>
      <c r="CU35" s="3"/>
      <c r="CV35" s="3"/>
      <c r="CW35" s="3">
        <v>1</v>
      </c>
      <c r="CX35" s="3"/>
      <c r="CY35" s="3">
        <v>1</v>
      </c>
      <c r="CZ35" s="3">
        <v>1</v>
      </c>
      <c r="DA35" s="3">
        <v>1</v>
      </c>
      <c r="DB35" s="3"/>
      <c r="DC35" s="3"/>
      <c r="DD35" s="3">
        <f t="shared" si="0"/>
        <v>57</v>
      </c>
      <c r="DE35" s="5">
        <f t="shared" si="1"/>
        <v>2.375</v>
      </c>
      <c r="DF35" s="5">
        <f t="shared" si="2"/>
        <v>2.2695906385660538</v>
      </c>
      <c r="DG35" s="3" t="s">
        <v>16</v>
      </c>
      <c r="DH35" s="3" t="s">
        <v>17</v>
      </c>
      <c r="DI35" s="3" t="s">
        <v>71</v>
      </c>
      <c r="DJ35" s="3" t="s">
        <v>98</v>
      </c>
      <c r="DK35" s="3" t="s">
        <v>72</v>
      </c>
      <c r="DL35" s="3" t="s">
        <v>33</v>
      </c>
      <c r="DM35" s="3" t="s">
        <v>72</v>
      </c>
      <c r="DN35" s="3" t="s">
        <v>99</v>
      </c>
      <c r="DO35" s="3" t="s">
        <v>97</v>
      </c>
      <c r="DP35" s="3" t="s">
        <v>97</v>
      </c>
      <c r="DQ35" s="6" t="s">
        <v>21</v>
      </c>
    </row>
    <row r="36" spans="1:121" ht="12" customHeight="1" x14ac:dyDescent="0.35">
      <c r="A36" s="8" t="s">
        <v>100</v>
      </c>
      <c r="B36" s="3"/>
      <c r="C36" s="3"/>
      <c r="D36" s="3"/>
      <c r="E36" s="3"/>
      <c r="F36" s="3"/>
      <c r="G36" s="3"/>
      <c r="H36" s="3"/>
      <c r="I36" s="3">
        <v>1</v>
      </c>
      <c r="J36" s="3"/>
      <c r="K36" s="3"/>
      <c r="L36" s="4"/>
      <c r="M36" s="4"/>
      <c r="N36" s="4"/>
      <c r="O36" s="3"/>
      <c r="P36" s="3">
        <v>130</v>
      </c>
      <c r="Q36" s="3"/>
      <c r="R36" s="3"/>
      <c r="S36" s="3"/>
      <c r="T36" s="3"/>
      <c r="U36" s="3"/>
      <c r="V36" s="3">
        <v>1</v>
      </c>
      <c r="W36" s="3"/>
      <c r="X36" s="3"/>
      <c r="Y36" s="3"/>
      <c r="Z36" s="3"/>
      <c r="AA36" s="3">
        <v>1</v>
      </c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>
        <v>1</v>
      </c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>
        <v>11</v>
      </c>
      <c r="BM36" s="3"/>
      <c r="BN36" s="3"/>
      <c r="BO36" s="3"/>
      <c r="BP36" s="3"/>
      <c r="BQ36" s="3"/>
      <c r="BR36" s="3"/>
      <c r="BS36" s="3"/>
      <c r="BT36" s="3"/>
      <c r="BU36" s="3">
        <v>2</v>
      </c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>
        <v>2</v>
      </c>
      <c r="CI36" s="3"/>
      <c r="CJ36" s="3"/>
      <c r="CK36" s="3"/>
      <c r="CL36" s="3">
        <v>1</v>
      </c>
      <c r="CM36" s="3"/>
      <c r="CN36" s="3"/>
      <c r="CO36" s="4">
        <v>4</v>
      </c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>
        <f t="shared" si="0"/>
        <v>154</v>
      </c>
      <c r="DE36" s="5">
        <f t="shared" si="1"/>
        <v>15.4</v>
      </c>
      <c r="DF36" s="5">
        <f t="shared" si="2"/>
        <v>38.312400081435776</v>
      </c>
      <c r="DG36" s="3" t="s">
        <v>16</v>
      </c>
      <c r="DH36" s="3" t="s">
        <v>17</v>
      </c>
      <c r="DI36" s="3" t="s">
        <v>71</v>
      </c>
      <c r="DJ36" s="3" t="s">
        <v>98</v>
      </c>
      <c r="DK36" s="3" t="s">
        <v>72</v>
      </c>
      <c r="DL36" s="3" t="s">
        <v>20</v>
      </c>
      <c r="DM36" s="3" t="s">
        <v>72</v>
      </c>
      <c r="DN36" s="3" t="s">
        <v>99</v>
      </c>
      <c r="DO36" s="8" t="s">
        <v>100</v>
      </c>
      <c r="DP36" s="3" t="s">
        <v>97</v>
      </c>
      <c r="DQ36" s="6" t="s">
        <v>21</v>
      </c>
    </row>
    <row r="37" spans="1:121" ht="12" customHeight="1" x14ac:dyDescent="0.35">
      <c r="A37" s="3" t="s">
        <v>101</v>
      </c>
      <c r="B37" s="3"/>
      <c r="C37" s="3"/>
      <c r="D37" s="3"/>
      <c r="E37" s="3"/>
      <c r="F37" s="3"/>
      <c r="G37" s="3"/>
      <c r="H37" s="3">
        <v>2</v>
      </c>
      <c r="I37" s="3"/>
      <c r="J37" s="3"/>
      <c r="K37" s="3"/>
      <c r="L37" s="4"/>
      <c r="M37" s="4"/>
      <c r="N37" s="4">
        <v>23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>
        <v>7</v>
      </c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>
        <v>1</v>
      </c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4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>
        <f t="shared" si="0"/>
        <v>33</v>
      </c>
      <c r="DE37" s="5">
        <f t="shared" si="1"/>
        <v>8.25</v>
      </c>
      <c r="DF37" s="5">
        <f t="shared" si="2"/>
        <v>8.8140512819020973</v>
      </c>
      <c r="DG37" s="3" t="s">
        <v>16</v>
      </c>
      <c r="DH37" s="3" t="s">
        <v>17</v>
      </c>
      <c r="DI37" s="3" t="s">
        <v>71</v>
      </c>
      <c r="DJ37" s="3" t="s">
        <v>102</v>
      </c>
      <c r="DK37" s="3" t="s">
        <v>72</v>
      </c>
      <c r="DL37" s="3" t="s">
        <v>33</v>
      </c>
      <c r="DM37" s="3" t="s">
        <v>72</v>
      </c>
      <c r="DN37" s="3" t="s">
        <v>103</v>
      </c>
      <c r="DO37" s="3" t="s">
        <v>101</v>
      </c>
      <c r="DP37" s="3" t="s">
        <v>101</v>
      </c>
      <c r="DQ37" s="6" t="s">
        <v>21</v>
      </c>
    </row>
    <row r="38" spans="1:121" ht="12" customHeight="1" x14ac:dyDescent="0.35">
      <c r="A38" s="3" t="s">
        <v>104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4"/>
      <c r="M38" s="4"/>
      <c r="N38" s="4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>
        <v>1</v>
      </c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4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>
        <f t="shared" si="0"/>
        <v>1</v>
      </c>
      <c r="DE38" s="5">
        <f t="shared" si="1"/>
        <v>1</v>
      </c>
      <c r="DF38" s="5">
        <f t="shared" si="2"/>
        <v>0</v>
      </c>
      <c r="DG38" s="3" t="s">
        <v>35</v>
      </c>
      <c r="DH38" s="3" t="s">
        <v>17</v>
      </c>
      <c r="DI38" s="3" t="s">
        <v>71</v>
      </c>
      <c r="DJ38" s="3" t="s">
        <v>102</v>
      </c>
      <c r="DK38" s="7" t="s">
        <v>37</v>
      </c>
      <c r="DL38" s="3" t="s">
        <v>33</v>
      </c>
      <c r="DM38" s="3" t="s">
        <v>72</v>
      </c>
      <c r="DN38" s="3" t="s">
        <v>105</v>
      </c>
      <c r="DO38" s="3" t="s">
        <v>104</v>
      </c>
      <c r="DP38" s="3" t="s">
        <v>104</v>
      </c>
      <c r="DQ38" s="6" t="s">
        <v>21</v>
      </c>
    </row>
    <row r="39" spans="1:121" ht="12" customHeight="1" x14ac:dyDescent="0.35">
      <c r="A39" s="3" t="s">
        <v>106</v>
      </c>
      <c r="B39" s="3"/>
      <c r="C39" s="3"/>
      <c r="D39" s="3"/>
      <c r="E39" s="3">
        <v>31</v>
      </c>
      <c r="F39" s="3">
        <v>41</v>
      </c>
      <c r="G39" s="3"/>
      <c r="H39" s="3"/>
      <c r="I39" s="3"/>
      <c r="J39" s="3"/>
      <c r="K39" s="3">
        <v>6</v>
      </c>
      <c r="L39" s="4"/>
      <c r="M39" s="4"/>
      <c r="N39" s="4"/>
      <c r="O39" s="3"/>
      <c r="P39" s="3">
        <v>1</v>
      </c>
      <c r="Q39" s="3"/>
      <c r="R39" s="3"/>
      <c r="S39" s="3"/>
      <c r="T39" s="3"/>
      <c r="U39" s="3">
        <v>1</v>
      </c>
      <c r="V39" s="3"/>
      <c r="W39" s="3"/>
      <c r="X39" s="3"/>
      <c r="Y39" s="3"/>
      <c r="Z39" s="3"/>
      <c r="AA39" s="3"/>
      <c r="AB39" s="3"/>
      <c r="AC39" s="3">
        <v>2</v>
      </c>
      <c r="AD39" s="3">
        <v>1</v>
      </c>
      <c r="AE39" s="3">
        <v>6</v>
      </c>
      <c r="AF39" s="3"/>
      <c r="AG39" s="3"/>
      <c r="AH39" s="3"/>
      <c r="AI39" s="3"/>
      <c r="AJ39" s="3"/>
      <c r="AK39" s="3"/>
      <c r="AL39" s="3"/>
      <c r="AM39" s="3"/>
      <c r="AN39" s="3"/>
      <c r="AO39" s="3">
        <v>1</v>
      </c>
      <c r="AP39" s="3">
        <v>1</v>
      </c>
      <c r="AQ39" s="3">
        <v>4</v>
      </c>
      <c r="AR39" s="3"/>
      <c r="AS39" s="3"/>
      <c r="AT39" s="3">
        <v>5</v>
      </c>
      <c r="AU39" s="3"/>
      <c r="AV39" s="3"/>
      <c r="AW39" s="3">
        <v>1</v>
      </c>
      <c r="AX39" s="3">
        <v>1</v>
      </c>
      <c r="AY39" s="3">
        <v>17</v>
      </c>
      <c r="AZ39" s="3"/>
      <c r="BA39" s="3"/>
      <c r="BB39" s="3">
        <v>1</v>
      </c>
      <c r="BC39" s="3">
        <v>1</v>
      </c>
      <c r="BD39" s="3"/>
      <c r="BE39" s="3">
        <v>1</v>
      </c>
      <c r="BF39" s="3">
        <v>3</v>
      </c>
      <c r="BG39" s="3">
        <v>20</v>
      </c>
      <c r="BH39" s="3">
        <v>4</v>
      </c>
      <c r="BI39" s="3">
        <v>5</v>
      </c>
      <c r="BJ39" s="3">
        <v>5</v>
      </c>
      <c r="BK39" s="3">
        <v>2</v>
      </c>
      <c r="BL39" s="3">
        <v>13</v>
      </c>
      <c r="BM39" s="3"/>
      <c r="BN39" s="3"/>
      <c r="BO39" s="3"/>
      <c r="BP39" s="3"/>
      <c r="BQ39" s="3">
        <v>2</v>
      </c>
      <c r="BR39" s="3">
        <v>1</v>
      </c>
      <c r="BS39" s="3">
        <v>4</v>
      </c>
      <c r="BT39" s="3">
        <v>1</v>
      </c>
      <c r="BU39" s="3">
        <v>2</v>
      </c>
      <c r="BV39" s="3">
        <v>1</v>
      </c>
      <c r="BW39" s="3"/>
      <c r="BX39" s="3">
        <v>1</v>
      </c>
      <c r="BY39" s="3"/>
      <c r="BZ39" s="3"/>
      <c r="CA39" s="3"/>
      <c r="CB39" s="3"/>
      <c r="CC39" s="3"/>
      <c r="CD39" s="3"/>
      <c r="CE39" s="3">
        <v>4</v>
      </c>
      <c r="CF39" s="3">
        <v>2</v>
      </c>
      <c r="CG39" s="3">
        <v>5</v>
      </c>
      <c r="CH39" s="3">
        <v>2</v>
      </c>
      <c r="CI39" s="3">
        <v>3</v>
      </c>
      <c r="CJ39" s="3">
        <v>3</v>
      </c>
      <c r="CK39" s="3">
        <v>1</v>
      </c>
      <c r="CL39" s="3">
        <v>14</v>
      </c>
      <c r="CM39" s="3">
        <v>1</v>
      </c>
      <c r="CN39" s="3"/>
      <c r="CO39" s="4">
        <v>1</v>
      </c>
      <c r="CP39" s="3"/>
      <c r="CQ39" s="3">
        <v>1</v>
      </c>
      <c r="CR39" s="3">
        <v>3</v>
      </c>
      <c r="CS39" s="3">
        <v>12</v>
      </c>
      <c r="CT39" s="3">
        <v>37</v>
      </c>
      <c r="CU39" s="3">
        <v>4</v>
      </c>
      <c r="CV39" s="3"/>
      <c r="CW39" s="3">
        <v>3</v>
      </c>
      <c r="CX39" s="3"/>
      <c r="CY39" s="3">
        <v>7</v>
      </c>
      <c r="CZ39" s="3"/>
      <c r="DA39" s="3">
        <v>2</v>
      </c>
      <c r="DB39" s="3">
        <v>5</v>
      </c>
      <c r="DC39" s="3"/>
      <c r="DD39" s="3">
        <f t="shared" si="0"/>
        <v>296</v>
      </c>
      <c r="DE39" s="5">
        <f t="shared" si="1"/>
        <v>5.8039215686274508</v>
      </c>
      <c r="DF39" s="5">
        <f t="shared" si="2"/>
        <v>8.7537546181862531</v>
      </c>
      <c r="DG39" s="3" t="s">
        <v>16</v>
      </c>
      <c r="DH39" s="3" t="s">
        <v>17</v>
      </c>
      <c r="DI39" s="3" t="s">
        <v>71</v>
      </c>
      <c r="DJ39" s="3" t="s">
        <v>98</v>
      </c>
      <c r="DK39" s="3" t="s">
        <v>72</v>
      </c>
      <c r="DL39" s="3" t="s">
        <v>33</v>
      </c>
      <c r="DM39" s="3" t="s">
        <v>72</v>
      </c>
      <c r="DN39" s="3" t="s">
        <v>107</v>
      </c>
      <c r="DO39" s="3" t="s">
        <v>106</v>
      </c>
      <c r="DP39" s="3" t="s">
        <v>106</v>
      </c>
      <c r="DQ39" s="6" t="s">
        <v>21</v>
      </c>
    </row>
    <row r="40" spans="1:121" ht="12" customHeight="1" x14ac:dyDescent="0.35">
      <c r="A40" s="8" t="s">
        <v>108</v>
      </c>
      <c r="B40" s="3"/>
      <c r="C40" s="3">
        <v>1</v>
      </c>
      <c r="D40" s="3">
        <v>1</v>
      </c>
      <c r="E40" s="3"/>
      <c r="F40" s="3"/>
      <c r="G40" s="3"/>
      <c r="H40" s="3">
        <v>1</v>
      </c>
      <c r="I40" s="3">
        <v>1</v>
      </c>
      <c r="J40" s="3">
        <v>5</v>
      </c>
      <c r="K40" s="3"/>
      <c r="L40" s="4"/>
      <c r="M40" s="4"/>
      <c r="N40" s="4">
        <v>8</v>
      </c>
      <c r="O40" s="3"/>
      <c r="P40" s="3">
        <v>8</v>
      </c>
      <c r="Q40" s="3">
        <v>1</v>
      </c>
      <c r="R40" s="3">
        <v>3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>
        <v>3</v>
      </c>
      <c r="AO40" s="3">
        <v>1</v>
      </c>
      <c r="AP40" s="3"/>
      <c r="AQ40" s="3"/>
      <c r="AR40" s="3"/>
      <c r="AS40" s="3"/>
      <c r="AT40" s="3">
        <v>1</v>
      </c>
      <c r="AU40" s="3">
        <v>1</v>
      </c>
      <c r="AV40" s="3"/>
      <c r="AW40" s="3"/>
      <c r="AX40" s="3">
        <v>1</v>
      </c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>
        <v>3</v>
      </c>
      <c r="BJ40" s="3">
        <v>1</v>
      </c>
      <c r="BK40" s="3"/>
      <c r="BL40" s="3">
        <v>3</v>
      </c>
      <c r="BM40" s="3">
        <v>1</v>
      </c>
      <c r="BN40" s="3">
        <v>4</v>
      </c>
      <c r="BO40" s="3">
        <v>4</v>
      </c>
      <c r="BP40" s="3">
        <v>3</v>
      </c>
      <c r="BQ40" s="3"/>
      <c r="BR40" s="3"/>
      <c r="BS40" s="3"/>
      <c r="BT40" s="3"/>
      <c r="BU40" s="3"/>
      <c r="BV40" s="3"/>
      <c r="BW40" s="3"/>
      <c r="BX40" s="3"/>
      <c r="BY40" s="3"/>
      <c r="BZ40" s="3">
        <v>1</v>
      </c>
      <c r="CA40" s="3">
        <v>7</v>
      </c>
      <c r="CB40" s="3"/>
      <c r="CC40" s="3"/>
      <c r="CD40" s="3"/>
      <c r="CE40" s="3">
        <v>4</v>
      </c>
      <c r="CF40" s="3">
        <v>1</v>
      </c>
      <c r="CG40" s="3"/>
      <c r="CH40" s="3">
        <v>1</v>
      </c>
      <c r="CI40" s="3"/>
      <c r="CJ40" s="3"/>
      <c r="CK40" s="3"/>
      <c r="CL40" s="3"/>
      <c r="CM40" s="3"/>
      <c r="CN40" s="3"/>
      <c r="CO40" s="4"/>
      <c r="CP40" s="3"/>
      <c r="CQ40" s="3"/>
      <c r="CR40" s="3">
        <v>4</v>
      </c>
      <c r="CS40" s="3"/>
      <c r="CT40" s="3">
        <v>1</v>
      </c>
      <c r="CU40" s="3"/>
      <c r="CV40" s="3"/>
      <c r="CW40" s="3">
        <v>2</v>
      </c>
      <c r="CX40" s="3"/>
      <c r="CY40" s="3">
        <v>2</v>
      </c>
      <c r="CZ40" s="3"/>
      <c r="DA40" s="3">
        <v>1</v>
      </c>
      <c r="DB40" s="3"/>
      <c r="DC40" s="3"/>
      <c r="DD40" s="3">
        <f t="shared" si="0"/>
        <v>79</v>
      </c>
      <c r="DE40" s="5">
        <f t="shared" si="1"/>
        <v>2.5483870967741935</v>
      </c>
      <c r="DF40" s="5">
        <f t="shared" si="2"/>
        <v>2.0765776696040104</v>
      </c>
      <c r="DG40" s="3" t="s">
        <v>16</v>
      </c>
      <c r="DH40" s="3" t="s">
        <v>17</v>
      </c>
      <c r="DI40" s="3" t="s">
        <v>71</v>
      </c>
      <c r="DJ40" s="3" t="s">
        <v>98</v>
      </c>
      <c r="DK40" s="3" t="s">
        <v>72</v>
      </c>
      <c r="DL40" s="3" t="s">
        <v>20</v>
      </c>
      <c r="DM40" s="3" t="s">
        <v>72</v>
      </c>
      <c r="DN40" s="3" t="s">
        <v>107</v>
      </c>
      <c r="DO40" s="8" t="s">
        <v>108</v>
      </c>
      <c r="DP40" s="3" t="s">
        <v>106</v>
      </c>
      <c r="DQ40" s="6" t="s">
        <v>21</v>
      </c>
    </row>
    <row r="41" spans="1:121" ht="12" customHeight="1" x14ac:dyDescent="0.35">
      <c r="A41" s="3" t="s">
        <v>109</v>
      </c>
      <c r="B41" s="3"/>
      <c r="C41" s="3">
        <v>7</v>
      </c>
      <c r="D41" s="3">
        <v>1</v>
      </c>
      <c r="E41" s="3"/>
      <c r="F41" s="3"/>
      <c r="G41" s="3">
        <v>3</v>
      </c>
      <c r="H41" s="3"/>
      <c r="I41" s="3"/>
      <c r="J41" s="3"/>
      <c r="K41" s="3">
        <v>1</v>
      </c>
      <c r="L41" s="4">
        <v>3</v>
      </c>
      <c r="M41" s="4"/>
      <c r="N41" s="4"/>
      <c r="O41" s="3"/>
      <c r="P41" s="3"/>
      <c r="Q41" s="3"/>
      <c r="R41" s="3"/>
      <c r="S41" s="3"/>
      <c r="T41" s="3"/>
      <c r="U41" s="3">
        <v>3</v>
      </c>
      <c r="V41" s="3"/>
      <c r="W41" s="3"/>
      <c r="X41" s="3">
        <v>1</v>
      </c>
      <c r="Y41" s="3">
        <v>2</v>
      </c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>
        <v>1</v>
      </c>
      <c r="AP41" s="3">
        <v>1</v>
      </c>
      <c r="AQ41" s="3"/>
      <c r="AR41" s="3"/>
      <c r="AS41" s="3"/>
      <c r="AT41" s="3">
        <v>1</v>
      </c>
      <c r="AU41" s="3"/>
      <c r="AV41" s="3">
        <v>2</v>
      </c>
      <c r="AW41" s="3"/>
      <c r="AX41" s="3"/>
      <c r="AY41" s="3">
        <v>1</v>
      </c>
      <c r="AZ41" s="3"/>
      <c r="BA41" s="3"/>
      <c r="BB41" s="3">
        <v>2</v>
      </c>
      <c r="BC41" s="3"/>
      <c r="BD41" s="3"/>
      <c r="BE41" s="3"/>
      <c r="BF41" s="3"/>
      <c r="BG41" s="3"/>
      <c r="BH41" s="3"/>
      <c r="BI41" s="3">
        <v>1</v>
      </c>
      <c r="BJ41" s="3">
        <v>4</v>
      </c>
      <c r="BK41" s="3"/>
      <c r="BL41" s="3">
        <v>7</v>
      </c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>
        <v>2</v>
      </c>
      <c r="CH41" s="3"/>
      <c r="CI41" s="3"/>
      <c r="CJ41" s="3">
        <v>1</v>
      </c>
      <c r="CK41" s="3"/>
      <c r="CL41" s="3">
        <v>2</v>
      </c>
      <c r="CM41" s="3"/>
      <c r="CN41" s="3"/>
      <c r="CO41" s="4"/>
      <c r="CP41" s="3"/>
      <c r="CQ41" s="3"/>
      <c r="CR41" s="3"/>
      <c r="CS41" s="3"/>
      <c r="CT41" s="3">
        <v>1</v>
      </c>
      <c r="CU41" s="3"/>
      <c r="CV41" s="3"/>
      <c r="CW41" s="3"/>
      <c r="CX41" s="3"/>
      <c r="CY41" s="3"/>
      <c r="CZ41" s="3"/>
      <c r="DA41" s="3">
        <v>2</v>
      </c>
      <c r="DB41" s="3"/>
      <c r="DC41" s="3"/>
      <c r="DD41" s="3">
        <f t="shared" si="0"/>
        <v>49</v>
      </c>
      <c r="DE41" s="5">
        <f t="shared" si="1"/>
        <v>2.2272727272727271</v>
      </c>
      <c r="DF41" s="5">
        <f t="shared" si="2"/>
        <v>1.730260573697662</v>
      </c>
      <c r="DG41" s="3" t="s">
        <v>35</v>
      </c>
      <c r="DH41" s="3" t="s">
        <v>17</v>
      </c>
      <c r="DI41" s="3" t="s">
        <v>71</v>
      </c>
      <c r="DJ41" s="3" t="s">
        <v>110</v>
      </c>
      <c r="DK41" s="7" t="s">
        <v>37</v>
      </c>
      <c r="DL41" s="3" t="s">
        <v>33</v>
      </c>
      <c r="DM41" s="3" t="s">
        <v>72</v>
      </c>
      <c r="DN41" s="3" t="s">
        <v>111</v>
      </c>
      <c r="DO41" s="3" t="s">
        <v>109</v>
      </c>
      <c r="DP41" s="3" t="s">
        <v>109</v>
      </c>
      <c r="DQ41" s="6" t="s">
        <v>21</v>
      </c>
    </row>
    <row r="42" spans="1:121" ht="12" customHeight="1" x14ac:dyDescent="0.35">
      <c r="A42" s="8" t="s">
        <v>112</v>
      </c>
      <c r="B42" s="3"/>
      <c r="C42" s="3"/>
      <c r="D42" s="3"/>
      <c r="E42" s="3"/>
      <c r="F42" s="3"/>
      <c r="G42" s="3">
        <v>2</v>
      </c>
      <c r="H42" s="3"/>
      <c r="I42" s="3"/>
      <c r="J42" s="3">
        <v>1</v>
      </c>
      <c r="K42" s="3"/>
      <c r="L42" s="4"/>
      <c r="M42" s="4"/>
      <c r="N42" s="4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>
        <v>1</v>
      </c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4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>
        <f t="shared" si="0"/>
        <v>4</v>
      </c>
      <c r="DE42" s="5">
        <f t="shared" si="1"/>
        <v>1.3333333333333333</v>
      </c>
      <c r="DF42" s="5">
        <f t="shared" si="2"/>
        <v>0.47140452079103168</v>
      </c>
      <c r="DG42" s="3" t="s">
        <v>35</v>
      </c>
      <c r="DH42" s="3" t="s">
        <v>17</v>
      </c>
      <c r="DI42" s="3" t="s">
        <v>71</v>
      </c>
      <c r="DJ42" s="3" t="s">
        <v>110</v>
      </c>
      <c r="DK42" s="7" t="s">
        <v>37</v>
      </c>
      <c r="DL42" s="3" t="s">
        <v>20</v>
      </c>
      <c r="DM42" s="3" t="s">
        <v>72</v>
      </c>
      <c r="DN42" s="3" t="s">
        <v>111</v>
      </c>
      <c r="DO42" s="8" t="s">
        <v>112</v>
      </c>
      <c r="DP42" s="3" t="s">
        <v>109</v>
      </c>
      <c r="DQ42" s="6" t="s">
        <v>21</v>
      </c>
    </row>
    <row r="43" spans="1:121" ht="12" customHeight="1" x14ac:dyDescent="0.35">
      <c r="A43" s="3" t="s">
        <v>113</v>
      </c>
      <c r="B43" s="3"/>
      <c r="C43" s="3"/>
      <c r="D43" s="3"/>
      <c r="E43" s="3"/>
      <c r="F43" s="3"/>
      <c r="G43" s="3"/>
      <c r="H43" s="3"/>
      <c r="I43" s="3">
        <v>1</v>
      </c>
      <c r="J43" s="3"/>
      <c r="K43" s="3"/>
      <c r="L43" s="4"/>
      <c r="M43" s="4"/>
      <c r="N43" s="4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>
        <v>1</v>
      </c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4"/>
      <c r="CP43" s="3"/>
      <c r="CQ43" s="3"/>
      <c r="CR43" s="3"/>
      <c r="CS43" s="3">
        <v>1</v>
      </c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>
        <f t="shared" si="0"/>
        <v>3</v>
      </c>
      <c r="DE43" s="5">
        <f t="shared" si="1"/>
        <v>1</v>
      </c>
      <c r="DF43" s="5">
        <f t="shared" si="2"/>
        <v>0</v>
      </c>
      <c r="DG43" s="3" t="s">
        <v>16</v>
      </c>
      <c r="DH43" s="3" t="s">
        <v>17</v>
      </c>
      <c r="DI43" s="3" t="s">
        <v>71</v>
      </c>
      <c r="DJ43" s="3" t="s">
        <v>102</v>
      </c>
      <c r="DK43" s="3" t="s">
        <v>72</v>
      </c>
      <c r="DL43" s="3" t="s">
        <v>33</v>
      </c>
      <c r="DM43" s="3" t="s">
        <v>72</v>
      </c>
      <c r="DN43" s="3" t="s">
        <v>114</v>
      </c>
      <c r="DO43" s="3" t="s">
        <v>113</v>
      </c>
      <c r="DP43" s="3" t="s">
        <v>113</v>
      </c>
      <c r="DQ43" s="6" t="s">
        <v>21</v>
      </c>
    </row>
    <row r="44" spans="1:121" ht="12" customHeight="1" x14ac:dyDescent="0.35">
      <c r="A44" s="3" t="s">
        <v>115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4"/>
      <c r="M44" s="4"/>
      <c r="N44" s="4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>
        <v>1</v>
      </c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>
        <v>1</v>
      </c>
      <c r="BB44" s="3"/>
      <c r="BC44" s="3"/>
      <c r="BD44" s="3"/>
      <c r="BE44" s="3">
        <v>1</v>
      </c>
      <c r="BF44" s="3"/>
      <c r="BG44" s="3">
        <v>1</v>
      </c>
      <c r="BH44" s="3"/>
      <c r="BI44" s="3"/>
      <c r="BJ44" s="3">
        <v>1</v>
      </c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4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>
        <f t="shared" si="0"/>
        <v>5</v>
      </c>
      <c r="DE44" s="5">
        <f t="shared" si="1"/>
        <v>1</v>
      </c>
      <c r="DF44" s="5">
        <f t="shared" si="2"/>
        <v>0</v>
      </c>
      <c r="DG44" s="3" t="s">
        <v>16</v>
      </c>
      <c r="DH44" s="3" t="s">
        <v>17</v>
      </c>
      <c r="DI44" s="3" t="s">
        <v>71</v>
      </c>
      <c r="DJ44" s="3" t="s">
        <v>116</v>
      </c>
      <c r="DK44" s="3" t="s">
        <v>72</v>
      </c>
      <c r="DL44" s="3" t="s">
        <v>33</v>
      </c>
      <c r="DM44" s="3" t="s">
        <v>72</v>
      </c>
      <c r="DN44" s="3" t="s">
        <v>117</v>
      </c>
      <c r="DO44" s="3" t="s">
        <v>115</v>
      </c>
      <c r="DP44" s="3" t="s">
        <v>115</v>
      </c>
      <c r="DQ44" s="6" t="s">
        <v>21</v>
      </c>
    </row>
    <row r="45" spans="1:121" ht="12" customHeight="1" x14ac:dyDescent="0.35">
      <c r="A45" s="8" t="s">
        <v>118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4"/>
      <c r="M45" s="4"/>
      <c r="N45" s="4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>
        <v>1</v>
      </c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4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>
        <f t="shared" si="0"/>
        <v>1</v>
      </c>
      <c r="DE45" s="5">
        <f t="shared" si="1"/>
        <v>1</v>
      </c>
      <c r="DF45" s="5">
        <f t="shared" si="2"/>
        <v>0</v>
      </c>
      <c r="DG45" s="3" t="s">
        <v>16</v>
      </c>
      <c r="DH45" s="3" t="s">
        <v>17</v>
      </c>
      <c r="DI45" s="3" t="s">
        <v>71</v>
      </c>
      <c r="DJ45" s="3" t="s">
        <v>116</v>
      </c>
      <c r="DK45" s="3" t="s">
        <v>72</v>
      </c>
      <c r="DL45" s="3" t="s">
        <v>20</v>
      </c>
      <c r="DM45" s="3" t="s">
        <v>72</v>
      </c>
      <c r="DN45" s="3" t="s">
        <v>117</v>
      </c>
      <c r="DO45" s="8" t="s">
        <v>118</v>
      </c>
      <c r="DP45" s="3" t="s">
        <v>115</v>
      </c>
      <c r="DQ45" s="6" t="s">
        <v>21</v>
      </c>
    </row>
    <row r="46" spans="1:121" ht="12" customHeight="1" x14ac:dyDescent="0.35">
      <c r="A46" s="3" t="s">
        <v>119</v>
      </c>
      <c r="B46" s="3">
        <v>1</v>
      </c>
      <c r="C46" s="3">
        <v>1</v>
      </c>
      <c r="D46" s="3"/>
      <c r="E46" s="3"/>
      <c r="F46" s="3"/>
      <c r="G46" s="3"/>
      <c r="H46" s="3"/>
      <c r="I46" s="3"/>
      <c r="J46" s="3"/>
      <c r="K46" s="3"/>
      <c r="L46" s="4"/>
      <c r="M46" s="4"/>
      <c r="N46" s="4"/>
      <c r="O46" s="3"/>
      <c r="P46" s="3">
        <v>1</v>
      </c>
      <c r="Q46" s="3"/>
      <c r="R46" s="3">
        <v>1</v>
      </c>
      <c r="S46" s="3"/>
      <c r="T46" s="3">
        <v>3</v>
      </c>
      <c r="U46" s="3">
        <v>2</v>
      </c>
      <c r="V46" s="3"/>
      <c r="W46" s="3"/>
      <c r="X46" s="3">
        <v>1</v>
      </c>
      <c r="Y46" s="3">
        <v>1</v>
      </c>
      <c r="Z46" s="3">
        <v>1</v>
      </c>
      <c r="AA46" s="3">
        <v>1</v>
      </c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>
        <v>6</v>
      </c>
      <c r="AN46" s="3"/>
      <c r="AO46" s="3"/>
      <c r="AP46" s="3"/>
      <c r="AQ46" s="3">
        <v>1</v>
      </c>
      <c r="AR46" s="3">
        <v>1</v>
      </c>
      <c r="AS46" s="3">
        <v>1</v>
      </c>
      <c r="AT46" s="3"/>
      <c r="AU46" s="3"/>
      <c r="AV46" s="3"/>
      <c r="AW46" s="3"/>
      <c r="AX46" s="3">
        <v>5</v>
      </c>
      <c r="AY46" s="3"/>
      <c r="AZ46" s="3"/>
      <c r="BA46" s="3"/>
      <c r="BB46" s="3"/>
      <c r="BC46" s="3"/>
      <c r="BD46" s="3"/>
      <c r="BE46" s="3"/>
      <c r="BF46" s="3"/>
      <c r="BG46" s="3">
        <v>5</v>
      </c>
      <c r="BH46" s="3">
        <v>2</v>
      </c>
      <c r="BI46" s="3">
        <v>3</v>
      </c>
      <c r="BJ46" s="3">
        <v>3</v>
      </c>
      <c r="BK46" s="3"/>
      <c r="BL46" s="3"/>
      <c r="BM46" s="3"/>
      <c r="BN46" s="3"/>
      <c r="BO46" s="3"/>
      <c r="BP46" s="3"/>
      <c r="BQ46" s="3"/>
      <c r="BR46" s="3"/>
      <c r="BS46" s="3">
        <v>1</v>
      </c>
      <c r="BT46" s="3"/>
      <c r="BU46" s="3"/>
      <c r="BV46" s="3"/>
      <c r="BW46" s="3"/>
      <c r="BX46" s="3">
        <v>3</v>
      </c>
      <c r="BY46" s="3"/>
      <c r="BZ46" s="3"/>
      <c r="CA46" s="3"/>
      <c r="CB46" s="3"/>
      <c r="CC46" s="3"/>
      <c r="CD46" s="3"/>
      <c r="CE46" s="3">
        <v>2</v>
      </c>
      <c r="CF46" s="3"/>
      <c r="CG46" s="3">
        <v>1</v>
      </c>
      <c r="CH46" s="3"/>
      <c r="CI46" s="3">
        <v>1</v>
      </c>
      <c r="CJ46" s="3">
        <v>2</v>
      </c>
      <c r="CK46" s="3">
        <v>2</v>
      </c>
      <c r="CL46" s="3"/>
      <c r="CM46" s="3">
        <v>3</v>
      </c>
      <c r="CN46" s="3"/>
      <c r="CO46" s="4"/>
      <c r="CP46" s="3"/>
      <c r="CQ46" s="3"/>
      <c r="CR46" s="3"/>
      <c r="CS46" s="3"/>
      <c r="CT46" s="3">
        <v>1</v>
      </c>
      <c r="CU46" s="3"/>
      <c r="CV46" s="3"/>
      <c r="CW46" s="3"/>
      <c r="CX46" s="3"/>
      <c r="CY46" s="3"/>
      <c r="CZ46" s="3"/>
      <c r="DA46" s="3"/>
      <c r="DB46" s="3"/>
      <c r="DC46" s="3"/>
      <c r="DD46" s="3">
        <f t="shared" si="0"/>
        <v>56</v>
      </c>
      <c r="DE46" s="5">
        <f t="shared" si="1"/>
        <v>2</v>
      </c>
      <c r="DF46" s="5">
        <f t="shared" si="2"/>
        <v>1.3887301496588271</v>
      </c>
      <c r="DG46" s="3" t="s">
        <v>35</v>
      </c>
      <c r="DH46" s="3" t="s">
        <v>17</v>
      </c>
      <c r="DI46" s="3" t="s">
        <v>71</v>
      </c>
      <c r="DJ46" s="3" t="s">
        <v>120</v>
      </c>
      <c r="DK46" s="7" t="s">
        <v>37</v>
      </c>
      <c r="DL46" s="3" t="s">
        <v>33</v>
      </c>
      <c r="DM46" s="3" t="s">
        <v>72</v>
      </c>
      <c r="DN46" s="3" t="s">
        <v>121</v>
      </c>
      <c r="DO46" s="3" t="s">
        <v>119</v>
      </c>
      <c r="DP46" s="3" t="s">
        <v>119</v>
      </c>
      <c r="DQ46" s="6" t="s">
        <v>21</v>
      </c>
    </row>
    <row r="47" spans="1:121" ht="12" customHeight="1" x14ac:dyDescent="0.35">
      <c r="A47" s="3" t="s">
        <v>122</v>
      </c>
      <c r="B47" s="3"/>
      <c r="C47" s="3"/>
      <c r="D47" s="3"/>
      <c r="E47" s="3">
        <v>1</v>
      </c>
      <c r="F47" s="3">
        <v>1</v>
      </c>
      <c r="G47" s="3"/>
      <c r="H47" s="3"/>
      <c r="I47" s="3"/>
      <c r="J47" s="3"/>
      <c r="K47" s="3">
        <v>1</v>
      </c>
      <c r="L47" s="4"/>
      <c r="M47" s="4"/>
      <c r="N47" s="4"/>
      <c r="O47" s="3"/>
      <c r="P47" s="3"/>
      <c r="Q47" s="3"/>
      <c r="R47" s="3"/>
      <c r="S47" s="3"/>
      <c r="T47" s="3">
        <v>1</v>
      </c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4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>
        <f t="shared" si="0"/>
        <v>4</v>
      </c>
      <c r="DE47" s="5">
        <f t="shared" si="1"/>
        <v>1</v>
      </c>
      <c r="DF47" s="5">
        <f t="shared" si="2"/>
        <v>0</v>
      </c>
      <c r="DG47" s="3" t="s">
        <v>35</v>
      </c>
      <c r="DH47" s="3" t="s">
        <v>17</v>
      </c>
      <c r="DI47" s="3" t="s">
        <v>71</v>
      </c>
      <c r="DJ47" s="3" t="s">
        <v>123</v>
      </c>
      <c r="DK47" s="7" t="s">
        <v>37</v>
      </c>
      <c r="DL47" s="3" t="s">
        <v>33</v>
      </c>
      <c r="DM47" s="3" t="s">
        <v>72</v>
      </c>
      <c r="DN47" s="3" t="s">
        <v>124</v>
      </c>
      <c r="DO47" s="3" t="s">
        <v>122</v>
      </c>
      <c r="DP47" s="3" t="s">
        <v>122</v>
      </c>
      <c r="DQ47" s="6" t="s">
        <v>21</v>
      </c>
    </row>
    <row r="48" spans="1:121" ht="12" customHeight="1" x14ac:dyDescent="0.35">
      <c r="A48" s="3" t="s">
        <v>125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4"/>
      <c r="M48" s="4"/>
      <c r="N48" s="4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>
        <v>1</v>
      </c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>
        <v>1</v>
      </c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>
        <v>2</v>
      </c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>
        <v>1</v>
      </c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>
        <v>4</v>
      </c>
      <c r="CK48" s="3"/>
      <c r="CL48" s="3"/>
      <c r="CM48" s="3"/>
      <c r="CN48" s="3"/>
      <c r="CO48" s="4"/>
      <c r="CP48" s="3"/>
      <c r="CQ48" s="3"/>
      <c r="CR48" s="3"/>
      <c r="CS48" s="3"/>
      <c r="CT48" s="3">
        <v>2</v>
      </c>
      <c r="CU48" s="3"/>
      <c r="CV48" s="3"/>
      <c r="CW48" s="3"/>
      <c r="CX48" s="3"/>
      <c r="CY48" s="3"/>
      <c r="CZ48" s="3"/>
      <c r="DA48" s="3"/>
      <c r="DB48" s="3"/>
      <c r="DC48" s="3"/>
      <c r="DD48" s="3">
        <f t="shared" si="0"/>
        <v>11</v>
      </c>
      <c r="DE48" s="5">
        <f t="shared" si="1"/>
        <v>1.8333333333333333</v>
      </c>
      <c r="DF48" s="5">
        <f t="shared" si="2"/>
        <v>1.0671873729054748</v>
      </c>
      <c r="DG48" s="3" t="s">
        <v>35</v>
      </c>
      <c r="DH48" s="3" t="s">
        <v>17</v>
      </c>
      <c r="DI48" s="3" t="s">
        <v>71</v>
      </c>
      <c r="DJ48" s="3" t="s">
        <v>81</v>
      </c>
      <c r="DK48" s="7" t="s">
        <v>37</v>
      </c>
      <c r="DL48" s="3" t="s">
        <v>33</v>
      </c>
      <c r="DM48" s="3" t="s">
        <v>72</v>
      </c>
      <c r="DN48" s="3" t="s">
        <v>126</v>
      </c>
      <c r="DO48" s="3" t="s">
        <v>125</v>
      </c>
      <c r="DP48" s="3" t="s">
        <v>125</v>
      </c>
      <c r="DQ48" s="6" t="s">
        <v>21</v>
      </c>
    </row>
    <row r="49" spans="1:131" ht="12" customHeight="1" x14ac:dyDescent="0.35">
      <c r="A49" s="3" t="s">
        <v>127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4"/>
      <c r="M49" s="4"/>
      <c r="N49" s="4"/>
      <c r="O49" s="3"/>
      <c r="P49" s="3"/>
      <c r="Q49" s="3"/>
      <c r="R49" s="3"/>
      <c r="S49" s="3"/>
      <c r="T49" s="3"/>
      <c r="U49" s="3"/>
      <c r="V49" s="3"/>
      <c r="W49" s="3">
        <v>1</v>
      </c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>
        <v>1</v>
      </c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4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>
        <f t="shared" si="0"/>
        <v>2</v>
      </c>
      <c r="DE49" s="5">
        <f t="shared" si="1"/>
        <v>1</v>
      </c>
      <c r="DF49" s="5">
        <f t="shared" si="2"/>
        <v>0</v>
      </c>
      <c r="DG49" s="3" t="s">
        <v>16</v>
      </c>
      <c r="DH49" s="3" t="s">
        <v>17</v>
      </c>
      <c r="DI49" s="3" t="s">
        <v>71</v>
      </c>
      <c r="DJ49" s="3" t="s">
        <v>102</v>
      </c>
      <c r="DK49" s="3" t="s">
        <v>72</v>
      </c>
      <c r="DL49" s="3" t="s">
        <v>33</v>
      </c>
      <c r="DM49" s="3" t="s">
        <v>72</v>
      </c>
      <c r="DN49" s="3" t="s">
        <v>128</v>
      </c>
      <c r="DO49" s="3" t="s">
        <v>127</v>
      </c>
      <c r="DP49" s="3" t="s">
        <v>127</v>
      </c>
      <c r="DQ49" s="6" t="s">
        <v>21</v>
      </c>
    </row>
    <row r="50" spans="1:131" ht="12" customHeight="1" x14ac:dyDescent="0.35">
      <c r="A50" s="3" t="s">
        <v>129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4"/>
      <c r="M50" s="4"/>
      <c r="N50" s="4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>
        <v>1</v>
      </c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>
        <v>2</v>
      </c>
      <c r="BJ50" s="3">
        <v>1</v>
      </c>
      <c r="BK50" s="3"/>
      <c r="BL50" s="3"/>
      <c r="BM50" s="3"/>
      <c r="BN50" s="3"/>
      <c r="BO50" s="3"/>
      <c r="BP50" s="3"/>
      <c r="BQ50" s="3"/>
      <c r="BR50" s="3"/>
      <c r="BS50" s="3"/>
      <c r="BT50" s="3">
        <v>1</v>
      </c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>
        <v>1</v>
      </c>
      <c r="CO50" s="4"/>
      <c r="CP50" s="3"/>
      <c r="CQ50" s="3"/>
      <c r="CR50" s="3"/>
      <c r="CS50" s="3"/>
      <c r="CT50" s="3">
        <v>2</v>
      </c>
      <c r="CU50" s="3">
        <v>2</v>
      </c>
      <c r="CV50" s="3"/>
      <c r="CW50" s="3">
        <v>9</v>
      </c>
      <c r="CX50" s="3"/>
      <c r="CY50" s="3"/>
      <c r="CZ50" s="3"/>
      <c r="DA50" s="3"/>
      <c r="DB50" s="3">
        <v>1</v>
      </c>
      <c r="DC50" s="3"/>
      <c r="DD50" s="3">
        <f t="shared" si="0"/>
        <v>20</v>
      </c>
      <c r="DE50" s="5">
        <f t="shared" si="1"/>
        <v>2.2222222222222223</v>
      </c>
      <c r="DF50" s="5">
        <f t="shared" si="2"/>
        <v>2.4393887111222385</v>
      </c>
      <c r="DG50" s="3" t="s">
        <v>16</v>
      </c>
      <c r="DH50" s="3" t="s">
        <v>17</v>
      </c>
      <c r="DI50" s="3" t="s">
        <v>71</v>
      </c>
      <c r="DJ50" s="3" t="s">
        <v>81</v>
      </c>
      <c r="DK50" s="3" t="s">
        <v>72</v>
      </c>
      <c r="DL50" s="3" t="s">
        <v>33</v>
      </c>
      <c r="DM50" s="3" t="s">
        <v>72</v>
      </c>
      <c r="DN50" s="3" t="s">
        <v>130</v>
      </c>
      <c r="DO50" s="3" t="s">
        <v>129</v>
      </c>
      <c r="DP50" s="3" t="s">
        <v>129</v>
      </c>
      <c r="DQ50" s="6" t="s">
        <v>21</v>
      </c>
    </row>
    <row r="51" spans="1:131" ht="12" customHeight="1" x14ac:dyDescent="0.35">
      <c r="A51" s="3" t="s">
        <v>131</v>
      </c>
      <c r="B51" s="3">
        <v>1</v>
      </c>
      <c r="C51" s="3">
        <v>4</v>
      </c>
      <c r="D51" s="3">
        <v>3</v>
      </c>
      <c r="E51" s="3"/>
      <c r="F51" s="3">
        <v>5</v>
      </c>
      <c r="G51" s="3"/>
      <c r="H51" s="3">
        <v>1</v>
      </c>
      <c r="I51" s="3"/>
      <c r="J51" s="3">
        <v>1</v>
      </c>
      <c r="K51" s="3"/>
      <c r="L51" s="4"/>
      <c r="M51" s="4">
        <v>1</v>
      </c>
      <c r="N51" s="4"/>
      <c r="O51" s="3">
        <v>2</v>
      </c>
      <c r="P51" s="3"/>
      <c r="Q51" s="3">
        <v>1</v>
      </c>
      <c r="R51" s="3"/>
      <c r="S51" s="3">
        <v>5</v>
      </c>
      <c r="T51" s="3">
        <v>1</v>
      </c>
      <c r="U51" s="3">
        <v>7</v>
      </c>
      <c r="V51" s="3">
        <v>23</v>
      </c>
      <c r="W51" s="3">
        <v>31</v>
      </c>
      <c r="X51" s="3"/>
      <c r="Y51" s="3"/>
      <c r="Z51" s="3"/>
      <c r="AA51" s="3"/>
      <c r="AB51" s="3"/>
      <c r="AC51" s="3">
        <v>4</v>
      </c>
      <c r="AD51" s="3">
        <v>5</v>
      </c>
      <c r="AE51" s="3">
        <v>1</v>
      </c>
      <c r="AF51" s="3">
        <v>25</v>
      </c>
      <c r="AG51" s="3">
        <v>29</v>
      </c>
      <c r="AH51" s="3">
        <v>1</v>
      </c>
      <c r="AI51" s="3"/>
      <c r="AJ51" s="3">
        <v>2</v>
      </c>
      <c r="AK51" s="3"/>
      <c r="AL51" s="3">
        <v>3</v>
      </c>
      <c r="AM51" s="3">
        <v>3</v>
      </c>
      <c r="AN51" s="3"/>
      <c r="AO51" s="3">
        <v>59</v>
      </c>
      <c r="AP51" s="3"/>
      <c r="AQ51" s="3"/>
      <c r="AR51" s="3">
        <v>1</v>
      </c>
      <c r="AS51" s="3"/>
      <c r="AT51" s="3"/>
      <c r="AU51" s="3"/>
      <c r="AV51" s="3"/>
      <c r="AW51" s="3">
        <v>10</v>
      </c>
      <c r="AX51" s="3">
        <v>3</v>
      </c>
      <c r="AY51" s="3">
        <v>1</v>
      </c>
      <c r="AZ51" s="3">
        <v>1</v>
      </c>
      <c r="BA51" s="3">
        <v>1</v>
      </c>
      <c r="BB51" s="3"/>
      <c r="BC51" s="3"/>
      <c r="BD51" s="3">
        <v>5</v>
      </c>
      <c r="BE51" s="3">
        <v>1</v>
      </c>
      <c r="BF51" s="3">
        <v>6</v>
      </c>
      <c r="BG51" s="3">
        <v>1</v>
      </c>
      <c r="BH51" s="3">
        <v>1</v>
      </c>
      <c r="BI51" s="3">
        <v>1</v>
      </c>
      <c r="BJ51" s="3">
        <v>3</v>
      </c>
      <c r="BK51" s="3">
        <v>5</v>
      </c>
      <c r="BL51" s="3">
        <v>4</v>
      </c>
      <c r="BM51" s="3"/>
      <c r="BN51" s="3"/>
      <c r="BO51" s="3">
        <v>1</v>
      </c>
      <c r="BP51" s="3">
        <v>1</v>
      </c>
      <c r="BQ51" s="3"/>
      <c r="BR51" s="3">
        <v>7</v>
      </c>
      <c r="BS51" s="3">
        <v>2</v>
      </c>
      <c r="BT51" s="3"/>
      <c r="BU51" s="3">
        <v>3</v>
      </c>
      <c r="BV51" s="3"/>
      <c r="BW51" s="3">
        <v>3</v>
      </c>
      <c r="BX51" s="3">
        <v>2</v>
      </c>
      <c r="BY51" s="3">
        <v>1</v>
      </c>
      <c r="BZ51" s="3">
        <v>1</v>
      </c>
      <c r="CA51" s="3"/>
      <c r="CB51" s="3"/>
      <c r="CC51" s="3">
        <v>4</v>
      </c>
      <c r="CD51" s="3">
        <v>3</v>
      </c>
      <c r="CE51" s="3">
        <v>5</v>
      </c>
      <c r="CF51" s="3">
        <v>1</v>
      </c>
      <c r="CG51" s="3"/>
      <c r="CH51" s="3"/>
      <c r="CI51" s="3">
        <v>14</v>
      </c>
      <c r="CJ51" s="3"/>
      <c r="CK51" s="3">
        <v>1</v>
      </c>
      <c r="CL51" s="3"/>
      <c r="CM51" s="3"/>
      <c r="CN51" s="3">
        <v>1</v>
      </c>
      <c r="CO51" s="4"/>
      <c r="CP51" s="3">
        <v>18</v>
      </c>
      <c r="CQ51" s="3"/>
      <c r="CR51" s="3"/>
      <c r="CS51" s="3"/>
      <c r="CT51" s="3">
        <v>6</v>
      </c>
      <c r="CU51" s="3">
        <v>2</v>
      </c>
      <c r="CV51" s="3">
        <v>13</v>
      </c>
      <c r="CW51" s="3"/>
      <c r="CX51" s="3"/>
      <c r="CY51" s="3">
        <v>1</v>
      </c>
      <c r="CZ51" s="3">
        <v>7</v>
      </c>
      <c r="DA51" s="3">
        <v>4</v>
      </c>
      <c r="DB51" s="3">
        <v>2</v>
      </c>
      <c r="DC51" s="3">
        <v>2</v>
      </c>
      <c r="DD51" s="3">
        <f t="shared" si="0"/>
        <v>367</v>
      </c>
      <c r="DE51" s="5">
        <f t="shared" si="1"/>
        <v>5.734375</v>
      </c>
      <c r="DF51" s="5">
        <f t="shared" si="2"/>
        <v>9.4327259241099011</v>
      </c>
      <c r="DG51" s="3" t="s">
        <v>35</v>
      </c>
      <c r="DH51" s="3" t="s">
        <v>17</v>
      </c>
      <c r="DI51" s="3" t="s">
        <v>132</v>
      </c>
      <c r="DJ51" s="3" t="s">
        <v>19</v>
      </c>
      <c r="DK51" s="7" t="s">
        <v>37</v>
      </c>
      <c r="DL51" s="3" t="s">
        <v>33</v>
      </c>
      <c r="DM51" s="3" t="s">
        <v>133</v>
      </c>
      <c r="DN51" s="3" t="s">
        <v>19</v>
      </c>
      <c r="DO51" s="3" t="s">
        <v>131</v>
      </c>
      <c r="DP51" s="3" t="s">
        <v>131</v>
      </c>
      <c r="DQ51" s="6" t="s">
        <v>21</v>
      </c>
    </row>
    <row r="52" spans="1:131" ht="12" customHeight="1" x14ac:dyDescent="0.35">
      <c r="A52" s="3" t="s">
        <v>134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4"/>
      <c r="M52" s="4"/>
      <c r="N52" s="4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>
        <v>1</v>
      </c>
      <c r="BI52" s="3"/>
      <c r="BJ52" s="3"/>
      <c r="BK52" s="3">
        <v>2</v>
      </c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>
        <v>1</v>
      </c>
      <c r="CO52" s="4"/>
      <c r="CP52" s="3"/>
      <c r="CQ52" s="3"/>
      <c r="CR52" s="3">
        <v>1</v>
      </c>
      <c r="CS52" s="3"/>
      <c r="CT52" s="3">
        <v>2</v>
      </c>
      <c r="CU52" s="3"/>
      <c r="CV52" s="3"/>
      <c r="CW52" s="3"/>
      <c r="CX52" s="3"/>
      <c r="CY52" s="3"/>
      <c r="CZ52" s="3">
        <v>1</v>
      </c>
      <c r="DA52" s="3"/>
      <c r="DB52" s="3"/>
      <c r="DC52" s="3"/>
      <c r="DD52" s="3">
        <f t="shared" si="0"/>
        <v>8</v>
      </c>
      <c r="DE52" s="5">
        <f t="shared" si="1"/>
        <v>1.3333333333333333</v>
      </c>
      <c r="DF52" s="5">
        <f t="shared" si="2"/>
        <v>0.47140452079103168</v>
      </c>
      <c r="DG52" s="3" t="s">
        <v>35</v>
      </c>
      <c r="DH52" s="3" t="s">
        <v>17</v>
      </c>
      <c r="DI52" s="3" t="s">
        <v>132</v>
      </c>
      <c r="DJ52" s="3" t="s">
        <v>135</v>
      </c>
      <c r="DK52" s="7" t="s">
        <v>37</v>
      </c>
      <c r="DL52" s="3" t="s">
        <v>33</v>
      </c>
      <c r="DM52" s="3" t="s">
        <v>68</v>
      </c>
      <c r="DN52" s="3" t="s">
        <v>19</v>
      </c>
      <c r="DO52" s="3" t="s">
        <v>134</v>
      </c>
      <c r="DP52" s="3" t="s">
        <v>134</v>
      </c>
      <c r="DQ52" s="6" t="s">
        <v>21</v>
      </c>
    </row>
    <row r="53" spans="1:131" ht="12" customHeight="1" x14ac:dyDescent="0.35">
      <c r="A53" s="3" t="s">
        <v>136</v>
      </c>
      <c r="B53" s="3"/>
      <c r="C53" s="3"/>
      <c r="D53" s="3"/>
      <c r="E53" s="3"/>
      <c r="F53" s="3">
        <v>1</v>
      </c>
      <c r="G53" s="3"/>
      <c r="H53" s="3"/>
      <c r="I53" s="3"/>
      <c r="J53" s="3"/>
      <c r="K53" s="3"/>
      <c r="L53" s="4"/>
      <c r="M53" s="4"/>
      <c r="N53" s="4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>
        <v>8</v>
      </c>
      <c r="AU53" s="3">
        <v>2</v>
      </c>
      <c r="AV53" s="3">
        <v>2</v>
      </c>
      <c r="AW53" s="3"/>
      <c r="AX53" s="3"/>
      <c r="AY53" s="3"/>
      <c r="AZ53" s="3"/>
      <c r="BA53" s="3">
        <v>1</v>
      </c>
      <c r="BB53" s="3"/>
      <c r="BC53" s="3"/>
      <c r="BD53" s="3"/>
      <c r="BE53" s="3">
        <v>1</v>
      </c>
      <c r="BF53" s="3"/>
      <c r="BG53" s="3">
        <v>1</v>
      </c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>
        <v>1</v>
      </c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>
        <v>3</v>
      </c>
      <c r="CN53" s="3"/>
      <c r="CO53" s="4">
        <v>2</v>
      </c>
      <c r="CP53" s="3">
        <v>3</v>
      </c>
      <c r="CQ53" s="3">
        <v>7</v>
      </c>
      <c r="CR53" s="3">
        <v>11</v>
      </c>
      <c r="CS53" s="3">
        <v>7</v>
      </c>
      <c r="CT53" s="3">
        <v>78</v>
      </c>
      <c r="CU53" s="3">
        <v>22</v>
      </c>
      <c r="CV53" s="3">
        <v>2</v>
      </c>
      <c r="CW53" s="3">
        <v>17</v>
      </c>
      <c r="CX53" s="3">
        <v>3</v>
      </c>
      <c r="CY53" s="3">
        <v>4</v>
      </c>
      <c r="CZ53" s="3">
        <v>1</v>
      </c>
      <c r="DA53" s="3"/>
      <c r="DB53" s="3">
        <v>3</v>
      </c>
      <c r="DC53" s="3"/>
      <c r="DD53" s="3">
        <f t="shared" si="0"/>
        <v>180</v>
      </c>
      <c r="DE53" s="5">
        <f t="shared" si="1"/>
        <v>8.1818181818181817</v>
      </c>
      <c r="DF53" s="5">
        <f t="shared" si="2"/>
        <v>16.154471274194037</v>
      </c>
      <c r="DG53" s="3" t="s">
        <v>35</v>
      </c>
      <c r="DH53" s="3" t="s">
        <v>17</v>
      </c>
      <c r="DI53" s="3" t="s">
        <v>132</v>
      </c>
      <c r="DJ53" s="3" t="s">
        <v>137</v>
      </c>
      <c r="DK53" s="7" t="s">
        <v>37</v>
      </c>
      <c r="DL53" s="3" t="s">
        <v>33</v>
      </c>
      <c r="DM53" s="3" t="s">
        <v>68</v>
      </c>
      <c r="DN53" s="3" t="s">
        <v>19</v>
      </c>
      <c r="DO53" s="3" t="s">
        <v>136</v>
      </c>
      <c r="DP53" s="3" t="s">
        <v>136</v>
      </c>
      <c r="DQ53" s="6" t="s">
        <v>21</v>
      </c>
    </row>
    <row r="54" spans="1:131" ht="12" customHeight="1" x14ac:dyDescent="0.35">
      <c r="A54" s="3" t="s">
        <v>138</v>
      </c>
      <c r="B54" s="3">
        <v>0</v>
      </c>
      <c r="C54" s="3">
        <v>0</v>
      </c>
      <c r="D54" s="3">
        <v>0</v>
      </c>
      <c r="E54" s="3">
        <v>2</v>
      </c>
      <c r="F54" s="3">
        <v>0</v>
      </c>
      <c r="G54" s="3">
        <v>15</v>
      </c>
      <c r="H54" s="3">
        <v>0</v>
      </c>
      <c r="I54" s="3">
        <v>0</v>
      </c>
      <c r="J54" s="3">
        <v>0</v>
      </c>
      <c r="K54" s="3">
        <v>1</v>
      </c>
      <c r="L54" s="4">
        <v>4</v>
      </c>
      <c r="M54" s="4">
        <v>0</v>
      </c>
      <c r="N54" s="4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1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3</v>
      </c>
      <c r="AR54" s="3">
        <v>0</v>
      </c>
      <c r="AS54" s="3">
        <v>0</v>
      </c>
      <c r="AT54" s="3">
        <v>0</v>
      </c>
      <c r="AU54" s="3">
        <v>5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3">
        <v>0</v>
      </c>
      <c r="BK54" s="3">
        <v>0</v>
      </c>
      <c r="BL54" s="3">
        <v>0</v>
      </c>
      <c r="BM54" s="3">
        <v>0</v>
      </c>
      <c r="BN54" s="3">
        <v>0</v>
      </c>
      <c r="BO54" s="3">
        <v>0</v>
      </c>
      <c r="BP54" s="3">
        <v>1</v>
      </c>
      <c r="BQ54" s="3">
        <v>0</v>
      </c>
      <c r="BR54" s="3">
        <v>1</v>
      </c>
      <c r="BS54" s="3">
        <v>2</v>
      </c>
      <c r="BT54" s="3">
        <v>2</v>
      </c>
      <c r="BU54" s="3">
        <v>3</v>
      </c>
      <c r="BV54" s="3">
        <v>0</v>
      </c>
      <c r="BW54" s="3">
        <v>0</v>
      </c>
      <c r="BX54" s="3">
        <v>21</v>
      </c>
      <c r="BY54" s="3">
        <v>14</v>
      </c>
      <c r="BZ54" s="3">
        <v>0</v>
      </c>
      <c r="CA54" s="3">
        <v>0</v>
      </c>
      <c r="CB54" s="3">
        <v>0</v>
      </c>
      <c r="CC54" s="3">
        <v>0</v>
      </c>
      <c r="CD54" s="3">
        <v>14</v>
      </c>
      <c r="CE54" s="3">
        <v>91</v>
      </c>
      <c r="CF54" s="3">
        <v>90</v>
      </c>
      <c r="CG54" s="3">
        <v>92</v>
      </c>
      <c r="CH54" s="3">
        <v>0</v>
      </c>
      <c r="CI54" s="3">
        <v>8</v>
      </c>
      <c r="CJ54" s="3">
        <v>111</v>
      </c>
      <c r="CK54" s="3">
        <v>8</v>
      </c>
      <c r="CL54" s="3">
        <v>12</v>
      </c>
      <c r="CM54" s="3">
        <v>99</v>
      </c>
      <c r="CN54" s="3">
        <v>11</v>
      </c>
      <c r="CO54" s="4">
        <v>10</v>
      </c>
      <c r="CP54" s="3">
        <v>0</v>
      </c>
      <c r="CQ54" s="3">
        <v>1</v>
      </c>
      <c r="CR54" s="3">
        <v>18</v>
      </c>
      <c r="CS54" s="3">
        <v>2</v>
      </c>
      <c r="CT54" s="3">
        <v>5</v>
      </c>
      <c r="CU54" s="3">
        <v>0</v>
      </c>
      <c r="CV54" s="3">
        <v>2</v>
      </c>
      <c r="CW54" s="3">
        <v>1</v>
      </c>
      <c r="CX54" s="3">
        <v>1</v>
      </c>
      <c r="CY54" s="3">
        <v>15</v>
      </c>
      <c r="CZ54" s="3">
        <v>0</v>
      </c>
      <c r="DA54" s="3">
        <v>2</v>
      </c>
      <c r="DB54" s="3">
        <v>25</v>
      </c>
      <c r="DC54" s="3">
        <v>0</v>
      </c>
      <c r="DD54" s="3">
        <f t="shared" si="0"/>
        <v>693</v>
      </c>
      <c r="DE54" s="5">
        <f t="shared" si="1"/>
        <v>6.5377358490566042</v>
      </c>
      <c r="DF54" s="5">
        <f t="shared" si="2"/>
        <v>20.66725352964264</v>
      </c>
      <c r="DG54" s="3" t="s">
        <v>35</v>
      </c>
      <c r="DH54" s="3" t="s">
        <v>17</v>
      </c>
      <c r="DI54" s="3" t="s">
        <v>132</v>
      </c>
      <c r="DJ54" s="3" t="s">
        <v>139</v>
      </c>
      <c r="DK54" s="7" t="s">
        <v>37</v>
      </c>
      <c r="DL54" s="3" t="s">
        <v>33</v>
      </c>
      <c r="DM54" s="3" t="s">
        <v>68</v>
      </c>
      <c r="DN54" s="3" t="s">
        <v>19</v>
      </c>
      <c r="DO54" s="3" t="s">
        <v>138</v>
      </c>
      <c r="DP54" s="3" t="s">
        <v>138</v>
      </c>
      <c r="DQ54" s="6" t="s">
        <v>140</v>
      </c>
      <c r="EA54" s="6">
        <v>0</v>
      </c>
    </row>
    <row r="55" spans="1:131" ht="12" customHeight="1" x14ac:dyDescent="0.35">
      <c r="A55" s="3" t="s">
        <v>141</v>
      </c>
      <c r="B55" s="3"/>
      <c r="C55" s="3"/>
      <c r="D55" s="3">
        <v>6</v>
      </c>
      <c r="E55" s="3">
        <v>22</v>
      </c>
      <c r="F55" s="3">
        <v>18</v>
      </c>
      <c r="G55" s="3">
        <v>2</v>
      </c>
      <c r="H55" s="3">
        <v>1</v>
      </c>
      <c r="I55" s="3"/>
      <c r="J55" s="3"/>
      <c r="K55" s="3">
        <v>3</v>
      </c>
      <c r="L55" s="4">
        <v>8</v>
      </c>
      <c r="M55" s="4"/>
      <c r="N55" s="4">
        <v>2</v>
      </c>
      <c r="O55" s="3"/>
      <c r="P55" s="3">
        <v>2</v>
      </c>
      <c r="Q55" s="3">
        <v>3</v>
      </c>
      <c r="R55" s="3">
        <v>3</v>
      </c>
      <c r="S55" s="3">
        <v>1</v>
      </c>
      <c r="T55" s="3">
        <v>1</v>
      </c>
      <c r="U55" s="3">
        <v>4</v>
      </c>
      <c r="V55" s="3"/>
      <c r="W55" s="3">
        <v>4</v>
      </c>
      <c r="X55" s="3">
        <v>7</v>
      </c>
      <c r="Y55" s="3"/>
      <c r="Z55" s="3">
        <v>1</v>
      </c>
      <c r="AA55" s="3"/>
      <c r="AB55" s="3">
        <v>4</v>
      </c>
      <c r="AC55" s="3"/>
      <c r="AD55" s="3"/>
      <c r="AE55" s="3">
        <v>4</v>
      </c>
      <c r="AF55" s="3">
        <v>5</v>
      </c>
      <c r="AG55" s="3">
        <v>2</v>
      </c>
      <c r="AH55" s="3"/>
      <c r="AI55" s="3"/>
      <c r="AJ55" s="3"/>
      <c r="AK55" s="3"/>
      <c r="AL55" s="3">
        <v>1</v>
      </c>
      <c r="AM55" s="3"/>
      <c r="AN55" s="3">
        <v>1</v>
      </c>
      <c r="AO55" s="3"/>
      <c r="AP55" s="3"/>
      <c r="AQ55" s="3"/>
      <c r="AR55" s="3">
        <v>2</v>
      </c>
      <c r="AS55" s="3">
        <v>6</v>
      </c>
      <c r="AT55" s="3"/>
      <c r="AU55" s="3"/>
      <c r="AV55" s="3"/>
      <c r="AW55" s="3">
        <v>7</v>
      </c>
      <c r="AX55" s="3">
        <v>4</v>
      </c>
      <c r="AY55" s="3">
        <v>7</v>
      </c>
      <c r="AZ55" s="3">
        <v>6</v>
      </c>
      <c r="BA55" s="3">
        <v>6</v>
      </c>
      <c r="BB55" s="3">
        <v>4</v>
      </c>
      <c r="BC55" s="3">
        <v>3</v>
      </c>
      <c r="BD55" s="3">
        <v>2</v>
      </c>
      <c r="BE55" s="3">
        <v>10</v>
      </c>
      <c r="BF55" s="3">
        <v>5</v>
      </c>
      <c r="BG55" s="3">
        <v>15</v>
      </c>
      <c r="BH55" s="3">
        <v>8</v>
      </c>
      <c r="BI55" s="3">
        <v>9</v>
      </c>
      <c r="BJ55" s="3">
        <v>15</v>
      </c>
      <c r="BK55" s="3">
        <v>1</v>
      </c>
      <c r="BL55" s="3">
        <v>30</v>
      </c>
      <c r="BM55" s="3">
        <v>1</v>
      </c>
      <c r="BN55" s="3">
        <v>1</v>
      </c>
      <c r="BO55" s="3"/>
      <c r="BP55" s="3"/>
      <c r="BQ55" s="3">
        <v>1</v>
      </c>
      <c r="BR55" s="3"/>
      <c r="BS55" s="3">
        <v>8</v>
      </c>
      <c r="BT55" s="3"/>
      <c r="BU55" s="3"/>
      <c r="BV55" s="3"/>
      <c r="BW55" s="3"/>
      <c r="BX55" s="3">
        <v>9</v>
      </c>
      <c r="BY55" s="3"/>
      <c r="BZ55" s="3"/>
      <c r="CA55" s="3"/>
      <c r="CB55" s="3"/>
      <c r="CC55" s="3"/>
      <c r="CD55" s="3"/>
      <c r="CE55" s="3"/>
      <c r="CF55" s="3">
        <v>6</v>
      </c>
      <c r="CG55" s="3">
        <v>6</v>
      </c>
      <c r="CH55" s="3">
        <v>16</v>
      </c>
      <c r="CI55" s="3">
        <v>4</v>
      </c>
      <c r="CJ55" s="3">
        <v>4</v>
      </c>
      <c r="CK55" s="3">
        <v>3</v>
      </c>
      <c r="CL55" s="3">
        <v>1</v>
      </c>
      <c r="CM55" s="3"/>
      <c r="CN55" s="3">
        <v>1</v>
      </c>
      <c r="CO55" s="4">
        <v>1</v>
      </c>
      <c r="CP55" s="3"/>
      <c r="CQ55" s="3">
        <v>2</v>
      </c>
      <c r="CR55" s="3">
        <v>2</v>
      </c>
      <c r="CS55" s="3"/>
      <c r="CT55" s="3"/>
      <c r="CU55" s="3"/>
      <c r="CV55" s="3"/>
      <c r="CW55" s="3"/>
      <c r="CX55" s="3"/>
      <c r="CY55" s="3"/>
      <c r="CZ55" s="3"/>
      <c r="DA55" s="3">
        <v>3</v>
      </c>
      <c r="DB55" s="3">
        <v>1</v>
      </c>
      <c r="DC55" s="3">
        <v>1</v>
      </c>
      <c r="DD55" s="3">
        <f t="shared" si="0"/>
        <v>316</v>
      </c>
      <c r="DE55" s="5">
        <f t="shared" si="1"/>
        <v>5.2666666666666666</v>
      </c>
      <c r="DF55" s="5">
        <f t="shared" si="2"/>
        <v>5.5463701843838571</v>
      </c>
      <c r="DG55" s="3" t="s">
        <v>35</v>
      </c>
      <c r="DH55" s="3" t="s">
        <v>17</v>
      </c>
      <c r="DI55" s="3" t="s">
        <v>132</v>
      </c>
      <c r="DJ55" s="3" t="s">
        <v>19</v>
      </c>
      <c r="DK55" s="7" t="s">
        <v>37</v>
      </c>
      <c r="DL55" s="3" t="s">
        <v>33</v>
      </c>
      <c r="DM55" s="3" t="s">
        <v>68</v>
      </c>
      <c r="DN55" s="3" t="s">
        <v>19</v>
      </c>
      <c r="DO55" s="3" t="s">
        <v>141</v>
      </c>
      <c r="DP55" s="3" t="s">
        <v>141</v>
      </c>
      <c r="DQ55" s="6" t="s">
        <v>140</v>
      </c>
    </row>
    <row r="56" spans="1:131" ht="12" customHeight="1" x14ac:dyDescent="0.35">
      <c r="A56" s="3" t="s">
        <v>142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4"/>
      <c r="M56" s="4"/>
      <c r="N56" s="4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>
        <v>6</v>
      </c>
      <c r="AN56" s="3"/>
      <c r="AO56" s="3">
        <v>1</v>
      </c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4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>
        <f t="shared" si="0"/>
        <v>7</v>
      </c>
      <c r="DE56" s="5">
        <f t="shared" si="1"/>
        <v>3.5</v>
      </c>
      <c r="DF56" s="5">
        <f t="shared" si="2"/>
        <v>2.5</v>
      </c>
      <c r="DG56" s="3" t="s">
        <v>16</v>
      </c>
      <c r="DH56" s="3" t="s">
        <v>17</v>
      </c>
      <c r="DI56" s="3" t="s">
        <v>143</v>
      </c>
      <c r="DJ56" s="3" t="s">
        <v>144</v>
      </c>
      <c r="DK56" s="3" t="s">
        <v>145</v>
      </c>
      <c r="DL56" s="3" t="s">
        <v>20</v>
      </c>
      <c r="DM56" s="3" t="s">
        <v>145</v>
      </c>
      <c r="DN56" s="3" t="s">
        <v>146</v>
      </c>
      <c r="DO56" s="3" t="s">
        <v>142</v>
      </c>
      <c r="DP56" s="3" t="s">
        <v>142</v>
      </c>
      <c r="DQ56" s="6" t="s">
        <v>21</v>
      </c>
    </row>
    <row r="57" spans="1:131" ht="12" customHeight="1" x14ac:dyDescent="0.35">
      <c r="A57" s="3" t="s">
        <v>147</v>
      </c>
      <c r="B57" s="3"/>
      <c r="C57" s="3"/>
      <c r="D57" s="3"/>
      <c r="E57" s="3"/>
      <c r="F57" s="3">
        <v>1</v>
      </c>
      <c r="G57" s="3"/>
      <c r="H57" s="3"/>
      <c r="I57" s="3"/>
      <c r="J57" s="3"/>
      <c r="K57" s="3"/>
      <c r="L57" s="4">
        <v>1</v>
      </c>
      <c r="M57" s="4"/>
      <c r="N57" s="4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>
        <v>2</v>
      </c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4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>
        <f t="shared" si="0"/>
        <v>4</v>
      </c>
      <c r="DE57" s="5">
        <f t="shared" si="1"/>
        <v>1.3333333333333333</v>
      </c>
      <c r="DF57" s="5">
        <f t="shared" si="2"/>
        <v>0.47140452079103168</v>
      </c>
      <c r="DG57" s="3" t="s">
        <v>16</v>
      </c>
      <c r="DH57" s="3" t="s">
        <v>17</v>
      </c>
      <c r="DI57" s="3" t="s">
        <v>143</v>
      </c>
      <c r="DJ57" s="3" t="s">
        <v>144</v>
      </c>
      <c r="DK57" s="3" t="s">
        <v>145</v>
      </c>
      <c r="DL57" s="3" t="s">
        <v>20</v>
      </c>
      <c r="DM57" s="3" t="s">
        <v>145</v>
      </c>
      <c r="DN57" s="3" t="s">
        <v>148</v>
      </c>
      <c r="DO57" s="3" t="s">
        <v>147</v>
      </c>
      <c r="DP57" s="3" t="s">
        <v>147</v>
      </c>
      <c r="DQ57" s="6" t="s">
        <v>21</v>
      </c>
    </row>
    <row r="58" spans="1:131" ht="12" customHeight="1" x14ac:dyDescent="0.35">
      <c r="A58" s="3" t="s">
        <v>149</v>
      </c>
      <c r="B58" s="3"/>
      <c r="C58" s="3"/>
      <c r="D58" s="3"/>
      <c r="E58" s="3"/>
      <c r="F58" s="3"/>
      <c r="G58" s="3"/>
      <c r="H58" s="3"/>
      <c r="I58" s="3">
        <v>2</v>
      </c>
      <c r="J58" s="3">
        <v>2</v>
      </c>
      <c r="K58" s="3"/>
      <c r="L58" s="4"/>
      <c r="M58" s="4"/>
      <c r="N58" s="4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>
        <v>1</v>
      </c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4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>
        <f t="shared" si="0"/>
        <v>5</v>
      </c>
      <c r="DE58" s="5">
        <f t="shared" si="1"/>
        <v>1.6666666666666667</v>
      </c>
      <c r="DF58" s="5">
        <f t="shared" si="2"/>
        <v>0.47140452079103168</v>
      </c>
      <c r="DG58" s="3" t="s">
        <v>16</v>
      </c>
      <c r="DH58" s="3" t="s">
        <v>17</v>
      </c>
      <c r="DI58" s="3" t="s">
        <v>143</v>
      </c>
      <c r="DJ58" s="3" t="s">
        <v>150</v>
      </c>
      <c r="DK58" s="3" t="s">
        <v>145</v>
      </c>
      <c r="DL58" s="3" t="s">
        <v>20</v>
      </c>
      <c r="DM58" s="3" t="s">
        <v>145</v>
      </c>
      <c r="DN58" s="3" t="s">
        <v>151</v>
      </c>
      <c r="DO58" s="3" t="s">
        <v>149</v>
      </c>
      <c r="DP58" s="3" t="s">
        <v>149</v>
      </c>
      <c r="DQ58" s="6" t="s">
        <v>21</v>
      </c>
    </row>
    <row r="59" spans="1:131" ht="12" customHeight="1" x14ac:dyDescent="0.35">
      <c r="A59" s="3" t="s">
        <v>152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4"/>
      <c r="M59" s="4"/>
      <c r="N59" s="4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>
        <v>3</v>
      </c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4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>
        <f t="shared" si="0"/>
        <v>3</v>
      </c>
      <c r="DE59" s="5">
        <f t="shared" si="1"/>
        <v>3</v>
      </c>
      <c r="DF59" s="5">
        <f t="shared" si="2"/>
        <v>0</v>
      </c>
      <c r="DG59" s="3" t="s">
        <v>16</v>
      </c>
      <c r="DH59" s="3" t="s">
        <v>17</v>
      </c>
      <c r="DI59" s="3" t="s">
        <v>143</v>
      </c>
      <c r="DJ59" s="3" t="s">
        <v>153</v>
      </c>
      <c r="DK59" s="3" t="s">
        <v>145</v>
      </c>
      <c r="DL59" s="3" t="s">
        <v>20</v>
      </c>
      <c r="DM59" s="3" t="s">
        <v>145</v>
      </c>
      <c r="DN59" s="3" t="s">
        <v>154</v>
      </c>
      <c r="DO59" s="3" t="s">
        <v>152</v>
      </c>
      <c r="DP59" s="3" t="s">
        <v>152</v>
      </c>
      <c r="DQ59" s="6" t="s">
        <v>21</v>
      </c>
    </row>
    <row r="60" spans="1:131" ht="12" customHeight="1" x14ac:dyDescent="0.35">
      <c r="A60" s="3" t="s">
        <v>155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4"/>
      <c r="M60" s="4"/>
      <c r="N60" s="4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>
        <v>1</v>
      </c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>
        <v>1</v>
      </c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4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>
        <f t="shared" si="0"/>
        <v>2</v>
      </c>
      <c r="DE60" s="5">
        <f t="shared" si="1"/>
        <v>1</v>
      </c>
      <c r="DF60" s="5">
        <f t="shared" si="2"/>
        <v>0</v>
      </c>
      <c r="DG60" s="3" t="s">
        <v>16</v>
      </c>
      <c r="DH60" s="3" t="s">
        <v>17</v>
      </c>
      <c r="DI60" s="3" t="s">
        <v>143</v>
      </c>
      <c r="DJ60" s="3" t="s">
        <v>156</v>
      </c>
      <c r="DK60" s="3" t="s">
        <v>145</v>
      </c>
      <c r="DL60" s="3" t="s">
        <v>20</v>
      </c>
      <c r="DM60" s="3" t="s">
        <v>145</v>
      </c>
      <c r="DN60" s="3" t="s">
        <v>157</v>
      </c>
      <c r="DO60" s="3" t="s">
        <v>155</v>
      </c>
      <c r="DP60" s="3" t="s">
        <v>155</v>
      </c>
      <c r="DQ60" s="6" t="s">
        <v>21</v>
      </c>
    </row>
    <row r="61" spans="1:131" ht="12" customHeight="1" x14ac:dyDescent="0.35">
      <c r="A61" s="3" t="s">
        <v>158</v>
      </c>
      <c r="B61" s="3">
        <v>1</v>
      </c>
      <c r="C61" s="3"/>
      <c r="D61" s="3"/>
      <c r="E61" s="3">
        <v>1</v>
      </c>
      <c r="F61" s="3">
        <v>1</v>
      </c>
      <c r="G61" s="3"/>
      <c r="H61" s="3"/>
      <c r="I61" s="3"/>
      <c r="J61" s="3"/>
      <c r="K61" s="3"/>
      <c r="L61" s="4"/>
      <c r="M61" s="4"/>
      <c r="N61" s="4">
        <v>12</v>
      </c>
      <c r="O61" s="3"/>
      <c r="P61" s="3">
        <v>1</v>
      </c>
      <c r="Q61" s="3"/>
      <c r="R61" s="3"/>
      <c r="S61" s="3">
        <v>2</v>
      </c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>
        <v>1</v>
      </c>
      <c r="AF61" s="3">
        <v>1</v>
      </c>
      <c r="AG61" s="3"/>
      <c r="AH61" s="3"/>
      <c r="AI61" s="3">
        <v>1</v>
      </c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>
        <v>1</v>
      </c>
      <c r="AZ61" s="3"/>
      <c r="BA61" s="3"/>
      <c r="BB61" s="3">
        <v>2</v>
      </c>
      <c r="BC61" s="3"/>
      <c r="BD61" s="3"/>
      <c r="BE61" s="3"/>
      <c r="BF61" s="3"/>
      <c r="BG61" s="3"/>
      <c r="BH61" s="3"/>
      <c r="BI61" s="3">
        <v>4</v>
      </c>
      <c r="BJ61" s="3"/>
      <c r="BK61" s="3"/>
      <c r="BL61" s="3"/>
      <c r="BM61" s="3"/>
      <c r="BN61" s="3"/>
      <c r="BO61" s="3"/>
      <c r="BP61" s="3"/>
      <c r="BQ61" s="3">
        <v>2</v>
      </c>
      <c r="BR61" s="3">
        <v>1</v>
      </c>
      <c r="BS61" s="3"/>
      <c r="BT61" s="3"/>
      <c r="BU61" s="3">
        <v>2</v>
      </c>
      <c r="BV61" s="3">
        <v>33</v>
      </c>
      <c r="BW61" s="3">
        <v>1</v>
      </c>
      <c r="BX61" s="3">
        <v>3</v>
      </c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>
        <v>1</v>
      </c>
      <c r="CM61" s="3"/>
      <c r="CN61" s="3"/>
      <c r="CO61" s="4">
        <v>1</v>
      </c>
      <c r="CP61" s="3"/>
      <c r="CQ61" s="3"/>
      <c r="CR61" s="3"/>
      <c r="CS61" s="3"/>
      <c r="CT61" s="3"/>
      <c r="CU61" s="3"/>
      <c r="CV61" s="3"/>
      <c r="CW61" s="3">
        <v>1</v>
      </c>
      <c r="CX61" s="3"/>
      <c r="CY61" s="3"/>
      <c r="CZ61" s="3">
        <v>1</v>
      </c>
      <c r="DA61" s="3"/>
      <c r="DB61" s="3"/>
      <c r="DC61" s="3"/>
      <c r="DD61" s="3">
        <f t="shared" si="0"/>
        <v>74</v>
      </c>
      <c r="DE61" s="5">
        <f t="shared" si="1"/>
        <v>3.3636363636363638</v>
      </c>
      <c r="DF61" s="5">
        <f t="shared" si="2"/>
        <v>6.8725108191022652</v>
      </c>
      <c r="DG61" s="3" t="s">
        <v>16</v>
      </c>
      <c r="DH61" s="3" t="s">
        <v>17</v>
      </c>
      <c r="DI61" s="3" t="s">
        <v>143</v>
      </c>
      <c r="DJ61" s="3" t="s">
        <v>144</v>
      </c>
      <c r="DK61" s="3" t="s">
        <v>145</v>
      </c>
      <c r="DL61" s="3" t="s">
        <v>20</v>
      </c>
      <c r="DM61" s="3" t="s">
        <v>145</v>
      </c>
      <c r="DN61" s="3" t="s">
        <v>19</v>
      </c>
      <c r="DO61" s="3" t="s">
        <v>158</v>
      </c>
      <c r="DP61" s="3" t="s">
        <v>158</v>
      </c>
      <c r="DQ61" s="6" t="s">
        <v>21</v>
      </c>
    </row>
    <row r="62" spans="1:131" ht="12" customHeight="1" x14ac:dyDescent="0.35">
      <c r="A62" s="3" t="s">
        <v>159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4"/>
      <c r="M62" s="4"/>
      <c r="N62" s="4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>
        <v>1</v>
      </c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4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>
        <f t="shared" si="0"/>
        <v>1</v>
      </c>
      <c r="DE62" s="5">
        <f t="shared" si="1"/>
        <v>1</v>
      </c>
      <c r="DF62" s="5">
        <f t="shared" si="2"/>
        <v>0</v>
      </c>
      <c r="DG62" s="3" t="s">
        <v>16</v>
      </c>
      <c r="DH62" s="3" t="s">
        <v>17</v>
      </c>
      <c r="DI62" s="3" t="s">
        <v>143</v>
      </c>
      <c r="DJ62" s="3" t="s">
        <v>19</v>
      </c>
      <c r="DK62" s="3" t="s">
        <v>145</v>
      </c>
      <c r="DL62" s="3" t="s">
        <v>33</v>
      </c>
      <c r="DM62" s="3" t="s">
        <v>145</v>
      </c>
      <c r="DN62" s="3" t="s">
        <v>19</v>
      </c>
      <c r="DO62" s="3" t="s">
        <v>159</v>
      </c>
      <c r="DP62" s="3" t="s">
        <v>159</v>
      </c>
      <c r="DQ62" s="6" t="s">
        <v>21</v>
      </c>
    </row>
    <row r="63" spans="1:131" ht="12" customHeight="1" x14ac:dyDescent="0.35">
      <c r="A63" s="3" t="s">
        <v>160</v>
      </c>
      <c r="B63" s="3"/>
      <c r="C63" s="3">
        <v>1</v>
      </c>
      <c r="D63" s="3"/>
      <c r="E63" s="3"/>
      <c r="F63" s="3"/>
      <c r="G63" s="3"/>
      <c r="H63" s="3"/>
      <c r="I63" s="3"/>
      <c r="J63" s="3"/>
      <c r="K63" s="3"/>
      <c r="L63" s="4"/>
      <c r="M63" s="4"/>
      <c r="N63" s="4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>
        <v>1</v>
      </c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4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>
        <f t="shared" si="0"/>
        <v>2</v>
      </c>
      <c r="DE63" s="5">
        <f t="shared" si="1"/>
        <v>1</v>
      </c>
      <c r="DF63" s="5">
        <f t="shared" si="2"/>
        <v>0</v>
      </c>
      <c r="DG63" s="3" t="s">
        <v>23</v>
      </c>
      <c r="DH63" s="3" t="s">
        <v>17</v>
      </c>
      <c r="DI63" s="3" t="s">
        <v>161</v>
      </c>
      <c r="DJ63" s="3" t="s">
        <v>19</v>
      </c>
      <c r="DK63" s="3" t="s">
        <v>162</v>
      </c>
      <c r="DL63" s="3" t="s">
        <v>33</v>
      </c>
      <c r="DM63" s="3" t="s">
        <v>162</v>
      </c>
      <c r="DN63" s="3" t="s">
        <v>19</v>
      </c>
      <c r="DO63" s="3" t="s">
        <v>160</v>
      </c>
      <c r="DP63" s="3" t="s">
        <v>160</v>
      </c>
      <c r="DQ63" s="6" t="s">
        <v>21</v>
      </c>
    </row>
    <row r="64" spans="1:131" ht="12" customHeight="1" x14ac:dyDescent="0.35">
      <c r="A64" s="3" t="s">
        <v>163</v>
      </c>
      <c r="B64" s="3"/>
      <c r="C64" s="3"/>
      <c r="D64" s="3"/>
      <c r="E64" s="3"/>
      <c r="F64" s="3">
        <v>20</v>
      </c>
      <c r="G64" s="3"/>
      <c r="H64" s="3"/>
      <c r="I64" s="3"/>
      <c r="J64" s="3"/>
      <c r="K64" s="3">
        <v>9</v>
      </c>
      <c r="L64" s="4"/>
      <c r="M64" s="4"/>
      <c r="N64" s="4"/>
      <c r="O64" s="3"/>
      <c r="P64" s="3"/>
      <c r="Q64" s="3"/>
      <c r="R64" s="3"/>
      <c r="S64" s="3">
        <v>1</v>
      </c>
      <c r="T64" s="3">
        <v>3</v>
      </c>
      <c r="U64" s="3"/>
      <c r="V64" s="3"/>
      <c r="W64" s="3"/>
      <c r="X64" s="3"/>
      <c r="Y64" s="3">
        <v>1</v>
      </c>
      <c r="Z64" s="3"/>
      <c r="AA64" s="3">
        <v>2</v>
      </c>
      <c r="AB64" s="3">
        <v>1</v>
      </c>
      <c r="AC64" s="3"/>
      <c r="AD64" s="3"/>
      <c r="AE64" s="3">
        <v>5</v>
      </c>
      <c r="AF64" s="3"/>
      <c r="AG64" s="3"/>
      <c r="AH64" s="3"/>
      <c r="AI64" s="3"/>
      <c r="AJ64" s="3"/>
      <c r="AK64" s="3">
        <v>1</v>
      </c>
      <c r="AL64" s="3"/>
      <c r="AM64" s="3">
        <v>1</v>
      </c>
      <c r="AN64" s="3"/>
      <c r="AO64" s="3"/>
      <c r="AP64" s="3"/>
      <c r="AQ64" s="3">
        <v>1</v>
      </c>
      <c r="AR64" s="3"/>
      <c r="AS64" s="3">
        <v>3</v>
      </c>
      <c r="AT64" s="3"/>
      <c r="AU64" s="3">
        <v>1</v>
      </c>
      <c r="AV64" s="3"/>
      <c r="AW64" s="3"/>
      <c r="AX64" s="3"/>
      <c r="AY64" s="3">
        <v>3</v>
      </c>
      <c r="AZ64" s="3"/>
      <c r="BA64" s="3">
        <v>3</v>
      </c>
      <c r="BB64" s="3"/>
      <c r="BC64" s="3"/>
      <c r="BD64" s="3"/>
      <c r="BE64" s="3">
        <v>1</v>
      </c>
      <c r="BF64" s="3"/>
      <c r="BG64" s="3"/>
      <c r="BH64" s="3"/>
      <c r="BI64" s="3"/>
      <c r="BJ64" s="3">
        <v>3</v>
      </c>
      <c r="BK64" s="3"/>
      <c r="BL64" s="3">
        <v>4</v>
      </c>
      <c r="BM64" s="3"/>
      <c r="BN64" s="3"/>
      <c r="BO64" s="3"/>
      <c r="BP64" s="3"/>
      <c r="BQ64" s="3"/>
      <c r="BR64" s="3"/>
      <c r="BS64" s="3">
        <v>2</v>
      </c>
      <c r="BT64" s="3"/>
      <c r="BU64" s="3">
        <v>1</v>
      </c>
      <c r="BV64" s="3"/>
      <c r="BW64" s="3"/>
      <c r="BX64" s="3">
        <v>1</v>
      </c>
      <c r="BY64" s="3"/>
      <c r="BZ64" s="3"/>
      <c r="CA64" s="3"/>
      <c r="CB64" s="3"/>
      <c r="CC64" s="3"/>
      <c r="CD64" s="3">
        <v>1</v>
      </c>
      <c r="CE64" s="3"/>
      <c r="CF64" s="3"/>
      <c r="CG64" s="3"/>
      <c r="CH64" s="3"/>
      <c r="CI64" s="3"/>
      <c r="CJ64" s="3"/>
      <c r="CK64" s="3"/>
      <c r="CL64" s="3"/>
      <c r="CM64" s="3">
        <v>11</v>
      </c>
      <c r="CN64" s="3"/>
      <c r="CO64" s="4"/>
      <c r="CP64" s="3"/>
      <c r="CQ64" s="3"/>
      <c r="CR64" s="3"/>
      <c r="CS64" s="3"/>
      <c r="CT64" s="3"/>
      <c r="CU64" s="3">
        <v>2</v>
      </c>
      <c r="CV64" s="3"/>
      <c r="CW64" s="3">
        <v>18</v>
      </c>
      <c r="CX64" s="3">
        <v>1</v>
      </c>
      <c r="CY64" s="3"/>
      <c r="CZ64" s="3"/>
      <c r="DA64" s="3"/>
      <c r="DB64" s="3"/>
      <c r="DC64" s="3"/>
      <c r="DD64" s="3">
        <f t="shared" si="0"/>
        <v>100</v>
      </c>
      <c r="DE64" s="5">
        <f t="shared" si="1"/>
        <v>3.8461538461538463</v>
      </c>
      <c r="DF64" s="5">
        <f t="shared" si="2"/>
        <v>5.0053226107684425</v>
      </c>
      <c r="DG64" s="3" t="s">
        <v>35</v>
      </c>
      <c r="DH64" s="3" t="s">
        <v>17</v>
      </c>
      <c r="DI64" s="3" t="s">
        <v>164</v>
      </c>
      <c r="DJ64" s="3" t="s">
        <v>19</v>
      </c>
      <c r="DK64" s="7" t="s">
        <v>37</v>
      </c>
      <c r="DL64" s="3" t="s">
        <v>33</v>
      </c>
      <c r="DM64" s="3" t="s">
        <v>163</v>
      </c>
      <c r="DN64" s="3" t="s">
        <v>19</v>
      </c>
      <c r="DO64" s="3" t="s">
        <v>163</v>
      </c>
      <c r="DP64" s="3" t="s">
        <v>163</v>
      </c>
      <c r="DQ64" s="6" t="s">
        <v>21</v>
      </c>
    </row>
    <row r="65" spans="1:121" ht="12" customHeight="1" x14ac:dyDescent="0.35">
      <c r="A65" s="3" t="s">
        <v>165</v>
      </c>
      <c r="B65" s="3"/>
      <c r="C65" s="3"/>
      <c r="D65" s="3"/>
      <c r="E65" s="3"/>
      <c r="F65" s="3">
        <v>1</v>
      </c>
      <c r="G65" s="3"/>
      <c r="H65" s="3"/>
      <c r="I65" s="3"/>
      <c r="J65" s="3"/>
      <c r="K65" s="3"/>
      <c r="L65" s="4">
        <v>3</v>
      </c>
      <c r="M65" s="4"/>
      <c r="N65" s="4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>
        <v>2</v>
      </c>
      <c r="AI65" s="3"/>
      <c r="AJ65" s="3"/>
      <c r="AK65" s="3"/>
      <c r="AL65" s="3"/>
      <c r="AM65" s="3"/>
      <c r="AN65" s="3"/>
      <c r="AO65" s="3"/>
      <c r="AP65" s="3"/>
      <c r="AQ65" s="3">
        <v>5</v>
      </c>
      <c r="AR65" s="3"/>
      <c r="AS65" s="3"/>
      <c r="AT65" s="3">
        <v>5</v>
      </c>
      <c r="AU65" s="3">
        <v>1</v>
      </c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>
        <v>1</v>
      </c>
      <c r="BK65" s="3">
        <v>13</v>
      </c>
      <c r="BL65" s="3">
        <v>10</v>
      </c>
      <c r="BM65" s="3"/>
      <c r="BN65" s="3"/>
      <c r="BO65" s="3"/>
      <c r="BP65" s="3"/>
      <c r="BQ65" s="3"/>
      <c r="BR65" s="3"/>
      <c r="BS65" s="3">
        <v>1</v>
      </c>
      <c r="BT65" s="3"/>
      <c r="BU65" s="3"/>
      <c r="BV65" s="3"/>
      <c r="BW65" s="3"/>
      <c r="BX65" s="3"/>
      <c r="BY65" s="3">
        <v>3</v>
      </c>
      <c r="BZ65" s="3"/>
      <c r="CA65" s="3"/>
      <c r="CB65" s="3"/>
      <c r="CC65" s="3"/>
      <c r="CD65" s="3">
        <v>1</v>
      </c>
      <c r="CE65" s="3"/>
      <c r="CF65" s="3"/>
      <c r="CG65" s="3"/>
      <c r="CH65" s="3"/>
      <c r="CI65" s="3"/>
      <c r="CJ65" s="3"/>
      <c r="CK65" s="3"/>
      <c r="CL65" s="3">
        <v>2</v>
      </c>
      <c r="CM65" s="3"/>
      <c r="CN65" s="3"/>
      <c r="CO65" s="4"/>
      <c r="CP65" s="3"/>
      <c r="CQ65" s="3"/>
      <c r="CR65" s="3"/>
      <c r="CS65" s="3">
        <v>2</v>
      </c>
      <c r="CT65" s="3"/>
      <c r="CU65" s="3"/>
      <c r="CV65" s="3"/>
      <c r="CW65" s="3">
        <v>2</v>
      </c>
      <c r="CX65" s="3">
        <v>1</v>
      </c>
      <c r="CY65" s="3">
        <v>6</v>
      </c>
      <c r="CZ65" s="3">
        <v>1</v>
      </c>
      <c r="DA65" s="3">
        <v>1</v>
      </c>
      <c r="DB65" s="3">
        <v>2</v>
      </c>
      <c r="DC65" s="3"/>
      <c r="DD65" s="3">
        <f t="shared" si="0"/>
        <v>63</v>
      </c>
      <c r="DE65" s="5">
        <f t="shared" si="1"/>
        <v>3.15</v>
      </c>
      <c r="DF65" s="5">
        <f t="shared" si="2"/>
        <v>3.1823733281939126</v>
      </c>
      <c r="DG65" s="3" t="s">
        <v>35</v>
      </c>
      <c r="DH65" s="3" t="s">
        <v>17</v>
      </c>
      <c r="DI65" s="3" t="s">
        <v>164</v>
      </c>
      <c r="DJ65" s="3" t="s">
        <v>19</v>
      </c>
      <c r="DK65" s="7" t="s">
        <v>37</v>
      </c>
      <c r="DL65" s="3" t="s">
        <v>20</v>
      </c>
      <c r="DM65" s="3" t="s">
        <v>163</v>
      </c>
      <c r="DN65" s="3" t="s">
        <v>19</v>
      </c>
      <c r="DO65" s="3" t="s">
        <v>165</v>
      </c>
      <c r="DP65" s="3" t="s">
        <v>163</v>
      </c>
      <c r="DQ65" s="6" t="s">
        <v>21</v>
      </c>
    </row>
    <row r="66" spans="1:121" ht="12" customHeight="1" x14ac:dyDescent="0.35">
      <c r="A66" s="3" t="s">
        <v>166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4"/>
      <c r="M66" s="4"/>
      <c r="N66" s="4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>
        <v>1</v>
      </c>
      <c r="AF66" s="3"/>
      <c r="AG66" s="3"/>
      <c r="AH66" s="3"/>
      <c r="AI66" s="3"/>
      <c r="AJ66" s="3">
        <v>2</v>
      </c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>
        <v>1</v>
      </c>
      <c r="BT66" s="3"/>
      <c r="BU66" s="3"/>
      <c r="BV66" s="3">
        <v>1</v>
      </c>
      <c r="BW66" s="3"/>
      <c r="BX66" s="3"/>
      <c r="BY66" s="3"/>
      <c r="BZ66" s="3"/>
      <c r="CA66" s="3"/>
      <c r="CB66" s="3"/>
      <c r="CC66" s="3"/>
      <c r="CD66" s="3">
        <v>1</v>
      </c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4"/>
      <c r="CP66" s="3"/>
      <c r="CQ66" s="3"/>
      <c r="CR66" s="3">
        <v>1</v>
      </c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>
        <f t="shared" si="0"/>
        <v>7</v>
      </c>
      <c r="DE66" s="5">
        <f t="shared" si="1"/>
        <v>1.1666666666666667</v>
      </c>
      <c r="DF66" s="5">
        <f t="shared" si="2"/>
        <v>0.37267799624996495</v>
      </c>
      <c r="DG66" s="3" t="s">
        <v>16</v>
      </c>
      <c r="DH66" s="3" t="s">
        <v>17</v>
      </c>
      <c r="DI66" s="3" t="s">
        <v>167</v>
      </c>
      <c r="DJ66" s="3" t="s">
        <v>19</v>
      </c>
      <c r="DK66" s="3" t="s">
        <v>166</v>
      </c>
      <c r="DL66" s="3" t="s">
        <v>33</v>
      </c>
      <c r="DM66" s="3" t="s">
        <v>166</v>
      </c>
      <c r="DN66" s="3" t="s">
        <v>168</v>
      </c>
      <c r="DO66" s="3" t="s">
        <v>166</v>
      </c>
      <c r="DP66" s="3" t="s">
        <v>166</v>
      </c>
      <c r="DQ66" s="6" t="s">
        <v>21</v>
      </c>
    </row>
    <row r="67" spans="1:121" ht="12" customHeight="1" x14ac:dyDescent="0.35">
      <c r="A67" s="3" t="s">
        <v>169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4"/>
      <c r="M67" s="4"/>
      <c r="N67" s="4">
        <v>1</v>
      </c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4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>
        <f t="shared" ref="DD67:DD102" si="3">SUM(B67:DC67)</f>
        <v>1</v>
      </c>
      <c r="DE67" s="5">
        <f t="shared" ref="DE67:DE82" si="4">AVERAGE(B67:DC67)</f>
        <v>1</v>
      </c>
      <c r="DF67" s="5">
        <f t="shared" ref="DF67:DF82" si="5">_xlfn.STDEV.P(B67:DC67)</f>
        <v>0</v>
      </c>
      <c r="DG67" s="3" t="s">
        <v>35</v>
      </c>
      <c r="DH67" s="3" t="s">
        <v>17</v>
      </c>
      <c r="DI67" s="3" t="s">
        <v>167</v>
      </c>
      <c r="DJ67" s="3" t="s">
        <v>170</v>
      </c>
      <c r="DK67" s="7" t="s">
        <v>37</v>
      </c>
      <c r="DL67" s="3" t="s">
        <v>33</v>
      </c>
      <c r="DM67" s="3" t="s">
        <v>169</v>
      </c>
      <c r="DN67" s="3" t="s">
        <v>19</v>
      </c>
      <c r="DO67" s="3" t="s">
        <v>169</v>
      </c>
      <c r="DP67" s="3" t="s">
        <v>169</v>
      </c>
      <c r="DQ67" s="6" t="s">
        <v>21</v>
      </c>
    </row>
    <row r="68" spans="1:121" ht="12" customHeight="1" x14ac:dyDescent="0.35">
      <c r="A68" s="3" t="s">
        <v>171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4"/>
      <c r="M68" s="4"/>
      <c r="N68" s="4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>
        <v>1</v>
      </c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4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>
        <f t="shared" si="3"/>
        <v>1</v>
      </c>
      <c r="DE68" s="5">
        <f t="shared" si="4"/>
        <v>1</v>
      </c>
      <c r="DF68" s="5">
        <f t="shared" si="5"/>
        <v>0</v>
      </c>
      <c r="DG68" s="3" t="s">
        <v>23</v>
      </c>
      <c r="DH68" s="3" t="s">
        <v>17</v>
      </c>
      <c r="DI68" s="3" t="s">
        <v>172</v>
      </c>
      <c r="DJ68" s="3" t="s">
        <v>19</v>
      </c>
      <c r="DK68" s="3" t="s">
        <v>173</v>
      </c>
      <c r="DL68" s="3" t="s">
        <v>33</v>
      </c>
      <c r="DM68" s="3" t="s">
        <v>173</v>
      </c>
      <c r="DN68" s="3" t="s">
        <v>19</v>
      </c>
      <c r="DO68" s="3" t="s">
        <v>171</v>
      </c>
      <c r="DP68" s="3" t="s">
        <v>171</v>
      </c>
      <c r="DQ68" s="6" t="s">
        <v>21</v>
      </c>
    </row>
    <row r="69" spans="1:121" ht="12" customHeight="1" x14ac:dyDescent="0.35">
      <c r="A69" s="3" t="s">
        <v>174</v>
      </c>
      <c r="B69" s="3">
        <v>1</v>
      </c>
      <c r="C69" s="3">
        <v>40</v>
      </c>
      <c r="D69" s="3">
        <v>3</v>
      </c>
      <c r="E69" s="3">
        <v>77</v>
      </c>
      <c r="F69" s="3">
        <v>63</v>
      </c>
      <c r="G69" s="3">
        <v>59</v>
      </c>
      <c r="H69" s="3">
        <v>3</v>
      </c>
      <c r="I69" s="3"/>
      <c r="J69" s="3"/>
      <c r="K69" s="3">
        <v>35</v>
      </c>
      <c r="L69" s="4">
        <v>105</v>
      </c>
      <c r="M69" s="4"/>
      <c r="N69" s="4">
        <v>2</v>
      </c>
      <c r="O69" s="3">
        <v>2</v>
      </c>
      <c r="P69" s="3"/>
      <c r="Q69" s="3">
        <v>6</v>
      </c>
      <c r="R69" s="3">
        <v>2</v>
      </c>
      <c r="S69" s="3">
        <v>1</v>
      </c>
      <c r="T69" s="3">
        <v>6</v>
      </c>
      <c r="U69" s="3">
        <v>16</v>
      </c>
      <c r="V69" s="3">
        <v>8</v>
      </c>
      <c r="W69" s="3">
        <v>2</v>
      </c>
      <c r="X69" s="3">
        <v>72</v>
      </c>
      <c r="Y69" s="3">
        <v>2</v>
      </c>
      <c r="Z69" s="3">
        <v>3</v>
      </c>
      <c r="AA69" s="3">
        <v>3</v>
      </c>
      <c r="AB69" s="3">
        <v>14</v>
      </c>
      <c r="AC69" s="3"/>
      <c r="AD69" s="3">
        <v>2</v>
      </c>
      <c r="AE69" s="3">
        <v>21</v>
      </c>
      <c r="AF69" s="3">
        <v>4</v>
      </c>
      <c r="AG69" s="3"/>
      <c r="AH69" s="3"/>
      <c r="AI69" s="3">
        <v>1</v>
      </c>
      <c r="AJ69" s="3">
        <v>1</v>
      </c>
      <c r="AK69" s="3"/>
      <c r="AL69" s="3"/>
      <c r="AM69" s="3"/>
      <c r="AN69" s="3"/>
      <c r="AO69" s="3">
        <v>3</v>
      </c>
      <c r="AP69" s="3">
        <v>127</v>
      </c>
      <c r="AQ69" s="3">
        <v>2</v>
      </c>
      <c r="AR69" s="3">
        <v>47</v>
      </c>
      <c r="AS69" s="3">
        <v>43</v>
      </c>
      <c r="AT69" s="3">
        <v>62</v>
      </c>
      <c r="AU69" s="3">
        <v>2</v>
      </c>
      <c r="AV69" s="3">
        <v>54</v>
      </c>
      <c r="AW69" s="3">
        <v>5</v>
      </c>
      <c r="AX69" s="3">
        <v>95</v>
      </c>
      <c r="AY69" s="3">
        <v>30</v>
      </c>
      <c r="AZ69" s="3">
        <v>4</v>
      </c>
      <c r="BA69" s="3">
        <v>19</v>
      </c>
      <c r="BB69" s="3">
        <v>20</v>
      </c>
      <c r="BC69" s="3">
        <v>1</v>
      </c>
      <c r="BD69" s="3"/>
      <c r="BE69" s="3">
        <v>35</v>
      </c>
      <c r="BF69" s="3">
        <v>2</v>
      </c>
      <c r="BG69" s="3">
        <v>80</v>
      </c>
      <c r="BH69" s="3">
        <v>52</v>
      </c>
      <c r="BI69" s="3">
        <v>406</v>
      </c>
      <c r="BJ69" s="3">
        <v>27</v>
      </c>
      <c r="BK69" s="3">
        <v>88</v>
      </c>
      <c r="BL69" s="3">
        <v>220</v>
      </c>
      <c r="BM69" s="3"/>
      <c r="BN69" s="3"/>
      <c r="BO69" s="3"/>
      <c r="BP69" s="3">
        <v>1</v>
      </c>
      <c r="BQ69" s="3">
        <v>2</v>
      </c>
      <c r="BR69" s="3"/>
      <c r="BS69" s="3">
        <v>147</v>
      </c>
      <c r="BT69" s="3">
        <v>104</v>
      </c>
      <c r="BU69" s="3"/>
      <c r="BV69" s="3"/>
      <c r="BW69" s="3">
        <v>1</v>
      </c>
      <c r="BX69" s="3">
        <v>84</v>
      </c>
      <c r="BY69" s="3">
        <v>5</v>
      </c>
      <c r="BZ69" s="3"/>
      <c r="CA69" s="3"/>
      <c r="CB69" s="3"/>
      <c r="CC69" s="3"/>
      <c r="CD69" s="3">
        <v>2</v>
      </c>
      <c r="CE69" s="3">
        <v>82</v>
      </c>
      <c r="CF69" s="3">
        <v>68</v>
      </c>
      <c r="CG69" s="3">
        <v>60</v>
      </c>
      <c r="CH69" s="3">
        <v>110</v>
      </c>
      <c r="CI69" s="3">
        <v>10</v>
      </c>
      <c r="CJ69" s="3">
        <v>114</v>
      </c>
      <c r="CK69" s="3">
        <v>152</v>
      </c>
      <c r="CL69" s="3">
        <v>45</v>
      </c>
      <c r="CM69" s="3">
        <v>45</v>
      </c>
      <c r="CN69" s="3">
        <v>23</v>
      </c>
      <c r="CO69" s="4">
        <v>5</v>
      </c>
      <c r="CP69" s="3">
        <v>57</v>
      </c>
      <c r="CQ69" s="3">
        <v>43</v>
      </c>
      <c r="CR69" s="3">
        <v>20</v>
      </c>
      <c r="CS69" s="3">
        <v>22</v>
      </c>
      <c r="CT69" s="3">
        <v>127</v>
      </c>
      <c r="CU69" s="3">
        <v>219</v>
      </c>
      <c r="CV69" s="3">
        <v>36</v>
      </c>
      <c r="CW69" s="3">
        <v>74</v>
      </c>
      <c r="CX69" s="3">
        <v>126</v>
      </c>
      <c r="CY69" s="3">
        <v>7</v>
      </c>
      <c r="CZ69" s="3">
        <v>108</v>
      </c>
      <c r="DA69" s="3">
        <v>16</v>
      </c>
      <c r="DB69" s="3">
        <v>3</v>
      </c>
      <c r="DC69" s="3"/>
      <c r="DD69" s="3">
        <f t="shared" si="3"/>
        <v>3896</v>
      </c>
      <c r="DE69" s="5">
        <f t="shared" si="4"/>
        <v>46.939759036144579</v>
      </c>
      <c r="DF69" s="5">
        <f t="shared" si="5"/>
        <v>63.287896289965325</v>
      </c>
      <c r="DG69" s="3" t="s">
        <v>16</v>
      </c>
      <c r="DH69" s="3" t="s">
        <v>17</v>
      </c>
      <c r="DI69" s="3" t="s">
        <v>175</v>
      </c>
      <c r="DJ69" s="3" t="s">
        <v>176</v>
      </c>
      <c r="DK69" s="3" t="s">
        <v>173</v>
      </c>
      <c r="DL69" s="3" t="s">
        <v>33</v>
      </c>
      <c r="DM69" s="3" t="s">
        <v>173</v>
      </c>
      <c r="DN69" s="3" t="s">
        <v>19</v>
      </c>
      <c r="DO69" s="3" t="s">
        <v>174</v>
      </c>
      <c r="DP69" s="3" t="s">
        <v>174</v>
      </c>
      <c r="DQ69" s="6" t="s">
        <v>21</v>
      </c>
    </row>
    <row r="70" spans="1:121" ht="12" customHeight="1" x14ac:dyDescent="0.35">
      <c r="A70" s="8" t="s">
        <v>177</v>
      </c>
      <c r="B70" s="3">
        <v>0</v>
      </c>
      <c r="C70" s="3">
        <v>0</v>
      </c>
      <c r="D70" s="3">
        <v>0</v>
      </c>
      <c r="E70" s="3">
        <v>17</v>
      </c>
      <c r="F70" s="3">
        <v>98</v>
      </c>
      <c r="G70" s="3">
        <v>17</v>
      </c>
      <c r="H70" s="3">
        <v>0</v>
      </c>
      <c r="I70" s="3">
        <v>0</v>
      </c>
      <c r="J70" s="3">
        <v>0</v>
      </c>
      <c r="K70" s="3">
        <v>1</v>
      </c>
      <c r="L70" s="4">
        <v>0</v>
      </c>
      <c r="M70" s="4">
        <v>0</v>
      </c>
      <c r="N70" s="4">
        <v>1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1</v>
      </c>
      <c r="Y70" s="3">
        <v>0</v>
      </c>
      <c r="Z70" s="3">
        <v>0</v>
      </c>
      <c r="AA70" s="3">
        <v>1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3</v>
      </c>
      <c r="AI70" s="3">
        <v>0</v>
      </c>
      <c r="AJ70" s="3">
        <v>0</v>
      </c>
      <c r="AK70" s="3">
        <v>0</v>
      </c>
      <c r="AL70" s="3">
        <v>0</v>
      </c>
      <c r="AM70" s="3">
        <v>3</v>
      </c>
      <c r="AN70" s="3">
        <v>0</v>
      </c>
      <c r="AO70" s="3">
        <v>2</v>
      </c>
      <c r="AP70" s="3">
        <v>5</v>
      </c>
      <c r="AQ70" s="3">
        <v>0</v>
      </c>
      <c r="AR70" s="3">
        <v>0</v>
      </c>
      <c r="AS70" s="3">
        <v>0</v>
      </c>
      <c r="AT70" s="3">
        <v>0</v>
      </c>
      <c r="AU70" s="3">
        <v>0</v>
      </c>
      <c r="AV70" s="3">
        <v>0</v>
      </c>
      <c r="AW70" s="3">
        <v>4</v>
      </c>
      <c r="AX70" s="3">
        <v>7</v>
      </c>
      <c r="AY70" s="3">
        <v>0</v>
      </c>
      <c r="AZ70" s="3">
        <v>0</v>
      </c>
      <c r="BA70" s="3">
        <v>7</v>
      </c>
      <c r="BB70" s="3">
        <v>0</v>
      </c>
      <c r="BC70" s="3">
        <v>0</v>
      </c>
      <c r="BD70" s="3">
        <v>0</v>
      </c>
      <c r="BE70" s="3">
        <v>14</v>
      </c>
      <c r="BF70" s="3">
        <v>2</v>
      </c>
      <c r="BG70" s="3">
        <v>16</v>
      </c>
      <c r="BH70" s="3">
        <v>41</v>
      </c>
      <c r="BI70" s="3">
        <v>65</v>
      </c>
      <c r="BJ70" s="3">
        <v>17</v>
      </c>
      <c r="BK70" s="3">
        <v>19</v>
      </c>
      <c r="BL70" s="3">
        <v>13</v>
      </c>
      <c r="BM70" s="3">
        <v>0</v>
      </c>
      <c r="BN70" s="3">
        <v>0</v>
      </c>
      <c r="BO70" s="3">
        <v>0</v>
      </c>
      <c r="BP70" s="3">
        <v>0</v>
      </c>
      <c r="BQ70" s="3">
        <v>0</v>
      </c>
      <c r="BR70" s="3">
        <v>0</v>
      </c>
      <c r="BS70" s="3">
        <v>0</v>
      </c>
      <c r="BT70" s="3">
        <v>0</v>
      </c>
      <c r="BU70" s="3">
        <v>0</v>
      </c>
      <c r="BV70" s="3">
        <v>0</v>
      </c>
      <c r="BW70" s="3">
        <v>0</v>
      </c>
      <c r="BX70" s="3">
        <v>0</v>
      </c>
      <c r="BY70" s="3">
        <v>0</v>
      </c>
      <c r="BZ70" s="3">
        <v>0</v>
      </c>
      <c r="CA70" s="3">
        <v>0</v>
      </c>
      <c r="CB70" s="3">
        <v>0</v>
      </c>
      <c r="CC70" s="3">
        <v>0</v>
      </c>
      <c r="CD70" s="3">
        <v>0</v>
      </c>
      <c r="CE70" s="3">
        <v>0</v>
      </c>
      <c r="CF70" s="3">
        <v>0</v>
      </c>
      <c r="CG70" s="3">
        <v>0</v>
      </c>
      <c r="CH70" s="3">
        <v>0</v>
      </c>
      <c r="CI70" s="3">
        <v>0</v>
      </c>
      <c r="CJ70" s="3">
        <v>0</v>
      </c>
      <c r="CK70" s="3">
        <v>0</v>
      </c>
      <c r="CL70" s="3">
        <v>0</v>
      </c>
      <c r="CM70" s="3">
        <v>0</v>
      </c>
      <c r="CN70" s="3">
        <v>0</v>
      </c>
      <c r="CO70" s="4">
        <v>0</v>
      </c>
      <c r="CP70" s="3">
        <v>0</v>
      </c>
      <c r="CQ70" s="3">
        <v>0</v>
      </c>
      <c r="CR70" s="3">
        <v>0</v>
      </c>
      <c r="CS70" s="3">
        <v>0</v>
      </c>
      <c r="CT70" s="3">
        <v>0</v>
      </c>
      <c r="CU70" s="3">
        <v>0</v>
      </c>
      <c r="CV70" s="3">
        <v>0</v>
      </c>
      <c r="CW70" s="3">
        <v>0</v>
      </c>
      <c r="CX70" s="3">
        <v>0</v>
      </c>
      <c r="CY70" s="3">
        <v>0</v>
      </c>
      <c r="CZ70" s="3">
        <v>0</v>
      </c>
      <c r="DA70" s="3">
        <v>0</v>
      </c>
      <c r="DB70" s="3">
        <v>0</v>
      </c>
      <c r="DC70" s="3">
        <v>0</v>
      </c>
      <c r="DD70" s="3">
        <v>354</v>
      </c>
      <c r="DE70" s="5">
        <f t="shared" si="4"/>
        <v>3.3396226415094339</v>
      </c>
      <c r="DF70" s="5">
        <f t="shared" si="5"/>
        <v>12.417947140262568</v>
      </c>
      <c r="DG70" s="3" t="s">
        <v>16</v>
      </c>
      <c r="DH70" s="3" t="s">
        <v>17</v>
      </c>
      <c r="DI70" s="3" t="s">
        <v>175</v>
      </c>
      <c r="DJ70" s="3" t="s">
        <v>176</v>
      </c>
      <c r="DK70" s="3" t="s">
        <v>173</v>
      </c>
      <c r="DL70" s="3" t="s">
        <v>20</v>
      </c>
      <c r="DM70" s="3" t="s">
        <v>173</v>
      </c>
      <c r="DN70" s="3" t="s">
        <v>19</v>
      </c>
      <c r="DO70" s="8" t="s">
        <v>177</v>
      </c>
      <c r="DP70" s="3" t="s">
        <v>174</v>
      </c>
      <c r="DQ70" s="6" t="s">
        <v>21</v>
      </c>
    </row>
    <row r="71" spans="1:121" ht="12" customHeight="1" x14ac:dyDescent="0.35">
      <c r="A71" s="3" t="s">
        <v>178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4"/>
      <c r="M71" s="4"/>
      <c r="N71" s="4"/>
      <c r="O71" s="3"/>
      <c r="P71" s="3"/>
      <c r="Q71" s="3"/>
      <c r="R71" s="3"/>
      <c r="S71" s="3"/>
      <c r="T71" s="3"/>
      <c r="U71" s="3">
        <v>11</v>
      </c>
      <c r="V71" s="3"/>
      <c r="W71" s="3"/>
      <c r="X71" s="3"/>
      <c r="Y71" s="3"/>
      <c r="Z71" s="3"/>
      <c r="AA71" s="3"/>
      <c r="AB71" s="3">
        <v>10</v>
      </c>
      <c r="AC71" s="3"/>
      <c r="AD71" s="3"/>
      <c r="AE71" s="3">
        <v>1</v>
      </c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>
        <v>7</v>
      </c>
      <c r="AY71" s="3"/>
      <c r="AZ71" s="3"/>
      <c r="BA71" s="3">
        <v>11</v>
      </c>
      <c r="BB71" s="3">
        <v>1</v>
      </c>
      <c r="BC71" s="3"/>
      <c r="BD71" s="3"/>
      <c r="BE71" s="3">
        <v>12</v>
      </c>
      <c r="BF71" s="3"/>
      <c r="BG71" s="3">
        <v>16</v>
      </c>
      <c r="BH71" s="3">
        <v>9</v>
      </c>
      <c r="BI71" s="3">
        <v>14</v>
      </c>
      <c r="BJ71" s="3">
        <v>1</v>
      </c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4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>
        <f t="shared" ref="DD71:DD82" si="6">SUM(B71:DC71)</f>
        <v>93</v>
      </c>
      <c r="DE71" s="5">
        <f t="shared" si="4"/>
        <v>8.454545454545455</v>
      </c>
      <c r="DF71" s="5">
        <f t="shared" si="5"/>
        <v>5.0876613016848085</v>
      </c>
      <c r="DG71" s="3" t="s">
        <v>35</v>
      </c>
      <c r="DH71" s="3" t="s">
        <v>17</v>
      </c>
      <c r="DI71" s="3" t="s">
        <v>175</v>
      </c>
      <c r="DJ71" s="3" t="s">
        <v>176</v>
      </c>
      <c r="DK71" s="7" t="s">
        <v>173</v>
      </c>
      <c r="DL71" s="3" t="s">
        <v>33</v>
      </c>
      <c r="DM71" s="3" t="s">
        <v>173</v>
      </c>
      <c r="DN71" s="3" t="s">
        <v>179</v>
      </c>
      <c r="DO71" s="3" t="s">
        <v>178</v>
      </c>
      <c r="DP71" s="3" t="s">
        <v>178</v>
      </c>
      <c r="DQ71" s="6" t="s">
        <v>21</v>
      </c>
    </row>
    <row r="72" spans="1:121" ht="12" customHeight="1" x14ac:dyDescent="0.35">
      <c r="A72" s="3" t="s">
        <v>180</v>
      </c>
      <c r="B72" s="3">
        <v>5</v>
      </c>
      <c r="C72" s="3">
        <v>12</v>
      </c>
      <c r="D72" s="3">
        <v>1</v>
      </c>
      <c r="E72" s="3">
        <v>54</v>
      </c>
      <c r="F72" s="3">
        <v>62</v>
      </c>
      <c r="G72" s="3">
        <v>46</v>
      </c>
      <c r="H72" s="3">
        <v>13</v>
      </c>
      <c r="I72" s="3">
        <v>7</v>
      </c>
      <c r="J72" s="3">
        <v>7</v>
      </c>
      <c r="K72" s="3">
        <v>31</v>
      </c>
      <c r="L72" s="4">
        <v>27</v>
      </c>
      <c r="M72" s="4">
        <v>2</v>
      </c>
      <c r="N72" s="4">
        <v>7</v>
      </c>
      <c r="O72" s="3">
        <v>4</v>
      </c>
      <c r="P72" s="3">
        <v>30</v>
      </c>
      <c r="Q72" s="3">
        <v>7</v>
      </c>
      <c r="R72" s="3">
        <v>5</v>
      </c>
      <c r="S72" s="3"/>
      <c r="T72" s="3">
        <v>12</v>
      </c>
      <c r="U72" s="3">
        <v>16</v>
      </c>
      <c r="V72" s="3">
        <v>5</v>
      </c>
      <c r="W72" s="3">
        <v>5</v>
      </c>
      <c r="X72" s="3">
        <v>8</v>
      </c>
      <c r="Y72" s="3">
        <v>4</v>
      </c>
      <c r="Z72" s="3">
        <v>16</v>
      </c>
      <c r="AA72" s="3">
        <v>19</v>
      </c>
      <c r="AB72" s="3">
        <v>15</v>
      </c>
      <c r="AC72" s="3">
        <v>3</v>
      </c>
      <c r="AD72" s="3"/>
      <c r="AE72" s="3">
        <v>19</v>
      </c>
      <c r="AF72" s="3">
        <v>2</v>
      </c>
      <c r="AG72" s="3">
        <v>7</v>
      </c>
      <c r="AH72" s="3"/>
      <c r="AI72" s="3">
        <v>7</v>
      </c>
      <c r="AJ72" s="3">
        <v>3</v>
      </c>
      <c r="AK72" s="3">
        <v>3</v>
      </c>
      <c r="AL72" s="3">
        <v>1</v>
      </c>
      <c r="AM72" s="3">
        <v>28</v>
      </c>
      <c r="AN72" s="3">
        <v>12</v>
      </c>
      <c r="AO72" s="3">
        <v>10</v>
      </c>
      <c r="AP72" s="3">
        <v>4</v>
      </c>
      <c r="AQ72" s="3">
        <v>4</v>
      </c>
      <c r="AR72" s="3">
        <v>28</v>
      </c>
      <c r="AS72" s="3">
        <v>12</v>
      </c>
      <c r="AT72" s="3">
        <v>21</v>
      </c>
      <c r="AU72" s="3">
        <v>32</v>
      </c>
      <c r="AV72" s="3">
        <v>14</v>
      </c>
      <c r="AW72" s="3">
        <v>1</v>
      </c>
      <c r="AX72" s="3">
        <v>31</v>
      </c>
      <c r="AY72" s="3">
        <v>12</v>
      </c>
      <c r="AZ72" s="3">
        <v>5</v>
      </c>
      <c r="BA72" s="3">
        <v>12</v>
      </c>
      <c r="BB72" s="3">
        <v>9</v>
      </c>
      <c r="BC72" s="3"/>
      <c r="BD72" s="3">
        <v>3</v>
      </c>
      <c r="BE72" s="3">
        <v>28</v>
      </c>
      <c r="BF72" s="3">
        <v>3</v>
      </c>
      <c r="BG72" s="3">
        <v>31</v>
      </c>
      <c r="BH72" s="3">
        <v>25</v>
      </c>
      <c r="BI72" s="3">
        <v>56</v>
      </c>
      <c r="BJ72" s="3">
        <v>24</v>
      </c>
      <c r="BK72" s="3">
        <v>6</v>
      </c>
      <c r="BL72" s="3">
        <v>46</v>
      </c>
      <c r="BM72" s="3">
        <v>2</v>
      </c>
      <c r="BN72" s="3">
        <v>5</v>
      </c>
      <c r="BO72" s="3">
        <v>6</v>
      </c>
      <c r="BP72" s="3">
        <v>9</v>
      </c>
      <c r="BQ72" s="3">
        <v>7</v>
      </c>
      <c r="BR72" s="3">
        <v>14</v>
      </c>
      <c r="BS72" s="3">
        <v>20</v>
      </c>
      <c r="BT72" s="3">
        <v>8</v>
      </c>
      <c r="BU72" s="3">
        <v>12</v>
      </c>
      <c r="BV72" s="3"/>
      <c r="BW72" s="3">
        <v>3</v>
      </c>
      <c r="BX72" s="3">
        <v>19</v>
      </c>
      <c r="BY72" s="3">
        <v>7</v>
      </c>
      <c r="BZ72" s="3">
        <v>3</v>
      </c>
      <c r="CA72" s="3">
        <v>2</v>
      </c>
      <c r="CB72" s="3">
        <v>2</v>
      </c>
      <c r="CC72" s="3">
        <v>6</v>
      </c>
      <c r="CD72" s="3">
        <v>18</v>
      </c>
      <c r="CE72" s="3">
        <v>13</v>
      </c>
      <c r="CF72" s="3">
        <v>7</v>
      </c>
      <c r="CG72" s="3">
        <v>9</v>
      </c>
      <c r="CH72" s="3">
        <v>23</v>
      </c>
      <c r="CI72" s="3">
        <v>14</v>
      </c>
      <c r="CJ72" s="3">
        <v>11</v>
      </c>
      <c r="CK72" s="3">
        <v>24</v>
      </c>
      <c r="CL72" s="3">
        <v>41</v>
      </c>
      <c r="CM72" s="3">
        <v>8</v>
      </c>
      <c r="CN72" s="3">
        <v>16</v>
      </c>
      <c r="CO72" s="4">
        <v>30</v>
      </c>
      <c r="CP72" s="3">
        <v>11</v>
      </c>
      <c r="CQ72" s="3">
        <v>9</v>
      </c>
      <c r="CR72" s="3">
        <v>14</v>
      </c>
      <c r="CS72" s="3">
        <v>34</v>
      </c>
      <c r="CT72" s="3">
        <v>31</v>
      </c>
      <c r="CU72" s="3">
        <v>5</v>
      </c>
      <c r="CV72" s="3">
        <v>6</v>
      </c>
      <c r="CW72" s="3">
        <v>29</v>
      </c>
      <c r="CX72" s="3">
        <v>18</v>
      </c>
      <c r="CY72" s="3">
        <v>14</v>
      </c>
      <c r="CZ72" s="3">
        <v>9</v>
      </c>
      <c r="DA72" s="3">
        <v>15</v>
      </c>
      <c r="DB72" s="3">
        <v>7</v>
      </c>
      <c r="DC72" s="3">
        <v>4</v>
      </c>
      <c r="DD72" s="3">
        <f t="shared" si="6"/>
        <v>1467</v>
      </c>
      <c r="DE72" s="5">
        <f t="shared" si="4"/>
        <v>14.524752475247524</v>
      </c>
      <c r="DF72" s="5">
        <f t="shared" si="5"/>
        <v>12.813663854431919</v>
      </c>
      <c r="DG72" s="3" t="s">
        <v>35</v>
      </c>
      <c r="DH72" s="3" t="s">
        <v>17</v>
      </c>
      <c r="DI72" s="3" t="s">
        <v>181</v>
      </c>
      <c r="DJ72" s="3" t="s">
        <v>19</v>
      </c>
      <c r="DK72" s="7" t="s">
        <v>37</v>
      </c>
      <c r="DL72" s="3" t="s">
        <v>20</v>
      </c>
      <c r="DM72" s="3" t="s">
        <v>182</v>
      </c>
      <c r="DN72" s="3" t="s">
        <v>19</v>
      </c>
      <c r="DO72" s="3" t="s">
        <v>180</v>
      </c>
      <c r="DP72" s="3" t="s">
        <v>180</v>
      </c>
      <c r="DQ72" s="6" t="s">
        <v>21</v>
      </c>
    </row>
    <row r="73" spans="1:121" ht="12" customHeight="1" x14ac:dyDescent="0.35">
      <c r="A73" s="3" t="s">
        <v>183</v>
      </c>
      <c r="B73" s="3">
        <v>3</v>
      </c>
      <c r="C73" s="3"/>
      <c r="D73" s="3"/>
      <c r="E73" s="3"/>
      <c r="F73" s="3"/>
      <c r="G73" s="3"/>
      <c r="H73" s="3"/>
      <c r="I73" s="3"/>
      <c r="J73" s="3"/>
      <c r="K73" s="3"/>
      <c r="L73" s="4"/>
      <c r="M73" s="4"/>
      <c r="N73" s="4">
        <v>1</v>
      </c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>
        <v>3</v>
      </c>
      <c r="AI73" s="3"/>
      <c r="AJ73" s="3"/>
      <c r="AK73" s="3"/>
      <c r="AL73" s="3"/>
      <c r="AM73" s="3">
        <v>1</v>
      </c>
      <c r="AN73" s="3"/>
      <c r="AO73" s="3"/>
      <c r="AP73" s="3">
        <v>1</v>
      </c>
      <c r="AQ73" s="3">
        <v>1</v>
      </c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4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>
        <v>1</v>
      </c>
      <c r="DA73" s="3"/>
      <c r="DB73" s="3"/>
      <c r="DC73" s="3"/>
      <c r="DD73" s="3">
        <f t="shared" si="6"/>
        <v>11</v>
      </c>
      <c r="DE73" s="5">
        <f t="shared" si="4"/>
        <v>1.5714285714285714</v>
      </c>
      <c r="DF73" s="5">
        <f t="shared" si="5"/>
        <v>0.90350790290525129</v>
      </c>
      <c r="DG73" s="3" t="s">
        <v>16</v>
      </c>
      <c r="DH73" s="3" t="s">
        <v>17</v>
      </c>
      <c r="DI73" s="3" t="s">
        <v>184</v>
      </c>
      <c r="DJ73" s="3" t="s">
        <v>185</v>
      </c>
      <c r="DK73" s="3" t="s">
        <v>173</v>
      </c>
      <c r="DL73" s="3" t="s">
        <v>33</v>
      </c>
      <c r="DM73" s="3" t="s">
        <v>173</v>
      </c>
      <c r="DN73" s="3" t="s">
        <v>186</v>
      </c>
      <c r="DO73" s="3" t="s">
        <v>183</v>
      </c>
      <c r="DP73" s="3" t="s">
        <v>183</v>
      </c>
      <c r="DQ73" s="6" t="s">
        <v>21</v>
      </c>
    </row>
    <row r="74" spans="1:121" ht="12" customHeight="1" x14ac:dyDescent="0.35">
      <c r="A74" s="3" t="s">
        <v>187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4"/>
      <c r="M74" s="4"/>
      <c r="N74" s="4"/>
      <c r="O74" s="3"/>
      <c r="P74" s="3"/>
      <c r="Q74" s="3"/>
      <c r="R74" s="3"/>
      <c r="S74" s="3"/>
      <c r="T74" s="3"/>
      <c r="U74" s="3"/>
      <c r="V74" s="3">
        <v>7</v>
      </c>
      <c r="W74" s="3"/>
      <c r="X74" s="3"/>
      <c r="Y74" s="3"/>
      <c r="Z74" s="3"/>
      <c r="AA74" s="3"/>
      <c r="AB74" s="3"/>
      <c r="AC74" s="3"/>
      <c r="AD74" s="3">
        <v>1</v>
      </c>
      <c r="AE74" s="3"/>
      <c r="AF74" s="3"/>
      <c r="AG74" s="3"/>
      <c r="AH74" s="3"/>
      <c r="AI74" s="3"/>
      <c r="AJ74" s="3"/>
      <c r="AK74" s="3"/>
      <c r="AL74" s="3"/>
      <c r="AM74" s="3">
        <v>1</v>
      </c>
      <c r="AN74" s="3"/>
      <c r="AO74" s="3">
        <v>7</v>
      </c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>
        <v>1</v>
      </c>
      <c r="CE74" s="3"/>
      <c r="CF74" s="3"/>
      <c r="CG74" s="3"/>
      <c r="CH74" s="3"/>
      <c r="CI74" s="3"/>
      <c r="CJ74" s="3"/>
      <c r="CK74" s="3"/>
      <c r="CL74" s="3">
        <v>1</v>
      </c>
      <c r="CM74" s="3"/>
      <c r="CN74" s="3">
        <v>1</v>
      </c>
      <c r="CO74" s="4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>
        <f t="shared" si="6"/>
        <v>19</v>
      </c>
      <c r="DE74" s="5">
        <f t="shared" si="4"/>
        <v>2.7142857142857144</v>
      </c>
      <c r="DF74" s="5">
        <f t="shared" si="5"/>
        <v>2.7105237087157539</v>
      </c>
      <c r="DG74" s="3" t="s">
        <v>16</v>
      </c>
      <c r="DH74" s="3" t="s">
        <v>17</v>
      </c>
      <c r="DI74" s="3" t="s">
        <v>184</v>
      </c>
      <c r="DJ74" s="3" t="s">
        <v>188</v>
      </c>
      <c r="DK74" s="3" t="s">
        <v>173</v>
      </c>
      <c r="DL74" s="3" t="s">
        <v>33</v>
      </c>
      <c r="DM74" s="3" t="s">
        <v>173</v>
      </c>
      <c r="DN74" s="3" t="s">
        <v>19</v>
      </c>
      <c r="DO74" s="3" t="s">
        <v>187</v>
      </c>
      <c r="DP74" s="3" t="s">
        <v>187</v>
      </c>
      <c r="DQ74" s="6" t="s">
        <v>21</v>
      </c>
    </row>
    <row r="75" spans="1:121" ht="12" customHeight="1" x14ac:dyDescent="0.35">
      <c r="A75" s="3" t="s">
        <v>189</v>
      </c>
      <c r="B75" s="3">
        <v>2</v>
      </c>
      <c r="C75" s="3">
        <v>54</v>
      </c>
      <c r="D75" s="3">
        <v>2</v>
      </c>
      <c r="E75" s="3">
        <v>163</v>
      </c>
      <c r="F75" s="3">
        <v>1</v>
      </c>
      <c r="G75" s="3"/>
      <c r="H75" s="3"/>
      <c r="I75" s="3"/>
      <c r="J75" s="3"/>
      <c r="K75" s="3"/>
      <c r="L75" s="4"/>
      <c r="M75" s="4"/>
      <c r="N75" s="4"/>
      <c r="O75" s="3"/>
      <c r="P75" s="3">
        <v>23</v>
      </c>
      <c r="Q75" s="3">
        <v>4</v>
      </c>
      <c r="R75" s="3">
        <v>4</v>
      </c>
      <c r="S75" s="3"/>
      <c r="T75" s="3">
        <v>24</v>
      </c>
      <c r="U75" s="3">
        <v>20</v>
      </c>
      <c r="V75" s="3">
        <v>87</v>
      </c>
      <c r="W75" s="3">
        <v>5</v>
      </c>
      <c r="X75" s="3">
        <v>195</v>
      </c>
      <c r="Y75" s="3">
        <v>10</v>
      </c>
      <c r="Z75" s="3">
        <v>7</v>
      </c>
      <c r="AA75" s="3">
        <v>10</v>
      </c>
      <c r="AB75" s="3">
        <v>43</v>
      </c>
      <c r="AC75" s="3"/>
      <c r="AD75" s="3">
        <v>1</v>
      </c>
      <c r="AE75" s="3">
        <v>10</v>
      </c>
      <c r="AF75" s="3">
        <v>65</v>
      </c>
      <c r="AG75" s="3">
        <v>1</v>
      </c>
      <c r="AH75" s="3"/>
      <c r="AI75" s="3">
        <v>2</v>
      </c>
      <c r="AJ75" s="3"/>
      <c r="AK75" s="3"/>
      <c r="AL75" s="3">
        <v>2</v>
      </c>
      <c r="AM75" s="3">
        <v>13</v>
      </c>
      <c r="AN75" s="3"/>
      <c r="AO75" s="3">
        <v>8</v>
      </c>
      <c r="AP75" s="3">
        <v>47</v>
      </c>
      <c r="AQ75" s="3"/>
      <c r="AR75" s="3">
        <v>13</v>
      </c>
      <c r="AS75" s="3">
        <v>153</v>
      </c>
      <c r="AT75" s="3">
        <v>12</v>
      </c>
      <c r="AU75" s="3">
        <v>8</v>
      </c>
      <c r="AV75" s="3">
        <v>98</v>
      </c>
      <c r="AW75" s="3">
        <v>34</v>
      </c>
      <c r="AX75" s="3">
        <v>25</v>
      </c>
      <c r="AY75" s="3">
        <v>6</v>
      </c>
      <c r="AZ75" s="3">
        <v>1</v>
      </c>
      <c r="BA75" s="3">
        <v>4</v>
      </c>
      <c r="BB75" s="3">
        <v>35</v>
      </c>
      <c r="BC75" s="3">
        <v>2</v>
      </c>
      <c r="BD75" s="3">
        <v>6</v>
      </c>
      <c r="BE75" s="3">
        <v>17</v>
      </c>
      <c r="BF75" s="3">
        <v>1</v>
      </c>
      <c r="BG75" s="3">
        <v>9</v>
      </c>
      <c r="BH75" s="3">
        <v>28</v>
      </c>
      <c r="BI75" s="3">
        <v>8</v>
      </c>
      <c r="BJ75" s="3">
        <v>14</v>
      </c>
      <c r="BK75" s="3">
        <v>12</v>
      </c>
      <c r="BL75" s="3">
        <v>162</v>
      </c>
      <c r="BM75" s="3"/>
      <c r="BN75" s="3"/>
      <c r="BO75" s="3"/>
      <c r="BP75" s="3">
        <v>1</v>
      </c>
      <c r="BQ75" s="3"/>
      <c r="BR75" s="3">
        <v>1</v>
      </c>
      <c r="BS75" s="3">
        <v>8</v>
      </c>
      <c r="BT75" s="3">
        <v>43</v>
      </c>
      <c r="BU75" s="3">
        <v>56</v>
      </c>
      <c r="BV75" s="3"/>
      <c r="BW75" s="3"/>
      <c r="BX75" s="3">
        <v>39</v>
      </c>
      <c r="BY75" s="3">
        <v>9</v>
      </c>
      <c r="BZ75" s="3"/>
      <c r="CA75" s="3"/>
      <c r="CB75" s="3"/>
      <c r="CC75" s="3"/>
      <c r="CD75" s="3"/>
      <c r="CE75" s="3">
        <v>59</v>
      </c>
      <c r="CF75" s="3">
        <v>85</v>
      </c>
      <c r="CG75" s="3">
        <v>101</v>
      </c>
      <c r="CH75" s="3">
        <v>25</v>
      </c>
      <c r="CI75" s="3">
        <v>5</v>
      </c>
      <c r="CJ75" s="3">
        <v>85</v>
      </c>
      <c r="CK75" s="3">
        <v>29</v>
      </c>
      <c r="CL75" s="3">
        <v>19</v>
      </c>
      <c r="CM75" s="3">
        <v>21</v>
      </c>
      <c r="CN75" s="3">
        <v>12</v>
      </c>
      <c r="CO75" s="4">
        <v>11</v>
      </c>
      <c r="CP75" s="3">
        <v>11</v>
      </c>
      <c r="CQ75" s="3">
        <v>7</v>
      </c>
      <c r="CR75" s="3">
        <v>12</v>
      </c>
      <c r="CS75" s="3">
        <v>2</v>
      </c>
      <c r="CT75" s="3">
        <v>265</v>
      </c>
      <c r="CU75" s="3">
        <v>29</v>
      </c>
      <c r="CV75" s="3">
        <v>8</v>
      </c>
      <c r="CW75" s="3">
        <v>629</v>
      </c>
      <c r="CX75" s="3">
        <v>92</v>
      </c>
      <c r="CY75" s="3">
        <v>4</v>
      </c>
      <c r="CZ75" s="3">
        <v>1</v>
      </c>
      <c r="DA75" s="3">
        <v>4</v>
      </c>
      <c r="DB75" s="3">
        <v>6</v>
      </c>
      <c r="DC75" s="3">
        <v>3</v>
      </c>
      <c r="DD75" s="3">
        <f t="shared" si="6"/>
        <v>3133</v>
      </c>
      <c r="DE75" s="5">
        <f t="shared" si="4"/>
        <v>39.658227848101269</v>
      </c>
      <c r="DF75" s="5">
        <f t="shared" si="5"/>
        <v>82.565031687869961</v>
      </c>
      <c r="DG75" s="3" t="s">
        <v>16</v>
      </c>
      <c r="DH75" s="3" t="s">
        <v>17</v>
      </c>
      <c r="DI75" s="3" t="s">
        <v>184</v>
      </c>
      <c r="DJ75" s="3" t="s">
        <v>190</v>
      </c>
      <c r="DK75" s="3" t="s">
        <v>173</v>
      </c>
      <c r="DL75" s="3" t="s">
        <v>33</v>
      </c>
      <c r="DM75" s="3" t="s">
        <v>173</v>
      </c>
      <c r="DN75" s="3" t="s">
        <v>191</v>
      </c>
      <c r="DO75" s="3" t="s">
        <v>189</v>
      </c>
      <c r="DP75" s="3" t="s">
        <v>189</v>
      </c>
      <c r="DQ75" s="6" t="s">
        <v>192</v>
      </c>
    </row>
    <row r="76" spans="1:121" ht="12" customHeight="1" x14ac:dyDescent="0.35">
      <c r="A76" s="3" t="s">
        <v>193</v>
      </c>
      <c r="B76" s="3">
        <v>1</v>
      </c>
      <c r="C76" s="3">
        <v>19</v>
      </c>
      <c r="D76" s="3"/>
      <c r="E76" s="3">
        <v>3</v>
      </c>
      <c r="F76" s="3">
        <v>1</v>
      </c>
      <c r="G76" s="3"/>
      <c r="H76" s="3">
        <v>5</v>
      </c>
      <c r="I76" s="3">
        <v>7</v>
      </c>
      <c r="J76" s="3">
        <v>3</v>
      </c>
      <c r="K76" s="3">
        <v>2</v>
      </c>
      <c r="L76" s="4">
        <v>3</v>
      </c>
      <c r="M76" s="4">
        <v>1</v>
      </c>
      <c r="N76" s="4">
        <v>4</v>
      </c>
      <c r="O76" s="3">
        <v>5</v>
      </c>
      <c r="P76" s="3">
        <v>19</v>
      </c>
      <c r="Q76" s="3">
        <v>29</v>
      </c>
      <c r="R76" s="3">
        <v>2</v>
      </c>
      <c r="S76" s="3"/>
      <c r="T76" s="3">
        <v>25</v>
      </c>
      <c r="U76" s="3">
        <v>7</v>
      </c>
      <c r="V76" s="3">
        <v>4</v>
      </c>
      <c r="W76" s="3"/>
      <c r="X76" s="3">
        <v>11</v>
      </c>
      <c r="Y76" s="3">
        <v>10</v>
      </c>
      <c r="Z76" s="3">
        <v>18</v>
      </c>
      <c r="AA76" s="3">
        <v>9</v>
      </c>
      <c r="AB76" s="3">
        <v>13</v>
      </c>
      <c r="AC76" s="3">
        <v>14</v>
      </c>
      <c r="AD76" s="3">
        <v>2</v>
      </c>
      <c r="AE76" s="3">
        <v>2</v>
      </c>
      <c r="AF76" s="3">
        <v>2</v>
      </c>
      <c r="AG76" s="3">
        <v>1</v>
      </c>
      <c r="AH76" s="3"/>
      <c r="AI76" s="3">
        <v>4</v>
      </c>
      <c r="AJ76" s="3">
        <v>4</v>
      </c>
      <c r="AK76" s="3">
        <v>2</v>
      </c>
      <c r="AL76" s="3">
        <v>4</v>
      </c>
      <c r="AM76" s="3">
        <v>10</v>
      </c>
      <c r="AN76" s="3">
        <v>10</v>
      </c>
      <c r="AO76" s="3">
        <v>12</v>
      </c>
      <c r="AP76" s="3">
        <v>18</v>
      </c>
      <c r="AQ76" s="3">
        <v>134</v>
      </c>
      <c r="AR76" s="3">
        <v>8</v>
      </c>
      <c r="AS76" s="3">
        <v>324</v>
      </c>
      <c r="AT76" s="3">
        <v>6</v>
      </c>
      <c r="AU76" s="3">
        <v>12</v>
      </c>
      <c r="AV76" s="3">
        <v>8</v>
      </c>
      <c r="AW76" s="3">
        <v>9</v>
      </c>
      <c r="AX76" s="3">
        <v>25</v>
      </c>
      <c r="AY76" s="3"/>
      <c r="AZ76" s="3">
        <v>3</v>
      </c>
      <c r="BA76" s="3">
        <v>1</v>
      </c>
      <c r="BB76" s="3"/>
      <c r="BC76" s="3">
        <v>10</v>
      </c>
      <c r="BD76" s="3"/>
      <c r="BE76" s="3">
        <v>1</v>
      </c>
      <c r="BF76" s="3">
        <v>3</v>
      </c>
      <c r="BG76" s="3">
        <v>3</v>
      </c>
      <c r="BH76" s="3">
        <v>2</v>
      </c>
      <c r="BI76" s="3">
        <v>2</v>
      </c>
      <c r="BJ76" s="3">
        <v>1</v>
      </c>
      <c r="BK76" s="3"/>
      <c r="BL76" s="3">
        <v>18</v>
      </c>
      <c r="BM76" s="3">
        <v>12</v>
      </c>
      <c r="BN76" s="3">
        <v>1</v>
      </c>
      <c r="BO76" s="3">
        <v>23</v>
      </c>
      <c r="BP76" s="3">
        <v>9</v>
      </c>
      <c r="BQ76" s="3">
        <v>6</v>
      </c>
      <c r="BR76" s="3">
        <v>12</v>
      </c>
      <c r="BS76" s="3">
        <v>7</v>
      </c>
      <c r="BT76" s="3">
        <v>1</v>
      </c>
      <c r="BU76" s="3">
        <v>2</v>
      </c>
      <c r="BV76" s="3"/>
      <c r="BW76" s="3"/>
      <c r="BX76" s="3">
        <v>19</v>
      </c>
      <c r="BY76" s="3">
        <v>139</v>
      </c>
      <c r="BZ76" s="3"/>
      <c r="CA76" s="3">
        <v>11</v>
      </c>
      <c r="CB76" s="3">
        <v>19</v>
      </c>
      <c r="CC76" s="3">
        <v>16</v>
      </c>
      <c r="CD76" s="3">
        <v>12</v>
      </c>
      <c r="CE76" s="3">
        <v>79</v>
      </c>
      <c r="CF76" s="3">
        <v>52</v>
      </c>
      <c r="CG76" s="3">
        <v>46</v>
      </c>
      <c r="CH76" s="3">
        <v>1</v>
      </c>
      <c r="CI76" s="3">
        <v>22</v>
      </c>
      <c r="CJ76" s="3">
        <v>123</v>
      </c>
      <c r="CK76" s="3">
        <v>1</v>
      </c>
      <c r="CL76" s="3">
        <v>9</v>
      </c>
      <c r="CM76" s="3">
        <v>393</v>
      </c>
      <c r="CN76" s="3">
        <v>14</v>
      </c>
      <c r="CO76" s="4">
        <v>123</v>
      </c>
      <c r="CP76" s="3">
        <v>1</v>
      </c>
      <c r="CQ76" s="3">
        <v>6</v>
      </c>
      <c r="CR76" s="3">
        <v>61</v>
      </c>
      <c r="CS76" s="3">
        <v>30</v>
      </c>
      <c r="CT76" s="3">
        <v>8</v>
      </c>
      <c r="CU76" s="3">
        <v>1</v>
      </c>
      <c r="CV76" s="3">
        <v>2</v>
      </c>
      <c r="CW76" s="3">
        <v>11</v>
      </c>
      <c r="CX76" s="3">
        <v>15</v>
      </c>
      <c r="CY76" s="3">
        <v>83</v>
      </c>
      <c r="CZ76" s="3"/>
      <c r="DA76" s="3">
        <v>69</v>
      </c>
      <c r="DB76" s="3">
        <v>131</v>
      </c>
      <c r="DC76" s="3"/>
      <c r="DD76" s="3">
        <f t="shared" si="6"/>
        <v>2426</v>
      </c>
      <c r="DE76" s="5">
        <f t="shared" si="4"/>
        <v>26.369565217391305</v>
      </c>
      <c r="DF76" s="5">
        <f t="shared" si="5"/>
        <v>58.656464373966848</v>
      </c>
      <c r="DG76" s="3" t="s">
        <v>16</v>
      </c>
      <c r="DH76" s="3" t="s">
        <v>17</v>
      </c>
      <c r="DI76" s="3" t="s">
        <v>184</v>
      </c>
      <c r="DJ76" s="3" t="s">
        <v>190</v>
      </c>
      <c r="DK76" s="3" t="s">
        <v>173</v>
      </c>
      <c r="DL76" s="3" t="s">
        <v>20</v>
      </c>
      <c r="DM76" s="3" t="s">
        <v>173</v>
      </c>
      <c r="DN76" s="3" t="s">
        <v>191</v>
      </c>
      <c r="DO76" s="3" t="s">
        <v>193</v>
      </c>
      <c r="DP76" s="3" t="s">
        <v>189</v>
      </c>
      <c r="DQ76" s="6" t="s">
        <v>193</v>
      </c>
    </row>
    <row r="77" spans="1:121" ht="12" customHeight="1" x14ac:dyDescent="0.35">
      <c r="A77" s="3" t="s">
        <v>194</v>
      </c>
      <c r="B77" s="3">
        <v>1</v>
      </c>
      <c r="C77" s="3">
        <v>90</v>
      </c>
      <c r="D77" s="3">
        <v>0</v>
      </c>
      <c r="E77" s="3">
        <v>0</v>
      </c>
      <c r="F77" s="3">
        <v>0</v>
      </c>
      <c r="G77" s="3">
        <v>0</v>
      </c>
      <c r="H77" s="3">
        <v>11</v>
      </c>
      <c r="I77" s="3">
        <v>34</v>
      </c>
      <c r="J77" s="3">
        <v>0</v>
      </c>
      <c r="K77" s="3">
        <v>0</v>
      </c>
      <c r="L77" s="4">
        <v>0</v>
      </c>
      <c r="M77" s="4">
        <v>1</v>
      </c>
      <c r="N77" s="4">
        <v>0</v>
      </c>
      <c r="O77" s="3">
        <v>5</v>
      </c>
      <c r="P77" s="3">
        <v>140</v>
      </c>
      <c r="Q77" s="3">
        <v>0</v>
      </c>
      <c r="R77" s="3">
        <v>28</v>
      </c>
      <c r="S77" s="3">
        <v>0</v>
      </c>
      <c r="T77" s="3">
        <v>112</v>
      </c>
      <c r="U77" s="3">
        <v>6</v>
      </c>
      <c r="V77" s="3">
        <v>1</v>
      </c>
      <c r="W77" s="3">
        <v>4</v>
      </c>
      <c r="X77" s="3">
        <v>69</v>
      </c>
      <c r="Y77" s="3">
        <v>83</v>
      </c>
      <c r="Z77" s="3">
        <v>1</v>
      </c>
      <c r="AA77" s="3">
        <v>70</v>
      </c>
      <c r="AB77" s="3">
        <v>23</v>
      </c>
      <c r="AC77" s="3">
        <v>7</v>
      </c>
      <c r="AD77" s="3">
        <v>0</v>
      </c>
      <c r="AE77" s="3">
        <v>0</v>
      </c>
      <c r="AF77" s="3">
        <v>0</v>
      </c>
      <c r="AG77" s="3">
        <v>1</v>
      </c>
      <c r="AH77" s="3">
        <v>18</v>
      </c>
      <c r="AI77" s="3">
        <v>29</v>
      </c>
      <c r="AJ77" s="3">
        <v>0</v>
      </c>
      <c r="AK77" s="3">
        <v>19</v>
      </c>
      <c r="AL77" s="3">
        <v>31</v>
      </c>
      <c r="AM77" s="3">
        <v>59</v>
      </c>
      <c r="AN77" s="3">
        <v>37</v>
      </c>
      <c r="AO77" s="3">
        <v>7</v>
      </c>
      <c r="AP77" s="3">
        <v>103</v>
      </c>
      <c r="AQ77" s="3">
        <v>15</v>
      </c>
      <c r="AR77" s="3">
        <v>1</v>
      </c>
      <c r="AS77" s="3">
        <v>0</v>
      </c>
      <c r="AT77" s="3">
        <v>1</v>
      </c>
      <c r="AU77" s="3">
        <v>1</v>
      </c>
      <c r="AV77" s="3">
        <v>37</v>
      </c>
      <c r="AW77" s="3">
        <v>19</v>
      </c>
      <c r="AX77" s="3">
        <v>17</v>
      </c>
      <c r="AY77" s="3">
        <v>5</v>
      </c>
      <c r="AZ77" s="3">
        <v>20</v>
      </c>
      <c r="BA77" s="3">
        <v>1</v>
      </c>
      <c r="BB77" s="3">
        <v>5</v>
      </c>
      <c r="BC77" s="3">
        <v>7</v>
      </c>
      <c r="BD77" s="3">
        <v>3</v>
      </c>
      <c r="BE77" s="3">
        <v>0</v>
      </c>
      <c r="BF77" s="3">
        <v>1</v>
      </c>
      <c r="BG77" s="3">
        <v>0</v>
      </c>
      <c r="BH77" s="3">
        <v>2</v>
      </c>
      <c r="BI77" s="3">
        <v>0</v>
      </c>
      <c r="BJ77" s="3">
        <v>0</v>
      </c>
      <c r="BK77" s="3">
        <v>0</v>
      </c>
      <c r="BL77" s="3">
        <v>0</v>
      </c>
      <c r="BM77" s="3">
        <v>0</v>
      </c>
      <c r="BN77" s="3">
        <v>0</v>
      </c>
      <c r="BO77" s="3">
        <v>3</v>
      </c>
      <c r="BP77" s="3">
        <v>0</v>
      </c>
      <c r="BQ77" s="3">
        <v>0</v>
      </c>
      <c r="BR77" s="3">
        <v>1</v>
      </c>
      <c r="BS77" s="3">
        <v>0</v>
      </c>
      <c r="BT77" s="3">
        <v>2</v>
      </c>
      <c r="BU77" s="3">
        <v>0</v>
      </c>
      <c r="BV77" s="3">
        <v>0</v>
      </c>
      <c r="BW77" s="3">
        <v>0</v>
      </c>
      <c r="BX77" s="3">
        <v>1</v>
      </c>
      <c r="BY77" s="3">
        <v>25</v>
      </c>
      <c r="BZ77" s="3">
        <v>11</v>
      </c>
      <c r="CA77" s="3">
        <v>2</v>
      </c>
      <c r="CB77" s="3">
        <v>6</v>
      </c>
      <c r="CC77" s="3">
        <v>7</v>
      </c>
      <c r="CD77" s="3">
        <v>128</v>
      </c>
      <c r="CE77" s="3">
        <v>1</v>
      </c>
      <c r="CF77" s="3">
        <v>0</v>
      </c>
      <c r="CG77" s="3">
        <v>0</v>
      </c>
      <c r="CH77" s="3">
        <v>0</v>
      </c>
      <c r="CI77" s="3">
        <v>0</v>
      </c>
      <c r="CJ77" s="3">
        <v>1</v>
      </c>
      <c r="CK77" s="3">
        <v>0</v>
      </c>
      <c r="CL77" s="3">
        <v>2</v>
      </c>
      <c r="CM77" s="3">
        <v>4</v>
      </c>
      <c r="CN77" s="3">
        <v>2</v>
      </c>
      <c r="CO77" s="4">
        <v>17</v>
      </c>
      <c r="CP77" s="3">
        <v>0</v>
      </c>
      <c r="CQ77" s="3">
        <v>0</v>
      </c>
      <c r="CR77" s="3">
        <v>14</v>
      </c>
      <c r="CS77" s="3">
        <v>4</v>
      </c>
      <c r="CT77" s="3">
        <v>2</v>
      </c>
      <c r="CU77" s="3">
        <v>1</v>
      </c>
      <c r="CV77" s="3">
        <v>0</v>
      </c>
      <c r="CW77" s="3">
        <v>0</v>
      </c>
      <c r="CX77" s="3">
        <v>0</v>
      </c>
      <c r="CY77" s="3">
        <v>11</v>
      </c>
      <c r="CZ77" s="3">
        <v>0</v>
      </c>
      <c r="DA77" s="3">
        <v>15</v>
      </c>
      <c r="DB77" s="3">
        <v>14</v>
      </c>
      <c r="DC77" s="3">
        <v>0</v>
      </c>
      <c r="DD77" s="7">
        <f t="shared" si="6"/>
        <v>1399</v>
      </c>
      <c r="DE77" s="5">
        <f t="shared" si="4"/>
        <v>13.19811320754717</v>
      </c>
      <c r="DF77" s="5">
        <f t="shared" si="5"/>
        <v>27.491823762684511</v>
      </c>
      <c r="DG77" s="7" t="s">
        <v>35</v>
      </c>
      <c r="DH77" s="7" t="s">
        <v>17</v>
      </c>
      <c r="DI77" s="7" t="s">
        <v>132</v>
      </c>
      <c r="DJ77" s="7" t="s">
        <v>139</v>
      </c>
      <c r="DK77" s="7" t="s">
        <v>37</v>
      </c>
      <c r="DL77" s="3" t="s">
        <v>33</v>
      </c>
      <c r="DM77" s="7" t="s">
        <v>68</v>
      </c>
      <c r="DN77" s="7" t="s">
        <v>19</v>
      </c>
      <c r="DO77" s="7" t="s">
        <v>141</v>
      </c>
      <c r="DP77" s="7" t="s">
        <v>141</v>
      </c>
      <c r="DQ77" s="6" t="s">
        <v>140</v>
      </c>
    </row>
    <row r="78" spans="1:121" ht="12" customHeight="1" x14ac:dyDescent="0.35">
      <c r="A78" s="3" t="s">
        <v>195</v>
      </c>
      <c r="B78" s="3"/>
      <c r="C78" s="3"/>
      <c r="D78" s="3"/>
      <c r="E78" s="3"/>
      <c r="F78" s="3">
        <v>6</v>
      </c>
      <c r="G78" s="3"/>
      <c r="H78" s="3"/>
      <c r="I78" s="3"/>
      <c r="J78" s="3"/>
      <c r="K78" s="3"/>
      <c r="L78" s="4"/>
      <c r="M78" s="4"/>
      <c r="N78" s="4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>
        <v>1</v>
      </c>
      <c r="CA78" s="3"/>
      <c r="CB78" s="3"/>
      <c r="CC78" s="3"/>
      <c r="CD78" s="3">
        <v>8</v>
      </c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4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7">
        <f t="shared" si="6"/>
        <v>15</v>
      </c>
      <c r="DE78" s="5">
        <f t="shared" si="4"/>
        <v>5</v>
      </c>
      <c r="DF78" s="5">
        <f t="shared" si="5"/>
        <v>2.9439202887759488</v>
      </c>
      <c r="DG78" s="7" t="s">
        <v>35</v>
      </c>
      <c r="DH78" s="7" t="s">
        <v>17</v>
      </c>
      <c r="DI78" s="7" t="s">
        <v>132</v>
      </c>
      <c r="DJ78" s="7" t="s">
        <v>139</v>
      </c>
      <c r="DK78" s="7" t="s">
        <v>37</v>
      </c>
      <c r="DL78" s="3" t="s">
        <v>33</v>
      </c>
      <c r="DM78" s="7" t="s">
        <v>68</v>
      </c>
      <c r="DN78" s="7" t="s">
        <v>19</v>
      </c>
      <c r="DO78" s="7" t="s">
        <v>138</v>
      </c>
      <c r="DP78" s="7" t="s">
        <v>138</v>
      </c>
      <c r="DQ78" s="6" t="s">
        <v>140</v>
      </c>
    </row>
    <row r="79" spans="1:121" ht="12" customHeight="1" x14ac:dyDescent="0.35">
      <c r="A79" s="3" t="s">
        <v>196</v>
      </c>
      <c r="B79" s="3"/>
      <c r="C79" s="3">
        <v>6</v>
      </c>
      <c r="D79" s="3"/>
      <c r="E79" s="3"/>
      <c r="F79" s="3"/>
      <c r="G79" s="3"/>
      <c r="H79" s="3"/>
      <c r="I79" s="3"/>
      <c r="J79" s="3"/>
      <c r="K79" s="3"/>
      <c r="L79" s="4"/>
      <c r="M79" s="4"/>
      <c r="N79" s="4"/>
      <c r="O79" s="3"/>
      <c r="P79" s="3">
        <v>2</v>
      </c>
      <c r="Q79" s="3">
        <v>4</v>
      </c>
      <c r="R79" s="3"/>
      <c r="S79" s="3"/>
      <c r="T79" s="3"/>
      <c r="U79" s="3"/>
      <c r="V79" s="3">
        <v>1</v>
      </c>
      <c r="W79" s="3"/>
      <c r="X79" s="3"/>
      <c r="Y79" s="3">
        <v>1</v>
      </c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>
        <v>5</v>
      </c>
      <c r="AT79" s="3"/>
      <c r="AU79" s="3"/>
      <c r="AV79" s="3"/>
      <c r="AW79" s="3"/>
      <c r="AX79" s="3"/>
      <c r="AY79" s="3"/>
      <c r="AZ79" s="3">
        <v>3</v>
      </c>
      <c r="BA79" s="3"/>
      <c r="BB79" s="3"/>
      <c r="BC79" s="3">
        <v>3</v>
      </c>
      <c r="BD79" s="3"/>
      <c r="BE79" s="3"/>
      <c r="BF79" s="3">
        <v>1</v>
      </c>
      <c r="BG79" s="3"/>
      <c r="BH79" s="3"/>
      <c r="BI79" s="3">
        <v>1</v>
      </c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>
        <v>1</v>
      </c>
      <c r="CG79" s="3"/>
      <c r="CH79" s="3"/>
      <c r="CI79" s="3"/>
      <c r="CJ79" s="3"/>
      <c r="CK79" s="3"/>
      <c r="CL79" s="3"/>
      <c r="CM79" s="3"/>
      <c r="CN79" s="3"/>
      <c r="CO79" s="4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7">
        <f t="shared" si="6"/>
        <v>28</v>
      </c>
      <c r="DE79" s="5">
        <f t="shared" si="4"/>
        <v>2.5454545454545454</v>
      </c>
      <c r="DF79" s="5">
        <f t="shared" si="5"/>
        <v>1.7248787237282068</v>
      </c>
      <c r="DG79" s="7" t="s">
        <v>35</v>
      </c>
      <c r="DH79" s="7" t="s">
        <v>17</v>
      </c>
      <c r="DI79" s="7" t="s">
        <v>132</v>
      </c>
      <c r="DJ79" s="7" t="s">
        <v>139</v>
      </c>
      <c r="DK79" s="7" t="s">
        <v>37</v>
      </c>
      <c r="DL79" s="3" t="s">
        <v>33</v>
      </c>
      <c r="DM79" s="7" t="s">
        <v>68</v>
      </c>
      <c r="DN79" s="7" t="s">
        <v>19</v>
      </c>
      <c r="DO79" s="7" t="s">
        <v>141</v>
      </c>
      <c r="DP79" s="7" t="s">
        <v>141</v>
      </c>
      <c r="DQ79" s="6" t="s">
        <v>140</v>
      </c>
    </row>
    <row r="80" spans="1:121" ht="12" customHeight="1" x14ac:dyDescent="0.35">
      <c r="A80" s="3" t="s">
        <v>197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4"/>
      <c r="M80" s="4">
        <v>1</v>
      </c>
      <c r="N80" s="4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>
        <v>1</v>
      </c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>
        <v>1</v>
      </c>
      <c r="BQ80" s="3">
        <v>3</v>
      </c>
      <c r="BR80" s="3">
        <v>13</v>
      </c>
      <c r="BS80" s="3"/>
      <c r="BT80" s="3"/>
      <c r="BU80" s="3">
        <v>5</v>
      </c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>
        <v>2</v>
      </c>
      <c r="CN80" s="3"/>
      <c r="CO80" s="4"/>
      <c r="CP80" s="3">
        <v>3</v>
      </c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>
        <v>1</v>
      </c>
      <c r="DC80" s="3"/>
      <c r="DD80" s="3">
        <f t="shared" si="6"/>
        <v>30</v>
      </c>
      <c r="DE80" s="5">
        <f t="shared" si="4"/>
        <v>3.3333333333333335</v>
      </c>
      <c r="DF80" s="5">
        <f t="shared" si="5"/>
        <v>3.6514837167011076</v>
      </c>
      <c r="DG80" s="3" t="s">
        <v>16</v>
      </c>
      <c r="DH80" s="3" t="s">
        <v>17</v>
      </c>
      <c r="DI80" s="3" t="s">
        <v>198</v>
      </c>
      <c r="DJ80" s="3" t="s">
        <v>198</v>
      </c>
      <c r="DK80" s="3" t="s">
        <v>199</v>
      </c>
      <c r="DL80" s="3" t="s">
        <v>20</v>
      </c>
      <c r="DM80" s="3" t="s">
        <v>199</v>
      </c>
      <c r="DN80" s="3" t="s">
        <v>19</v>
      </c>
      <c r="DO80" s="3" t="s">
        <v>197</v>
      </c>
      <c r="DP80" s="3" t="s">
        <v>197</v>
      </c>
      <c r="DQ80" s="6" t="s">
        <v>21</v>
      </c>
    </row>
    <row r="81" spans="1:121" ht="12" customHeight="1" x14ac:dyDescent="0.35">
      <c r="A81" s="3" t="s">
        <v>200</v>
      </c>
      <c r="B81" s="3">
        <v>4</v>
      </c>
      <c r="C81" s="3">
        <v>0</v>
      </c>
      <c r="D81" s="3">
        <v>0</v>
      </c>
      <c r="E81" s="3">
        <v>5</v>
      </c>
      <c r="F81" s="3">
        <v>29</v>
      </c>
      <c r="G81" s="3">
        <v>6</v>
      </c>
      <c r="H81" s="3">
        <v>1</v>
      </c>
      <c r="I81" s="3">
        <v>0</v>
      </c>
      <c r="J81" s="3">
        <v>0</v>
      </c>
      <c r="K81" s="3">
        <v>4</v>
      </c>
      <c r="L81" s="4">
        <v>1</v>
      </c>
      <c r="M81" s="4">
        <v>0</v>
      </c>
      <c r="N81" s="4">
        <v>0</v>
      </c>
      <c r="O81" s="3">
        <v>2</v>
      </c>
      <c r="P81" s="3">
        <v>9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1</v>
      </c>
      <c r="W81" s="3">
        <v>0</v>
      </c>
      <c r="X81" s="3">
        <v>0</v>
      </c>
      <c r="Y81" s="3">
        <v>1</v>
      </c>
      <c r="Z81" s="3">
        <v>1</v>
      </c>
      <c r="AA81" s="3">
        <v>3</v>
      </c>
      <c r="AB81" s="3">
        <v>6</v>
      </c>
      <c r="AC81" s="3">
        <v>0</v>
      </c>
      <c r="AD81" s="3">
        <v>0</v>
      </c>
      <c r="AE81" s="3">
        <v>1</v>
      </c>
      <c r="AF81" s="3">
        <v>0</v>
      </c>
      <c r="AG81" s="3">
        <v>2</v>
      </c>
      <c r="AH81" s="3">
        <v>2</v>
      </c>
      <c r="AI81" s="3">
        <v>0</v>
      </c>
      <c r="AJ81" s="3">
        <v>6</v>
      </c>
      <c r="AK81" s="3">
        <v>1</v>
      </c>
      <c r="AL81" s="3">
        <v>0</v>
      </c>
      <c r="AM81" s="3">
        <v>6</v>
      </c>
      <c r="AN81" s="3">
        <v>0</v>
      </c>
      <c r="AO81" s="3">
        <v>7</v>
      </c>
      <c r="AP81" s="3">
        <v>0</v>
      </c>
      <c r="AQ81" s="3">
        <v>0</v>
      </c>
      <c r="AR81" s="3">
        <v>1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3">
        <v>7</v>
      </c>
      <c r="AY81" s="3">
        <v>3</v>
      </c>
      <c r="AZ81" s="3">
        <v>0</v>
      </c>
      <c r="BA81" s="3">
        <v>3</v>
      </c>
      <c r="BB81" s="3">
        <v>0</v>
      </c>
      <c r="BC81" s="3">
        <v>0</v>
      </c>
      <c r="BD81" s="3">
        <v>0</v>
      </c>
      <c r="BE81" s="3">
        <v>6</v>
      </c>
      <c r="BF81" s="3">
        <v>0</v>
      </c>
      <c r="BG81" s="3">
        <v>1</v>
      </c>
      <c r="BH81" s="3">
        <v>4</v>
      </c>
      <c r="BI81" s="3">
        <v>10</v>
      </c>
      <c r="BJ81" s="3">
        <v>2</v>
      </c>
      <c r="BK81" s="3">
        <v>0</v>
      </c>
      <c r="BL81" s="3">
        <v>2</v>
      </c>
      <c r="BM81" s="3">
        <v>0</v>
      </c>
      <c r="BN81" s="3">
        <v>0</v>
      </c>
      <c r="BO81" s="3">
        <v>0</v>
      </c>
      <c r="BP81" s="3">
        <v>0</v>
      </c>
      <c r="BQ81" s="3">
        <v>0</v>
      </c>
      <c r="BR81" s="3">
        <v>0</v>
      </c>
      <c r="BS81" s="3">
        <v>0</v>
      </c>
      <c r="BT81" s="3">
        <v>1</v>
      </c>
      <c r="BU81" s="3">
        <v>0</v>
      </c>
      <c r="BV81" s="3">
        <v>0</v>
      </c>
      <c r="BW81" s="3">
        <v>0</v>
      </c>
      <c r="BX81" s="3">
        <v>0</v>
      </c>
      <c r="BY81" s="3">
        <v>1</v>
      </c>
      <c r="BZ81" s="3">
        <v>0</v>
      </c>
      <c r="CA81" s="3">
        <v>0</v>
      </c>
      <c r="CB81" s="3">
        <v>0</v>
      </c>
      <c r="CC81" s="3">
        <v>0</v>
      </c>
      <c r="CD81" s="3">
        <v>0</v>
      </c>
      <c r="CE81" s="3">
        <v>0</v>
      </c>
      <c r="CF81" s="3">
        <v>0</v>
      </c>
      <c r="CG81" s="3">
        <v>0</v>
      </c>
      <c r="CH81" s="3">
        <v>0</v>
      </c>
      <c r="CI81" s="3">
        <v>0</v>
      </c>
      <c r="CJ81" s="3">
        <v>0</v>
      </c>
      <c r="CK81" s="3">
        <v>3</v>
      </c>
      <c r="CL81" s="3">
        <v>1</v>
      </c>
      <c r="CM81" s="3">
        <v>0</v>
      </c>
      <c r="CN81" s="3">
        <v>0</v>
      </c>
      <c r="CO81" s="4">
        <v>0</v>
      </c>
      <c r="CP81" s="3">
        <v>0</v>
      </c>
      <c r="CQ81" s="3">
        <v>0</v>
      </c>
      <c r="CR81" s="3">
        <v>0</v>
      </c>
      <c r="CS81" s="3">
        <v>0</v>
      </c>
      <c r="CT81" s="3">
        <v>1</v>
      </c>
      <c r="CU81" s="3">
        <v>0</v>
      </c>
      <c r="CV81" s="3">
        <v>0</v>
      </c>
      <c r="CW81" s="3">
        <v>0</v>
      </c>
      <c r="CX81" s="3">
        <v>0</v>
      </c>
      <c r="CY81" s="3">
        <v>0</v>
      </c>
      <c r="CZ81" s="3">
        <v>0</v>
      </c>
      <c r="DA81" s="3">
        <v>0</v>
      </c>
      <c r="DB81" s="3">
        <v>0</v>
      </c>
      <c r="DC81" s="3">
        <v>0</v>
      </c>
      <c r="DD81" s="3">
        <f t="shared" si="6"/>
        <v>144</v>
      </c>
      <c r="DE81" s="5">
        <f t="shared" si="4"/>
        <v>1.3584905660377358</v>
      </c>
      <c r="DF81" s="5">
        <f t="shared" si="5"/>
        <v>3.4290344073648682</v>
      </c>
      <c r="DG81" s="3" t="s">
        <v>35</v>
      </c>
      <c r="DH81" s="3" t="s">
        <v>17</v>
      </c>
      <c r="DI81" s="3" t="s">
        <v>201</v>
      </c>
      <c r="DJ81" s="3" t="s">
        <v>202</v>
      </c>
      <c r="DK81" s="7" t="s">
        <v>37</v>
      </c>
      <c r="DL81" s="3" t="s">
        <v>33</v>
      </c>
      <c r="DM81" s="3" t="s">
        <v>203</v>
      </c>
      <c r="DN81" s="3" t="s">
        <v>204</v>
      </c>
      <c r="DO81" s="3" t="s">
        <v>200</v>
      </c>
      <c r="DP81" s="3" t="s">
        <v>200</v>
      </c>
      <c r="DQ81" s="6" t="s">
        <v>21</v>
      </c>
    </row>
    <row r="82" spans="1:121" ht="12" customHeight="1" x14ac:dyDescent="0.35">
      <c r="A82" s="3" t="s">
        <v>205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4"/>
      <c r="M82" s="4"/>
      <c r="N82" s="4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4">
        <v>1</v>
      </c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>
        <f t="shared" si="6"/>
        <v>1</v>
      </c>
      <c r="DE82" s="5">
        <f t="shared" si="4"/>
        <v>1</v>
      </c>
      <c r="DF82" s="5">
        <f t="shared" si="5"/>
        <v>0</v>
      </c>
      <c r="DG82" s="3" t="s">
        <v>35</v>
      </c>
      <c r="DH82" s="3" t="s">
        <v>17</v>
      </c>
      <c r="DI82" s="3" t="s">
        <v>206</v>
      </c>
      <c r="DJ82" s="3" t="s">
        <v>205</v>
      </c>
      <c r="DK82" s="7" t="s">
        <v>37</v>
      </c>
      <c r="DL82" s="3" t="s">
        <v>33</v>
      </c>
      <c r="DM82" s="3" t="s">
        <v>68</v>
      </c>
      <c r="DN82" s="3" t="s">
        <v>19</v>
      </c>
      <c r="DO82" s="9" t="s">
        <v>205</v>
      </c>
      <c r="DP82" s="3" t="s">
        <v>205</v>
      </c>
      <c r="DQ82" s="6" t="s">
        <v>21</v>
      </c>
    </row>
    <row r="84" spans="1:121" s="3" customFormat="1" ht="12" customHeight="1" x14ac:dyDescent="0.35">
      <c r="A84" s="10" t="s">
        <v>207</v>
      </c>
      <c r="B84" s="3" t="s">
        <v>208</v>
      </c>
      <c r="C84" s="3" t="s">
        <v>209</v>
      </c>
      <c r="D84" s="3" t="s">
        <v>208</v>
      </c>
      <c r="E84" s="3" t="s">
        <v>209</v>
      </c>
      <c r="F84" s="3" t="s">
        <v>210</v>
      </c>
      <c r="G84" s="3" t="s">
        <v>210</v>
      </c>
      <c r="H84" s="3" t="s">
        <v>208</v>
      </c>
      <c r="I84" s="3" t="s">
        <v>210</v>
      </c>
      <c r="J84" s="3" t="s">
        <v>208</v>
      </c>
      <c r="K84" s="3" t="s">
        <v>210</v>
      </c>
      <c r="L84" s="4" t="s">
        <v>210</v>
      </c>
      <c r="M84" s="4" t="s">
        <v>210</v>
      </c>
      <c r="N84" s="4" t="s">
        <v>208</v>
      </c>
      <c r="O84" s="3" t="s">
        <v>210</v>
      </c>
      <c r="P84" s="3" t="s">
        <v>209</v>
      </c>
      <c r="Q84" s="3" t="s">
        <v>208</v>
      </c>
      <c r="R84" s="3" t="s">
        <v>208</v>
      </c>
      <c r="S84" s="3" t="s">
        <v>208</v>
      </c>
      <c r="T84" s="3" t="s">
        <v>208</v>
      </c>
      <c r="U84" s="3" t="s">
        <v>210</v>
      </c>
      <c r="V84" s="3" t="s">
        <v>209</v>
      </c>
      <c r="W84" s="3" t="s">
        <v>209</v>
      </c>
      <c r="X84" s="3" t="s">
        <v>209</v>
      </c>
      <c r="Y84" s="3" t="s">
        <v>208</v>
      </c>
      <c r="Z84" s="3" t="s">
        <v>209</v>
      </c>
      <c r="AA84" s="3" t="s">
        <v>209</v>
      </c>
      <c r="AB84" s="3" t="s">
        <v>210</v>
      </c>
      <c r="AC84" s="3" t="s">
        <v>209</v>
      </c>
      <c r="AD84" s="3" t="s">
        <v>210</v>
      </c>
      <c r="AE84" s="3" t="s">
        <v>210</v>
      </c>
      <c r="AF84" s="3" t="s">
        <v>209</v>
      </c>
      <c r="AG84" s="3" t="s">
        <v>209</v>
      </c>
      <c r="AH84" s="3" t="s">
        <v>209</v>
      </c>
      <c r="AI84" s="3" t="s">
        <v>208</v>
      </c>
      <c r="AJ84" s="3" t="s">
        <v>208</v>
      </c>
      <c r="AK84" s="3" t="s">
        <v>211</v>
      </c>
      <c r="AL84" s="3" t="s">
        <v>211</v>
      </c>
      <c r="AM84" s="3" t="s">
        <v>209</v>
      </c>
      <c r="AN84" s="3" t="s">
        <v>210</v>
      </c>
      <c r="AO84" s="3" t="s">
        <v>209</v>
      </c>
      <c r="AP84" s="3" t="s">
        <v>209</v>
      </c>
      <c r="AQ84" s="3" t="s">
        <v>208</v>
      </c>
      <c r="AR84" s="3" t="s">
        <v>210</v>
      </c>
      <c r="AS84" s="3" t="s">
        <v>208</v>
      </c>
      <c r="AT84" s="3" t="s">
        <v>210</v>
      </c>
      <c r="AU84" s="3" t="s">
        <v>210</v>
      </c>
      <c r="AV84" s="3" t="s">
        <v>209</v>
      </c>
      <c r="AW84" s="3" t="s">
        <v>209</v>
      </c>
      <c r="AX84" s="3" t="s">
        <v>210</v>
      </c>
      <c r="AY84" s="3" t="s">
        <v>210</v>
      </c>
      <c r="AZ84" s="3" t="s">
        <v>208</v>
      </c>
      <c r="BA84" s="3" t="s">
        <v>209</v>
      </c>
      <c r="BB84" s="3" t="s">
        <v>209</v>
      </c>
      <c r="BC84" s="3" t="s">
        <v>208</v>
      </c>
      <c r="BD84" s="3" t="s">
        <v>208</v>
      </c>
      <c r="BE84" s="3" t="s">
        <v>209</v>
      </c>
      <c r="BF84" s="3" t="s">
        <v>208</v>
      </c>
      <c r="BG84" s="3" t="s">
        <v>209</v>
      </c>
      <c r="BH84" s="3" t="s">
        <v>209</v>
      </c>
      <c r="BI84" s="3" t="s">
        <v>209</v>
      </c>
      <c r="BJ84" s="3" t="s">
        <v>210</v>
      </c>
      <c r="BK84" s="3" t="s">
        <v>210</v>
      </c>
      <c r="BL84" s="3" t="s">
        <v>209</v>
      </c>
      <c r="BM84" s="3" t="s">
        <v>210</v>
      </c>
      <c r="BN84" s="3" t="s">
        <v>208</v>
      </c>
      <c r="BO84" s="3" t="s">
        <v>210</v>
      </c>
      <c r="BP84" s="3" t="s">
        <v>208</v>
      </c>
      <c r="BQ84" s="3" t="s">
        <v>208</v>
      </c>
      <c r="BR84" s="3" t="s">
        <v>208</v>
      </c>
      <c r="BS84" s="3" t="s">
        <v>209</v>
      </c>
      <c r="BT84" s="3" t="s">
        <v>208</v>
      </c>
      <c r="BU84" s="3" t="s">
        <v>208</v>
      </c>
      <c r="BV84" s="3" t="s">
        <v>211</v>
      </c>
      <c r="BW84" s="3" t="s">
        <v>208</v>
      </c>
      <c r="BX84" s="3" t="s">
        <v>211</v>
      </c>
      <c r="BY84" s="3" t="s">
        <v>209</v>
      </c>
      <c r="BZ84" s="3" t="s">
        <v>209</v>
      </c>
      <c r="CA84" s="3" t="s">
        <v>210</v>
      </c>
      <c r="CB84" s="3" t="s">
        <v>210</v>
      </c>
      <c r="CC84" s="3" t="s">
        <v>210</v>
      </c>
      <c r="CD84" s="3" t="s">
        <v>209</v>
      </c>
      <c r="CE84" s="3" t="s">
        <v>209</v>
      </c>
      <c r="CF84" s="3" t="s">
        <v>209</v>
      </c>
      <c r="CG84" s="3" t="s">
        <v>209</v>
      </c>
      <c r="CH84" s="3" t="s">
        <v>209</v>
      </c>
      <c r="CI84" s="3" t="s">
        <v>211</v>
      </c>
      <c r="CJ84" s="3" t="s">
        <v>209</v>
      </c>
      <c r="CK84" s="3" t="s">
        <v>209</v>
      </c>
      <c r="CL84" s="3" t="s">
        <v>211</v>
      </c>
      <c r="CM84" s="3" t="s">
        <v>208</v>
      </c>
      <c r="CN84" s="3" t="s">
        <v>211</v>
      </c>
      <c r="CO84" s="4" t="s">
        <v>209</v>
      </c>
      <c r="CP84" s="3" t="s">
        <v>209</v>
      </c>
      <c r="CQ84" s="3" t="s">
        <v>208</v>
      </c>
      <c r="CR84" s="3" t="s">
        <v>210</v>
      </c>
      <c r="CS84" s="3" t="s">
        <v>210</v>
      </c>
      <c r="CT84" s="3" t="s">
        <v>208</v>
      </c>
      <c r="CU84" s="3" t="s">
        <v>210</v>
      </c>
      <c r="CV84" s="3" t="s">
        <v>209</v>
      </c>
      <c r="CW84" s="3" t="s">
        <v>208</v>
      </c>
      <c r="CX84" s="3" t="s">
        <v>208</v>
      </c>
      <c r="CY84" s="3" t="s">
        <v>209</v>
      </c>
      <c r="CZ84" s="3" t="s">
        <v>209</v>
      </c>
      <c r="DA84" s="3" t="s">
        <v>210</v>
      </c>
      <c r="DB84" s="3" t="s">
        <v>209</v>
      </c>
      <c r="DC84" s="3" t="s">
        <v>210</v>
      </c>
    </row>
    <row r="85" spans="1:121" s="3" customFormat="1" ht="12" customHeight="1" x14ac:dyDescent="0.35">
      <c r="A85" s="3" t="s">
        <v>0</v>
      </c>
      <c r="B85" s="3">
        <v>14</v>
      </c>
      <c r="C85" s="3">
        <v>13</v>
      </c>
      <c r="D85" s="3">
        <v>12</v>
      </c>
      <c r="E85" s="3">
        <v>11</v>
      </c>
      <c r="F85" s="3">
        <v>10</v>
      </c>
      <c r="G85" s="3">
        <v>9</v>
      </c>
      <c r="H85" s="3">
        <v>8</v>
      </c>
      <c r="I85" s="3">
        <v>7</v>
      </c>
      <c r="J85" s="3">
        <v>6</v>
      </c>
      <c r="K85" s="3">
        <v>5</v>
      </c>
      <c r="L85" s="4">
        <v>4</v>
      </c>
      <c r="M85" s="4">
        <v>3</v>
      </c>
      <c r="N85" s="4">
        <v>2</v>
      </c>
      <c r="O85" s="3">
        <v>1</v>
      </c>
      <c r="P85" s="3">
        <v>43</v>
      </c>
      <c r="Q85" s="3">
        <v>50</v>
      </c>
      <c r="R85" s="3">
        <v>35</v>
      </c>
      <c r="S85" s="3">
        <v>34</v>
      </c>
      <c r="T85" s="3">
        <v>52</v>
      </c>
      <c r="U85" s="3">
        <v>51</v>
      </c>
      <c r="V85" s="3">
        <v>57</v>
      </c>
      <c r="W85" s="3">
        <v>33</v>
      </c>
      <c r="X85" s="3">
        <v>56</v>
      </c>
      <c r="Y85" s="3">
        <v>55</v>
      </c>
      <c r="Z85" s="3">
        <v>54</v>
      </c>
      <c r="AA85" s="3">
        <v>46</v>
      </c>
      <c r="AB85" s="3">
        <v>36</v>
      </c>
      <c r="AC85" s="3">
        <v>47</v>
      </c>
      <c r="AD85" s="3">
        <v>53</v>
      </c>
      <c r="AE85" s="3">
        <v>58</v>
      </c>
      <c r="AF85" s="3">
        <v>59</v>
      </c>
      <c r="AG85" s="3">
        <v>48</v>
      </c>
      <c r="AH85" s="3">
        <v>40</v>
      </c>
      <c r="AI85" s="3">
        <v>44</v>
      </c>
      <c r="AJ85" s="3">
        <v>45</v>
      </c>
      <c r="AK85" s="3">
        <v>42</v>
      </c>
      <c r="AL85" s="3">
        <v>41</v>
      </c>
      <c r="AM85" s="3">
        <v>39</v>
      </c>
      <c r="AN85" s="3">
        <v>38</v>
      </c>
      <c r="AO85" s="3">
        <v>37</v>
      </c>
      <c r="AP85" s="3">
        <v>32</v>
      </c>
      <c r="AQ85" s="3">
        <v>107</v>
      </c>
      <c r="AR85" s="3">
        <v>61</v>
      </c>
      <c r="AS85" s="3">
        <v>60</v>
      </c>
      <c r="AT85" s="3">
        <v>62</v>
      </c>
      <c r="AU85" s="3">
        <v>63</v>
      </c>
      <c r="AV85" s="3">
        <v>31</v>
      </c>
      <c r="AW85" s="3">
        <v>30</v>
      </c>
      <c r="AX85" s="3">
        <v>29</v>
      </c>
      <c r="AY85" s="3">
        <v>28</v>
      </c>
      <c r="AZ85" s="3">
        <v>27</v>
      </c>
      <c r="BA85" s="3">
        <v>26</v>
      </c>
      <c r="BB85" s="3">
        <v>25</v>
      </c>
      <c r="BC85" s="3">
        <v>24</v>
      </c>
      <c r="BD85" s="3">
        <v>23</v>
      </c>
      <c r="BE85" s="3">
        <v>22</v>
      </c>
      <c r="BF85" s="3">
        <v>21</v>
      </c>
      <c r="BG85" s="3">
        <v>20</v>
      </c>
      <c r="BH85" s="3">
        <v>19</v>
      </c>
      <c r="BI85" s="3">
        <v>18</v>
      </c>
      <c r="BJ85" s="3">
        <v>17</v>
      </c>
      <c r="BK85" s="3">
        <v>16</v>
      </c>
      <c r="BL85" s="3">
        <v>15</v>
      </c>
      <c r="BM85" s="3">
        <v>93</v>
      </c>
      <c r="BN85" s="3">
        <v>92</v>
      </c>
      <c r="BO85" s="3">
        <v>91</v>
      </c>
      <c r="BP85" s="3">
        <v>90</v>
      </c>
      <c r="BQ85" s="3">
        <v>89</v>
      </c>
      <c r="BR85" s="3">
        <v>88</v>
      </c>
      <c r="BS85" s="3">
        <v>81</v>
      </c>
      <c r="BT85" s="3">
        <v>80</v>
      </c>
      <c r="BU85" s="3">
        <v>78</v>
      </c>
      <c r="BV85" s="3">
        <v>77</v>
      </c>
      <c r="BW85" s="3">
        <v>76</v>
      </c>
      <c r="BX85" s="3">
        <v>82</v>
      </c>
      <c r="BY85" s="3">
        <v>83</v>
      </c>
      <c r="BZ85" s="3">
        <v>84</v>
      </c>
      <c r="CA85" s="3">
        <v>85</v>
      </c>
      <c r="CB85" s="3">
        <v>86</v>
      </c>
      <c r="CC85" s="3">
        <v>87</v>
      </c>
      <c r="CD85" s="3">
        <v>75</v>
      </c>
      <c r="CE85" s="3">
        <v>64</v>
      </c>
      <c r="CF85" s="3">
        <v>65</v>
      </c>
      <c r="CG85" s="3">
        <v>66</v>
      </c>
      <c r="CH85" s="3">
        <v>67</v>
      </c>
      <c r="CI85" s="3">
        <v>68</v>
      </c>
      <c r="CJ85" s="3">
        <v>69</v>
      </c>
      <c r="CK85" s="3">
        <v>70</v>
      </c>
      <c r="CL85" s="3">
        <v>71</v>
      </c>
      <c r="CM85" s="3">
        <v>72</v>
      </c>
      <c r="CN85" s="3">
        <v>73</v>
      </c>
      <c r="CO85" s="4">
        <v>74</v>
      </c>
      <c r="CP85" s="3">
        <v>106</v>
      </c>
      <c r="CQ85" s="3">
        <v>105</v>
      </c>
      <c r="CR85" s="3">
        <v>104</v>
      </c>
      <c r="CS85" s="3">
        <v>103</v>
      </c>
      <c r="CT85" s="3">
        <v>102</v>
      </c>
      <c r="CU85" s="3">
        <v>101</v>
      </c>
      <c r="CV85" s="3">
        <v>100</v>
      </c>
      <c r="CW85" s="3">
        <v>99</v>
      </c>
      <c r="CX85" s="3">
        <v>98</v>
      </c>
      <c r="CY85" s="3">
        <v>97</v>
      </c>
      <c r="CZ85" s="3">
        <v>96</v>
      </c>
      <c r="DA85" s="3">
        <v>95</v>
      </c>
      <c r="DB85" s="3">
        <v>94</v>
      </c>
      <c r="DC85" s="3">
        <v>79</v>
      </c>
      <c r="DH85" s="3">
        <f>SUM(DD2:DD82)</f>
        <v>24990</v>
      </c>
      <c r="DI85" s="3">
        <f>AVERAGE(DD2:DD82)</f>
        <v>308.51851851851853</v>
      </c>
      <c r="DJ85" s="3">
        <f>_xlfn.STDEV.P(DD2:DD82)</f>
        <v>729.56912890732656</v>
      </c>
    </row>
    <row r="86" spans="1:121" s="3" customFormat="1" ht="12" customHeight="1" x14ac:dyDescent="0.35">
      <c r="A86" s="3" t="s">
        <v>212</v>
      </c>
      <c r="B86" s="3" t="s">
        <v>213</v>
      </c>
      <c r="C86" s="3" t="s">
        <v>214</v>
      </c>
      <c r="D86" s="3" t="s">
        <v>215</v>
      </c>
      <c r="E86" s="3" t="s">
        <v>216</v>
      </c>
      <c r="F86" s="3" t="s">
        <v>216</v>
      </c>
      <c r="G86" s="3" t="s">
        <v>217</v>
      </c>
      <c r="H86" s="3" t="s">
        <v>213</v>
      </c>
      <c r="I86" s="3" t="s">
        <v>218</v>
      </c>
      <c r="J86" s="3" t="s">
        <v>213</v>
      </c>
      <c r="K86" s="3" t="s">
        <v>217</v>
      </c>
      <c r="L86" s="4" t="s">
        <v>217</v>
      </c>
      <c r="M86" s="4" t="s">
        <v>218</v>
      </c>
      <c r="N86" s="4" t="s">
        <v>213</v>
      </c>
      <c r="O86" s="3" t="s">
        <v>218</v>
      </c>
      <c r="P86" s="3" t="s">
        <v>219</v>
      </c>
      <c r="Q86" s="3" t="s">
        <v>220</v>
      </c>
      <c r="R86" s="3" t="s">
        <v>220</v>
      </c>
      <c r="S86" s="3" t="s">
        <v>220</v>
      </c>
      <c r="T86" s="3" t="s">
        <v>220</v>
      </c>
      <c r="U86" s="3" t="s">
        <v>221</v>
      </c>
      <c r="V86" s="3" t="s">
        <v>221</v>
      </c>
      <c r="W86" s="3" t="s">
        <v>221</v>
      </c>
      <c r="X86" s="3" t="s">
        <v>221</v>
      </c>
      <c r="Y86" s="3" t="s">
        <v>221</v>
      </c>
      <c r="Z86" s="3" t="s">
        <v>219</v>
      </c>
      <c r="AA86" s="3" t="s">
        <v>219</v>
      </c>
      <c r="AB86" s="3" t="s">
        <v>221</v>
      </c>
      <c r="AC86" s="3" t="s">
        <v>219</v>
      </c>
      <c r="AD86" s="3" t="s">
        <v>219</v>
      </c>
      <c r="AE86" s="3" t="s">
        <v>221</v>
      </c>
      <c r="AF86" s="3" t="s">
        <v>221</v>
      </c>
      <c r="AG86" s="3" t="s">
        <v>219</v>
      </c>
      <c r="AH86" s="3" t="s">
        <v>219</v>
      </c>
      <c r="AI86" s="3" t="s">
        <v>213</v>
      </c>
      <c r="AJ86" s="3" t="s">
        <v>213</v>
      </c>
      <c r="AK86" s="3" t="s">
        <v>218</v>
      </c>
      <c r="AL86" s="3" t="s">
        <v>218</v>
      </c>
      <c r="AM86" s="3" t="s">
        <v>219</v>
      </c>
      <c r="AN86" s="3" t="s">
        <v>218</v>
      </c>
      <c r="AO86" s="3" t="s">
        <v>219</v>
      </c>
      <c r="AP86" s="3" t="s">
        <v>221</v>
      </c>
      <c r="AQ86" s="3" t="s">
        <v>215</v>
      </c>
      <c r="AR86" s="3" t="s">
        <v>221</v>
      </c>
      <c r="AS86" s="3" t="s">
        <v>220</v>
      </c>
      <c r="AT86" s="3" t="s">
        <v>221</v>
      </c>
      <c r="AU86" s="3" t="s">
        <v>221</v>
      </c>
      <c r="AV86" s="3" t="s">
        <v>221</v>
      </c>
      <c r="AW86" s="3" t="s">
        <v>221</v>
      </c>
      <c r="AX86" s="3" t="s">
        <v>221</v>
      </c>
      <c r="AY86" s="3" t="s">
        <v>221</v>
      </c>
      <c r="AZ86" s="3" t="s">
        <v>220</v>
      </c>
      <c r="BA86" s="3" t="s">
        <v>222</v>
      </c>
      <c r="BB86" s="3" t="s">
        <v>221</v>
      </c>
      <c r="BC86" s="3" t="s">
        <v>220</v>
      </c>
      <c r="BD86" s="3" t="s">
        <v>220</v>
      </c>
      <c r="BE86" s="3" t="s">
        <v>222</v>
      </c>
      <c r="BF86" s="3" t="s">
        <v>220</v>
      </c>
      <c r="BG86" s="3" t="s">
        <v>222</v>
      </c>
      <c r="BH86" s="3" t="s">
        <v>222</v>
      </c>
      <c r="BI86" s="3" t="s">
        <v>222</v>
      </c>
      <c r="BJ86" s="3" t="s">
        <v>216</v>
      </c>
      <c r="BK86" s="3" t="s">
        <v>217</v>
      </c>
      <c r="BL86" s="3" t="s">
        <v>216</v>
      </c>
      <c r="BM86" s="3" t="s">
        <v>218</v>
      </c>
      <c r="BN86" s="3" t="s">
        <v>213</v>
      </c>
      <c r="BO86" s="3" t="s">
        <v>218</v>
      </c>
      <c r="BP86" s="3" t="s">
        <v>213</v>
      </c>
      <c r="BQ86" s="3" t="s">
        <v>213</v>
      </c>
      <c r="BR86" s="3" t="s">
        <v>213</v>
      </c>
      <c r="BS86" s="3" t="s">
        <v>222</v>
      </c>
      <c r="BT86" s="3" t="s">
        <v>217</v>
      </c>
      <c r="BU86" s="3" t="s">
        <v>219</v>
      </c>
      <c r="BV86" s="3" t="s">
        <v>218</v>
      </c>
      <c r="BW86" s="3" t="s">
        <v>213</v>
      </c>
      <c r="BX86" s="3" t="s">
        <v>221</v>
      </c>
      <c r="BY86" s="3" t="s">
        <v>219</v>
      </c>
      <c r="BZ86" s="3" t="s">
        <v>219</v>
      </c>
      <c r="CA86" s="3" t="s">
        <v>218</v>
      </c>
      <c r="CB86" s="3" t="s">
        <v>218</v>
      </c>
      <c r="CC86" s="3" t="s">
        <v>218</v>
      </c>
      <c r="CD86" s="3" t="s">
        <v>219</v>
      </c>
      <c r="CE86" s="3" t="s">
        <v>221</v>
      </c>
      <c r="CF86" s="3" t="s">
        <v>221</v>
      </c>
      <c r="CG86" s="3" t="s">
        <v>221</v>
      </c>
      <c r="CH86" s="3" t="s">
        <v>217</v>
      </c>
      <c r="CI86" s="3" t="s">
        <v>221</v>
      </c>
      <c r="CJ86" s="3" t="s">
        <v>221</v>
      </c>
      <c r="CK86" s="3" t="s">
        <v>222</v>
      </c>
      <c r="CL86" s="3" t="s">
        <v>221</v>
      </c>
      <c r="CM86" s="3" t="s">
        <v>221</v>
      </c>
      <c r="CN86" s="3" t="s">
        <v>221</v>
      </c>
      <c r="CO86" s="4" t="s">
        <v>219</v>
      </c>
      <c r="CP86" s="3" t="s">
        <v>222</v>
      </c>
      <c r="CQ86" s="3" t="s">
        <v>223</v>
      </c>
      <c r="CR86" s="3" t="s">
        <v>224</v>
      </c>
      <c r="CS86" s="3" t="s">
        <v>224</v>
      </c>
      <c r="CT86" s="3" t="s">
        <v>225</v>
      </c>
      <c r="CU86" s="3" t="s">
        <v>217</v>
      </c>
      <c r="CV86" s="3" t="s">
        <v>222</v>
      </c>
      <c r="CW86" s="3" t="s">
        <v>225</v>
      </c>
      <c r="CX86" s="3" t="s">
        <v>223</v>
      </c>
      <c r="CY86" s="3" t="s">
        <v>214</v>
      </c>
      <c r="CZ86" s="3" t="s">
        <v>222</v>
      </c>
      <c r="DA86" s="3" t="s">
        <v>224</v>
      </c>
      <c r="DB86" s="3" t="s">
        <v>214</v>
      </c>
      <c r="DC86" s="3" t="s">
        <v>218</v>
      </c>
    </row>
    <row r="87" spans="1:121" s="3" customFormat="1" ht="12" customHeight="1" x14ac:dyDescent="0.35">
      <c r="A87" s="3" t="s">
        <v>226</v>
      </c>
      <c r="B87" s="3">
        <v>0</v>
      </c>
      <c r="C87" s="3">
        <v>250</v>
      </c>
      <c r="D87" s="3">
        <v>0</v>
      </c>
      <c r="E87" s="3">
        <v>250</v>
      </c>
      <c r="F87" s="3">
        <v>250</v>
      </c>
      <c r="G87" s="3">
        <v>250</v>
      </c>
      <c r="H87" s="3">
        <v>250</v>
      </c>
      <c r="I87" s="3">
        <v>0</v>
      </c>
      <c r="J87" s="3">
        <v>0</v>
      </c>
      <c r="K87" s="3">
        <v>50</v>
      </c>
      <c r="L87" s="4">
        <v>250</v>
      </c>
      <c r="M87" s="4">
        <v>250</v>
      </c>
      <c r="N87" s="4">
        <v>50</v>
      </c>
      <c r="O87" s="3">
        <v>50</v>
      </c>
      <c r="P87" s="3">
        <v>50</v>
      </c>
      <c r="Q87" s="3">
        <v>50</v>
      </c>
      <c r="R87" s="3">
        <v>50</v>
      </c>
      <c r="S87" s="3">
        <v>0</v>
      </c>
      <c r="T87" s="3">
        <v>250</v>
      </c>
      <c r="U87" s="3">
        <v>0</v>
      </c>
      <c r="V87" s="3">
        <v>0</v>
      </c>
      <c r="W87" s="3">
        <v>0</v>
      </c>
      <c r="X87" s="3">
        <v>250</v>
      </c>
      <c r="Y87" s="3">
        <v>250</v>
      </c>
      <c r="Z87" s="3">
        <v>250</v>
      </c>
      <c r="AA87" s="3">
        <v>50</v>
      </c>
      <c r="AB87" s="3">
        <v>0</v>
      </c>
      <c r="AC87" s="3">
        <v>0</v>
      </c>
      <c r="AD87" s="7">
        <v>250</v>
      </c>
      <c r="AE87" s="3">
        <v>50</v>
      </c>
      <c r="AF87" s="3">
        <v>0</v>
      </c>
      <c r="AG87" s="3">
        <v>0</v>
      </c>
      <c r="AH87" s="3">
        <v>0</v>
      </c>
      <c r="AI87" s="3">
        <v>250</v>
      </c>
      <c r="AJ87" s="3">
        <v>0</v>
      </c>
      <c r="AK87" s="3">
        <v>250</v>
      </c>
      <c r="AL87" s="3">
        <v>50</v>
      </c>
      <c r="AM87" s="3">
        <v>250</v>
      </c>
      <c r="AN87" s="3">
        <v>0</v>
      </c>
      <c r="AO87" s="3">
        <v>0</v>
      </c>
      <c r="AP87" s="3">
        <v>250</v>
      </c>
      <c r="AQ87" s="3">
        <v>250</v>
      </c>
      <c r="AR87" s="7">
        <v>0</v>
      </c>
      <c r="AS87" s="3">
        <v>250</v>
      </c>
      <c r="AT87" s="3">
        <v>50</v>
      </c>
      <c r="AU87" s="3">
        <v>250</v>
      </c>
      <c r="AV87" s="3">
        <v>250</v>
      </c>
      <c r="AW87" s="3">
        <v>0</v>
      </c>
      <c r="AX87" s="3">
        <v>0</v>
      </c>
      <c r="AY87" s="3">
        <v>50</v>
      </c>
      <c r="AZ87" s="3">
        <v>50</v>
      </c>
      <c r="BA87" s="3">
        <v>50</v>
      </c>
      <c r="BB87" s="3">
        <v>50</v>
      </c>
      <c r="BC87" s="3">
        <v>50</v>
      </c>
      <c r="BD87" s="3">
        <v>0</v>
      </c>
      <c r="BE87" s="3">
        <v>250</v>
      </c>
      <c r="BF87" s="3">
        <v>0</v>
      </c>
      <c r="BG87" s="3">
        <v>50</v>
      </c>
      <c r="BH87" s="3">
        <v>250</v>
      </c>
      <c r="BI87" s="3">
        <v>250</v>
      </c>
      <c r="BJ87" s="3">
        <v>50</v>
      </c>
      <c r="BK87" s="3">
        <v>0</v>
      </c>
      <c r="BL87" s="3">
        <v>50</v>
      </c>
      <c r="BM87" s="3">
        <v>50</v>
      </c>
      <c r="BN87" s="3">
        <v>250</v>
      </c>
      <c r="BO87" s="3">
        <v>0</v>
      </c>
      <c r="BP87" s="3">
        <v>50</v>
      </c>
      <c r="BQ87" s="3">
        <v>50</v>
      </c>
      <c r="BR87" s="3">
        <v>50</v>
      </c>
      <c r="BS87" s="3">
        <v>50</v>
      </c>
      <c r="BT87" s="3">
        <v>50</v>
      </c>
      <c r="BU87" s="3">
        <v>250</v>
      </c>
      <c r="BV87" s="7">
        <v>0</v>
      </c>
      <c r="BW87" s="3">
        <v>0</v>
      </c>
      <c r="BX87" s="3">
        <v>0</v>
      </c>
      <c r="BY87" s="3">
        <v>50</v>
      </c>
      <c r="BZ87" s="3">
        <v>250</v>
      </c>
      <c r="CA87" s="3">
        <v>0</v>
      </c>
      <c r="CB87" s="3">
        <v>50</v>
      </c>
      <c r="CC87" s="3">
        <v>250</v>
      </c>
      <c r="CD87" s="3">
        <v>250</v>
      </c>
      <c r="CE87" s="3">
        <v>50</v>
      </c>
      <c r="CF87" s="3">
        <v>50</v>
      </c>
      <c r="CG87" s="3">
        <v>250</v>
      </c>
      <c r="CH87" s="3">
        <v>50</v>
      </c>
      <c r="CI87" s="7">
        <v>0</v>
      </c>
      <c r="CJ87" s="3">
        <v>50</v>
      </c>
      <c r="CK87" s="3">
        <v>250</v>
      </c>
      <c r="CL87" s="3">
        <v>50</v>
      </c>
      <c r="CM87" s="3">
        <v>250</v>
      </c>
      <c r="CN87" s="7">
        <v>250</v>
      </c>
      <c r="CO87" s="4">
        <v>50</v>
      </c>
      <c r="CP87" s="3">
        <v>0</v>
      </c>
      <c r="CQ87" s="3">
        <v>0</v>
      </c>
      <c r="CR87" s="3">
        <v>0</v>
      </c>
      <c r="CS87" s="3">
        <v>50</v>
      </c>
      <c r="CT87" s="3">
        <v>50</v>
      </c>
      <c r="CU87" s="3">
        <v>0</v>
      </c>
      <c r="CV87" s="3">
        <v>0</v>
      </c>
      <c r="CW87" s="3">
        <v>250</v>
      </c>
      <c r="CX87" s="3">
        <v>250</v>
      </c>
      <c r="CY87" s="3">
        <v>50</v>
      </c>
      <c r="CZ87" s="3">
        <v>0</v>
      </c>
      <c r="DA87" s="3">
        <v>0</v>
      </c>
      <c r="DB87" s="3">
        <v>50</v>
      </c>
      <c r="DC87" s="3">
        <v>250</v>
      </c>
    </row>
    <row r="88" spans="1:121" s="3" customFormat="1" ht="12" customHeight="1" x14ac:dyDescent="0.35">
      <c r="A88" s="3" t="s">
        <v>227</v>
      </c>
      <c r="B88" s="3" t="s">
        <v>228</v>
      </c>
      <c r="C88" s="3" t="s">
        <v>229</v>
      </c>
      <c r="D88" s="3" t="s">
        <v>229</v>
      </c>
      <c r="E88" s="3" t="s">
        <v>230</v>
      </c>
      <c r="F88" s="7" t="s">
        <v>230</v>
      </c>
      <c r="G88" s="3" t="s">
        <v>229</v>
      </c>
      <c r="H88" s="3" t="s">
        <v>228</v>
      </c>
      <c r="I88" s="3" t="s">
        <v>229</v>
      </c>
      <c r="J88" s="3" t="s">
        <v>231</v>
      </c>
      <c r="K88" s="3" t="s">
        <v>230</v>
      </c>
      <c r="L88" s="4" t="s">
        <v>230</v>
      </c>
      <c r="M88" s="4" t="s">
        <v>228</v>
      </c>
      <c r="N88" s="4" t="s">
        <v>231</v>
      </c>
      <c r="O88" s="3" t="s">
        <v>230</v>
      </c>
      <c r="P88" s="3" t="s">
        <v>228</v>
      </c>
      <c r="Q88" s="3" t="s">
        <v>230</v>
      </c>
      <c r="R88" s="3" t="s">
        <v>228</v>
      </c>
      <c r="S88" s="3" t="s">
        <v>230</v>
      </c>
      <c r="T88" s="3" t="s">
        <v>230</v>
      </c>
      <c r="U88" s="3" t="s">
        <v>228</v>
      </c>
      <c r="V88" s="3" t="s">
        <v>228</v>
      </c>
      <c r="W88" s="3" t="s">
        <v>231</v>
      </c>
      <c r="X88" s="3" t="s">
        <v>229</v>
      </c>
      <c r="Y88" s="3" t="s">
        <v>228</v>
      </c>
      <c r="Z88" s="3" t="s">
        <v>228</v>
      </c>
      <c r="AA88" s="3" t="s">
        <v>230</v>
      </c>
      <c r="AB88" s="3" t="s">
        <v>230</v>
      </c>
      <c r="AC88" s="3" t="s">
        <v>229</v>
      </c>
      <c r="AD88" s="7" t="s">
        <v>231</v>
      </c>
      <c r="AE88" s="3" t="s">
        <v>230</v>
      </c>
      <c r="AF88" s="3" t="s">
        <v>230</v>
      </c>
      <c r="AG88" s="3" t="s">
        <v>230</v>
      </c>
      <c r="AH88" s="3" t="s">
        <v>231</v>
      </c>
      <c r="AI88" s="3" t="s">
        <v>230</v>
      </c>
      <c r="AJ88" s="3" t="s">
        <v>229</v>
      </c>
      <c r="AK88" s="3" t="s">
        <v>230</v>
      </c>
      <c r="AL88" s="3" t="s">
        <v>229</v>
      </c>
      <c r="AM88" s="3" t="s">
        <v>230</v>
      </c>
      <c r="AN88" s="3" t="s">
        <v>230</v>
      </c>
      <c r="AO88" s="3" t="s">
        <v>228</v>
      </c>
      <c r="AP88" s="3" t="s">
        <v>231</v>
      </c>
      <c r="AQ88" s="3" t="s">
        <v>228</v>
      </c>
      <c r="AR88" s="3" t="s">
        <v>231</v>
      </c>
      <c r="AS88" s="3" t="s">
        <v>229</v>
      </c>
      <c r="AT88" s="3" t="s">
        <v>228</v>
      </c>
      <c r="AU88" s="3" t="s">
        <v>229</v>
      </c>
      <c r="AV88" s="3" t="s">
        <v>230</v>
      </c>
      <c r="AW88" s="3" t="s">
        <v>229</v>
      </c>
      <c r="AX88" s="3" t="s">
        <v>229</v>
      </c>
      <c r="AY88" s="3" t="s">
        <v>231</v>
      </c>
      <c r="AZ88" s="3" t="s">
        <v>229</v>
      </c>
      <c r="BA88" s="3" t="s">
        <v>228</v>
      </c>
      <c r="BB88" s="3" t="s">
        <v>231</v>
      </c>
      <c r="BC88" s="3" t="s">
        <v>231</v>
      </c>
      <c r="BD88" s="3" t="s">
        <v>231</v>
      </c>
      <c r="BE88" s="3" t="s">
        <v>229</v>
      </c>
      <c r="BF88" s="3" t="s">
        <v>229</v>
      </c>
      <c r="BG88" s="3" t="s">
        <v>231</v>
      </c>
      <c r="BH88" s="3" t="s">
        <v>228</v>
      </c>
      <c r="BI88" s="3" t="s">
        <v>230</v>
      </c>
      <c r="BJ88" s="7" t="s">
        <v>230</v>
      </c>
      <c r="BK88" s="3" t="s">
        <v>229</v>
      </c>
      <c r="BL88" s="3" t="s">
        <v>230</v>
      </c>
      <c r="BM88" s="3" t="s">
        <v>231</v>
      </c>
      <c r="BN88" s="3" t="s">
        <v>231</v>
      </c>
      <c r="BO88" s="3" t="s">
        <v>228</v>
      </c>
      <c r="BP88" s="3" t="s">
        <v>228</v>
      </c>
      <c r="BQ88" s="3" t="s">
        <v>230</v>
      </c>
      <c r="BR88" s="3" t="s">
        <v>229</v>
      </c>
      <c r="BS88" s="3" t="s">
        <v>230</v>
      </c>
      <c r="BT88" s="3" t="s">
        <v>231</v>
      </c>
      <c r="BU88" s="3" t="s">
        <v>229</v>
      </c>
      <c r="BV88" s="7" t="s">
        <v>231</v>
      </c>
      <c r="BW88" s="3" t="s">
        <v>230</v>
      </c>
      <c r="BX88" s="3" t="s">
        <v>231</v>
      </c>
      <c r="BY88" s="3" t="s">
        <v>231</v>
      </c>
      <c r="BZ88" s="3" t="s">
        <v>229</v>
      </c>
      <c r="CA88" s="3" t="s">
        <v>231</v>
      </c>
      <c r="CB88" s="3" t="s">
        <v>228</v>
      </c>
      <c r="CC88" s="3" t="s">
        <v>229</v>
      </c>
      <c r="CD88" s="3" t="s">
        <v>231</v>
      </c>
      <c r="CE88" s="3" t="s">
        <v>229</v>
      </c>
      <c r="CF88" s="3" t="s">
        <v>228</v>
      </c>
      <c r="CG88" s="3" t="s">
        <v>228</v>
      </c>
      <c r="CH88" s="3" t="s">
        <v>229</v>
      </c>
      <c r="CI88" s="3" t="s">
        <v>228</v>
      </c>
      <c r="CJ88" s="3" t="s">
        <v>230</v>
      </c>
      <c r="CK88" s="3" t="s">
        <v>231</v>
      </c>
      <c r="CL88" s="3" t="s">
        <v>229</v>
      </c>
      <c r="CM88" s="3" t="s">
        <v>231</v>
      </c>
      <c r="CN88" s="3" t="s">
        <v>230</v>
      </c>
      <c r="CO88" s="4" t="s">
        <v>229</v>
      </c>
      <c r="CP88" s="3" t="s">
        <v>229</v>
      </c>
      <c r="CQ88" s="3" t="s">
        <v>230</v>
      </c>
      <c r="CR88" s="3" t="s">
        <v>230</v>
      </c>
      <c r="CS88" s="3" t="s">
        <v>231</v>
      </c>
      <c r="CT88" s="7" t="s">
        <v>231</v>
      </c>
      <c r="CU88" s="3" t="s">
        <v>231</v>
      </c>
      <c r="CV88" s="3" t="s">
        <v>228</v>
      </c>
      <c r="CW88" s="7" t="s">
        <v>230</v>
      </c>
      <c r="CX88" s="3" t="s">
        <v>228</v>
      </c>
      <c r="CY88" s="3" t="s">
        <v>231</v>
      </c>
      <c r="CZ88" s="3" t="s">
        <v>231</v>
      </c>
      <c r="DA88" s="3" t="s">
        <v>228</v>
      </c>
      <c r="DB88" s="3" t="s">
        <v>230</v>
      </c>
      <c r="DC88" s="3" t="s">
        <v>231</v>
      </c>
    </row>
    <row r="89" spans="1:121" s="3" customFormat="1" ht="12" customHeight="1" x14ac:dyDescent="0.35">
      <c r="A89" s="3" t="s">
        <v>232</v>
      </c>
      <c r="B89" s="3" t="s">
        <v>233</v>
      </c>
      <c r="C89" s="3" t="s">
        <v>234</v>
      </c>
      <c r="D89" s="3" t="s">
        <v>234</v>
      </c>
      <c r="E89" s="3" t="s">
        <v>235</v>
      </c>
      <c r="F89" s="3" t="s">
        <v>235</v>
      </c>
      <c r="G89" s="3" t="s">
        <v>235</v>
      </c>
      <c r="H89" s="3" t="s">
        <v>233</v>
      </c>
      <c r="I89" s="3" t="s">
        <v>233</v>
      </c>
      <c r="J89" s="3" t="s">
        <v>233</v>
      </c>
      <c r="K89" s="3" t="s">
        <v>235</v>
      </c>
      <c r="L89" s="4" t="s">
        <v>235</v>
      </c>
      <c r="M89" s="4" t="s">
        <v>233</v>
      </c>
      <c r="N89" s="4" t="s">
        <v>233</v>
      </c>
      <c r="O89" s="3" t="s">
        <v>233</v>
      </c>
      <c r="P89" s="3" t="s">
        <v>233</v>
      </c>
      <c r="Q89" s="3" t="s">
        <v>236</v>
      </c>
      <c r="R89" s="3" t="s">
        <v>236</v>
      </c>
      <c r="S89" s="3" t="s">
        <v>236</v>
      </c>
      <c r="T89" s="3" t="s">
        <v>236</v>
      </c>
      <c r="U89" s="3" t="s">
        <v>236</v>
      </c>
      <c r="V89" s="3" t="s">
        <v>236</v>
      </c>
      <c r="W89" s="3" t="s">
        <v>236</v>
      </c>
      <c r="X89" s="3" t="s">
        <v>236</v>
      </c>
      <c r="Y89" s="3" t="s">
        <v>236</v>
      </c>
      <c r="Z89" s="3" t="s">
        <v>233</v>
      </c>
      <c r="AA89" s="3" t="s">
        <v>233</v>
      </c>
      <c r="AB89" s="3" t="s">
        <v>236</v>
      </c>
      <c r="AC89" s="3" t="s">
        <v>233</v>
      </c>
      <c r="AD89" s="3" t="s">
        <v>233</v>
      </c>
      <c r="AE89" s="3" t="s">
        <v>236</v>
      </c>
      <c r="AF89" s="3" t="s">
        <v>236</v>
      </c>
      <c r="AG89" s="3" t="s">
        <v>233</v>
      </c>
      <c r="AH89" s="3" t="s">
        <v>233</v>
      </c>
      <c r="AI89" s="3" t="s">
        <v>233</v>
      </c>
      <c r="AJ89" s="3" t="s">
        <v>233</v>
      </c>
      <c r="AK89" s="3" t="s">
        <v>233</v>
      </c>
      <c r="AL89" s="3" t="s">
        <v>233</v>
      </c>
      <c r="AM89" s="3" t="s">
        <v>233</v>
      </c>
      <c r="AN89" s="3" t="s">
        <v>233</v>
      </c>
      <c r="AO89" s="3" t="s">
        <v>233</v>
      </c>
      <c r="AP89" s="3" t="s">
        <v>236</v>
      </c>
      <c r="AQ89" s="3" t="s">
        <v>234</v>
      </c>
      <c r="AR89" s="3" t="s">
        <v>236</v>
      </c>
      <c r="AS89" s="3" t="s">
        <v>236</v>
      </c>
      <c r="AT89" s="3" t="s">
        <v>236</v>
      </c>
      <c r="AU89" s="3" t="s">
        <v>236</v>
      </c>
      <c r="AV89" s="3" t="s">
        <v>236</v>
      </c>
      <c r="AW89" s="3" t="s">
        <v>236</v>
      </c>
      <c r="AX89" s="3" t="s">
        <v>236</v>
      </c>
      <c r="AY89" s="3" t="s">
        <v>236</v>
      </c>
      <c r="AZ89" s="3" t="s">
        <v>236</v>
      </c>
      <c r="BA89" s="3" t="s">
        <v>235</v>
      </c>
      <c r="BB89" s="3" t="s">
        <v>236</v>
      </c>
      <c r="BC89" s="3" t="s">
        <v>236</v>
      </c>
      <c r="BD89" s="3" t="s">
        <v>236</v>
      </c>
      <c r="BE89" s="3" t="s">
        <v>235</v>
      </c>
      <c r="BF89" s="3" t="s">
        <v>236</v>
      </c>
      <c r="BG89" s="3" t="s">
        <v>235</v>
      </c>
      <c r="BH89" s="3" t="s">
        <v>235</v>
      </c>
      <c r="BI89" s="3" t="s">
        <v>235</v>
      </c>
      <c r="BJ89" s="3" t="s">
        <v>235</v>
      </c>
      <c r="BK89" s="3" t="s">
        <v>235</v>
      </c>
      <c r="BL89" s="3" t="s">
        <v>235</v>
      </c>
      <c r="BM89" s="3" t="s">
        <v>233</v>
      </c>
      <c r="BN89" s="3" t="s">
        <v>233</v>
      </c>
      <c r="BO89" s="3" t="s">
        <v>233</v>
      </c>
      <c r="BP89" s="3" t="s">
        <v>233</v>
      </c>
      <c r="BQ89" s="3" t="s">
        <v>233</v>
      </c>
      <c r="BR89" s="3" t="s">
        <v>233</v>
      </c>
      <c r="BS89" s="3" t="s">
        <v>235</v>
      </c>
      <c r="BT89" s="3" t="s">
        <v>235</v>
      </c>
      <c r="BU89" s="3" t="s">
        <v>233</v>
      </c>
      <c r="BV89" s="3" t="s">
        <v>233</v>
      </c>
      <c r="BW89" s="3" t="s">
        <v>233</v>
      </c>
      <c r="BX89" s="3" t="s">
        <v>236</v>
      </c>
      <c r="BY89" s="3" t="s">
        <v>233</v>
      </c>
      <c r="BZ89" s="3" t="s">
        <v>233</v>
      </c>
      <c r="CA89" s="3" t="s">
        <v>233</v>
      </c>
      <c r="CB89" s="3" t="s">
        <v>233</v>
      </c>
      <c r="CC89" s="3" t="s">
        <v>233</v>
      </c>
      <c r="CD89" s="3" t="s">
        <v>233</v>
      </c>
      <c r="CE89" s="3" t="s">
        <v>236</v>
      </c>
      <c r="CF89" s="3" t="s">
        <v>236</v>
      </c>
      <c r="CG89" s="3" t="s">
        <v>236</v>
      </c>
      <c r="CH89" s="3" t="s">
        <v>235</v>
      </c>
      <c r="CI89" s="3" t="s">
        <v>236</v>
      </c>
      <c r="CJ89" s="3" t="s">
        <v>236</v>
      </c>
      <c r="CK89" s="3" t="s">
        <v>235</v>
      </c>
      <c r="CL89" s="3" t="s">
        <v>236</v>
      </c>
      <c r="CM89" s="3" t="s">
        <v>236</v>
      </c>
      <c r="CN89" s="3" t="s">
        <v>236</v>
      </c>
      <c r="CO89" s="4" t="s">
        <v>233</v>
      </c>
      <c r="CP89" s="3" t="s">
        <v>235</v>
      </c>
      <c r="CQ89" s="3" t="s">
        <v>235</v>
      </c>
      <c r="CR89" s="3" t="s">
        <v>234</v>
      </c>
      <c r="CS89" s="3" t="s">
        <v>234</v>
      </c>
      <c r="CT89" s="3" t="s">
        <v>235</v>
      </c>
      <c r="CU89" s="3" t="s">
        <v>235</v>
      </c>
      <c r="CV89" s="3" t="s">
        <v>235</v>
      </c>
      <c r="CW89" s="3" t="s">
        <v>235</v>
      </c>
      <c r="CX89" s="3" t="s">
        <v>235</v>
      </c>
      <c r="CY89" s="3" t="s">
        <v>234</v>
      </c>
      <c r="CZ89" s="3" t="s">
        <v>235</v>
      </c>
      <c r="DA89" s="3" t="s">
        <v>234</v>
      </c>
      <c r="DB89" s="3" t="s">
        <v>234</v>
      </c>
      <c r="DC89" s="3" t="s">
        <v>233</v>
      </c>
    </row>
    <row r="90" spans="1:121" s="3" customFormat="1" ht="12" customHeight="1" x14ac:dyDescent="0.35">
      <c r="A90" s="3" t="s">
        <v>237</v>
      </c>
      <c r="B90" s="3" t="str">
        <f>IF(B88 ="M","Net","Open")</f>
        <v>Net</v>
      </c>
      <c r="C90" s="3" t="s">
        <v>238</v>
      </c>
      <c r="D90" s="3" t="s">
        <v>238</v>
      </c>
      <c r="E90" s="3" t="str">
        <f t="shared" ref="E90:BP90" si="7">IF(E88 ="M","Net","Open")</f>
        <v>Open</v>
      </c>
      <c r="F90" s="3" t="str">
        <f t="shared" si="7"/>
        <v>Open</v>
      </c>
      <c r="G90" s="3" t="s">
        <v>238</v>
      </c>
      <c r="H90" s="3" t="str">
        <f t="shared" si="7"/>
        <v>Net</v>
      </c>
      <c r="I90" s="3" t="s">
        <v>238</v>
      </c>
      <c r="J90" s="3" t="str">
        <f t="shared" si="7"/>
        <v>Open</v>
      </c>
      <c r="K90" s="3" t="str">
        <f t="shared" si="7"/>
        <v>Open</v>
      </c>
      <c r="L90" s="3" t="str">
        <f t="shared" si="7"/>
        <v>Open</v>
      </c>
      <c r="M90" s="3" t="str">
        <f t="shared" si="7"/>
        <v>Net</v>
      </c>
      <c r="N90" s="3" t="str">
        <f t="shared" si="7"/>
        <v>Open</v>
      </c>
      <c r="O90" s="3" t="str">
        <f t="shared" si="7"/>
        <v>Open</v>
      </c>
      <c r="P90" s="3" t="str">
        <f t="shared" si="7"/>
        <v>Net</v>
      </c>
      <c r="Q90" s="3" t="str">
        <f t="shared" si="7"/>
        <v>Open</v>
      </c>
      <c r="R90" s="3" t="str">
        <f t="shared" si="7"/>
        <v>Net</v>
      </c>
      <c r="S90" s="3" t="str">
        <f t="shared" si="7"/>
        <v>Open</v>
      </c>
      <c r="T90" s="3" t="str">
        <f t="shared" si="7"/>
        <v>Open</v>
      </c>
      <c r="U90" s="3" t="str">
        <f t="shared" si="7"/>
        <v>Net</v>
      </c>
      <c r="V90" s="3" t="str">
        <f t="shared" si="7"/>
        <v>Net</v>
      </c>
      <c r="W90" s="3" t="str">
        <f t="shared" si="7"/>
        <v>Open</v>
      </c>
      <c r="X90" s="3" t="s">
        <v>238</v>
      </c>
      <c r="Y90" s="3" t="str">
        <f t="shared" si="7"/>
        <v>Net</v>
      </c>
      <c r="Z90" s="3" t="str">
        <f t="shared" si="7"/>
        <v>Net</v>
      </c>
      <c r="AA90" s="3" t="str">
        <f t="shared" si="7"/>
        <v>Open</v>
      </c>
      <c r="AB90" s="3" t="str">
        <f t="shared" si="7"/>
        <v>Open</v>
      </c>
      <c r="AC90" s="3" t="s">
        <v>238</v>
      </c>
      <c r="AD90" s="3" t="str">
        <f t="shared" si="7"/>
        <v>Open</v>
      </c>
      <c r="AE90" s="3" t="str">
        <f t="shared" si="7"/>
        <v>Open</v>
      </c>
      <c r="AF90" s="3" t="str">
        <f t="shared" si="7"/>
        <v>Open</v>
      </c>
      <c r="AG90" s="3" t="str">
        <f t="shared" si="7"/>
        <v>Open</v>
      </c>
      <c r="AH90" s="3" t="str">
        <f t="shared" si="7"/>
        <v>Open</v>
      </c>
      <c r="AI90" s="3" t="str">
        <f t="shared" si="7"/>
        <v>Open</v>
      </c>
      <c r="AJ90" s="3" t="s">
        <v>238</v>
      </c>
      <c r="AK90" s="3" t="str">
        <f t="shared" si="7"/>
        <v>Open</v>
      </c>
      <c r="AL90" s="3" t="s">
        <v>238</v>
      </c>
      <c r="AM90" s="3" t="str">
        <f t="shared" si="7"/>
        <v>Open</v>
      </c>
      <c r="AN90" s="3" t="str">
        <f t="shared" si="7"/>
        <v>Open</v>
      </c>
      <c r="AO90" s="3" t="str">
        <f t="shared" si="7"/>
        <v>Net</v>
      </c>
      <c r="AP90" s="3" t="str">
        <f t="shared" si="7"/>
        <v>Open</v>
      </c>
      <c r="AQ90" s="3" t="str">
        <f t="shared" si="7"/>
        <v>Net</v>
      </c>
      <c r="AR90" s="3" t="str">
        <f t="shared" si="7"/>
        <v>Open</v>
      </c>
      <c r="AS90" s="3" t="s">
        <v>238</v>
      </c>
      <c r="AT90" s="3" t="str">
        <f t="shared" si="7"/>
        <v>Net</v>
      </c>
      <c r="AU90" s="3" t="s">
        <v>238</v>
      </c>
      <c r="AV90" s="3" t="str">
        <f t="shared" si="7"/>
        <v>Open</v>
      </c>
      <c r="AW90" s="3" t="s">
        <v>238</v>
      </c>
      <c r="AX90" s="3" t="s">
        <v>238</v>
      </c>
      <c r="AY90" s="3" t="str">
        <f t="shared" si="7"/>
        <v>Open</v>
      </c>
      <c r="AZ90" s="3" t="str">
        <f t="shared" si="7"/>
        <v>Open</v>
      </c>
      <c r="BA90" s="3" t="str">
        <f t="shared" si="7"/>
        <v>Net</v>
      </c>
      <c r="BB90" s="3" t="str">
        <f t="shared" si="7"/>
        <v>Open</v>
      </c>
      <c r="BC90" s="3" t="str">
        <f t="shared" si="7"/>
        <v>Open</v>
      </c>
      <c r="BD90" s="3" t="str">
        <f t="shared" si="7"/>
        <v>Open</v>
      </c>
      <c r="BE90" s="3" t="s">
        <v>238</v>
      </c>
      <c r="BF90" s="3" t="s">
        <v>238</v>
      </c>
      <c r="BG90" s="3" t="str">
        <f t="shared" si="7"/>
        <v>Open</v>
      </c>
      <c r="BH90" s="3" t="str">
        <f t="shared" si="7"/>
        <v>Net</v>
      </c>
      <c r="BI90" s="3" t="str">
        <f t="shared" si="7"/>
        <v>Open</v>
      </c>
      <c r="BJ90" s="3" t="str">
        <f t="shared" si="7"/>
        <v>Open</v>
      </c>
      <c r="BK90" s="3" t="s">
        <v>238</v>
      </c>
      <c r="BL90" s="3" t="str">
        <f t="shared" si="7"/>
        <v>Open</v>
      </c>
      <c r="BM90" s="3" t="str">
        <f t="shared" si="7"/>
        <v>Open</v>
      </c>
      <c r="BN90" s="3" t="str">
        <f t="shared" si="7"/>
        <v>Open</v>
      </c>
      <c r="BO90" s="3" t="str">
        <f t="shared" si="7"/>
        <v>Net</v>
      </c>
      <c r="BP90" s="3" t="str">
        <f t="shared" si="7"/>
        <v>Net</v>
      </c>
      <c r="BQ90" s="3" t="str">
        <f t="shared" ref="BQ90:DE90" si="8">IF(BQ88 ="M","Net","Open")</f>
        <v>Open</v>
      </c>
      <c r="BR90" s="3" t="s">
        <v>238</v>
      </c>
      <c r="BS90" s="3" t="str">
        <f t="shared" si="8"/>
        <v>Open</v>
      </c>
      <c r="BT90" s="3" t="str">
        <f t="shared" si="8"/>
        <v>Open</v>
      </c>
      <c r="BU90" s="3" t="s">
        <v>238</v>
      </c>
      <c r="BV90" s="3" t="str">
        <f t="shared" si="8"/>
        <v>Open</v>
      </c>
      <c r="BW90" s="3" t="str">
        <f t="shared" si="8"/>
        <v>Open</v>
      </c>
      <c r="BX90" s="3" t="str">
        <f t="shared" si="8"/>
        <v>Open</v>
      </c>
      <c r="BY90" s="3" t="str">
        <f t="shared" si="8"/>
        <v>Open</v>
      </c>
      <c r="BZ90" s="3" t="s">
        <v>238</v>
      </c>
      <c r="CA90" s="3" t="str">
        <f t="shared" si="8"/>
        <v>Open</v>
      </c>
      <c r="CB90" s="3" t="str">
        <f t="shared" si="8"/>
        <v>Net</v>
      </c>
      <c r="CC90" s="3" t="s">
        <v>238</v>
      </c>
      <c r="CD90" s="3" t="str">
        <f t="shared" si="8"/>
        <v>Open</v>
      </c>
      <c r="CE90" s="3" t="s">
        <v>238</v>
      </c>
      <c r="CF90" s="3" t="str">
        <f t="shared" si="8"/>
        <v>Net</v>
      </c>
      <c r="CG90" s="3" t="str">
        <f t="shared" si="8"/>
        <v>Net</v>
      </c>
      <c r="CH90" s="3" t="s">
        <v>238</v>
      </c>
      <c r="CI90" s="3" t="str">
        <f t="shared" si="8"/>
        <v>Net</v>
      </c>
      <c r="CJ90" s="3" t="str">
        <f t="shared" si="8"/>
        <v>Open</v>
      </c>
      <c r="CK90" s="3" t="str">
        <f t="shared" si="8"/>
        <v>Open</v>
      </c>
      <c r="CL90" s="3" t="s">
        <v>238</v>
      </c>
      <c r="CM90" s="3" t="str">
        <f t="shared" si="8"/>
        <v>Open</v>
      </c>
      <c r="CN90" s="3" t="str">
        <f t="shared" si="8"/>
        <v>Open</v>
      </c>
      <c r="CO90" s="3" t="s">
        <v>238</v>
      </c>
      <c r="CP90" s="3" t="s">
        <v>238</v>
      </c>
      <c r="CQ90" s="3" t="str">
        <f t="shared" si="8"/>
        <v>Open</v>
      </c>
      <c r="CR90" s="3" t="str">
        <f t="shared" si="8"/>
        <v>Open</v>
      </c>
      <c r="CS90" s="3" t="str">
        <f t="shared" si="8"/>
        <v>Open</v>
      </c>
      <c r="CT90" s="3" t="str">
        <f t="shared" si="8"/>
        <v>Open</v>
      </c>
      <c r="CU90" s="3" t="str">
        <f t="shared" si="8"/>
        <v>Open</v>
      </c>
      <c r="CV90" s="3" t="str">
        <f t="shared" si="8"/>
        <v>Net</v>
      </c>
      <c r="CW90" s="3" t="str">
        <f t="shared" si="8"/>
        <v>Open</v>
      </c>
      <c r="CX90" s="3" t="str">
        <f t="shared" si="8"/>
        <v>Net</v>
      </c>
      <c r="CY90" s="3" t="str">
        <f t="shared" si="8"/>
        <v>Open</v>
      </c>
      <c r="CZ90" s="3" t="str">
        <f t="shared" si="8"/>
        <v>Open</v>
      </c>
      <c r="DA90" s="3" t="str">
        <f t="shared" si="8"/>
        <v>Net</v>
      </c>
      <c r="DB90" s="3" t="str">
        <f t="shared" si="8"/>
        <v>Open</v>
      </c>
      <c r="DC90" s="3" t="str">
        <f t="shared" si="8"/>
        <v>Open</v>
      </c>
    </row>
    <row r="91" spans="1:121" s="3" customFormat="1" ht="12" customHeight="1" x14ac:dyDescent="0.35">
      <c r="A91" s="3" t="s">
        <v>239</v>
      </c>
      <c r="B91" s="3" t="str">
        <f>IF(B88 ="S","Fine","Open")</f>
        <v>Open</v>
      </c>
      <c r="C91" s="3" t="str">
        <f>IF(C88 ="S","Fine","Open")</f>
        <v>Fine</v>
      </c>
      <c r="D91" s="3" t="str">
        <f t="shared" ref="D91:BO91" si="9">IF(D88 ="S","Fine","Open")</f>
        <v>Fine</v>
      </c>
      <c r="E91" s="3" t="str">
        <f t="shared" si="9"/>
        <v>Open</v>
      </c>
      <c r="F91" s="3" t="str">
        <f t="shared" si="9"/>
        <v>Open</v>
      </c>
      <c r="G91" s="3" t="str">
        <f t="shared" si="9"/>
        <v>Fine</v>
      </c>
      <c r="H91" s="3" t="str">
        <f t="shared" si="9"/>
        <v>Open</v>
      </c>
      <c r="I91" s="3" t="str">
        <f t="shared" si="9"/>
        <v>Fine</v>
      </c>
      <c r="J91" s="3" t="str">
        <f t="shared" si="9"/>
        <v>Open</v>
      </c>
      <c r="K91" s="3" t="str">
        <f t="shared" si="9"/>
        <v>Open</v>
      </c>
      <c r="L91" s="3" t="str">
        <f t="shared" si="9"/>
        <v>Open</v>
      </c>
      <c r="M91" s="3" t="str">
        <f t="shared" si="9"/>
        <v>Open</v>
      </c>
      <c r="N91" s="3" t="str">
        <f t="shared" si="9"/>
        <v>Open</v>
      </c>
      <c r="O91" s="3" t="str">
        <f t="shared" si="9"/>
        <v>Open</v>
      </c>
      <c r="P91" s="3" t="str">
        <f t="shared" si="9"/>
        <v>Open</v>
      </c>
      <c r="Q91" s="3" t="str">
        <f t="shared" si="9"/>
        <v>Open</v>
      </c>
      <c r="R91" s="3" t="str">
        <f t="shared" si="9"/>
        <v>Open</v>
      </c>
      <c r="S91" s="3" t="str">
        <f t="shared" si="9"/>
        <v>Open</v>
      </c>
      <c r="T91" s="3" t="str">
        <f t="shared" si="9"/>
        <v>Open</v>
      </c>
      <c r="U91" s="3" t="str">
        <f t="shared" si="9"/>
        <v>Open</v>
      </c>
      <c r="V91" s="3" t="str">
        <f t="shared" si="9"/>
        <v>Open</v>
      </c>
      <c r="W91" s="3" t="str">
        <f t="shared" si="9"/>
        <v>Open</v>
      </c>
      <c r="X91" s="3" t="str">
        <f t="shared" si="9"/>
        <v>Fine</v>
      </c>
      <c r="Y91" s="3" t="str">
        <f t="shared" si="9"/>
        <v>Open</v>
      </c>
      <c r="Z91" s="3" t="str">
        <f t="shared" si="9"/>
        <v>Open</v>
      </c>
      <c r="AA91" s="3" t="str">
        <f t="shared" si="9"/>
        <v>Open</v>
      </c>
      <c r="AB91" s="3" t="str">
        <f t="shared" si="9"/>
        <v>Open</v>
      </c>
      <c r="AC91" s="3" t="str">
        <f t="shared" si="9"/>
        <v>Fine</v>
      </c>
      <c r="AD91" s="3" t="str">
        <f t="shared" si="9"/>
        <v>Open</v>
      </c>
      <c r="AE91" s="3" t="str">
        <f t="shared" si="9"/>
        <v>Open</v>
      </c>
      <c r="AF91" s="3" t="str">
        <f t="shared" si="9"/>
        <v>Open</v>
      </c>
      <c r="AG91" s="3" t="str">
        <f t="shared" si="9"/>
        <v>Open</v>
      </c>
      <c r="AH91" s="3" t="str">
        <f t="shared" si="9"/>
        <v>Open</v>
      </c>
      <c r="AI91" s="3" t="str">
        <f t="shared" si="9"/>
        <v>Open</v>
      </c>
      <c r="AJ91" s="3" t="str">
        <f t="shared" si="9"/>
        <v>Fine</v>
      </c>
      <c r="AK91" s="3" t="str">
        <f t="shared" si="9"/>
        <v>Open</v>
      </c>
      <c r="AL91" s="3" t="str">
        <f t="shared" si="9"/>
        <v>Fine</v>
      </c>
      <c r="AM91" s="3" t="str">
        <f t="shared" si="9"/>
        <v>Open</v>
      </c>
      <c r="AN91" s="3" t="str">
        <f t="shared" si="9"/>
        <v>Open</v>
      </c>
      <c r="AO91" s="3" t="str">
        <f t="shared" si="9"/>
        <v>Open</v>
      </c>
      <c r="AP91" s="3" t="str">
        <f t="shared" si="9"/>
        <v>Open</v>
      </c>
      <c r="AQ91" s="3" t="str">
        <f t="shared" si="9"/>
        <v>Open</v>
      </c>
      <c r="AR91" s="3" t="str">
        <f t="shared" si="9"/>
        <v>Open</v>
      </c>
      <c r="AS91" s="3" t="str">
        <f t="shared" si="9"/>
        <v>Fine</v>
      </c>
      <c r="AT91" s="3" t="str">
        <f t="shared" si="9"/>
        <v>Open</v>
      </c>
      <c r="AU91" s="3" t="str">
        <f t="shared" si="9"/>
        <v>Fine</v>
      </c>
      <c r="AV91" s="3" t="str">
        <f t="shared" si="9"/>
        <v>Open</v>
      </c>
      <c r="AW91" s="3" t="str">
        <f t="shared" si="9"/>
        <v>Fine</v>
      </c>
      <c r="AX91" s="3" t="str">
        <f t="shared" si="9"/>
        <v>Fine</v>
      </c>
      <c r="AY91" s="3" t="str">
        <f t="shared" si="9"/>
        <v>Open</v>
      </c>
      <c r="AZ91" s="3" t="str">
        <f t="shared" si="9"/>
        <v>Fine</v>
      </c>
      <c r="BA91" s="3" t="str">
        <f t="shared" si="9"/>
        <v>Open</v>
      </c>
      <c r="BB91" s="3" t="str">
        <f t="shared" si="9"/>
        <v>Open</v>
      </c>
      <c r="BC91" s="3" t="str">
        <f t="shared" si="9"/>
        <v>Open</v>
      </c>
      <c r="BD91" s="3" t="str">
        <f t="shared" si="9"/>
        <v>Open</v>
      </c>
      <c r="BE91" s="3" t="str">
        <f t="shared" si="9"/>
        <v>Fine</v>
      </c>
      <c r="BF91" s="3" t="str">
        <f t="shared" si="9"/>
        <v>Fine</v>
      </c>
      <c r="BG91" s="3" t="str">
        <f t="shared" si="9"/>
        <v>Open</v>
      </c>
      <c r="BH91" s="3" t="str">
        <f t="shared" si="9"/>
        <v>Open</v>
      </c>
      <c r="BI91" s="3" t="str">
        <f t="shared" si="9"/>
        <v>Open</v>
      </c>
      <c r="BJ91" s="3" t="str">
        <f t="shared" si="9"/>
        <v>Open</v>
      </c>
      <c r="BK91" s="3" t="str">
        <f t="shared" si="9"/>
        <v>Fine</v>
      </c>
      <c r="BL91" s="3" t="str">
        <f t="shared" si="9"/>
        <v>Open</v>
      </c>
      <c r="BM91" s="3" t="str">
        <f t="shared" si="9"/>
        <v>Open</v>
      </c>
      <c r="BN91" s="3" t="str">
        <f t="shared" si="9"/>
        <v>Open</v>
      </c>
      <c r="BO91" s="3" t="str">
        <f t="shared" si="9"/>
        <v>Open</v>
      </c>
      <c r="BP91" s="3" t="str">
        <f t="shared" ref="BP91:DC91" si="10">IF(BP88 ="S","Fine","Open")</f>
        <v>Open</v>
      </c>
      <c r="BQ91" s="3" t="str">
        <f t="shared" si="10"/>
        <v>Open</v>
      </c>
      <c r="BR91" s="3" t="str">
        <f t="shared" si="10"/>
        <v>Fine</v>
      </c>
      <c r="BS91" s="3" t="str">
        <f t="shared" si="10"/>
        <v>Open</v>
      </c>
      <c r="BT91" s="3" t="str">
        <f t="shared" si="10"/>
        <v>Open</v>
      </c>
      <c r="BU91" s="3" t="str">
        <f t="shared" si="10"/>
        <v>Fine</v>
      </c>
      <c r="BV91" s="3" t="str">
        <f t="shared" si="10"/>
        <v>Open</v>
      </c>
      <c r="BW91" s="3" t="str">
        <f t="shared" si="10"/>
        <v>Open</v>
      </c>
      <c r="BX91" s="3" t="str">
        <f t="shared" si="10"/>
        <v>Open</v>
      </c>
      <c r="BY91" s="3" t="str">
        <f t="shared" si="10"/>
        <v>Open</v>
      </c>
      <c r="BZ91" s="3" t="str">
        <f t="shared" si="10"/>
        <v>Fine</v>
      </c>
      <c r="CA91" s="3" t="str">
        <f t="shared" si="10"/>
        <v>Open</v>
      </c>
      <c r="CB91" s="3" t="str">
        <f t="shared" si="10"/>
        <v>Open</v>
      </c>
      <c r="CC91" s="3" t="str">
        <f t="shared" si="10"/>
        <v>Fine</v>
      </c>
      <c r="CD91" s="3" t="str">
        <f t="shared" si="10"/>
        <v>Open</v>
      </c>
      <c r="CE91" s="3" t="str">
        <f t="shared" si="10"/>
        <v>Fine</v>
      </c>
      <c r="CF91" s="3" t="str">
        <f t="shared" si="10"/>
        <v>Open</v>
      </c>
      <c r="CG91" s="3" t="str">
        <f t="shared" si="10"/>
        <v>Open</v>
      </c>
      <c r="CH91" s="3" t="str">
        <f t="shared" si="10"/>
        <v>Fine</v>
      </c>
      <c r="CI91" s="3" t="str">
        <f t="shared" si="10"/>
        <v>Open</v>
      </c>
      <c r="CJ91" s="3" t="str">
        <f t="shared" si="10"/>
        <v>Open</v>
      </c>
      <c r="CK91" s="3" t="str">
        <f t="shared" si="10"/>
        <v>Open</v>
      </c>
      <c r="CL91" s="3" t="str">
        <f t="shared" si="10"/>
        <v>Fine</v>
      </c>
      <c r="CM91" s="3" t="str">
        <f t="shared" si="10"/>
        <v>Open</v>
      </c>
      <c r="CN91" s="3" t="str">
        <f t="shared" si="10"/>
        <v>Open</v>
      </c>
      <c r="CO91" s="3" t="str">
        <f t="shared" si="10"/>
        <v>Fine</v>
      </c>
      <c r="CP91" s="3" t="str">
        <f t="shared" si="10"/>
        <v>Fine</v>
      </c>
      <c r="CQ91" s="3" t="str">
        <f t="shared" si="10"/>
        <v>Open</v>
      </c>
      <c r="CR91" s="3" t="str">
        <f t="shared" si="10"/>
        <v>Open</v>
      </c>
      <c r="CS91" s="3" t="str">
        <f t="shared" si="10"/>
        <v>Open</v>
      </c>
      <c r="CT91" s="3" t="str">
        <f t="shared" si="10"/>
        <v>Open</v>
      </c>
      <c r="CU91" s="3" t="str">
        <f t="shared" si="10"/>
        <v>Open</v>
      </c>
      <c r="CV91" s="3" t="str">
        <f t="shared" si="10"/>
        <v>Open</v>
      </c>
      <c r="CW91" s="3" t="str">
        <f t="shared" si="10"/>
        <v>Open</v>
      </c>
      <c r="CX91" s="3" t="str">
        <f t="shared" si="10"/>
        <v>Open</v>
      </c>
      <c r="CY91" s="3" t="str">
        <f t="shared" si="10"/>
        <v>Open</v>
      </c>
      <c r="CZ91" s="3" t="str">
        <f t="shared" si="10"/>
        <v>Open</v>
      </c>
      <c r="DA91" s="3" t="str">
        <f t="shared" si="10"/>
        <v>Open</v>
      </c>
      <c r="DB91" s="3" t="str">
        <f t="shared" si="10"/>
        <v>Open</v>
      </c>
      <c r="DC91" s="3" t="str">
        <f t="shared" si="10"/>
        <v>Open</v>
      </c>
    </row>
    <row r="92" spans="1:121" s="3" customFormat="1" ht="12" customHeight="1" x14ac:dyDescent="0.35">
      <c r="A92" s="3" t="s">
        <v>240</v>
      </c>
      <c r="B92" s="3" t="str">
        <f>IF(B88 ="C","Control","Net")</f>
        <v>Net</v>
      </c>
      <c r="C92" s="3" t="str">
        <f t="shared" ref="C92:BN92" si="11">IF(C88 ="C","Control","Net")</f>
        <v>Net</v>
      </c>
      <c r="D92" s="3" t="str">
        <f t="shared" si="11"/>
        <v>Net</v>
      </c>
      <c r="E92" s="3" t="str">
        <f t="shared" si="11"/>
        <v>Net</v>
      </c>
      <c r="F92" s="3" t="str">
        <f t="shared" si="11"/>
        <v>Net</v>
      </c>
      <c r="G92" s="3" t="str">
        <f t="shared" si="11"/>
        <v>Net</v>
      </c>
      <c r="H92" s="3" t="str">
        <f t="shared" si="11"/>
        <v>Net</v>
      </c>
      <c r="I92" s="3" t="str">
        <f t="shared" si="11"/>
        <v>Net</v>
      </c>
      <c r="J92" s="3" t="str">
        <f t="shared" si="11"/>
        <v>Control</v>
      </c>
      <c r="K92" s="3" t="str">
        <f t="shared" si="11"/>
        <v>Net</v>
      </c>
      <c r="L92" s="3" t="str">
        <f t="shared" si="11"/>
        <v>Net</v>
      </c>
      <c r="M92" s="3" t="str">
        <f t="shared" si="11"/>
        <v>Net</v>
      </c>
      <c r="N92" s="3" t="str">
        <f t="shared" si="11"/>
        <v>Control</v>
      </c>
      <c r="O92" s="3" t="str">
        <f t="shared" si="11"/>
        <v>Net</v>
      </c>
      <c r="P92" s="3" t="str">
        <f t="shared" si="11"/>
        <v>Net</v>
      </c>
      <c r="Q92" s="3" t="str">
        <f t="shared" si="11"/>
        <v>Net</v>
      </c>
      <c r="R92" s="3" t="str">
        <f t="shared" si="11"/>
        <v>Net</v>
      </c>
      <c r="S92" s="3" t="str">
        <f t="shared" si="11"/>
        <v>Net</v>
      </c>
      <c r="T92" s="3" t="str">
        <f t="shared" si="11"/>
        <v>Net</v>
      </c>
      <c r="U92" s="3" t="str">
        <f t="shared" si="11"/>
        <v>Net</v>
      </c>
      <c r="V92" s="3" t="str">
        <f t="shared" si="11"/>
        <v>Net</v>
      </c>
      <c r="W92" s="3" t="str">
        <f t="shared" si="11"/>
        <v>Control</v>
      </c>
      <c r="X92" s="3" t="str">
        <f t="shared" si="11"/>
        <v>Net</v>
      </c>
      <c r="Y92" s="3" t="str">
        <f t="shared" si="11"/>
        <v>Net</v>
      </c>
      <c r="Z92" s="3" t="str">
        <f t="shared" si="11"/>
        <v>Net</v>
      </c>
      <c r="AA92" s="3" t="str">
        <f t="shared" si="11"/>
        <v>Net</v>
      </c>
      <c r="AB92" s="3" t="str">
        <f t="shared" si="11"/>
        <v>Net</v>
      </c>
      <c r="AC92" s="3" t="str">
        <f t="shared" si="11"/>
        <v>Net</v>
      </c>
      <c r="AD92" s="3" t="str">
        <f t="shared" si="11"/>
        <v>Control</v>
      </c>
      <c r="AE92" s="3" t="str">
        <f t="shared" si="11"/>
        <v>Net</v>
      </c>
      <c r="AF92" s="3" t="str">
        <f t="shared" si="11"/>
        <v>Net</v>
      </c>
      <c r="AG92" s="3" t="str">
        <f t="shared" si="11"/>
        <v>Net</v>
      </c>
      <c r="AH92" s="3" t="str">
        <f t="shared" si="11"/>
        <v>Control</v>
      </c>
      <c r="AI92" s="3" t="str">
        <f t="shared" si="11"/>
        <v>Net</v>
      </c>
      <c r="AJ92" s="3" t="str">
        <f t="shared" si="11"/>
        <v>Net</v>
      </c>
      <c r="AK92" s="3" t="str">
        <f t="shared" si="11"/>
        <v>Net</v>
      </c>
      <c r="AL92" s="3" t="str">
        <f t="shared" si="11"/>
        <v>Net</v>
      </c>
      <c r="AM92" s="3" t="str">
        <f t="shared" si="11"/>
        <v>Net</v>
      </c>
      <c r="AN92" s="3" t="str">
        <f t="shared" si="11"/>
        <v>Net</v>
      </c>
      <c r="AO92" s="3" t="str">
        <f t="shared" si="11"/>
        <v>Net</v>
      </c>
      <c r="AP92" s="3" t="str">
        <f t="shared" si="11"/>
        <v>Control</v>
      </c>
      <c r="AQ92" s="3" t="str">
        <f t="shared" si="11"/>
        <v>Net</v>
      </c>
      <c r="AR92" s="3" t="str">
        <f t="shared" si="11"/>
        <v>Control</v>
      </c>
      <c r="AS92" s="3" t="str">
        <f t="shared" si="11"/>
        <v>Net</v>
      </c>
      <c r="AT92" s="3" t="str">
        <f t="shared" si="11"/>
        <v>Net</v>
      </c>
      <c r="AU92" s="3" t="str">
        <f t="shared" si="11"/>
        <v>Net</v>
      </c>
      <c r="AV92" s="3" t="str">
        <f t="shared" si="11"/>
        <v>Net</v>
      </c>
      <c r="AW92" s="3" t="str">
        <f t="shared" si="11"/>
        <v>Net</v>
      </c>
      <c r="AX92" s="3" t="str">
        <f t="shared" si="11"/>
        <v>Net</v>
      </c>
      <c r="AY92" s="3" t="str">
        <f t="shared" si="11"/>
        <v>Control</v>
      </c>
      <c r="AZ92" s="3" t="str">
        <f t="shared" si="11"/>
        <v>Net</v>
      </c>
      <c r="BA92" s="3" t="str">
        <f t="shared" si="11"/>
        <v>Net</v>
      </c>
      <c r="BB92" s="3" t="str">
        <f t="shared" si="11"/>
        <v>Control</v>
      </c>
      <c r="BC92" s="3" t="str">
        <f t="shared" si="11"/>
        <v>Control</v>
      </c>
      <c r="BD92" s="3" t="str">
        <f t="shared" si="11"/>
        <v>Control</v>
      </c>
      <c r="BE92" s="3" t="str">
        <f t="shared" si="11"/>
        <v>Net</v>
      </c>
      <c r="BF92" s="3" t="str">
        <f t="shared" si="11"/>
        <v>Net</v>
      </c>
      <c r="BG92" s="3" t="str">
        <f t="shared" si="11"/>
        <v>Control</v>
      </c>
      <c r="BH92" s="3" t="str">
        <f t="shared" si="11"/>
        <v>Net</v>
      </c>
      <c r="BI92" s="3" t="str">
        <f t="shared" si="11"/>
        <v>Net</v>
      </c>
      <c r="BJ92" s="3" t="str">
        <f t="shared" si="11"/>
        <v>Net</v>
      </c>
      <c r="BK92" s="3" t="str">
        <f t="shared" si="11"/>
        <v>Net</v>
      </c>
      <c r="BL92" s="3" t="str">
        <f t="shared" si="11"/>
        <v>Net</v>
      </c>
      <c r="BM92" s="3" t="str">
        <f t="shared" si="11"/>
        <v>Control</v>
      </c>
      <c r="BN92" s="3" t="str">
        <f t="shared" si="11"/>
        <v>Control</v>
      </c>
      <c r="BO92" s="3" t="str">
        <f t="shared" ref="BO92:DC92" si="12">IF(BO88 ="C","Control","Net")</f>
        <v>Net</v>
      </c>
      <c r="BP92" s="3" t="str">
        <f t="shared" si="12"/>
        <v>Net</v>
      </c>
      <c r="BQ92" s="3" t="str">
        <f t="shared" si="12"/>
        <v>Net</v>
      </c>
      <c r="BR92" s="3" t="str">
        <f t="shared" si="12"/>
        <v>Net</v>
      </c>
      <c r="BS92" s="3" t="str">
        <f t="shared" si="12"/>
        <v>Net</v>
      </c>
      <c r="BT92" s="3" t="str">
        <f t="shared" si="12"/>
        <v>Control</v>
      </c>
      <c r="BU92" s="3" t="str">
        <f t="shared" si="12"/>
        <v>Net</v>
      </c>
      <c r="BV92" s="3" t="str">
        <f t="shared" si="12"/>
        <v>Control</v>
      </c>
      <c r="BW92" s="3" t="str">
        <f t="shared" si="12"/>
        <v>Net</v>
      </c>
      <c r="BX92" s="3" t="str">
        <f t="shared" si="12"/>
        <v>Control</v>
      </c>
      <c r="BY92" s="3" t="str">
        <f t="shared" si="12"/>
        <v>Control</v>
      </c>
      <c r="BZ92" s="3" t="str">
        <f t="shared" si="12"/>
        <v>Net</v>
      </c>
      <c r="CA92" s="3" t="str">
        <f t="shared" si="12"/>
        <v>Control</v>
      </c>
      <c r="CB92" s="3" t="str">
        <f t="shared" si="12"/>
        <v>Net</v>
      </c>
      <c r="CC92" s="3" t="str">
        <f t="shared" si="12"/>
        <v>Net</v>
      </c>
      <c r="CD92" s="3" t="str">
        <f t="shared" si="12"/>
        <v>Control</v>
      </c>
      <c r="CE92" s="3" t="str">
        <f t="shared" si="12"/>
        <v>Net</v>
      </c>
      <c r="CF92" s="3" t="str">
        <f t="shared" si="12"/>
        <v>Net</v>
      </c>
      <c r="CG92" s="3" t="str">
        <f t="shared" si="12"/>
        <v>Net</v>
      </c>
      <c r="CH92" s="3" t="str">
        <f t="shared" si="12"/>
        <v>Net</v>
      </c>
      <c r="CI92" s="3" t="str">
        <f t="shared" si="12"/>
        <v>Net</v>
      </c>
      <c r="CJ92" s="3" t="str">
        <f t="shared" si="12"/>
        <v>Net</v>
      </c>
      <c r="CK92" s="3" t="str">
        <f t="shared" si="12"/>
        <v>Control</v>
      </c>
      <c r="CL92" s="3" t="str">
        <f t="shared" si="12"/>
        <v>Net</v>
      </c>
      <c r="CM92" s="3" t="str">
        <f t="shared" si="12"/>
        <v>Control</v>
      </c>
      <c r="CN92" s="3" t="str">
        <f t="shared" si="12"/>
        <v>Net</v>
      </c>
      <c r="CO92" s="3" t="str">
        <f t="shared" si="12"/>
        <v>Net</v>
      </c>
      <c r="CP92" s="3" t="str">
        <f t="shared" si="12"/>
        <v>Net</v>
      </c>
      <c r="CQ92" s="3" t="str">
        <f t="shared" si="12"/>
        <v>Net</v>
      </c>
      <c r="CR92" s="3" t="str">
        <f t="shared" si="12"/>
        <v>Net</v>
      </c>
      <c r="CS92" s="3" t="str">
        <f t="shared" si="12"/>
        <v>Control</v>
      </c>
      <c r="CT92" s="3" t="str">
        <f t="shared" si="12"/>
        <v>Control</v>
      </c>
      <c r="CU92" s="3" t="str">
        <f t="shared" si="12"/>
        <v>Control</v>
      </c>
      <c r="CV92" s="3" t="str">
        <f t="shared" si="12"/>
        <v>Net</v>
      </c>
      <c r="CW92" s="3" t="str">
        <f t="shared" si="12"/>
        <v>Net</v>
      </c>
      <c r="CX92" s="3" t="str">
        <f t="shared" si="12"/>
        <v>Net</v>
      </c>
      <c r="CY92" s="3" t="str">
        <f t="shared" si="12"/>
        <v>Control</v>
      </c>
      <c r="CZ92" s="3" t="str">
        <f t="shared" si="12"/>
        <v>Control</v>
      </c>
      <c r="DA92" s="3" t="str">
        <f t="shared" si="12"/>
        <v>Net</v>
      </c>
      <c r="DB92" s="3" t="str">
        <f t="shared" si="12"/>
        <v>Net</v>
      </c>
      <c r="DC92" s="3" t="str">
        <f t="shared" si="12"/>
        <v>Control</v>
      </c>
    </row>
    <row r="93" spans="1:121" s="3" customFormat="1" ht="12" customHeight="1" x14ac:dyDescent="0.35">
      <c r="A93" s="3" t="s">
        <v>241</v>
      </c>
      <c r="B93" s="3" t="str">
        <f>IF(B88 ="L","L","Net")</f>
        <v>Net</v>
      </c>
      <c r="C93" s="3" t="str">
        <f t="shared" ref="C93:BL93" si="13">IF(C88 ="L","L","Net")</f>
        <v>Net</v>
      </c>
      <c r="D93" s="3" t="str">
        <f t="shared" si="13"/>
        <v>Net</v>
      </c>
      <c r="E93" s="3" t="str">
        <f t="shared" si="13"/>
        <v>L</v>
      </c>
      <c r="F93" s="3" t="str">
        <f t="shared" si="13"/>
        <v>L</v>
      </c>
      <c r="G93" s="3" t="str">
        <f t="shared" si="13"/>
        <v>Net</v>
      </c>
      <c r="H93" s="3" t="str">
        <f t="shared" si="13"/>
        <v>Net</v>
      </c>
      <c r="I93" s="3" t="str">
        <f t="shared" si="13"/>
        <v>Net</v>
      </c>
      <c r="J93" s="3" t="s">
        <v>231</v>
      </c>
      <c r="K93" s="3" t="str">
        <f t="shared" si="13"/>
        <v>L</v>
      </c>
      <c r="L93" s="3" t="str">
        <f t="shared" si="13"/>
        <v>L</v>
      </c>
      <c r="M93" s="3" t="str">
        <f t="shared" si="13"/>
        <v>Net</v>
      </c>
      <c r="N93" s="3" t="s">
        <v>231</v>
      </c>
      <c r="O93" s="3" t="str">
        <f t="shared" si="13"/>
        <v>L</v>
      </c>
      <c r="P93" s="3" t="str">
        <f t="shared" si="13"/>
        <v>Net</v>
      </c>
      <c r="Q93" s="3" t="str">
        <f t="shared" si="13"/>
        <v>L</v>
      </c>
      <c r="R93" s="3" t="str">
        <f t="shared" si="13"/>
        <v>Net</v>
      </c>
      <c r="S93" s="3" t="str">
        <f t="shared" si="13"/>
        <v>L</v>
      </c>
      <c r="T93" s="3" t="str">
        <f t="shared" si="13"/>
        <v>L</v>
      </c>
      <c r="U93" s="3" t="str">
        <f t="shared" si="13"/>
        <v>Net</v>
      </c>
      <c r="V93" s="3" t="str">
        <f t="shared" si="13"/>
        <v>Net</v>
      </c>
      <c r="W93" s="3" t="s">
        <v>231</v>
      </c>
      <c r="X93" s="3" t="str">
        <f t="shared" si="13"/>
        <v>Net</v>
      </c>
      <c r="Y93" s="3" t="str">
        <f t="shared" si="13"/>
        <v>Net</v>
      </c>
      <c r="Z93" s="3" t="str">
        <f t="shared" si="13"/>
        <v>Net</v>
      </c>
      <c r="AA93" s="3" t="str">
        <f t="shared" si="13"/>
        <v>L</v>
      </c>
      <c r="AB93" s="3" t="str">
        <f t="shared" si="13"/>
        <v>L</v>
      </c>
      <c r="AC93" s="3" t="str">
        <f t="shared" si="13"/>
        <v>Net</v>
      </c>
      <c r="AD93" s="3" t="s">
        <v>231</v>
      </c>
      <c r="AE93" s="3" t="str">
        <f t="shared" si="13"/>
        <v>L</v>
      </c>
      <c r="AF93" s="3" t="str">
        <f t="shared" si="13"/>
        <v>L</v>
      </c>
      <c r="AG93" s="3" t="str">
        <f t="shared" si="13"/>
        <v>L</v>
      </c>
      <c r="AH93" s="3" t="s">
        <v>231</v>
      </c>
      <c r="AI93" s="3" t="str">
        <f t="shared" si="13"/>
        <v>L</v>
      </c>
      <c r="AJ93" s="3" t="str">
        <f t="shared" si="13"/>
        <v>Net</v>
      </c>
      <c r="AK93" s="3" t="str">
        <f t="shared" si="13"/>
        <v>L</v>
      </c>
      <c r="AL93" s="3" t="str">
        <f t="shared" si="13"/>
        <v>Net</v>
      </c>
      <c r="AM93" s="3" t="str">
        <f t="shared" si="13"/>
        <v>L</v>
      </c>
      <c r="AN93" s="3" t="str">
        <f t="shared" si="13"/>
        <v>L</v>
      </c>
      <c r="AO93" s="3" t="str">
        <f t="shared" si="13"/>
        <v>Net</v>
      </c>
      <c r="AP93" s="3" t="s">
        <v>231</v>
      </c>
      <c r="AQ93" s="3" t="str">
        <f t="shared" si="13"/>
        <v>Net</v>
      </c>
      <c r="AR93" s="3" t="s">
        <v>231</v>
      </c>
      <c r="AS93" s="3" t="str">
        <f t="shared" si="13"/>
        <v>Net</v>
      </c>
      <c r="AT93" s="3" t="str">
        <f t="shared" si="13"/>
        <v>Net</v>
      </c>
      <c r="AU93" s="3" t="str">
        <f t="shared" si="13"/>
        <v>Net</v>
      </c>
      <c r="AV93" s="3" t="str">
        <f t="shared" si="13"/>
        <v>L</v>
      </c>
      <c r="AW93" s="3" t="str">
        <f t="shared" si="13"/>
        <v>Net</v>
      </c>
      <c r="AX93" s="3" t="str">
        <f t="shared" si="13"/>
        <v>Net</v>
      </c>
      <c r="AY93" s="3" t="s">
        <v>231</v>
      </c>
      <c r="AZ93" s="3" t="str">
        <f t="shared" si="13"/>
        <v>Net</v>
      </c>
      <c r="BA93" s="3" t="str">
        <f t="shared" si="13"/>
        <v>Net</v>
      </c>
      <c r="BB93" s="3" t="s">
        <v>231</v>
      </c>
      <c r="BC93" s="3" t="s">
        <v>231</v>
      </c>
      <c r="BD93" s="3" t="s">
        <v>231</v>
      </c>
      <c r="BE93" s="3" t="str">
        <f t="shared" si="13"/>
        <v>Net</v>
      </c>
      <c r="BF93" s="3" t="str">
        <f t="shared" si="13"/>
        <v>Net</v>
      </c>
      <c r="BG93" s="3" t="s">
        <v>231</v>
      </c>
      <c r="BH93" s="3" t="str">
        <f t="shared" si="13"/>
        <v>Net</v>
      </c>
      <c r="BI93" s="3" t="str">
        <f t="shared" si="13"/>
        <v>L</v>
      </c>
      <c r="BJ93" s="3" t="str">
        <f t="shared" si="13"/>
        <v>L</v>
      </c>
      <c r="BK93" s="3" t="str">
        <f t="shared" si="13"/>
        <v>Net</v>
      </c>
      <c r="BL93" s="3" t="str">
        <f t="shared" si="13"/>
        <v>L</v>
      </c>
      <c r="BM93" s="3" t="s">
        <v>231</v>
      </c>
      <c r="BN93" s="3" t="s">
        <v>231</v>
      </c>
      <c r="BO93" s="3" t="str">
        <f t="shared" ref="BO93:DB93" si="14">IF(BO88 ="L","L","Net")</f>
        <v>Net</v>
      </c>
      <c r="BP93" s="3" t="str">
        <f t="shared" si="14"/>
        <v>Net</v>
      </c>
      <c r="BQ93" s="3" t="str">
        <f t="shared" si="14"/>
        <v>L</v>
      </c>
      <c r="BR93" s="3" t="str">
        <f t="shared" si="14"/>
        <v>Net</v>
      </c>
      <c r="BS93" s="3" t="str">
        <f t="shared" si="14"/>
        <v>L</v>
      </c>
      <c r="BT93" s="3" t="s">
        <v>231</v>
      </c>
      <c r="BU93" s="3" t="str">
        <f t="shared" si="14"/>
        <v>Net</v>
      </c>
      <c r="BV93" s="3" t="str">
        <f t="shared" si="14"/>
        <v>Net</v>
      </c>
      <c r="BW93" s="3" t="str">
        <f t="shared" si="14"/>
        <v>L</v>
      </c>
      <c r="BX93" s="3" t="s">
        <v>231</v>
      </c>
      <c r="BY93" s="3" t="str">
        <f t="shared" si="14"/>
        <v>Net</v>
      </c>
      <c r="BZ93" s="3" t="str">
        <f t="shared" si="14"/>
        <v>Net</v>
      </c>
      <c r="CA93" s="3" t="s">
        <v>231</v>
      </c>
      <c r="CB93" s="3" t="str">
        <f t="shared" si="14"/>
        <v>Net</v>
      </c>
      <c r="CC93" s="3" t="str">
        <f t="shared" si="14"/>
        <v>Net</v>
      </c>
      <c r="CD93" s="3" t="s">
        <v>231</v>
      </c>
      <c r="CE93" s="3" t="str">
        <f t="shared" si="14"/>
        <v>Net</v>
      </c>
      <c r="CF93" s="3" t="str">
        <f t="shared" si="14"/>
        <v>Net</v>
      </c>
      <c r="CG93" s="3" t="str">
        <f t="shared" si="14"/>
        <v>Net</v>
      </c>
      <c r="CH93" s="3" t="str">
        <f t="shared" si="14"/>
        <v>Net</v>
      </c>
      <c r="CI93" s="3" t="str">
        <f t="shared" si="14"/>
        <v>Net</v>
      </c>
      <c r="CJ93" s="3" t="str">
        <f t="shared" si="14"/>
        <v>L</v>
      </c>
      <c r="CK93" s="3" t="s">
        <v>231</v>
      </c>
      <c r="CL93" s="3" t="str">
        <f t="shared" si="14"/>
        <v>Net</v>
      </c>
      <c r="CM93" s="3" t="s">
        <v>231</v>
      </c>
      <c r="CN93" s="3" t="str">
        <f t="shared" si="14"/>
        <v>L</v>
      </c>
      <c r="CO93" s="3" t="str">
        <f t="shared" si="14"/>
        <v>Net</v>
      </c>
      <c r="CP93" s="3" t="str">
        <f t="shared" si="14"/>
        <v>Net</v>
      </c>
      <c r="CQ93" s="3" t="str">
        <f t="shared" si="14"/>
        <v>L</v>
      </c>
      <c r="CR93" s="3" t="str">
        <f t="shared" si="14"/>
        <v>L</v>
      </c>
      <c r="CS93" s="3" t="s">
        <v>231</v>
      </c>
      <c r="CT93" s="3" t="s">
        <v>231</v>
      </c>
      <c r="CU93" s="3" t="s">
        <v>231</v>
      </c>
      <c r="CV93" s="3" t="str">
        <f t="shared" si="14"/>
        <v>Net</v>
      </c>
      <c r="CW93" s="3" t="str">
        <f t="shared" si="14"/>
        <v>L</v>
      </c>
      <c r="CX93" s="3" t="str">
        <f t="shared" si="14"/>
        <v>Net</v>
      </c>
      <c r="CY93" s="3" t="s">
        <v>231</v>
      </c>
      <c r="CZ93" s="3" t="s">
        <v>231</v>
      </c>
      <c r="DA93" s="3" t="str">
        <f t="shared" si="14"/>
        <v>Net</v>
      </c>
      <c r="DB93" s="3" t="str">
        <f t="shared" si="14"/>
        <v>L</v>
      </c>
      <c r="DC93" s="3" t="s">
        <v>231</v>
      </c>
    </row>
    <row r="94" spans="1:121" ht="12" customHeight="1" x14ac:dyDescent="0.35">
      <c r="L94" s="6"/>
      <c r="M94" s="6"/>
      <c r="N94" s="6"/>
    </row>
    <row r="95" spans="1:121" ht="12" customHeight="1" x14ac:dyDescent="0.35">
      <c r="A95" s="6" t="s">
        <v>20</v>
      </c>
      <c r="B95" s="6">
        <v>7</v>
      </c>
      <c r="C95" s="6">
        <v>32</v>
      </c>
      <c r="D95" s="6">
        <v>2</v>
      </c>
      <c r="E95" s="6">
        <v>88</v>
      </c>
      <c r="F95" s="6">
        <v>174</v>
      </c>
      <c r="G95" s="6">
        <v>72</v>
      </c>
      <c r="H95" s="6">
        <v>19</v>
      </c>
      <c r="I95" s="6">
        <v>18</v>
      </c>
      <c r="J95" s="6">
        <v>19</v>
      </c>
      <c r="K95" s="6">
        <v>43</v>
      </c>
      <c r="L95" s="6">
        <v>41</v>
      </c>
      <c r="M95" s="6">
        <v>4</v>
      </c>
      <c r="N95" s="6">
        <v>32</v>
      </c>
      <c r="O95" s="6">
        <v>9</v>
      </c>
      <c r="P95" s="6">
        <v>189</v>
      </c>
      <c r="Q95" s="6">
        <v>37</v>
      </c>
      <c r="R95" s="6">
        <v>11</v>
      </c>
      <c r="S95" s="6">
        <v>2</v>
      </c>
      <c r="T95" s="6">
        <v>38</v>
      </c>
      <c r="U95" s="6">
        <v>25</v>
      </c>
      <c r="V95" s="6">
        <v>10</v>
      </c>
      <c r="W95" s="6">
        <v>5</v>
      </c>
      <c r="X95" s="6">
        <v>20</v>
      </c>
      <c r="Y95" s="6">
        <v>15</v>
      </c>
      <c r="Z95" s="6">
        <v>34</v>
      </c>
      <c r="AA95" s="6">
        <v>34</v>
      </c>
      <c r="AB95" s="6">
        <v>30</v>
      </c>
      <c r="AC95" s="6">
        <v>25</v>
      </c>
      <c r="AD95" s="6">
        <v>3</v>
      </c>
      <c r="AE95" s="6">
        <v>22</v>
      </c>
      <c r="AF95" s="6">
        <v>5</v>
      </c>
      <c r="AG95" s="6">
        <v>9</v>
      </c>
      <c r="AH95" s="6">
        <v>7</v>
      </c>
      <c r="AI95" s="6">
        <v>12</v>
      </c>
      <c r="AJ95" s="6">
        <v>14</v>
      </c>
      <c r="AK95" s="6">
        <v>7</v>
      </c>
      <c r="AL95" s="6">
        <v>8</v>
      </c>
      <c r="AM95" s="6">
        <v>54</v>
      </c>
      <c r="AN95" s="6">
        <v>26</v>
      </c>
      <c r="AO95" s="6">
        <v>26</v>
      </c>
      <c r="AP95" s="6">
        <v>27</v>
      </c>
      <c r="AQ95" s="6">
        <v>144</v>
      </c>
      <c r="AR95" s="6">
        <v>36</v>
      </c>
      <c r="AS95" s="6">
        <v>340</v>
      </c>
      <c r="AT95" s="6">
        <v>33</v>
      </c>
      <c r="AU95" s="6">
        <v>46</v>
      </c>
      <c r="AV95" s="6">
        <v>22</v>
      </c>
      <c r="AW95" s="6">
        <v>14</v>
      </c>
      <c r="AX95" s="6">
        <v>68</v>
      </c>
      <c r="AY95" s="6">
        <v>13</v>
      </c>
      <c r="AZ95" s="6">
        <v>13</v>
      </c>
      <c r="BA95" s="6">
        <v>23</v>
      </c>
      <c r="BB95" s="6">
        <v>14</v>
      </c>
      <c r="BC95" s="6">
        <v>10</v>
      </c>
      <c r="BD95" s="6">
        <v>4</v>
      </c>
      <c r="BE95" s="6">
        <v>47</v>
      </c>
      <c r="BF95" s="6">
        <v>8</v>
      </c>
      <c r="BG95" s="6">
        <v>52</v>
      </c>
      <c r="BH95" s="6">
        <v>68</v>
      </c>
      <c r="BI95" s="6">
        <v>141</v>
      </c>
      <c r="BJ95" s="6">
        <v>45</v>
      </c>
      <c r="BK95" s="6">
        <v>47</v>
      </c>
      <c r="BL95" s="6">
        <v>104</v>
      </c>
      <c r="BM95" s="6">
        <v>15</v>
      </c>
      <c r="BN95" s="6">
        <v>10</v>
      </c>
      <c r="BO95" s="6">
        <v>33</v>
      </c>
      <c r="BP95" s="6">
        <v>22</v>
      </c>
      <c r="BQ95" s="6">
        <v>18</v>
      </c>
      <c r="BR95" s="6">
        <v>42</v>
      </c>
      <c r="BS95" s="6">
        <v>30</v>
      </c>
      <c r="BT95" s="6">
        <v>10</v>
      </c>
      <c r="BU95" s="6">
        <v>23</v>
      </c>
      <c r="BV95" s="6">
        <v>34</v>
      </c>
      <c r="BW95" s="6">
        <v>51</v>
      </c>
      <c r="BX95" s="6">
        <v>41</v>
      </c>
      <c r="BY95" s="6">
        <v>152</v>
      </c>
      <c r="BZ95" s="6">
        <v>4</v>
      </c>
      <c r="CA95" s="6">
        <v>21</v>
      </c>
      <c r="CB95" s="6">
        <v>21</v>
      </c>
      <c r="CC95" s="6">
        <v>22</v>
      </c>
      <c r="CD95" s="6">
        <v>31</v>
      </c>
      <c r="CE95" s="6">
        <v>96</v>
      </c>
      <c r="CF95" s="6">
        <v>61</v>
      </c>
      <c r="CG95" s="6">
        <v>60</v>
      </c>
      <c r="CH95" s="6">
        <v>31</v>
      </c>
      <c r="CI95" s="6">
        <v>36</v>
      </c>
      <c r="CJ95" s="6">
        <v>144</v>
      </c>
      <c r="CK95" s="6">
        <v>26</v>
      </c>
      <c r="CL95" s="6">
        <v>55</v>
      </c>
      <c r="CM95" s="6">
        <v>404</v>
      </c>
      <c r="CN95" s="6">
        <v>30</v>
      </c>
      <c r="CO95" s="11">
        <v>159</v>
      </c>
      <c r="CP95" s="6">
        <v>15</v>
      </c>
      <c r="CQ95" s="6">
        <v>15</v>
      </c>
      <c r="CR95" s="6">
        <v>79</v>
      </c>
      <c r="CS95" s="6">
        <v>66</v>
      </c>
      <c r="CT95" s="6">
        <v>68</v>
      </c>
      <c r="CU95" s="6">
        <v>20</v>
      </c>
      <c r="CV95" s="6">
        <v>8</v>
      </c>
      <c r="CW95" s="6">
        <v>45</v>
      </c>
      <c r="CX95" s="6">
        <v>34</v>
      </c>
      <c r="CY95" s="6">
        <v>105</v>
      </c>
      <c r="CZ95" s="6">
        <v>11</v>
      </c>
      <c r="DA95" s="6">
        <v>88</v>
      </c>
      <c r="DB95" s="6">
        <v>142</v>
      </c>
      <c r="DC95" s="6">
        <v>4</v>
      </c>
      <c r="DD95" s="12">
        <f t="shared" ref="DD95:DD101" si="15">SUM(B95:DC95)</f>
        <v>4929</v>
      </c>
      <c r="DE95" s="12"/>
      <c r="DF95" s="12"/>
      <c r="DG95" s="12">
        <f t="shared" ref="DG95:DG102" si="16">AVERAGE(B95:DC95)</f>
        <v>46.5</v>
      </c>
      <c r="DH95" s="12">
        <f t="shared" ref="DH95:DH101" si="17">STDEV(C95:DC95)</f>
        <v>61.11459841309717</v>
      </c>
    </row>
    <row r="96" spans="1:121" ht="12" customHeight="1" x14ac:dyDescent="0.35">
      <c r="A96" s="6" t="s">
        <v>33</v>
      </c>
      <c r="B96" s="6">
        <v>33</v>
      </c>
      <c r="C96" s="6">
        <v>234</v>
      </c>
      <c r="D96" s="6">
        <v>26</v>
      </c>
      <c r="E96" s="6">
        <v>1166</v>
      </c>
      <c r="F96" s="6">
        <v>1105</v>
      </c>
      <c r="G96" s="6">
        <v>215</v>
      </c>
      <c r="H96" s="6">
        <v>26</v>
      </c>
      <c r="I96" s="6">
        <v>58</v>
      </c>
      <c r="J96" s="6">
        <v>10</v>
      </c>
      <c r="K96" s="6">
        <v>144</v>
      </c>
      <c r="L96" s="6">
        <v>251</v>
      </c>
      <c r="M96" s="6">
        <v>4</v>
      </c>
      <c r="N96" s="6">
        <v>43</v>
      </c>
      <c r="O96" s="6">
        <v>18</v>
      </c>
      <c r="P96" s="6">
        <v>268</v>
      </c>
      <c r="Q96" s="6">
        <v>54</v>
      </c>
      <c r="R96" s="6">
        <v>58</v>
      </c>
      <c r="S96" s="6">
        <v>10</v>
      </c>
      <c r="T96" s="6">
        <v>188</v>
      </c>
      <c r="U96" s="6">
        <v>126</v>
      </c>
      <c r="V96" s="6">
        <v>139</v>
      </c>
      <c r="W96" s="6">
        <v>56</v>
      </c>
      <c r="X96" s="6">
        <v>422</v>
      </c>
      <c r="Y96" s="6">
        <v>121</v>
      </c>
      <c r="Z96" s="6">
        <v>48</v>
      </c>
      <c r="AA96" s="6">
        <v>125</v>
      </c>
      <c r="AB96" s="6">
        <v>193</v>
      </c>
      <c r="AC96" s="6">
        <v>54</v>
      </c>
      <c r="AD96" s="6">
        <v>19</v>
      </c>
      <c r="AE96" s="6">
        <v>103</v>
      </c>
      <c r="AF96" s="6">
        <v>106</v>
      </c>
      <c r="AG96" s="6">
        <v>55</v>
      </c>
      <c r="AH96" s="6">
        <v>53</v>
      </c>
      <c r="AI96" s="6">
        <v>57</v>
      </c>
      <c r="AJ96" s="6">
        <v>27</v>
      </c>
      <c r="AK96" s="6">
        <v>27</v>
      </c>
      <c r="AL96" s="6">
        <v>50</v>
      </c>
      <c r="AM96" s="6">
        <v>132</v>
      </c>
      <c r="AN96" s="6">
        <v>47</v>
      </c>
      <c r="AO96" s="6">
        <v>124</v>
      </c>
      <c r="AP96" s="6">
        <v>304</v>
      </c>
      <c r="AQ96" s="6">
        <v>51</v>
      </c>
      <c r="AR96" s="6">
        <v>124</v>
      </c>
      <c r="AS96" s="6">
        <v>304</v>
      </c>
      <c r="AT96" s="6">
        <v>138</v>
      </c>
      <c r="AU96" s="6">
        <v>105</v>
      </c>
      <c r="AV96" s="6">
        <v>220</v>
      </c>
      <c r="AW96" s="6">
        <v>80</v>
      </c>
      <c r="AX96" s="6">
        <v>272</v>
      </c>
      <c r="AY96" s="6">
        <v>140</v>
      </c>
      <c r="AZ96" s="6">
        <v>54</v>
      </c>
      <c r="BA96" s="6">
        <v>198</v>
      </c>
      <c r="BB96" s="6">
        <v>115</v>
      </c>
      <c r="BC96" s="6">
        <v>35</v>
      </c>
      <c r="BD96" s="6">
        <v>26</v>
      </c>
      <c r="BE96" s="6">
        <v>194</v>
      </c>
      <c r="BF96" s="6">
        <v>31</v>
      </c>
      <c r="BG96" s="6">
        <v>279</v>
      </c>
      <c r="BH96" s="6">
        <v>226</v>
      </c>
      <c r="BI96" s="6">
        <v>621</v>
      </c>
      <c r="BJ96" s="6">
        <v>481</v>
      </c>
      <c r="BK96" s="6">
        <v>357</v>
      </c>
      <c r="BL96" s="6">
        <v>1692</v>
      </c>
      <c r="BM96" s="6">
        <v>71</v>
      </c>
      <c r="BN96" s="6">
        <v>18</v>
      </c>
      <c r="BO96" s="6">
        <v>21</v>
      </c>
      <c r="BP96" s="6">
        <v>16</v>
      </c>
      <c r="BQ96" s="6">
        <v>20</v>
      </c>
      <c r="BR96" s="6">
        <v>34</v>
      </c>
      <c r="BS96" s="6">
        <v>296</v>
      </c>
      <c r="BT96" s="6">
        <v>177</v>
      </c>
      <c r="BU96" s="6">
        <v>102</v>
      </c>
      <c r="BV96" s="6">
        <v>113</v>
      </c>
      <c r="BW96" s="6">
        <v>17</v>
      </c>
      <c r="BX96" s="6">
        <v>240</v>
      </c>
      <c r="BY96" s="6">
        <v>108</v>
      </c>
      <c r="BZ96" s="6">
        <v>21</v>
      </c>
      <c r="CA96" s="6">
        <v>16</v>
      </c>
      <c r="CB96" s="6">
        <v>25</v>
      </c>
      <c r="CC96" s="6">
        <v>19</v>
      </c>
      <c r="CD96" s="6">
        <v>216</v>
      </c>
      <c r="CE96" s="6">
        <v>293</v>
      </c>
      <c r="CF96" s="6">
        <v>314</v>
      </c>
      <c r="CG96" s="6">
        <v>302</v>
      </c>
      <c r="CH96" s="6">
        <v>280</v>
      </c>
      <c r="CI96" s="6">
        <v>94</v>
      </c>
      <c r="CJ96" s="6">
        <v>354</v>
      </c>
      <c r="CK96" s="6">
        <v>331</v>
      </c>
      <c r="CL96" s="6">
        <v>174</v>
      </c>
      <c r="CM96" s="6">
        <v>261</v>
      </c>
      <c r="CN96" s="6">
        <v>132</v>
      </c>
      <c r="CO96" s="11">
        <v>161</v>
      </c>
      <c r="CP96" s="6">
        <v>110</v>
      </c>
      <c r="CQ96" s="6">
        <v>76</v>
      </c>
      <c r="CR96" s="6">
        <v>142</v>
      </c>
      <c r="CS96" s="6">
        <v>150</v>
      </c>
      <c r="CT96" s="6">
        <v>1047</v>
      </c>
      <c r="CU96" s="6">
        <v>559</v>
      </c>
      <c r="CV96" s="6">
        <v>81</v>
      </c>
      <c r="CW96" s="6">
        <v>949</v>
      </c>
      <c r="CX96" s="6">
        <v>244</v>
      </c>
      <c r="CY96" s="6">
        <v>86</v>
      </c>
      <c r="CZ96" s="6">
        <v>155</v>
      </c>
      <c r="DA96" s="6">
        <v>101</v>
      </c>
      <c r="DB96" s="6">
        <v>86</v>
      </c>
      <c r="DC96" s="6">
        <v>7</v>
      </c>
      <c r="DD96" s="12">
        <f t="shared" si="15"/>
        <v>20061</v>
      </c>
      <c r="DE96" s="12"/>
      <c r="DF96" s="12"/>
      <c r="DG96" s="12">
        <f t="shared" si="16"/>
        <v>189.25471698113208</v>
      </c>
      <c r="DH96" s="12">
        <f t="shared" si="17"/>
        <v>261.84489788699443</v>
      </c>
    </row>
    <row r="97" spans="1:112" ht="12" customHeight="1" x14ac:dyDescent="0.35">
      <c r="A97" s="6" t="s">
        <v>81</v>
      </c>
      <c r="B97" s="6">
        <v>9</v>
      </c>
      <c r="C97" s="6">
        <v>0</v>
      </c>
      <c r="D97" s="6">
        <v>0</v>
      </c>
      <c r="E97" s="6">
        <v>44</v>
      </c>
      <c r="F97" s="6">
        <v>37</v>
      </c>
      <c r="G97" s="6">
        <v>30</v>
      </c>
      <c r="H97" s="6">
        <v>0</v>
      </c>
      <c r="I97" s="6">
        <v>0</v>
      </c>
      <c r="J97" s="6">
        <v>0</v>
      </c>
      <c r="K97" s="6">
        <v>28</v>
      </c>
      <c r="L97" s="6">
        <v>32</v>
      </c>
      <c r="M97" s="6">
        <v>0</v>
      </c>
      <c r="N97" s="6">
        <v>1</v>
      </c>
      <c r="O97" s="6">
        <v>0</v>
      </c>
      <c r="P97" s="6">
        <v>7</v>
      </c>
      <c r="Q97" s="6">
        <v>5</v>
      </c>
      <c r="R97" s="6">
        <v>7</v>
      </c>
      <c r="S97" s="6">
        <v>0</v>
      </c>
      <c r="T97" s="6">
        <v>10</v>
      </c>
      <c r="U97" s="6">
        <v>6</v>
      </c>
      <c r="V97" s="6">
        <v>0</v>
      </c>
      <c r="W97" s="6">
        <v>0</v>
      </c>
      <c r="X97" s="6">
        <v>1</v>
      </c>
      <c r="Y97" s="6">
        <v>2</v>
      </c>
      <c r="Z97" s="6">
        <v>0</v>
      </c>
      <c r="AA97" s="6">
        <v>6</v>
      </c>
      <c r="AB97" s="6">
        <v>6</v>
      </c>
      <c r="AC97" s="6">
        <v>8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2</v>
      </c>
      <c r="AJ97" s="6">
        <v>0</v>
      </c>
      <c r="AK97" s="6">
        <v>0</v>
      </c>
      <c r="AL97" s="6">
        <v>0</v>
      </c>
      <c r="AM97" s="6">
        <v>6</v>
      </c>
      <c r="AN97" s="6">
        <v>0</v>
      </c>
      <c r="AO97" s="6">
        <v>5</v>
      </c>
      <c r="AP97" s="6">
        <v>4</v>
      </c>
      <c r="AQ97" s="6">
        <v>0</v>
      </c>
      <c r="AR97" s="6">
        <v>2</v>
      </c>
      <c r="AS97" s="6">
        <v>5</v>
      </c>
      <c r="AT97" s="6">
        <v>1</v>
      </c>
      <c r="AU97" s="6">
        <v>1</v>
      </c>
      <c r="AV97" s="6">
        <v>7</v>
      </c>
      <c r="AW97" s="6">
        <v>0</v>
      </c>
      <c r="AX97" s="6">
        <v>17</v>
      </c>
      <c r="AY97" s="6">
        <v>5</v>
      </c>
      <c r="AZ97" s="6">
        <v>3</v>
      </c>
      <c r="BA97" s="6">
        <v>28</v>
      </c>
      <c r="BB97" s="6">
        <v>5</v>
      </c>
      <c r="BC97" s="6">
        <v>0</v>
      </c>
      <c r="BD97" s="6">
        <v>1</v>
      </c>
      <c r="BE97" s="6">
        <v>9</v>
      </c>
      <c r="BF97" s="6">
        <v>0</v>
      </c>
      <c r="BG97" s="6">
        <v>44</v>
      </c>
      <c r="BH97" s="6">
        <v>28</v>
      </c>
      <c r="BI97" s="6">
        <v>44</v>
      </c>
      <c r="BJ97" s="6">
        <v>23</v>
      </c>
      <c r="BK97" s="6">
        <v>27</v>
      </c>
      <c r="BL97" s="6">
        <v>77</v>
      </c>
      <c r="BM97" s="6">
        <v>0</v>
      </c>
      <c r="BN97" s="6">
        <v>0</v>
      </c>
      <c r="BO97" s="6">
        <v>0</v>
      </c>
      <c r="BP97" s="6">
        <v>0</v>
      </c>
      <c r="BQ97" s="6">
        <v>1</v>
      </c>
      <c r="BR97" s="6">
        <v>2</v>
      </c>
      <c r="BS97" s="6">
        <v>19</v>
      </c>
      <c r="BT97" s="6">
        <v>9</v>
      </c>
      <c r="BU97" s="6">
        <v>0</v>
      </c>
      <c r="BV97" s="6">
        <v>1</v>
      </c>
      <c r="BW97" s="6">
        <v>0</v>
      </c>
      <c r="BX97" s="6">
        <v>4</v>
      </c>
      <c r="BY97" s="6">
        <v>3</v>
      </c>
      <c r="BZ97" s="6">
        <v>0</v>
      </c>
      <c r="CA97" s="6">
        <v>0</v>
      </c>
      <c r="CB97" s="6">
        <v>0</v>
      </c>
      <c r="CC97" s="6">
        <v>0</v>
      </c>
      <c r="CD97" s="6">
        <v>1</v>
      </c>
      <c r="CE97" s="6">
        <v>1</v>
      </c>
      <c r="CF97" s="6">
        <v>3</v>
      </c>
      <c r="CG97" s="6">
        <v>5</v>
      </c>
      <c r="CH97" s="6">
        <v>22</v>
      </c>
      <c r="CI97" s="6">
        <v>0</v>
      </c>
      <c r="CJ97" s="6">
        <v>7</v>
      </c>
      <c r="CK97" s="6">
        <v>7</v>
      </c>
      <c r="CL97" s="6">
        <v>3</v>
      </c>
      <c r="CM97" s="6">
        <v>2</v>
      </c>
      <c r="CN97" s="6">
        <v>3</v>
      </c>
      <c r="CO97" s="11">
        <v>4</v>
      </c>
      <c r="CP97" s="6">
        <v>0</v>
      </c>
      <c r="CQ97" s="6">
        <v>0</v>
      </c>
      <c r="CR97" s="6">
        <v>1</v>
      </c>
      <c r="CS97" s="6">
        <v>0</v>
      </c>
      <c r="CT97" s="6">
        <v>40</v>
      </c>
      <c r="CU97" s="6">
        <v>51</v>
      </c>
      <c r="CV97" s="6">
        <v>0</v>
      </c>
      <c r="CW97" s="6">
        <v>23</v>
      </c>
      <c r="CX97" s="6">
        <v>1</v>
      </c>
      <c r="CY97" s="6">
        <v>2</v>
      </c>
      <c r="CZ97" s="6">
        <v>0</v>
      </c>
      <c r="DA97" s="6">
        <v>1</v>
      </c>
      <c r="DB97" s="6">
        <v>6</v>
      </c>
      <c r="DC97" s="6">
        <v>0</v>
      </c>
      <c r="DD97" s="12">
        <f t="shared" si="15"/>
        <v>805</v>
      </c>
      <c r="DE97" s="12"/>
      <c r="DF97" s="12"/>
      <c r="DG97" s="12">
        <f t="shared" si="16"/>
        <v>7.5943396226415096</v>
      </c>
      <c r="DH97" s="12">
        <f t="shared" si="17"/>
        <v>13.692910119685573</v>
      </c>
    </row>
    <row r="98" spans="1:112" ht="12" customHeight="1" x14ac:dyDescent="0.35">
      <c r="A98" s="6" t="s">
        <v>242</v>
      </c>
      <c r="B98" s="6">
        <v>1</v>
      </c>
      <c r="C98" s="6">
        <v>40</v>
      </c>
      <c r="D98" s="6">
        <v>3</v>
      </c>
      <c r="E98" s="6">
        <v>94</v>
      </c>
      <c r="F98" s="6">
        <v>161</v>
      </c>
      <c r="G98" s="6">
        <v>76</v>
      </c>
      <c r="H98" s="6">
        <v>3</v>
      </c>
      <c r="I98" s="6">
        <v>0</v>
      </c>
      <c r="J98" s="6">
        <v>0</v>
      </c>
      <c r="K98" s="6">
        <v>36</v>
      </c>
      <c r="L98" s="6">
        <v>105</v>
      </c>
      <c r="M98" s="6">
        <v>0</v>
      </c>
      <c r="N98" s="6">
        <v>3</v>
      </c>
      <c r="O98" s="6">
        <v>2</v>
      </c>
      <c r="P98" s="6">
        <v>0</v>
      </c>
      <c r="Q98" s="6">
        <v>6</v>
      </c>
      <c r="R98" s="6">
        <v>2</v>
      </c>
      <c r="S98" s="6">
        <v>1</v>
      </c>
      <c r="T98" s="6">
        <v>6</v>
      </c>
      <c r="U98" s="6">
        <v>16</v>
      </c>
      <c r="V98" s="6">
        <v>8</v>
      </c>
      <c r="W98" s="6">
        <v>2</v>
      </c>
      <c r="X98" s="6">
        <v>73</v>
      </c>
      <c r="Y98" s="6">
        <v>2</v>
      </c>
      <c r="Z98" s="6">
        <v>3</v>
      </c>
      <c r="AA98" s="6">
        <v>4</v>
      </c>
      <c r="AB98" s="6">
        <v>14</v>
      </c>
      <c r="AC98" s="6">
        <v>0</v>
      </c>
      <c r="AD98" s="6">
        <v>2</v>
      </c>
      <c r="AE98" s="6">
        <v>21</v>
      </c>
      <c r="AF98" s="6">
        <v>4</v>
      </c>
      <c r="AG98" s="6">
        <v>0</v>
      </c>
      <c r="AH98" s="6">
        <v>3</v>
      </c>
      <c r="AI98" s="6">
        <v>1</v>
      </c>
      <c r="AJ98" s="6">
        <v>1</v>
      </c>
      <c r="AK98" s="6">
        <v>0</v>
      </c>
      <c r="AL98" s="6">
        <v>0</v>
      </c>
      <c r="AM98" s="6">
        <v>3</v>
      </c>
      <c r="AN98" s="6">
        <v>0</v>
      </c>
      <c r="AO98" s="6">
        <v>5</v>
      </c>
      <c r="AP98" s="6">
        <v>132</v>
      </c>
      <c r="AQ98" s="6">
        <v>2</v>
      </c>
      <c r="AR98" s="6">
        <v>47</v>
      </c>
      <c r="AS98" s="6">
        <v>43</v>
      </c>
      <c r="AT98" s="6">
        <v>62</v>
      </c>
      <c r="AU98" s="6">
        <v>2</v>
      </c>
      <c r="AV98" s="6">
        <v>54</v>
      </c>
      <c r="AW98" s="6">
        <v>9</v>
      </c>
      <c r="AX98" s="6">
        <v>102</v>
      </c>
      <c r="AY98" s="6">
        <v>30</v>
      </c>
      <c r="AZ98" s="6">
        <v>4</v>
      </c>
      <c r="BA98" s="6">
        <v>26</v>
      </c>
      <c r="BB98" s="6">
        <v>20</v>
      </c>
      <c r="BC98" s="6">
        <v>1</v>
      </c>
      <c r="BD98" s="6">
        <v>0</v>
      </c>
      <c r="BE98" s="6">
        <v>49</v>
      </c>
      <c r="BF98" s="6">
        <v>4</v>
      </c>
      <c r="BG98" s="6">
        <v>96</v>
      </c>
      <c r="BH98" s="6">
        <v>93</v>
      </c>
      <c r="BI98" s="6">
        <v>471</v>
      </c>
      <c r="BJ98" s="6">
        <v>44</v>
      </c>
      <c r="BK98" s="6">
        <v>107</v>
      </c>
      <c r="BL98" s="6">
        <v>233</v>
      </c>
      <c r="BM98" s="6">
        <v>0</v>
      </c>
      <c r="BN98" s="6">
        <v>0</v>
      </c>
      <c r="BO98" s="6">
        <v>0</v>
      </c>
      <c r="BP98" s="6">
        <v>1</v>
      </c>
      <c r="BQ98" s="6">
        <v>2</v>
      </c>
      <c r="BR98" s="6">
        <v>0</v>
      </c>
      <c r="BS98" s="6">
        <v>147</v>
      </c>
      <c r="BT98" s="6">
        <v>104</v>
      </c>
      <c r="BU98" s="6">
        <v>0</v>
      </c>
      <c r="BV98" s="6">
        <v>0</v>
      </c>
      <c r="BW98" s="6">
        <v>1</v>
      </c>
      <c r="BX98" s="6">
        <v>84</v>
      </c>
      <c r="BY98" s="6">
        <v>5</v>
      </c>
      <c r="BZ98" s="6">
        <v>0</v>
      </c>
      <c r="CA98" s="6">
        <v>0</v>
      </c>
      <c r="CB98" s="6">
        <v>0</v>
      </c>
      <c r="CC98" s="6">
        <v>0</v>
      </c>
      <c r="CD98" s="6">
        <v>2</v>
      </c>
      <c r="CE98" s="6">
        <v>82</v>
      </c>
      <c r="CF98" s="6">
        <v>68</v>
      </c>
      <c r="CG98" s="6">
        <v>60</v>
      </c>
      <c r="CH98" s="6">
        <v>110</v>
      </c>
      <c r="CI98" s="6">
        <v>10</v>
      </c>
      <c r="CJ98" s="6">
        <v>114</v>
      </c>
      <c r="CK98" s="6">
        <v>152</v>
      </c>
      <c r="CL98" s="6">
        <v>45</v>
      </c>
      <c r="CM98" s="6">
        <v>45</v>
      </c>
      <c r="CN98" s="6">
        <v>23</v>
      </c>
      <c r="CO98" s="6">
        <v>5</v>
      </c>
      <c r="CP98" s="6">
        <v>57</v>
      </c>
      <c r="CQ98" s="6">
        <v>43</v>
      </c>
      <c r="CR98" s="6">
        <v>20</v>
      </c>
      <c r="CS98" s="6">
        <v>22</v>
      </c>
      <c r="CT98" s="6">
        <v>127</v>
      </c>
      <c r="CU98" s="6">
        <v>219</v>
      </c>
      <c r="CV98" s="6">
        <v>36</v>
      </c>
      <c r="CW98" s="6">
        <v>74</v>
      </c>
      <c r="CX98" s="6">
        <v>126</v>
      </c>
      <c r="CY98" s="6">
        <v>7</v>
      </c>
      <c r="CZ98" s="6">
        <v>108</v>
      </c>
      <c r="DA98" s="6">
        <v>16</v>
      </c>
      <c r="DB98" s="6">
        <v>3</v>
      </c>
      <c r="DC98" s="6">
        <v>0</v>
      </c>
      <c r="DD98" s="12">
        <f t="shared" si="15"/>
        <v>4250</v>
      </c>
      <c r="DE98" s="12"/>
      <c r="DF98" s="12"/>
      <c r="DG98" s="12">
        <f t="shared" si="16"/>
        <v>40.094339622641506</v>
      </c>
      <c r="DH98" s="12">
        <f t="shared" si="17"/>
        <v>65.895760728982268</v>
      </c>
    </row>
    <row r="99" spans="1:112" ht="12" customHeight="1" x14ac:dyDescent="0.35">
      <c r="A99" s="6" t="s">
        <v>192</v>
      </c>
      <c r="B99" s="6">
        <v>3</v>
      </c>
      <c r="C99" s="6">
        <v>73</v>
      </c>
      <c r="D99" s="6">
        <v>2</v>
      </c>
      <c r="E99" s="6">
        <v>166</v>
      </c>
      <c r="F99" s="6">
        <v>2</v>
      </c>
      <c r="G99" s="6">
        <v>0</v>
      </c>
      <c r="H99" s="6">
        <v>5</v>
      </c>
      <c r="I99" s="6">
        <v>7</v>
      </c>
      <c r="J99" s="6">
        <v>3</v>
      </c>
      <c r="K99" s="6">
        <v>2</v>
      </c>
      <c r="L99" s="6">
        <v>3</v>
      </c>
      <c r="M99" s="6">
        <v>1</v>
      </c>
      <c r="N99" s="6">
        <v>4</v>
      </c>
      <c r="O99" s="6">
        <v>5</v>
      </c>
      <c r="P99" s="6">
        <v>42</v>
      </c>
      <c r="Q99" s="6">
        <v>33</v>
      </c>
      <c r="R99" s="6">
        <v>6</v>
      </c>
      <c r="S99" s="6">
        <v>0</v>
      </c>
      <c r="T99" s="6">
        <v>49</v>
      </c>
      <c r="U99" s="6">
        <v>27</v>
      </c>
      <c r="V99" s="6">
        <v>91</v>
      </c>
      <c r="W99" s="6">
        <v>5</v>
      </c>
      <c r="X99" s="6">
        <v>206</v>
      </c>
      <c r="Y99" s="6">
        <v>20</v>
      </c>
      <c r="Z99" s="6">
        <v>25</v>
      </c>
      <c r="AA99" s="6">
        <v>19</v>
      </c>
      <c r="AB99" s="6">
        <v>56</v>
      </c>
      <c r="AC99" s="6">
        <v>14</v>
      </c>
      <c r="AD99" s="6">
        <v>3</v>
      </c>
      <c r="AE99" s="6">
        <v>12</v>
      </c>
      <c r="AF99" s="6">
        <v>67</v>
      </c>
      <c r="AG99" s="6">
        <v>2</v>
      </c>
      <c r="AH99" s="6">
        <v>0</v>
      </c>
      <c r="AI99" s="6">
        <v>6</v>
      </c>
      <c r="AJ99" s="6">
        <v>4</v>
      </c>
      <c r="AK99" s="6">
        <v>2</v>
      </c>
      <c r="AL99" s="6">
        <v>6</v>
      </c>
      <c r="AM99" s="6">
        <v>23</v>
      </c>
      <c r="AN99" s="6">
        <v>10</v>
      </c>
      <c r="AO99" s="6">
        <v>20</v>
      </c>
      <c r="AP99" s="6">
        <v>65</v>
      </c>
      <c r="AQ99" s="6">
        <v>134</v>
      </c>
      <c r="AR99" s="6">
        <v>21</v>
      </c>
      <c r="AS99" s="6">
        <v>477</v>
      </c>
      <c r="AT99" s="6">
        <v>18</v>
      </c>
      <c r="AU99" s="6">
        <v>20</v>
      </c>
      <c r="AV99" s="6">
        <v>106</v>
      </c>
      <c r="AW99" s="6">
        <v>43</v>
      </c>
      <c r="AX99" s="6">
        <v>50</v>
      </c>
      <c r="AY99" s="6">
        <v>6</v>
      </c>
      <c r="AZ99" s="6">
        <v>4</v>
      </c>
      <c r="BA99" s="6">
        <v>5</v>
      </c>
      <c r="BB99" s="6">
        <v>35</v>
      </c>
      <c r="BC99" s="6">
        <v>12</v>
      </c>
      <c r="BD99" s="6">
        <v>6</v>
      </c>
      <c r="BE99" s="6">
        <v>18</v>
      </c>
      <c r="BF99" s="6">
        <v>4</v>
      </c>
      <c r="BG99" s="6">
        <v>12</v>
      </c>
      <c r="BH99" s="6">
        <v>30</v>
      </c>
      <c r="BI99" s="6">
        <v>10</v>
      </c>
      <c r="BJ99" s="6">
        <v>15</v>
      </c>
      <c r="BK99" s="6">
        <v>12</v>
      </c>
      <c r="BL99" s="6">
        <v>180</v>
      </c>
      <c r="BM99" s="6">
        <v>12</v>
      </c>
      <c r="BN99" s="6">
        <v>1</v>
      </c>
      <c r="BO99" s="6">
        <v>23</v>
      </c>
      <c r="BP99" s="6">
        <v>10</v>
      </c>
      <c r="BQ99" s="6">
        <v>6</v>
      </c>
      <c r="BR99" s="6">
        <v>13</v>
      </c>
      <c r="BS99" s="6">
        <v>15</v>
      </c>
      <c r="BT99" s="6">
        <v>44</v>
      </c>
      <c r="BU99" s="6">
        <v>58</v>
      </c>
      <c r="BV99" s="6">
        <v>0</v>
      </c>
      <c r="BW99" s="6">
        <v>0</v>
      </c>
      <c r="BX99" s="6">
        <v>58</v>
      </c>
      <c r="BY99" s="6">
        <v>148</v>
      </c>
      <c r="BZ99" s="6">
        <v>0</v>
      </c>
      <c r="CA99" s="6">
        <v>11</v>
      </c>
      <c r="CB99" s="6">
        <v>19</v>
      </c>
      <c r="CC99" s="6">
        <v>16</v>
      </c>
      <c r="CD99" s="6">
        <v>12</v>
      </c>
      <c r="CE99" s="6">
        <v>138</v>
      </c>
      <c r="CF99" s="6">
        <v>137</v>
      </c>
      <c r="CG99" s="6">
        <v>147</v>
      </c>
      <c r="CH99" s="6">
        <v>26</v>
      </c>
      <c r="CI99" s="6">
        <v>27</v>
      </c>
      <c r="CJ99" s="6">
        <v>208</v>
      </c>
      <c r="CK99" s="6">
        <v>30</v>
      </c>
      <c r="CL99" s="6">
        <v>28</v>
      </c>
      <c r="CM99" s="6">
        <v>414</v>
      </c>
      <c r="CN99" s="6">
        <v>26</v>
      </c>
      <c r="CO99" s="6">
        <v>134</v>
      </c>
      <c r="CP99" s="6">
        <v>12</v>
      </c>
      <c r="CQ99" s="6">
        <v>13</v>
      </c>
      <c r="CR99" s="6">
        <v>73</v>
      </c>
      <c r="CS99" s="6">
        <v>32</v>
      </c>
      <c r="CT99" s="6">
        <v>273</v>
      </c>
      <c r="CU99" s="6">
        <v>30</v>
      </c>
      <c r="CV99" s="6">
        <v>10</v>
      </c>
      <c r="CW99" s="6">
        <v>640</v>
      </c>
      <c r="CX99" s="6">
        <v>107</v>
      </c>
      <c r="CY99" s="6">
        <v>87</v>
      </c>
      <c r="CZ99" s="6">
        <v>1</v>
      </c>
      <c r="DA99" s="6">
        <v>73</v>
      </c>
      <c r="DB99" s="6">
        <v>137</v>
      </c>
      <c r="DC99" s="6">
        <v>3</v>
      </c>
      <c r="DD99" s="12">
        <f t="shared" si="15"/>
        <v>5559</v>
      </c>
      <c r="DE99" s="12"/>
      <c r="DF99" s="12"/>
      <c r="DG99" s="12">
        <f t="shared" si="16"/>
        <v>52.443396226415096</v>
      </c>
      <c r="DH99" s="12">
        <f t="shared" si="17"/>
        <v>96.668457416784406</v>
      </c>
    </row>
    <row r="100" spans="1:112" ht="12" customHeight="1" x14ac:dyDescent="0.35">
      <c r="A100" s="6" t="s">
        <v>243</v>
      </c>
      <c r="B100" s="6">
        <v>15</v>
      </c>
      <c r="C100" s="6">
        <v>136</v>
      </c>
      <c r="D100" s="6">
        <v>13</v>
      </c>
      <c r="E100" s="6">
        <v>161</v>
      </c>
      <c r="F100" s="6">
        <v>852</v>
      </c>
      <c r="G100" s="6">
        <v>87</v>
      </c>
      <c r="H100" s="6">
        <v>29</v>
      </c>
      <c r="I100" s="6">
        <v>47</v>
      </c>
      <c r="J100" s="6">
        <v>13</v>
      </c>
      <c r="K100" s="6">
        <v>67</v>
      </c>
      <c r="L100" s="6">
        <v>76</v>
      </c>
      <c r="M100" s="6">
        <v>5</v>
      </c>
      <c r="N100" s="6">
        <v>18</v>
      </c>
      <c r="O100" s="6">
        <v>17</v>
      </c>
      <c r="P100" s="6">
        <v>197</v>
      </c>
      <c r="Q100" s="6">
        <v>26</v>
      </c>
      <c r="R100" s="6">
        <v>38</v>
      </c>
      <c r="S100" s="6">
        <v>7</v>
      </c>
      <c r="T100" s="6">
        <v>142</v>
      </c>
      <c r="U100" s="6">
        <v>50</v>
      </c>
      <c r="V100" s="6">
        <v>34</v>
      </c>
      <c r="W100" s="6">
        <v>45</v>
      </c>
      <c r="X100" s="6">
        <v>110</v>
      </c>
      <c r="Y100" s="6">
        <v>102</v>
      </c>
      <c r="Z100" s="6">
        <v>27</v>
      </c>
      <c r="AA100" s="6">
        <v>107</v>
      </c>
      <c r="AB100" s="6">
        <v>78</v>
      </c>
      <c r="AC100" s="6">
        <v>17</v>
      </c>
      <c r="AD100" s="6">
        <v>6</v>
      </c>
      <c r="AE100" s="6">
        <v>34</v>
      </c>
      <c r="AF100" s="6">
        <v>36</v>
      </c>
      <c r="AG100" s="6">
        <v>41</v>
      </c>
      <c r="AH100" s="6">
        <v>30</v>
      </c>
      <c r="AI100" s="6">
        <v>42</v>
      </c>
      <c r="AJ100" s="6">
        <v>12</v>
      </c>
      <c r="AK100" s="6">
        <v>26</v>
      </c>
      <c r="AL100" s="6">
        <v>38</v>
      </c>
      <c r="AM100" s="6">
        <v>118</v>
      </c>
      <c r="AN100" s="6">
        <v>53</v>
      </c>
      <c r="AO100" s="6">
        <v>87</v>
      </c>
      <c r="AP100" s="6">
        <v>110</v>
      </c>
      <c r="AQ100" s="6">
        <v>43</v>
      </c>
      <c r="AR100" s="6">
        <v>36</v>
      </c>
      <c r="AS100" s="6">
        <v>35</v>
      </c>
      <c r="AT100" s="6">
        <v>42</v>
      </c>
      <c r="AU100" s="6">
        <v>43</v>
      </c>
      <c r="AV100" s="6">
        <v>58</v>
      </c>
      <c r="AW100" s="6">
        <v>37</v>
      </c>
      <c r="AX100" s="6">
        <v>100</v>
      </c>
      <c r="AY100" s="6">
        <v>39</v>
      </c>
      <c r="AZ100" s="6">
        <v>50</v>
      </c>
      <c r="BA100" s="6">
        <v>104</v>
      </c>
      <c r="BB100" s="6">
        <v>35</v>
      </c>
      <c r="BC100" s="6">
        <v>23</v>
      </c>
      <c r="BD100" s="6">
        <v>16</v>
      </c>
      <c r="BE100" s="6">
        <v>104</v>
      </c>
      <c r="BF100" s="6">
        <v>21</v>
      </c>
      <c r="BG100" s="6">
        <v>99</v>
      </c>
      <c r="BH100" s="6">
        <v>97</v>
      </c>
      <c r="BI100" s="6">
        <v>141</v>
      </c>
      <c r="BJ100" s="6">
        <v>281</v>
      </c>
      <c r="BK100" s="6">
        <v>115</v>
      </c>
      <c r="BL100" s="6">
        <v>248</v>
      </c>
      <c r="BM100" s="6">
        <v>3</v>
      </c>
      <c r="BN100" s="6">
        <v>8</v>
      </c>
      <c r="BO100" s="6">
        <v>14</v>
      </c>
      <c r="BP100" s="6">
        <v>11</v>
      </c>
      <c r="BQ100" s="6">
        <v>13</v>
      </c>
      <c r="BR100" s="6">
        <v>24</v>
      </c>
      <c r="BS100" s="6">
        <v>69</v>
      </c>
      <c r="BT100" s="6">
        <v>18</v>
      </c>
      <c r="BU100" s="6">
        <v>27</v>
      </c>
      <c r="BV100" s="6">
        <v>70</v>
      </c>
      <c r="BW100" s="6">
        <v>6</v>
      </c>
      <c r="BX100" s="6">
        <v>71</v>
      </c>
      <c r="BY100" s="6">
        <v>77</v>
      </c>
      <c r="BZ100" s="6">
        <v>18</v>
      </c>
      <c r="CA100" s="6">
        <v>6</v>
      </c>
      <c r="CB100" s="6">
        <v>10</v>
      </c>
      <c r="CC100" s="6">
        <v>17</v>
      </c>
      <c r="CD100" s="6">
        <v>188</v>
      </c>
      <c r="CE100" s="6">
        <v>133</v>
      </c>
      <c r="CF100" s="6">
        <v>129</v>
      </c>
      <c r="CG100" s="6">
        <v>120</v>
      </c>
      <c r="CH100" s="6">
        <v>96</v>
      </c>
      <c r="CI100" s="6">
        <v>44</v>
      </c>
      <c r="CJ100" s="6">
        <v>144</v>
      </c>
      <c r="CK100" s="6">
        <v>98</v>
      </c>
      <c r="CL100" s="6">
        <v>67</v>
      </c>
      <c r="CM100" s="6">
        <v>146</v>
      </c>
      <c r="CN100" s="6">
        <v>32</v>
      </c>
      <c r="CO100" s="6">
        <v>84</v>
      </c>
      <c r="CP100" s="6">
        <v>33</v>
      </c>
      <c r="CQ100" s="6">
        <v>19</v>
      </c>
      <c r="CR100" s="6">
        <v>95</v>
      </c>
      <c r="CS100" s="6">
        <v>76</v>
      </c>
      <c r="CT100" s="6">
        <v>335</v>
      </c>
      <c r="CU100" s="6">
        <v>78</v>
      </c>
      <c r="CV100" s="6">
        <v>27</v>
      </c>
      <c r="CW100" s="6">
        <v>129</v>
      </c>
      <c r="CX100" s="6">
        <v>31</v>
      </c>
      <c r="CY100" s="6">
        <v>57</v>
      </c>
      <c r="CZ100" s="6">
        <v>32</v>
      </c>
      <c r="DA100" s="6">
        <v>59</v>
      </c>
      <c r="DB100" s="6">
        <v>58</v>
      </c>
      <c r="DC100" s="6">
        <v>8</v>
      </c>
      <c r="DD100" s="12">
        <f t="shared" si="15"/>
        <v>7696</v>
      </c>
      <c r="DE100" s="12"/>
      <c r="DF100" s="12"/>
      <c r="DG100" s="12">
        <f t="shared" si="16"/>
        <v>72.603773584905667</v>
      </c>
      <c r="DH100" s="12">
        <f t="shared" si="17"/>
        <v>96.794963806569086</v>
      </c>
    </row>
    <row r="101" spans="1:112" ht="12" customHeight="1" x14ac:dyDescent="0.35">
      <c r="A101" s="6" t="s">
        <v>244</v>
      </c>
      <c r="B101" s="6">
        <v>7</v>
      </c>
      <c r="C101" s="6">
        <v>113</v>
      </c>
      <c r="D101" s="6">
        <v>5</v>
      </c>
      <c r="E101" s="6">
        <v>260</v>
      </c>
      <c r="F101" s="6">
        <v>163</v>
      </c>
      <c r="G101" s="6">
        <v>76</v>
      </c>
      <c r="H101" s="6">
        <v>8</v>
      </c>
      <c r="I101" s="6">
        <v>7</v>
      </c>
      <c r="J101" s="6">
        <v>3</v>
      </c>
      <c r="K101" s="6">
        <v>38</v>
      </c>
      <c r="L101" s="6">
        <v>108</v>
      </c>
      <c r="M101" s="6">
        <v>1</v>
      </c>
      <c r="N101" s="6">
        <v>8</v>
      </c>
      <c r="O101" s="6">
        <v>7</v>
      </c>
      <c r="P101" s="6">
        <v>42</v>
      </c>
      <c r="Q101" s="6">
        <v>39</v>
      </c>
      <c r="R101" s="6">
        <v>8</v>
      </c>
      <c r="S101" s="6">
        <v>1</v>
      </c>
      <c r="T101" s="6">
        <v>55</v>
      </c>
      <c r="U101" s="6">
        <v>54</v>
      </c>
      <c r="V101" s="6">
        <v>106</v>
      </c>
      <c r="W101" s="6">
        <v>7</v>
      </c>
      <c r="X101" s="6">
        <v>279</v>
      </c>
      <c r="Y101" s="6">
        <v>22</v>
      </c>
      <c r="Z101" s="6">
        <v>28</v>
      </c>
      <c r="AA101" s="6">
        <v>23</v>
      </c>
      <c r="AB101" s="6">
        <v>80</v>
      </c>
      <c r="AC101" s="6">
        <v>14</v>
      </c>
      <c r="AD101" s="6">
        <v>6</v>
      </c>
      <c r="AE101" s="6">
        <v>34</v>
      </c>
      <c r="AF101" s="6">
        <v>71</v>
      </c>
      <c r="AG101" s="6">
        <v>2</v>
      </c>
      <c r="AH101" s="6">
        <v>6</v>
      </c>
      <c r="AI101" s="6">
        <v>7</v>
      </c>
      <c r="AJ101" s="6">
        <v>5</v>
      </c>
      <c r="AK101" s="6">
        <v>2</v>
      </c>
      <c r="AL101" s="6">
        <v>6</v>
      </c>
      <c r="AM101" s="6">
        <v>28</v>
      </c>
      <c r="AN101" s="6">
        <v>10</v>
      </c>
      <c r="AO101" s="6">
        <v>32</v>
      </c>
      <c r="AP101" s="6">
        <v>198</v>
      </c>
      <c r="AQ101" s="6">
        <v>137</v>
      </c>
      <c r="AR101" s="6">
        <v>68</v>
      </c>
      <c r="AS101" s="6">
        <v>520</v>
      </c>
      <c r="AT101" s="6">
        <v>80</v>
      </c>
      <c r="AU101" s="6">
        <v>22</v>
      </c>
      <c r="AV101" s="6">
        <v>160</v>
      </c>
      <c r="AW101" s="6">
        <v>52</v>
      </c>
      <c r="AX101" s="6">
        <v>159</v>
      </c>
      <c r="AY101" s="6">
        <v>36</v>
      </c>
      <c r="AZ101" s="6">
        <v>8</v>
      </c>
      <c r="BA101" s="6">
        <v>42</v>
      </c>
      <c r="BB101" s="6">
        <v>56</v>
      </c>
      <c r="BC101" s="6">
        <v>13</v>
      </c>
      <c r="BD101" s="6">
        <v>6</v>
      </c>
      <c r="BE101" s="6">
        <v>79</v>
      </c>
      <c r="BF101" s="6">
        <v>8</v>
      </c>
      <c r="BG101" s="6">
        <v>124</v>
      </c>
      <c r="BH101" s="6">
        <v>132</v>
      </c>
      <c r="BI101" s="6">
        <v>495</v>
      </c>
      <c r="BJ101" s="6">
        <v>60</v>
      </c>
      <c r="BK101" s="6">
        <v>120</v>
      </c>
      <c r="BL101" s="6">
        <v>413</v>
      </c>
      <c r="BM101" s="6">
        <v>12</v>
      </c>
      <c r="BN101" s="6">
        <v>1</v>
      </c>
      <c r="BO101" s="6">
        <v>23</v>
      </c>
      <c r="BP101" s="6">
        <v>11</v>
      </c>
      <c r="BQ101" s="6">
        <v>8</v>
      </c>
      <c r="BR101" s="6">
        <v>13</v>
      </c>
      <c r="BS101" s="6">
        <v>162</v>
      </c>
      <c r="BT101" s="6">
        <v>148</v>
      </c>
      <c r="BU101" s="6">
        <v>58</v>
      </c>
      <c r="BV101" s="6">
        <v>0</v>
      </c>
      <c r="BW101" s="6">
        <v>1</v>
      </c>
      <c r="BX101" s="6">
        <v>142</v>
      </c>
      <c r="BY101" s="6">
        <v>153</v>
      </c>
      <c r="BZ101" s="6">
        <v>0</v>
      </c>
      <c r="CA101" s="6">
        <v>11</v>
      </c>
      <c r="CB101" s="6">
        <v>19</v>
      </c>
      <c r="CC101" s="6">
        <v>16</v>
      </c>
      <c r="CD101" s="6">
        <v>15</v>
      </c>
      <c r="CE101" s="6">
        <v>220</v>
      </c>
      <c r="CF101" s="6">
        <v>205</v>
      </c>
      <c r="CG101" s="6">
        <v>207</v>
      </c>
      <c r="CH101" s="6">
        <v>136</v>
      </c>
      <c r="CI101" s="6">
        <v>37</v>
      </c>
      <c r="CJ101" s="6">
        <v>322</v>
      </c>
      <c r="CK101" s="6">
        <v>182</v>
      </c>
      <c r="CL101" s="6">
        <v>74</v>
      </c>
      <c r="CM101" s="6">
        <v>459</v>
      </c>
      <c r="CN101" s="6">
        <v>50</v>
      </c>
      <c r="CO101" s="6">
        <v>139</v>
      </c>
      <c r="CP101" s="6">
        <v>69</v>
      </c>
      <c r="CQ101" s="6">
        <v>56</v>
      </c>
      <c r="CR101" s="6">
        <v>93</v>
      </c>
      <c r="CS101" s="6">
        <v>54</v>
      </c>
      <c r="CT101" s="6">
        <v>400</v>
      </c>
      <c r="CU101" s="6">
        <v>249</v>
      </c>
      <c r="CV101" s="6">
        <v>46</v>
      </c>
      <c r="CW101" s="6">
        <v>714</v>
      </c>
      <c r="CX101" s="6">
        <v>233</v>
      </c>
      <c r="CY101" s="6">
        <v>94</v>
      </c>
      <c r="CZ101" s="6">
        <v>110</v>
      </c>
      <c r="DA101" s="6">
        <v>89</v>
      </c>
      <c r="DB101" s="6">
        <v>140</v>
      </c>
      <c r="DC101" s="6">
        <v>3</v>
      </c>
      <c r="DD101" s="12">
        <f t="shared" si="15"/>
        <v>9933</v>
      </c>
      <c r="DE101" s="12"/>
      <c r="DF101" s="12"/>
      <c r="DG101" s="12">
        <f t="shared" si="16"/>
        <v>93.70754716981132</v>
      </c>
      <c r="DH101" s="12">
        <f t="shared" si="17"/>
        <v>126.20999493111796</v>
      </c>
    </row>
    <row r="102" spans="1:112" ht="12" customHeight="1" x14ac:dyDescent="0.35">
      <c r="A102" s="6" t="s">
        <v>245</v>
      </c>
      <c r="B102" s="6">
        <f>SUM(B2:B82)</f>
        <v>40</v>
      </c>
      <c r="C102" s="6">
        <f t="shared" ref="C102:BN102" si="18">SUM(C2:C82)</f>
        <v>266</v>
      </c>
      <c r="D102" s="6">
        <f t="shared" si="18"/>
        <v>28</v>
      </c>
      <c r="E102" s="6">
        <f t="shared" si="18"/>
        <v>1254</v>
      </c>
      <c r="F102" s="6">
        <f t="shared" si="18"/>
        <v>1279</v>
      </c>
      <c r="G102" s="6">
        <f t="shared" si="18"/>
        <v>287</v>
      </c>
      <c r="H102" s="6">
        <f t="shared" si="18"/>
        <v>45</v>
      </c>
      <c r="I102" s="6">
        <f t="shared" si="18"/>
        <v>76</v>
      </c>
      <c r="J102" s="6">
        <f t="shared" si="18"/>
        <v>29</v>
      </c>
      <c r="K102" s="6">
        <f t="shared" si="18"/>
        <v>187</v>
      </c>
      <c r="L102" s="6">
        <f t="shared" si="18"/>
        <v>292</v>
      </c>
      <c r="M102" s="6">
        <f t="shared" si="18"/>
        <v>8</v>
      </c>
      <c r="N102" s="6">
        <f t="shared" si="18"/>
        <v>75</v>
      </c>
      <c r="O102" s="6">
        <f t="shared" si="18"/>
        <v>27</v>
      </c>
      <c r="P102" s="6">
        <f t="shared" si="18"/>
        <v>457</v>
      </c>
      <c r="Q102" s="6">
        <f t="shared" si="18"/>
        <v>91</v>
      </c>
      <c r="R102" s="6">
        <f t="shared" si="18"/>
        <v>69</v>
      </c>
      <c r="S102" s="6">
        <f t="shared" si="18"/>
        <v>12</v>
      </c>
      <c r="T102" s="6">
        <f t="shared" si="18"/>
        <v>226</v>
      </c>
      <c r="U102" s="6">
        <f t="shared" si="18"/>
        <v>151</v>
      </c>
      <c r="V102" s="6">
        <f t="shared" si="18"/>
        <v>149</v>
      </c>
      <c r="W102" s="6">
        <f t="shared" si="18"/>
        <v>61</v>
      </c>
      <c r="X102" s="6">
        <f t="shared" si="18"/>
        <v>442</v>
      </c>
      <c r="Y102" s="6">
        <f t="shared" si="18"/>
        <v>136</v>
      </c>
      <c r="Z102" s="6">
        <f t="shared" si="18"/>
        <v>82</v>
      </c>
      <c r="AA102" s="6">
        <f t="shared" si="18"/>
        <v>159</v>
      </c>
      <c r="AB102" s="6">
        <f t="shared" si="18"/>
        <v>223</v>
      </c>
      <c r="AC102" s="6">
        <f t="shared" si="18"/>
        <v>79</v>
      </c>
      <c r="AD102" s="6">
        <f t="shared" si="18"/>
        <v>22</v>
      </c>
      <c r="AE102" s="6">
        <f t="shared" si="18"/>
        <v>125</v>
      </c>
      <c r="AF102" s="6">
        <f t="shared" si="18"/>
        <v>111</v>
      </c>
      <c r="AG102" s="6">
        <f t="shared" si="18"/>
        <v>64</v>
      </c>
      <c r="AH102" s="6">
        <f t="shared" si="18"/>
        <v>60</v>
      </c>
      <c r="AI102" s="6">
        <f t="shared" si="18"/>
        <v>69</v>
      </c>
      <c r="AJ102" s="6">
        <f t="shared" si="18"/>
        <v>41</v>
      </c>
      <c r="AK102" s="6">
        <f t="shared" si="18"/>
        <v>34</v>
      </c>
      <c r="AL102" s="6">
        <f t="shared" si="18"/>
        <v>58</v>
      </c>
      <c r="AM102" s="6">
        <f t="shared" si="18"/>
        <v>186</v>
      </c>
      <c r="AN102" s="6">
        <f t="shared" si="18"/>
        <v>73</v>
      </c>
      <c r="AO102" s="6">
        <f t="shared" si="18"/>
        <v>150</v>
      </c>
      <c r="AP102" s="6">
        <f t="shared" si="18"/>
        <v>331</v>
      </c>
      <c r="AQ102" s="6">
        <f t="shared" si="18"/>
        <v>195</v>
      </c>
      <c r="AR102" s="6">
        <f t="shared" si="18"/>
        <v>160</v>
      </c>
      <c r="AS102" s="6">
        <f t="shared" si="18"/>
        <v>644</v>
      </c>
      <c r="AT102" s="6">
        <f t="shared" si="18"/>
        <v>171</v>
      </c>
      <c r="AU102" s="6">
        <f t="shared" si="18"/>
        <v>151</v>
      </c>
      <c r="AV102" s="6">
        <f t="shared" si="18"/>
        <v>242</v>
      </c>
      <c r="AW102" s="6">
        <f t="shared" si="18"/>
        <v>94</v>
      </c>
      <c r="AX102" s="6">
        <f t="shared" si="18"/>
        <v>340</v>
      </c>
      <c r="AY102" s="6">
        <f t="shared" si="18"/>
        <v>153</v>
      </c>
      <c r="AZ102" s="6">
        <f t="shared" si="18"/>
        <v>67</v>
      </c>
      <c r="BA102" s="6">
        <f t="shared" si="18"/>
        <v>221</v>
      </c>
      <c r="BB102" s="6">
        <f t="shared" si="18"/>
        <v>129</v>
      </c>
      <c r="BC102" s="6">
        <f t="shared" si="18"/>
        <v>45</v>
      </c>
      <c r="BD102" s="6">
        <f t="shared" si="18"/>
        <v>30</v>
      </c>
      <c r="BE102" s="6">
        <f t="shared" si="18"/>
        <v>241</v>
      </c>
      <c r="BF102" s="6">
        <f t="shared" si="18"/>
        <v>39</v>
      </c>
      <c r="BG102" s="6">
        <f t="shared" si="18"/>
        <v>331</v>
      </c>
      <c r="BH102" s="6">
        <f t="shared" si="18"/>
        <v>294</v>
      </c>
      <c r="BI102" s="6">
        <f t="shared" si="18"/>
        <v>762</v>
      </c>
      <c r="BJ102" s="6">
        <f t="shared" si="18"/>
        <v>526</v>
      </c>
      <c r="BK102" s="6">
        <f t="shared" si="18"/>
        <v>404</v>
      </c>
      <c r="BL102" s="6">
        <f t="shared" si="18"/>
        <v>1796</v>
      </c>
      <c r="BM102" s="6">
        <f t="shared" si="18"/>
        <v>86</v>
      </c>
      <c r="BN102" s="6">
        <f t="shared" si="18"/>
        <v>28</v>
      </c>
      <c r="BO102" s="6">
        <f t="shared" ref="BO102:DC102" si="19">SUM(BO2:BO82)</f>
        <v>54</v>
      </c>
      <c r="BP102" s="6">
        <f t="shared" si="19"/>
        <v>38</v>
      </c>
      <c r="BQ102" s="6">
        <f t="shared" si="19"/>
        <v>38</v>
      </c>
      <c r="BR102" s="6">
        <f t="shared" si="19"/>
        <v>76</v>
      </c>
      <c r="BS102" s="6">
        <f t="shared" si="19"/>
        <v>326</v>
      </c>
      <c r="BT102" s="6">
        <f t="shared" si="19"/>
        <v>187</v>
      </c>
      <c r="BU102" s="6">
        <f t="shared" si="19"/>
        <v>125</v>
      </c>
      <c r="BV102" s="6">
        <f t="shared" si="19"/>
        <v>147</v>
      </c>
      <c r="BW102" s="6">
        <f t="shared" si="19"/>
        <v>68</v>
      </c>
      <c r="BX102" s="6">
        <f t="shared" si="19"/>
        <v>281</v>
      </c>
      <c r="BY102" s="6">
        <f t="shared" si="19"/>
        <v>260</v>
      </c>
      <c r="BZ102" s="6">
        <f t="shared" si="19"/>
        <v>25</v>
      </c>
      <c r="CA102" s="6">
        <f t="shared" si="19"/>
        <v>37</v>
      </c>
      <c r="CB102" s="6">
        <f t="shared" si="19"/>
        <v>46</v>
      </c>
      <c r="CC102" s="6">
        <f t="shared" si="19"/>
        <v>41</v>
      </c>
      <c r="CD102" s="6">
        <f t="shared" si="19"/>
        <v>247</v>
      </c>
      <c r="CE102" s="6">
        <f t="shared" si="19"/>
        <v>389</v>
      </c>
      <c r="CF102" s="6">
        <f t="shared" si="19"/>
        <v>375</v>
      </c>
      <c r="CG102" s="6">
        <f t="shared" si="19"/>
        <v>362</v>
      </c>
      <c r="CH102" s="6">
        <f t="shared" si="19"/>
        <v>311</v>
      </c>
      <c r="CI102" s="6">
        <f t="shared" si="19"/>
        <v>130</v>
      </c>
      <c r="CJ102" s="6">
        <f t="shared" si="19"/>
        <v>498</v>
      </c>
      <c r="CK102" s="6">
        <f t="shared" si="19"/>
        <v>357</v>
      </c>
      <c r="CL102" s="6">
        <f t="shared" si="19"/>
        <v>229</v>
      </c>
      <c r="CM102" s="6">
        <f t="shared" si="19"/>
        <v>665</v>
      </c>
      <c r="CN102" s="6">
        <f t="shared" si="19"/>
        <v>162</v>
      </c>
      <c r="CO102" s="6">
        <f t="shared" si="19"/>
        <v>320</v>
      </c>
      <c r="CP102" s="6">
        <f t="shared" si="19"/>
        <v>125</v>
      </c>
      <c r="CQ102" s="6">
        <f t="shared" si="19"/>
        <v>91</v>
      </c>
      <c r="CR102" s="6">
        <f t="shared" si="19"/>
        <v>221</v>
      </c>
      <c r="CS102" s="6">
        <f t="shared" si="19"/>
        <v>216</v>
      </c>
      <c r="CT102" s="6">
        <f t="shared" si="19"/>
        <v>1115</v>
      </c>
      <c r="CU102" s="6">
        <f t="shared" si="19"/>
        <v>579</v>
      </c>
      <c r="CV102" s="6">
        <f t="shared" si="19"/>
        <v>89</v>
      </c>
      <c r="CW102" s="6">
        <f t="shared" si="19"/>
        <v>994</v>
      </c>
      <c r="CX102" s="6">
        <f t="shared" si="19"/>
        <v>278</v>
      </c>
      <c r="CY102" s="6">
        <f t="shared" si="19"/>
        <v>191</v>
      </c>
      <c r="CZ102" s="6">
        <f t="shared" si="19"/>
        <v>166</v>
      </c>
      <c r="DA102" s="6">
        <f t="shared" si="19"/>
        <v>189</v>
      </c>
      <c r="DB102" s="6">
        <f t="shared" si="19"/>
        <v>228</v>
      </c>
      <c r="DC102" s="6">
        <f t="shared" si="19"/>
        <v>11</v>
      </c>
      <c r="DD102" s="12">
        <f>SUM(B102:DC102)</f>
        <v>24990</v>
      </c>
      <c r="DE102" s="12"/>
      <c r="DF102" s="12"/>
      <c r="DG102" s="12">
        <f t="shared" si="16"/>
        <v>235.75471698113208</v>
      </c>
      <c r="DH102" s="12">
        <f>STDEV(C102:DC102)</f>
        <v>287.5248611642927</v>
      </c>
    </row>
    <row r="103" spans="1:112" ht="12" customHeight="1" x14ac:dyDescent="0.35">
      <c r="L103" s="6"/>
      <c r="M103" s="6"/>
      <c r="N103" s="6"/>
    </row>
    <row r="104" spans="1:112" ht="12" customHeight="1" x14ac:dyDescent="0.35">
      <c r="L104" s="6"/>
      <c r="M104" s="6"/>
      <c r="N104" s="6"/>
    </row>
    <row r="105" spans="1:112" ht="12" customHeight="1" x14ac:dyDescent="0.35">
      <c r="L105" s="6"/>
      <c r="M105" s="6"/>
      <c r="N105" s="6"/>
    </row>
    <row r="106" spans="1:112" ht="12" customHeight="1" x14ac:dyDescent="0.35">
      <c r="L106" s="6"/>
      <c r="M106" s="6"/>
      <c r="N106" s="6"/>
    </row>
    <row r="107" spans="1:112" ht="12" customHeight="1" x14ac:dyDescent="0.35">
      <c r="L107" s="6"/>
      <c r="M107" s="6"/>
      <c r="N107" s="6"/>
    </row>
    <row r="108" spans="1:112" ht="12" customHeight="1" x14ac:dyDescent="0.35">
      <c r="L108" s="6"/>
      <c r="M108" s="6"/>
      <c r="N108" s="6"/>
    </row>
    <row r="109" spans="1:112" ht="12" customHeight="1" x14ac:dyDescent="0.35">
      <c r="L109" s="6"/>
      <c r="M109" s="6"/>
      <c r="N109" s="6"/>
    </row>
    <row r="110" spans="1:112" ht="12" customHeight="1" x14ac:dyDescent="0.35">
      <c r="L110" s="6"/>
      <c r="M110" s="6"/>
      <c r="N110" s="6"/>
    </row>
    <row r="111" spans="1:112" ht="12" customHeight="1" x14ac:dyDescent="0.35">
      <c r="L111" s="6"/>
      <c r="M111" s="6"/>
      <c r="N111" s="6"/>
    </row>
    <row r="112" spans="1:112" ht="12" customHeight="1" x14ac:dyDescent="0.35">
      <c r="L112" s="6"/>
      <c r="M112" s="6"/>
      <c r="N112" s="6"/>
    </row>
    <row r="113" spans="12:14" ht="12" customHeight="1" x14ac:dyDescent="0.35">
      <c r="L113" s="6"/>
      <c r="M113" s="6"/>
      <c r="N113" s="6"/>
    </row>
    <row r="114" spans="12:14" ht="12" customHeight="1" x14ac:dyDescent="0.35">
      <c r="L114" s="6"/>
      <c r="M114" s="6"/>
      <c r="N114" s="6"/>
    </row>
    <row r="115" spans="12:14" ht="12" customHeight="1" x14ac:dyDescent="0.35">
      <c r="L115" s="6"/>
      <c r="M115" s="6"/>
      <c r="N115" s="6"/>
    </row>
    <row r="116" spans="12:14" ht="12" customHeight="1" x14ac:dyDescent="0.35">
      <c r="L116" s="6"/>
      <c r="M116" s="6"/>
      <c r="N116" s="6"/>
    </row>
    <row r="117" spans="12:14" ht="12" customHeight="1" x14ac:dyDescent="0.35">
      <c r="L117" s="6"/>
      <c r="M117" s="6"/>
      <c r="N117" s="6"/>
    </row>
    <row r="118" spans="12:14" ht="12" customHeight="1" x14ac:dyDescent="0.35">
      <c r="L118" s="6"/>
      <c r="M118" s="6"/>
      <c r="N118" s="6"/>
    </row>
    <row r="119" spans="12:14" ht="12" customHeight="1" x14ac:dyDescent="0.35">
      <c r="L119" s="6"/>
      <c r="M119" s="6"/>
      <c r="N119" s="6"/>
    </row>
    <row r="120" spans="12:14" ht="12" customHeight="1" x14ac:dyDescent="0.35">
      <c r="L120" s="6"/>
      <c r="M120" s="6"/>
      <c r="N120" s="6"/>
    </row>
    <row r="121" spans="12:14" ht="12" customHeight="1" x14ac:dyDescent="0.35">
      <c r="L121" s="6"/>
      <c r="M121" s="6"/>
      <c r="N121" s="6"/>
    </row>
    <row r="122" spans="12:14" ht="12" customHeight="1" x14ac:dyDescent="0.35">
      <c r="L122" s="6"/>
      <c r="M122" s="6"/>
      <c r="N122" s="6"/>
    </row>
    <row r="123" spans="12:14" ht="12" customHeight="1" x14ac:dyDescent="0.35">
      <c r="L123" s="6"/>
      <c r="M123" s="6"/>
      <c r="N123" s="6"/>
    </row>
    <row r="124" spans="12:14" ht="12" customHeight="1" x14ac:dyDescent="0.35">
      <c r="L124" s="6"/>
      <c r="M124" s="6"/>
      <c r="N124" s="6"/>
    </row>
    <row r="125" spans="12:14" ht="12" customHeight="1" x14ac:dyDescent="0.35">
      <c r="L125" s="6"/>
      <c r="M125" s="6"/>
      <c r="N125" s="6"/>
    </row>
    <row r="126" spans="12:14" ht="12" customHeight="1" x14ac:dyDescent="0.35">
      <c r="L126" s="6"/>
      <c r="M126" s="6"/>
      <c r="N126" s="6"/>
    </row>
  </sheetData>
  <pageMargins left="0.25" right="0.25" top="0.25" bottom="0.2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C7A09-FE6F-4186-B1FD-362D30C6C79D}">
  <dimension ref="A1:CO318"/>
  <sheetViews>
    <sheetView tabSelected="1" workbookViewId="0">
      <selection activeCell="C40" sqref="C40"/>
    </sheetView>
  </sheetViews>
  <sheetFormatPr defaultColWidth="11" defaultRowHeight="10" x14ac:dyDescent="0.35"/>
  <cols>
    <col min="1" max="1" width="27.90625" style="6" customWidth="1"/>
    <col min="2" max="2" width="24.36328125" style="6" bestFit="1" customWidth="1"/>
    <col min="3" max="3" width="8.453125" style="6" customWidth="1"/>
    <col min="4" max="4" width="11" style="6" bestFit="1"/>
    <col min="5" max="5" width="14.08984375" style="6" customWidth="1"/>
    <col min="6" max="6" width="20" style="6" bestFit="1" customWidth="1"/>
    <col min="7" max="7" width="6.36328125" style="33" customWidth="1"/>
    <col min="8" max="8" width="5.90625" style="33" customWidth="1"/>
    <col min="9" max="9" width="6.453125" style="33" customWidth="1"/>
    <col min="10" max="10" width="5" style="6" bestFit="1" customWidth="1"/>
    <col min="11" max="11" width="21.81640625" style="6" customWidth="1"/>
    <col min="12" max="12" width="23.36328125" style="6" bestFit="1" customWidth="1"/>
    <col min="13" max="14" width="8.453125" style="6" customWidth="1"/>
    <col min="15" max="15" width="30.1796875" style="6" bestFit="1" customWidth="1"/>
    <col min="16" max="16" width="14.08984375" style="6" bestFit="1" customWidth="1"/>
    <col min="17" max="17" width="12.90625" style="6" bestFit="1" customWidth="1"/>
    <col min="18" max="18" width="13.81640625" style="6" bestFit="1" customWidth="1"/>
    <col min="19" max="19" width="11.1796875" style="6" bestFit="1" customWidth="1"/>
    <col min="20" max="21" width="8.453125" style="6" customWidth="1"/>
    <col min="22" max="22" width="35.6328125" style="6" bestFit="1" customWidth="1"/>
    <col min="23" max="23" width="15.54296875" style="6" bestFit="1" customWidth="1"/>
    <col min="24" max="24" width="2.36328125" style="6" bestFit="1" customWidth="1"/>
    <col min="25" max="25" width="3" style="6" bestFit="1" customWidth="1"/>
    <col min="26" max="26" width="10.81640625" style="6" bestFit="1" customWidth="1"/>
    <col min="27" max="27" width="35.6328125" style="6" bestFit="1" customWidth="1"/>
    <col min="28" max="28" width="11.1796875" style="6" bestFit="1" customWidth="1"/>
    <col min="29" max="29" width="12.1796875" style="6" bestFit="1" customWidth="1"/>
    <col min="30" max="30" width="12.36328125" style="6" bestFit="1" customWidth="1"/>
    <col min="31" max="31" width="9.6328125" style="6" bestFit="1" customWidth="1"/>
    <col min="32" max="32" width="4" style="6" customWidth="1"/>
    <col min="33" max="33" width="9.81640625" style="6" bestFit="1" customWidth="1"/>
    <col min="34" max="34" width="14.54296875" style="6" bestFit="1" customWidth="1"/>
    <col min="35" max="35" width="13.81640625" style="6" bestFit="1" customWidth="1"/>
    <col min="36" max="38" width="13.36328125" style="6" bestFit="1" customWidth="1"/>
    <col min="39" max="80" width="3.81640625" style="6" bestFit="1" customWidth="1"/>
    <col min="81" max="92" width="4.90625" style="6" bestFit="1" customWidth="1"/>
    <col min="93" max="93" width="12.1796875" style="6" bestFit="1" customWidth="1"/>
    <col min="94" max="106" width="8.453125" style="6" customWidth="1"/>
    <col min="107" max="16384" width="11" style="6"/>
  </cols>
  <sheetData>
    <row r="1" spans="1:93" s="2" customFormat="1" ht="12" customHeight="1" x14ac:dyDescent="0.35">
      <c r="A1" s="13" t="s">
        <v>246</v>
      </c>
      <c r="B1" s="13" t="s">
        <v>247</v>
      </c>
      <c r="C1" s="13" t="s">
        <v>5</v>
      </c>
      <c r="D1" s="13" t="s">
        <v>6</v>
      </c>
      <c r="E1" s="13" t="s">
        <v>7</v>
      </c>
      <c r="F1" s="13" t="s">
        <v>11</v>
      </c>
      <c r="G1" s="14" t="s">
        <v>1</v>
      </c>
      <c r="H1" s="14" t="s">
        <v>2</v>
      </c>
      <c r="I1" s="14" t="s">
        <v>3</v>
      </c>
      <c r="J1" s="13" t="s">
        <v>4</v>
      </c>
      <c r="K1" s="13" t="s">
        <v>248</v>
      </c>
      <c r="L1" s="15" t="s">
        <v>249</v>
      </c>
      <c r="M1" s="1" t="s">
        <v>9</v>
      </c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</row>
    <row r="2" spans="1:93" ht="12" customHeight="1" x14ac:dyDescent="0.35">
      <c r="A2" s="15" t="s">
        <v>15</v>
      </c>
      <c r="B2" s="15" t="s">
        <v>15</v>
      </c>
      <c r="C2" s="15" t="s">
        <v>17</v>
      </c>
      <c r="D2" s="15" t="s">
        <v>18</v>
      </c>
      <c r="E2" s="15" t="s">
        <v>19</v>
      </c>
      <c r="F2" s="15" t="s">
        <v>19</v>
      </c>
      <c r="G2" s="16">
        <v>2</v>
      </c>
      <c r="H2" s="16">
        <v>1</v>
      </c>
      <c r="I2" s="16">
        <v>0</v>
      </c>
      <c r="J2" s="15" t="s">
        <v>16</v>
      </c>
      <c r="K2" s="15" t="s">
        <v>15</v>
      </c>
      <c r="L2" s="15" t="s">
        <v>15</v>
      </c>
      <c r="M2" s="3" t="s">
        <v>20</v>
      </c>
      <c r="O2" s="36" t="s">
        <v>250</v>
      </c>
      <c r="P2" s="37" t="s">
        <v>251</v>
      </c>
      <c r="Q2" s="36" t="s">
        <v>252</v>
      </c>
      <c r="R2" s="36" t="s">
        <v>253</v>
      </c>
      <c r="S2" s="36" t="s">
        <v>254</v>
      </c>
      <c r="T2" s="35"/>
      <c r="U2" s="35"/>
      <c r="V2" s="36" t="s">
        <v>250</v>
      </c>
      <c r="W2" s="37" t="s">
        <v>251</v>
      </c>
      <c r="X2" s="36" t="s">
        <v>255</v>
      </c>
      <c r="Y2" s="36" t="s">
        <v>256</v>
      </c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</row>
    <row r="3" spans="1:93" ht="12" customHeight="1" x14ac:dyDescent="0.35">
      <c r="A3" s="15" t="s">
        <v>22</v>
      </c>
      <c r="B3" s="15" t="s">
        <v>22</v>
      </c>
      <c r="C3" s="15" t="s">
        <v>24</v>
      </c>
      <c r="D3" s="15" t="s">
        <v>25</v>
      </c>
      <c r="E3" s="15" t="s">
        <v>26</v>
      </c>
      <c r="F3" s="15" t="s">
        <v>19</v>
      </c>
      <c r="G3" s="16">
        <v>55</v>
      </c>
      <c r="H3" s="16">
        <v>18.333333333333332</v>
      </c>
      <c r="I3" s="16">
        <v>20.417857108151406</v>
      </c>
      <c r="J3" s="15" t="s">
        <v>23</v>
      </c>
      <c r="K3" s="15" t="s">
        <v>22</v>
      </c>
      <c r="L3" s="15" t="s">
        <v>22</v>
      </c>
      <c r="M3" s="3" t="s">
        <v>20</v>
      </c>
      <c r="O3" s="18" t="s">
        <v>181</v>
      </c>
      <c r="P3" s="17">
        <v>5.8703481392557023E-2</v>
      </c>
      <c r="Q3" s="19">
        <v>1467</v>
      </c>
      <c r="R3" s="20">
        <v>14.524752475247524</v>
      </c>
      <c r="S3" s="20">
        <v>12.813663854431919</v>
      </c>
      <c r="V3" s="18" t="s">
        <v>35</v>
      </c>
      <c r="W3" s="19">
        <v>7789</v>
      </c>
      <c r="X3" s="19">
        <v>31</v>
      </c>
      <c r="Y3" s="19">
        <v>31</v>
      </c>
      <c r="Z3"/>
      <c r="AA3"/>
      <c r="AB3"/>
      <c r="AC3"/>
      <c r="AD3"/>
      <c r="AE3"/>
      <c r="AF3"/>
      <c r="AG3"/>
      <c r="AH3" s="36" t="s">
        <v>250</v>
      </c>
      <c r="AI3" s="36" t="s">
        <v>253</v>
      </c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</row>
    <row r="4" spans="1:93" ht="12" customHeight="1" x14ac:dyDescent="0.35">
      <c r="A4" s="15" t="s">
        <v>27</v>
      </c>
      <c r="B4" s="15" t="s">
        <v>27</v>
      </c>
      <c r="C4" s="15" t="s">
        <v>17</v>
      </c>
      <c r="D4" s="15" t="s">
        <v>28</v>
      </c>
      <c r="E4" s="15" t="s">
        <v>19</v>
      </c>
      <c r="F4" s="15" t="s">
        <v>19</v>
      </c>
      <c r="G4" s="16">
        <v>3</v>
      </c>
      <c r="H4" s="16">
        <v>1</v>
      </c>
      <c r="I4" s="16">
        <v>0</v>
      </c>
      <c r="J4" s="15" t="s">
        <v>23</v>
      </c>
      <c r="K4" s="15" t="s">
        <v>27</v>
      </c>
      <c r="L4" s="15" t="s">
        <v>27</v>
      </c>
      <c r="M4" s="3" t="s">
        <v>20</v>
      </c>
      <c r="O4" s="21" t="s">
        <v>19</v>
      </c>
      <c r="P4" s="17">
        <v>5.8703481392557023E-2</v>
      </c>
      <c r="Q4" s="19">
        <v>1467</v>
      </c>
      <c r="R4" s="20">
        <v>14.524752475247524</v>
      </c>
      <c r="S4" s="20">
        <v>12.813663854431919</v>
      </c>
      <c r="V4" s="18" t="s">
        <v>23</v>
      </c>
      <c r="W4" s="19">
        <v>453</v>
      </c>
      <c r="X4" s="19">
        <v>6</v>
      </c>
      <c r="Y4" s="19">
        <v>6</v>
      </c>
      <c r="Z4"/>
      <c r="AA4"/>
      <c r="AB4"/>
      <c r="AC4"/>
      <c r="AD4"/>
      <c r="AE4"/>
      <c r="AF4"/>
      <c r="AG4"/>
      <c r="AH4" s="18" t="s">
        <v>35</v>
      </c>
      <c r="AI4" s="19">
        <v>147.99179751791209</v>
      </c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 ht="12" customHeight="1" x14ac:dyDescent="0.35">
      <c r="A5" s="15" t="s">
        <v>29</v>
      </c>
      <c r="B5" s="15" t="s">
        <v>29</v>
      </c>
      <c r="C5" s="15" t="s">
        <v>17</v>
      </c>
      <c r="D5" s="15" t="s">
        <v>30</v>
      </c>
      <c r="E5" s="15" t="s">
        <v>31</v>
      </c>
      <c r="F5" s="15" t="s">
        <v>19</v>
      </c>
      <c r="G5" s="16">
        <v>1</v>
      </c>
      <c r="H5" s="16">
        <v>1</v>
      </c>
      <c r="I5" s="16">
        <v>0</v>
      </c>
      <c r="J5" s="15" t="s">
        <v>16</v>
      </c>
      <c r="K5" s="15" t="s">
        <v>32</v>
      </c>
      <c r="L5" s="15" t="s">
        <v>32</v>
      </c>
      <c r="M5" s="3" t="s">
        <v>33</v>
      </c>
      <c r="O5" s="22" t="s">
        <v>19</v>
      </c>
      <c r="P5" s="17">
        <v>5.8703481392557023E-2</v>
      </c>
      <c r="Q5" s="19">
        <v>1467</v>
      </c>
      <c r="R5" s="20">
        <v>14.524752475247524</v>
      </c>
      <c r="S5" s="20">
        <v>12.813663854431919</v>
      </c>
      <c r="V5" s="18" t="s">
        <v>16</v>
      </c>
      <c r="W5" s="19">
        <v>16748</v>
      </c>
      <c r="X5" s="19">
        <v>44</v>
      </c>
      <c r="Y5" s="19">
        <v>44</v>
      </c>
      <c r="Z5"/>
      <c r="AA5"/>
      <c r="AB5"/>
      <c r="AC5"/>
      <c r="AD5"/>
      <c r="AE5"/>
      <c r="AF5"/>
      <c r="AG5"/>
      <c r="AH5" s="18" t="s">
        <v>23</v>
      </c>
      <c r="AI5" s="19">
        <v>30.189147286821701</v>
      </c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</row>
    <row r="6" spans="1:93" ht="12" customHeight="1" x14ac:dyDescent="0.35">
      <c r="A6" s="15" t="s">
        <v>34</v>
      </c>
      <c r="B6" s="15" t="s">
        <v>34</v>
      </c>
      <c r="C6" s="15" t="s">
        <v>17</v>
      </c>
      <c r="D6" s="15" t="s">
        <v>30</v>
      </c>
      <c r="E6" s="15" t="s">
        <v>36</v>
      </c>
      <c r="F6" s="15" t="s">
        <v>19</v>
      </c>
      <c r="G6" s="16">
        <v>42</v>
      </c>
      <c r="H6" s="16">
        <v>1.826086956521739</v>
      </c>
      <c r="I6" s="16">
        <v>1.9031364024555903</v>
      </c>
      <c r="J6" s="15" t="s">
        <v>35</v>
      </c>
      <c r="K6" s="15" t="s">
        <v>32</v>
      </c>
      <c r="L6" s="15" t="s">
        <v>37</v>
      </c>
      <c r="M6" s="3" t="s">
        <v>20</v>
      </c>
      <c r="O6" s="18" t="s">
        <v>28</v>
      </c>
      <c r="P6" s="17">
        <v>1.2004801920768308E-4</v>
      </c>
      <c r="Q6" s="19">
        <v>3</v>
      </c>
      <c r="R6" s="20">
        <v>1</v>
      </c>
      <c r="S6" s="20">
        <v>0</v>
      </c>
      <c r="V6" s="18" t="s">
        <v>257</v>
      </c>
      <c r="W6" s="19">
        <v>24990</v>
      </c>
      <c r="X6" s="19">
        <v>81</v>
      </c>
      <c r="Y6" s="19">
        <v>81</v>
      </c>
      <c r="Z6"/>
      <c r="AA6"/>
      <c r="AB6"/>
      <c r="AC6"/>
      <c r="AD6"/>
      <c r="AE6"/>
      <c r="AF6"/>
      <c r="AG6"/>
      <c r="AH6" s="18" t="s">
        <v>16</v>
      </c>
      <c r="AI6" s="19">
        <v>285.39147239677357</v>
      </c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</row>
    <row r="7" spans="1:93" ht="12" customHeight="1" x14ac:dyDescent="0.35">
      <c r="A7" s="15" t="s">
        <v>38</v>
      </c>
      <c r="B7" s="15" t="s">
        <v>38</v>
      </c>
      <c r="C7" s="15" t="s">
        <v>17</v>
      </c>
      <c r="D7" s="15" t="s">
        <v>30</v>
      </c>
      <c r="E7" s="15" t="s">
        <v>39</v>
      </c>
      <c r="F7" s="15" t="s">
        <v>19</v>
      </c>
      <c r="G7" s="16">
        <v>91</v>
      </c>
      <c r="H7" s="16">
        <v>2.3333333333333335</v>
      </c>
      <c r="I7" s="16">
        <v>1.4907119849998598</v>
      </c>
      <c r="J7" s="15" t="s">
        <v>16</v>
      </c>
      <c r="K7" s="15" t="s">
        <v>32</v>
      </c>
      <c r="L7" s="15" t="s">
        <v>32</v>
      </c>
      <c r="M7" s="3" t="s">
        <v>33</v>
      </c>
      <c r="O7" s="21" t="s">
        <v>19</v>
      </c>
      <c r="P7" s="17">
        <v>1.2004801920768308E-4</v>
      </c>
      <c r="Q7" s="19">
        <v>3</v>
      </c>
      <c r="R7" s="20">
        <v>1</v>
      </c>
      <c r="S7" s="20">
        <v>0</v>
      </c>
      <c r="V7"/>
      <c r="W7"/>
      <c r="X7"/>
      <c r="Y7"/>
      <c r="Z7"/>
      <c r="AA7"/>
      <c r="AB7"/>
      <c r="AC7"/>
      <c r="AD7"/>
      <c r="AE7"/>
      <c r="AF7"/>
      <c r="AG7"/>
      <c r="AH7" s="18" t="s">
        <v>257</v>
      </c>
      <c r="AI7" s="19">
        <v>463.57241720150739</v>
      </c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</row>
    <row r="8" spans="1:93" ht="12" customHeight="1" x14ac:dyDescent="0.35">
      <c r="A8" s="15" t="s">
        <v>40</v>
      </c>
      <c r="B8" s="15" t="s">
        <v>40</v>
      </c>
      <c r="C8" s="15" t="s">
        <v>17</v>
      </c>
      <c r="D8" s="15" t="s">
        <v>30</v>
      </c>
      <c r="E8" s="15" t="s">
        <v>41</v>
      </c>
      <c r="F8" s="15" t="s">
        <v>19</v>
      </c>
      <c r="G8" s="16">
        <v>96</v>
      </c>
      <c r="H8" s="16">
        <v>2.1818181818181817</v>
      </c>
      <c r="I8" s="16">
        <v>2.0030967760482459</v>
      </c>
      <c r="J8" s="15" t="s">
        <v>35</v>
      </c>
      <c r="K8" s="15" t="s">
        <v>32</v>
      </c>
      <c r="L8" s="15" t="s">
        <v>37</v>
      </c>
      <c r="M8" s="3" t="s">
        <v>33</v>
      </c>
      <c r="O8" s="22" t="s">
        <v>19</v>
      </c>
      <c r="P8" s="17">
        <v>1.2004801920768308E-4</v>
      </c>
      <c r="Q8" s="19">
        <v>3</v>
      </c>
      <c r="R8" s="20">
        <v>1</v>
      </c>
      <c r="S8" s="20">
        <v>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93" ht="12" customHeight="1" x14ac:dyDescent="0.35">
      <c r="A9" s="15" t="s">
        <v>42</v>
      </c>
      <c r="B9" s="15" t="s">
        <v>40</v>
      </c>
      <c r="C9" s="15" t="s">
        <v>17</v>
      </c>
      <c r="D9" s="15" t="s">
        <v>30</v>
      </c>
      <c r="E9" s="15" t="s">
        <v>41</v>
      </c>
      <c r="F9" s="15" t="s">
        <v>19</v>
      </c>
      <c r="G9" s="16">
        <v>9</v>
      </c>
      <c r="H9" s="16">
        <v>1.8</v>
      </c>
      <c r="I9" s="16">
        <v>1.1661903789690602</v>
      </c>
      <c r="J9" s="15" t="s">
        <v>35</v>
      </c>
      <c r="K9" s="15" t="s">
        <v>32</v>
      </c>
      <c r="L9" s="15" t="s">
        <v>37</v>
      </c>
      <c r="M9" s="3" t="s">
        <v>20</v>
      </c>
      <c r="O9" s="18" t="s">
        <v>30</v>
      </c>
      <c r="P9" s="17">
        <v>0.16442577030812325</v>
      </c>
      <c r="Q9" s="19">
        <v>4109</v>
      </c>
      <c r="R9" s="20">
        <v>74.123509058411202</v>
      </c>
      <c r="S9" s="20">
        <v>170.13626970926305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93" ht="12" customHeight="1" x14ac:dyDescent="0.35">
      <c r="A10" s="15" t="s">
        <v>43</v>
      </c>
      <c r="B10" s="15" t="s">
        <v>43</v>
      </c>
      <c r="C10" s="15" t="s">
        <v>17</v>
      </c>
      <c r="D10" s="15" t="s">
        <v>30</v>
      </c>
      <c r="E10" s="15" t="s">
        <v>36</v>
      </c>
      <c r="F10" s="15" t="s">
        <v>44</v>
      </c>
      <c r="G10" s="16">
        <v>1</v>
      </c>
      <c r="H10" s="16">
        <v>1</v>
      </c>
      <c r="I10" s="16">
        <v>0</v>
      </c>
      <c r="J10" s="15" t="s">
        <v>35</v>
      </c>
      <c r="K10" s="15" t="s">
        <v>32</v>
      </c>
      <c r="L10" s="15" t="s">
        <v>37</v>
      </c>
      <c r="M10" s="3" t="s">
        <v>33</v>
      </c>
      <c r="O10" s="21" t="s">
        <v>19</v>
      </c>
      <c r="P10" s="17">
        <v>1.0084033613445379E-2</v>
      </c>
      <c r="Q10" s="19">
        <v>252</v>
      </c>
      <c r="R10" s="20">
        <v>5.6</v>
      </c>
      <c r="S10" s="20">
        <v>5.6858498827254396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93" ht="12" customHeight="1" x14ac:dyDescent="0.35">
      <c r="A11" s="15" t="s">
        <v>45</v>
      </c>
      <c r="B11" s="15" t="s">
        <v>45</v>
      </c>
      <c r="C11" s="15" t="s">
        <v>17</v>
      </c>
      <c r="D11" s="15" t="s">
        <v>30</v>
      </c>
      <c r="E11" s="15" t="s">
        <v>46</v>
      </c>
      <c r="F11" s="15" t="s">
        <v>47</v>
      </c>
      <c r="G11" s="16">
        <v>2695</v>
      </c>
      <c r="H11" s="16">
        <v>27.783505154639176</v>
      </c>
      <c r="I11" s="16">
        <v>118.91443920580636</v>
      </c>
      <c r="J11" s="15" t="s">
        <v>16</v>
      </c>
      <c r="K11" s="15" t="s">
        <v>32</v>
      </c>
      <c r="L11" s="15" t="s">
        <v>32</v>
      </c>
      <c r="M11" s="3" t="s">
        <v>33</v>
      </c>
      <c r="O11" s="22" t="s">
        <v>19</v>
      </c>
      <c r="P11" s="17">
        <v>1.0084033613445379E-2</v>
      </c>
      <c r="Q11" s="19">
        <v>252</v>
      </c>
      <c r="R11" s="20">
        <v>5.6</v>
      </c>
      <c r="S11" s="20">
        <v>5.6858498827254396</v>
      </c>
      <c r="V11" s="34" t="s">
        <v>255</v>
      </c>
      <c r="W11" t="s">
        <v>258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93" ht="12" customHeight="1" x14ac:dyDescent="0.35">
      <c r="A12" s="15" t="s">
        <v>48</v>
      </c>
      <c r="B12" s="15" t="s">
        <v>48</v>
      </c>
      <c r="C12" s="15" t="s">
        <v>17</v>
      </c>
      <c r="D12" s="15" t="s">
        <v>30</v>
      </c>
      <c r="E12" s="15" t="s">
        <v>49</v>
      </c>
      <c r="F12" s="15" t="s">
        <v>50</v>
      </c>
      <c r="G12" s="16">
        <v>171</v>
      </c>
      <c r="H12" s="16">
        <v>3.1666666666666665</v>
      </c>
      <c r="I12" s="16">
        <v>4.3065411058407763</v>
      </c>
      <c r="J12" s="15" t="s">
        <v>16</v>
      </c>
      <c r="K12" s="15" t="s">
        <v>32</v>
      </c>
      <c r="L12" s="15" t="s">
        <v>32</v>
      </c>
      <c r="M12" s="3" t="s">
        <v>33</v>
      </c>
      <c r="O12" s="21" t="s">
        <v>36</v>
      </c>
      <c r="P12" s="17">
        <v>1.720688275310124E-3</v>
      </c>
      <c r="Q12" s="19">
        <v>43</v>
      </c>
      <c r="R12" s="20">
        <v>2.8260869565217392</v>
      </c>
      <c r="S12" s="20">
        <v>1.9031364024555903</v>
      </c>
      <c r="V12" s="34" t="s">
        <v>250</v>
      </c>
      <c r="W12" s="34" t="s">
        <v>35</v>
      </c>
      <c r="X12" s="34" t="s">
        <v>23</v>
      </c>
      <c r="Y12" s="34" t="s">
        <v>16</v>
      </c>
      <c r="Z12" s="34" t="s">
        <v>257</v>
      </c>
      <c r="AA12" s="34" t="s">
        <v>250</v>
      </c>
      <c r="AB12" s="34" t="s">
        <v>252</v>
      </c>
      <c r="AC12" s="34" t="s">
        <v>251</v>
      </c>
      <c r="AD12" s="34" t="s">
        <v>253</v>
      </c>
      <c r="AE12" s="34" t="s">
        <v>254</v>
      </c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</row>
    <row r="13" spans="1:93" ht="12" customHeight="1" x14ac:dyDescent="0.35">
      <c r="A13" s="15" t="s">
        <v>51</v>
      </c>
      <c r="B13" s="15" t="s">
        <v>51</v>
      </c>
      <c r="C13" s="15" t="s">
        <v>17</v>
      </c>
      <c r="D13" s="15" t="s">
        <v>30</v>
      </c>
      <c r="E13" s="15" t="s">
        <v>46</v>
      </c>
      <c r="F13" s="15" t="s">
        <v>52</v>
      </c>
      <c r="G13" s="16">
        <v>2</v>
      </c>
      <c r="H13" s="16">
        <v>1</v>
      </c>
      <c r="I13" s="16">
        <v>0</v>
      </c>
      <c r="J13" s="15" t="s">
        <v>16</v>
      </c>
      <c r="K13" s="15" t="s">
        <v>32</v>
      </c>
      <c r="L13" s="15" t="s">
        <v>32</v>
      </c>
      <c r="M13" s="3" t="s">
        <v>33</v>
      </c>
      <c r="O13" s="22" t="s">
        <v>19</v>
      </c>
      <c r="P13" s="17">
        <v>1.6806722689075631E-3</v>
      </c>
      <c r="Q13" s="19">
        <v>42</v>
      </c>
      <c r="R13" s="20">
        <v>1.826086956521739</v>
      </c>
      <c r="S13" s="20">
        <v>1.9031364024555903</v>
      </c>
      <c r="V13" s="23" t="s">
        <v>181</v>
      </c>
      <c r="W13" s="24"/>
      <c r="X13" s="24"/>
      <c r="Y13" s="24"/>
      <c r="Z13" s="24"/>
      <c r="AA13" s="23" t="s">
        <v>181</v>
      </c>
      <c r="AB13" s="24"/>
      <c r="AC13" s="25"/>
      <c r="AD13" s="26"/>
      <c r="AE13" s="26"/>
      <c r="AF13"/>
      <c r="AG13"/>
      <c r="AH13"/>
      <c r="AI13"/>
      <c r="AJ13"/>
      <c r="AK13"/>
      <c r="AL13"/>
      <c r="AM13"/>
      <c r="AN13"/>
      <c r="AO13"/>
      <c r="AP13"/>
      <c r="AQ13"/>
    </row>
    <row r="14" spans="1:93" ht="12" customHeight="1" x14ac:dyDescent="0.35">
      <c r="A14" s="15" t="s">
        <v>53</v>
      </c>
      <c r="B14" s="15" t="s">
        <v>53</v>
      </c>
      <c r="C14" s="15" t="s">
        <v>17</v>
      </c>
      <c r="D14" s="15" t="s">
        <v>30</v>
      </c>
      <c r="E14" s="15" t="s">
        <v>55</v>
      </c>
      <c r="F14" s="15" t="s">
        <v>19</v>
      </c>
      <c r="G14" s="16">
        <v>64</v>
      </c>
      <c r="H14" s="16">
        <v>16</v>
      </c>
      <c r="I14" s="16">
        <v>24.839484696748443</v>
      </c>
      <c r="J14" s="15" t="s">
        <v>35</v>
      </c>
      <c r="K14" s="15" t="s">
        <v>32</v>
      </c>
      <c r="L14" s="15" t="s">
        <v>37</v>
      </c>
      <c r="M14" s="3" t="s">
        <v>33</v>
      </c>
      <c r="O14" s="22" t="s">
        <v>44</v>
      </c>
      <c r="P14" s="17">
        <v>4.0016006402561022E-5</v>
      </c>
      <c r="Q14" s="19">
        <v>1</v>
      </c>
      <c r="R14" s="20">
        <v>1</v>
      </c>
      <c r="S14" s="20">
        <v>0</v>
      </c>
      <c r="V14" s="27" t="s">
        <v>180</v>
      </c>
      <c r="W14" s="24"/>
      <c r="X14" s="24"/>
      <c r="Y14" s="24"/>
      <c r="Z14" s="24"/>
      <c r="AA14" s="27" t="s">
        <v>180</v>
      </c>
      <c r="AB14" s="24"/>
      <c r="AC14" s="25"/>
      <c r="AD14" s="26"/>
      <c r="AE14" s="26"/>
      <c r="AF14"/>
      <c r="AG14"/>
      <c r="AH14"/>
      <c r="AI14"/>
      <c r="AJ14"/>
      <c r="AK14"/>
      <c r="AL14"/>
      <c r="AM14"/>
      <c r="AN14"/>
      <c r="AO14"/>
      <c r="AP14"/>
      <c r="AQ14"/>
    </row>
    <row r="15" spans="1:93" ht="12" customHeight="1" x14ac:dyDescent="0.35">
      <c r="A15" s="15" t="s">
        <v>56</v>
      </c>
      <c r="B15" s="15" t="s">
        <v>56</v>
      </c>
      <c r="C15" s="15" t="s">
        <v>17</v>
      </c>
      <c r="D15" s="15" t="s">
        <v>30</v>
      </c>
      <c r="E15" s="15" t="s">
        <v>46</v>
      </c>
      <c r="F15" s="15" t="s">
        <v>57</v>
      </c>
      <c r="G15" s="16">
        <v>2</v>
      </c>
      <c r="H15" s="16">
        <v>2</v>
      </c>
      <c r="I15" s="16">
        <v>0</v>
      </c>
      <c r="J15" s="15" t="s">
        <v>16</v>
      </c>
      <c r="K15" s="15" t="s">
        <v>32</v>
      </c>
      <c r="L15" s="15" t="s">
        <v>32</v>
      </c>
      <c r="M15" s="3" t="s">
        <v>33</v>
      </c>
      <c r="O15" s="21" t="s">
        <v>46</v>
      </c>
      <c r="P15" s="17">
        <v>0.1080032012805122</v>
      </c>
      <c r="Q15" s="19">
        <v>2699</v>
      </c>
      <c r="R15" s="20">
        <v>30.783505154639176</v>
      </c>
      <c r="S15" s="20">
        <v>118.91443920580636</v>
      </c>
      <c r="V15" s="28" t="s">
        <v>19</v>
      </c>
      <c r="W15" s="24">
        <v>1</v>
      </c>
      <c r="X15" s="24"/>
      <c r="Y15" s="24"/>
      <c r="Z15" s="24">
        <v>1</v>
      </c>
      <c r="AA15" s="28" t="s">
        <v>19</v>
      </c>
      <c r="AB15" s="24">
        <v>1467</v>
      </c>
      <c r="AC15" s="25">
        <v>5.8703481392557023E-2</v>
      </c>
      <c r="AD15" s="26">
        <v>14.524752475247524</v>
      </c>
      <c r="AE15" s="26">
        <v>12.813663854431919</v>
      </c>
      <c r="AF15"/>
      <c r="AG15"/>
      <c r="AH15"/>
      <c r="AI15"/>
      <c r="AJ15"/>
      <c r="AK15"/>
      <c r="AL15"/>
      <c r="AM15"/>
      <c r="AN15"/>
      <c r="AO15"/>
      <c r="AP15"/>
      <c r="AQ15"/>
    </row>
    <row r="16" spans="1:93" ht="12" customHeight="1" x14ac:dyDescent="0.35">
      <c r="A16" s="15" t="s">
        <v>58</v>
      </c>
      <c r="B16" s="15" t="s">
        <v>58</v>
      </c>
      <c r="C16" s="15" t="s">
        <v>17</v>
      </c>
      <c r="D16" s="15" t="s">
        <v>30</v>
      </c>
      <c r="E16" s="15" t="s">
        <v>59</v>
      </c>
      <c r="F16" s="15" t="s">
        <v>60</v>
      </c>
      <c r="G16" s="16">
        <v>683</v>
      </c>
      <c r="H16" s="16">
        <v>8.432098765432098</v>
      </c>
      <c r="I16" s="16">
        <v>9.8268192756692709</v>
      </c>
      <c r="J16" s="15" t="s">
        <v>35</v>
      </c>
      <c r="K16" s="15" t="s">
        <v>32</v>
      </c>
      <c r="L16" s="15" t="s">
        <v>37</v>
      </c>
      <c r="M16" s="3" t="s">
        <v>33</v>
      </c>
      <c r="O16" s="22" t="s">
        <v>52</v>
      </c>
      <c r="P16" s="17">
        <v>8.0032012805122043E-5</v>
      </c>
      <c r="Q16" s="19">
        <v>2</v>
      </c>
      <c r="R16" s="20">
        <v>1</v>
      </c>
      <c r="S16" s="20">
        <v>0</v>
      </c>
      <c r="V16" s="23" t="s">
        <v>28</v>
      </c>
      <c r="W16" s="24"/>
      <c r="X16" s="24"/>
      <c r="Y16" s="24"/>
      <c r="Z16" s="24"/>
      <c r="AA16" s="23" t="s">
        <v>28</v>
      </c>
      <c r="AB16" s="24"/>
      <c r="AC16" s="25"/>
      <c r="AD16" s="26"/>
      <c r="AE16" s="26"/>
      <c r="AF16"/>
      <c r="AG16"/>
      <c r="AH16"/>
      <c r="AI16"/>
      <c r="AJ16"/>
      <c r="AK16"/>
      <c r="AL16"/>
      <c r="AM16"/>
      <c r="AN16"/>
      <c r="AO16"/>
      <c r="AP16"/>
      <c r="AQ16"/>
    </row>
    <row r="17" spans="1:43" ht="12" customHeight="1" x14ac:dyDescent="0.35">
      <c r="A17" s="15" t="s">
        <v>61</v>
      </c>
      <c r="B17" s="15" t="s">
        <v>61</v>
      </c>
      <c r="C17" s="15" t="s">
        <v>17</v>
      </c>
      <c r="D17" s="15" t="s">
        <v>30</v>
      </c>
      <c r="E17" s="15" t="s">
        <v>19</v>
      </c>
      <c r="F17" s="15" t="s">
        <v>19</v>
      </c>
      <c r="G17" s="16">
        <v>252</v>
      </c>
      <c r="H17" s="16">
        <v>5.6</v>
      </c>
      <c r="I17" s="16">
        <v>5.6858498827254396</v>
      </c>
      <c r="J17" s="15" t="s">
        <v>23</v>
      </c>
      <c r="K17" s="15" t="s">
        <v>32</v>
      </c>
      <c r="L17" s="15" t="s">
        <v>32</v>
      </c>
      <c r="M17" s="3" t="s">
        <v>33</v>
      </c>
      <c r="O17" s="22" t="s">
        <v>47</v>
      </c>
      <c r="P17" s="17">
        <v>0.10784313725490197</v>
      </c>
      <c r="Q17" s="19">
        <v>2695</v>
      </c>
      <c r="R17" s="20">
        <v>27.783505154639176</v>
      </c>
      <c r="S17" s="20">
        <v>118.91443920580636</v>
      </c>
      <c r="V17" s="27" t="s">
        <v>27</v>
      </c>
      <c r="W17" s="24"/>
      <c r="X17" s="24"/>
      <c r="Y17" s="24"/>
      <c r="Z17" s="24"/>
      <c r="AA17" s="27" t="s">
        <v>27</v>
      </c>
      <c r="AB17" s="24"/>
      <c r="AC17" s="25"/>
      <c r="AD17" s="26"/>
      <c r="AE17" s="26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 ht="12" customHeight="1" x14ac:dyDescent="0.35">
      <c r="A18" s="15" t="s">
        <v>62</v>
      </c>
      <c r="B18" s="15" t="s">
        <v>62</v>
      </c>
      <c r="C18" s="15" t="s">
        <v>17</v>
      </c>
      <c r="D18" s="15" t="s">
        <v>63</v>
      </c>
      <c r="E18" s="15" t="s">
        <v>19</v>
      </c>
      <c r="F18" s="15" t="s">
        <v>19</v>
      </c>
      <c r="G18" s="16">
        <v>1</v>
      </c>
      <c r="H18" s="16">
        <v>1</v>
      </c>
      <c r="I18" s="16">
        <v>0</v>
      </c>
      <c r="J18" s="15" t="s">
        <v>35</v>
      </c>
      <c r="K18" s="15" t="s">
        <v>62</v>
      </c>
      <c r="L18" s="15" t="s">
        <v>37</v>
      </c>
      <c r="M18" s="3" t="s">
        <v>20</v>
      </c>
      <c r="O18" s="22" t="s">
        <v>57</v>
      </c>
      <c r="P18" s="17">
        <v>8.0032012805122043E-5</v>
      </c>
      <c r="Q18" s="19">
        <v>2</v>
      </c>
      <c r="R18" s="20">
        <v>2</v>
      </c>
      <c r="S18" s="20">
        <v>0</v>
      </c>
      <c r="V18" s="28" t="s">
        <v>19</v>
      </c>
      <c r="W18" s="24"/>
      <c r="X18" s="24">
        <v>1</v>
      </c>
      <c r="Y18" s="24"/>
      <c r="Z18" s="24">
        <v>1</v>
      </c>
      <c r="AA18" s="28" t="s">
        <v>19</v>
      </c>
      <c r="AB18" s="24">
        <v>3</v>
      </c>
      <c r="AC18" s="25">
        <v>1.2004801920768308E-4</v>
      </c>
      <c r="AD18" s="26">
        <v>1</v>
      </c>
      <c r="AE18" s="26">
        <v>0</v>
      </c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 ht="12" customHeight="1" x14ac:dyDescent="0.35">
      <c r="A19" s="15" t="s">
        <v>64</v>
      </c>
      <c r="B19" s="15" t="s">
        <v>64</v>
      </c>
      <c r="C19" s="15" t="s">
        <v>17</v>
      </c>
      <c r="D19" s="15" t="s">
        <v>65</v>
      </c>
      <c r="E19" s="15" t="s">
        <v>19</v>
      </c>
      <c r="F19" s="15" t="s">
        <v>19</v>
      </c>
      <c r="G19" s="16">
        <v>140</v>
      </c>
      <c r="H19" s="16">
        <v>3.2558139534883721</v>
      </c>
      <c r="I19" s="16">
        <v>2.9656406285117756</v>
      </c>
      <c r="J19" s="15" t="s">
        <v>23</v>
      </c>
      <c r="K19" s="15" t="s">
        <v>66</v>
      </c>
      <c r="L19" s="15" t="s">
        <v>66</v>
      </c>
      <c r="M19" s="3" t="s">
        <v>33</v>
      </c>
      <c r="O19" s="21" t="s">
        <v>41</v>
      </c>
      <c r="P19" s="17">
        <v>4.2016806722689074E-3</v>
      </c>
      <c r="Q19" s="19">
        <v>105</v>
      </c>
      <c r="R19" s="20">
        <v>3.9818181818181815</v>
      </c>
      <c r="S19" s="20">
        <v>3.1692871550173063</v>
      </c>
      <c r="V19" s="23" t="s">
        <v>30</v>
      </c>
      <c r="W19" s="24"/>
      <c r="X19" s="24"/>
      <c r="Y19" s="24"/>
      <c r="Z19" s="24"/>
      <c r="AA19" s="23" t="s">
        <v>30</v>
      </c>
      <c r="AB19" s="24"/>
      <c r="AC19" s="25"/>
      <c r="AD19" s="26"/>
      <c r="AE19" s="26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 ht="12" customHeight="1" x14ac:dyDescent="0.35">
      <c r="A20" s="15" t="s">
        <v>67</v>
      </c>
      <c r="B20" s="15" t="s">
        <v>67</v>
      </c>
      <c r="C20" s="15" t="s">
        <v>17</v>
      </c>
      <c r="D20" s="15" t="s">
        <v>65</v>
      </c>
      <c r="E20" s="15" t="s">
        <v>19</v>
      </c>
      <c r="F20" s="15" t="s">
        <v>19</v>
      </c>
      <c r="G20" s="16">
        <v>1879</v>
      </c>
      <c r="H20" s="16">
        <v>17.726415094339622</v>
      </c>
      <c r="I20" s="16">
        <v>72.60614000478013</v>
      </c>
      <c r="J20" s="15" t="s">
        <v>35</v>
      </c>
      <c r="K20" s="15" t="s">
        <v>68</v>
      </c>
      <c r="L20" s="15" t="s">
        <v>37</v>
      </c>
      <c r="M20" s="3" t="s">
        <v>33</v>
      </c>
      <c r="O20" s="22" t="s">
        <v>19</v>
      </c>
      <c r="P20" s="17">
        <v>4.2016806722689074E-3</v>
      </c>
      <c r="Q20" s="19">
        <v>105</v>
      </c>
      <c r="R20" s="20">
        <v>3.9818181818181815</v>
      </c>
      <c r="S20" s="20">
        <v>3.1692871550173063</v>
      </c>
      <c r="V20" s="27" t="s">
        <v>61</v>
      </c>
      <c r="W20" s="24"/>
      <c r="X20" s="24"/>
      <c r="Y20" s="24"/>
      <c r="Z20" s="24"/>
      <c r="AA20" s="27" t="s">
        <v>61</v>
      </c>
      <c r="AB20" s="24"/>
      <c r="AC20" s="25"/>
      <c r="AD20" s="26"/>
      <c r="AE20" s="26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 ht="12" customHeight="1" x14ac:dyDescent="0.35">
      <c r="A21" s="15" t="s">
        <v>69</v>
      </c>
      <c r="B21" s="15" t="s">
        <v>67</v>
      </c>
      <c r="C21" s="15" t="s">
        <v>17</v>
      </c>
      <c r="D21" s="15" t="s">
        <v>65</v>
      </c>
      <c r="E21" s="15" t="s">
        <v>19</v>
      </c>
      <c r="F21" s="15" t="s">
        <v>19</v>
      </c>
      <c r="G21" s="16">
        <v>13</v>
      </c>
      <c r="H21" s="16">
        <v>6.5</v>
      </c>
      <c r="I21" s="16">
        <v>3.5</v>
      </c>
      <c r="J21" s="15" t="s">
        <v>35</v>
      </c>
      <c r="K21" s="15" t="s">
        <v>68</v>
      </c>
      <c r="L21" s="15" t="s">
        <v>37</v>
      </c>
      <c r="M21" s="3" t="s">
        <v>20</v>
      </c>
      <c r="O21" s="21" t="s">
        <v>39</v>
      </c>
      <c r="P21" s="17">
        <v>3.6414565826330533E-3</v>
      </c>
      <c r="Q21" s="19">
        <v>91</v>
      </c>
      <c r="R21" s="20">
        <v>2.3333333333333335</v>
      </c>
      <c r="S21" s="20">
        <v>1.4907119849998598</v>
      </c>
      <c r="V21" s="28" t="s">
        <v>19</v>
      </c>
      <c r="W21" s="24"/>
      <c r="X21" s="24">
        <v>1</v>
      </c>
      <c r="Y21" s="24"/>
      <c r="Z21" s="24">
        <v>1</v>
      </c>
      <c r="AA21" s="28" t="s">
        <v>19</v>
      </c>
      <c r="AB21" s="24">
        <v>252</v>
      </c>
      <c r="AC21" s="25">
        <v>1.0084033613445379E-2</v>
      </c>
      <c r="AD21" s="26">
        <v>5.6</v>
      </c>
      <c r="AE21" s="26">
        <v>5.6858498827254396</v>
      </c>
      <c r="AF21"/>
      <c r="AG21"/>
      <c r="AH21"/>
      <c r="AI21"/>
      <c r="AJ21"/>
      <c r="AK21"/>
      <c r="AL21"/>
      <c r="AM21"/>
      <c r="AN21"/>
      <c r="AO21"/>
      <c r="AP21"/>
      <c r="AQ21"/>
    </row>
    <row r="22" spans="1:43" ht="12" customHeight="1" x14ac:dyDescent="0.35">
      <c r="A22" s="15" t="s">
        <v>70</v>
      </c>
      <c r="B22" s="15" t="s">
        <v>70</v>
      </c>
      <c r="C22" s="15" t="s">
        <v>17</v>
      </c>
      <c r="D22" s="15" t="s">
        <v>71</v>
      </c>
      <c r="E22" s="15" t="s">
        <v>19</v>
      </c>
      <c r="F22" s="15" t="s">
        <v>19</v>
      </c>
      <c r="G22" s="16">
        <v>10</v>
      </c>
      <c r="H22" s="16">
        <v>1.4285714285714286</v>
      </c>
      <c r="I22" s="16">
        <v>0.72843135908468359</v>
      </c>
      <c r="J22" s="15" t="s">
        <v>16</v>
      </c>
      <c r="K22" s="15" t="s">
        <v>72</v>
      </c>
      <c r="L22" s="15" t="s">
        <v>72</v>
      </c>
      <c r="M22" s="3" t="s">
        <v>33</v>
      </c>
      <c r="O22" s="22" t="s">
        <v>19</v>
      </c>
      <c r="P22" s="17">
        <v>3.6414565826330533E-3</v>
      </c>
      <c r="Q22" s="19">
        <v>91</v>
      </c>
      <c r="R22" s="20">
        <v>2.3333333333333335</v>
      </c>
      <c r="S22" s="20">
        <v>1.4907119849998598</v>
      </c>
      <c r="V22" s="27" t="s">
        <v>34</v>
      </c>
      <c r="W22" s="24"/>
      <c r="X22" s="24"/>
      <c r="Y22" s="24"/>
      <c r="Z22" s="24"/>
      <c r="AA22" s="27" t="s">
        <v>34</v>
      </c>
      <c r="AB22" s="24"/>
      <c r="AC22" s="25"/>
      <c r="AD22" s="26"/>
      <c r="AE22" s="26"/>
      <c r="AF22"/>
      <c r="AG22"/>
      <c r="AH22"/>
      <c r="AI22"/>
      <c r="AJ22"/>
      <c r="AK22"/>
      <c r="AL22"/>
      <c r="AM22"/>
      <c r="AN22"/>
      <c r="AO22"/>
      <c r="AP22"/>
      <c r="AQ22"/>
    </row>
    <row r="23" spans="1:43" ht="12" customHeight="1" x14ac:dyDescent="0.35">
      <c r="A23" s="15" t="s">
        <v>73</v>
      </c>
      <c r="B23" s="15" t="s">
        <v>73</v>
      </c>
      <c r="C23" s="15" t="s">
        <v>17</v>
      </c>
      <c r="D23" s="15" t="s">
        <v>71</v>
      </c>
      <c r="E23" s="15" t="s">
        <v>74</v>
      </c>
      <c r="F23" s="15" t="s">
        <v>19</v>
      </c>
      <c r="G23" s="16">
        <v>749</v>
      </c>
      <c r="H23" s="16">
        <v>16.282608695652176</v>
      </c>
      <c r="I23" s="16">
        <v>27.862756069768164</v>
      </c>
      <c r="J23" s="15" t="s">
        <v>16</v>
      </c>
      <c r="K23" s="15" t="s">
        <v>75</v>
      </c>
      <c r="L23" s="15" t="s">
        <v>75</v>
      </c>
      <c r="M23" s="3" t="s">
        <v>33</v>
      </c>
      <c r="O23" s="21" t="s">
        <v>59</v>
      </c>
      <c r="P23" s="17">
        <v>2.7330932372949181E-2</v>
      </c>
      <c r="Q23" s="19">
        <v>683</v>
      </c>
      <c r="R23" s="20">
        <v>8.432098765432098</v>
      </c>
      <c r="S23" s="20">
        <v>9.8268192756692709</v>
      </c>
      <c r="V23" s="28" t="s">
        <v>19</v>
      </c>
      <c r="W23" s="24">
        <v>1</v>
      </c>
      <c r="X23" s="24"/>
      <c r="Y23" s="24"/>
      <c r="Z23" s="24">
        <v>1</v>
      </c>
      <c r="AA23" s="28" t="s">
        <v>19</v>
      </c>
      <c r="AB23" s="24">
        <v>42</v>
      </c>
      <c r="AC23" s="25">
        <v>1.6806722689075631E-3</v>
      </c>
      <c r="AD23" s="26">
        <v>1.826086956521739</v>
      </c>
      <c r="AE23" s="26">
        <v>1.9031364024555903</v>
      </c>
      <c r="AF23"/>
      <c r="AG23"/>
      <c r="AH23"/>
      <c r="AI23"/>
      <c r="AJ23"/>
      <c r="AK23"/>
      <c r="AL23"/>
      <c r="AM23"/>
      <c r="AN23"/>
      <c r="AO23"/>
      <c r="AP23"/>
      <c r="AQ23"/>
    </row>
    <row r="24" spans="1:43" ht="12" customHeight="1" x14ac:dyDescent="0.35">
      <c r="A24" s="15" t="s">
        <v>77</v>
      </c>
      <c r="B24" s="15" t="s">
        <v>77</v>
      </c>
      <c r="C24" s="15" t="s">
        <v>17</v>
      </c>
      <c r="D24" s="15" t="s">
        <v>71</v>
      </c>
      <c r="E24" s="15" t="s">
        <v>74</v>
      </c>
      <c r="F24" s="15" t="s">
        <v>19</v>
      </c>
      <c r="G24" s="16">
        <v>1589</v>
      </c>
      <c r="H24" s="16">
        <v>18.916666666666668</v>
      </c>
      <c r="I24" s="16">
        <v>21.092883212643599</v>
      </c>
      <c r="J24" s="15" t="s">
        <v>16</v>
      </c>
      <c r="K24" s="15" t="s">
        <v>75</v>
      </c>
      <c r="L24" s="15" t="s">
        <v>75</v>
      </c>
      <c r="M24" s="3" t="s">
        <v>33</v>
      </c>
      <c r="O24" s="22" t="s">
        <v>60</v>
      </c>
      <c r="P24" s="17">
        <v>2.7330932372949181E-2</v>
      </c>
      <c r="Q24" s="19">
        <v>683</v>
      </c>
      <c r="R24" s="20">
        <v>8.432098765432098</v>
      </c>
      <c r="S24" s="20">
        <v>9.8268192756692709</v>
      </c>
      <c r="V24" s="27" t="s">
        <v>29</v>
      </c>
      <c r="W24" s="24"/>
      <c r="X24" s="24"/>
      <c r="Y24" s="24"/>
      <c r="Z24" s="24"/>
      <c r="AA24" s="27" t="s">
        <v>29</v>
      </c>
      <c r="AB24" s="24"/>
      <c r="AC24" s="25"/>
      <c r="AD24" s="26"/>
      <c r="AE24" s="26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 ht="12" customHeight="1" x14ac:dyDescent="0.35">
      <c r="A25" s="15" t="s">
        <v>78</v>
      </c>
      <c r="B25" s="15" t="s">
        <v>78</v>
      </c>
      <c r="C25" s="15" t="s">
        <v>17</v>
      </c>
      <c r="D25" s="15" t="s">
        <v>71</v>
      </c>
      <c r="E25" s="15" t="s">
        <v>79</v>
      </c>
      <c r="F25" s="15" t="s">
        <v>19</v>
      </c>
      <c r="G25" s="16">
        <v>36</v>
      </c>
      <c r="H25" s="16">
        <v>3.2727272727272729</v>
      </c>
      <c r="I25" s="16">
        <v>5.3613246173769928</v>
      </c>
      <c r="J25" s="15" t="s">
        <v>16</v>
      </c>
      <c r="K25" s="15" t="s">
        <v>75</v>
      </c>
      <c r="L25" s="15" t="s">
        <v>75</v>
      </c>
      <c r="M25" s="3" t="s">
        <v>33</v>
      </c>
      <c r="O25" s="21" t="s">
        <v>49</v>
      </c>
      <c r="P25" s="17">
        <v>6.842737094837935E-3</v>
      </c>
      <c r="Q25" s="19">
        <v>171</v>
      </c>
      <c r="R25" s="20">
        <v>3.1666666666666665</v>
      </c>
      <c r="S25" s="20">
        <v>4.3065411058407763</v>
      </c>
      <c r="V25" s="28" t="s">
        <v>19</v>
      </c>
      <c r="W25" s="24"/>
      <c r="X25" s="24"/>
      <c r="Y25" s="24">
        <v>1</v>
      </c>
      <c r="Z25" s="24">
        <v>1</v>
      </c>
      <c r="AA25" s="28" t="s">
        <v>19</v>
      </c>
      <c r="AB25" s="24">
        <v>1</v>
      </c>
      <c r="AC25" s="25">
        <v>4.0016006402561022E-5</v>
      </c>
      <c r="AD25" s="26">
        <v>1</v>
      </c>
      <c r="AE25" s="26">
        <v>0</v>
      </c>
      <c r="AF25"/>
      <c r="AG25"/>
      <c r="AH25"/>
      <c r="AI25"/>
      <c r="AJ25"/>
      <c r="AK25"/>
      <c r="AL25"/>
      <c r="AM25"/>
      <c r="AN25"/>
      <c r="AO25"/>
      <c r="AP25"/>
      <c r="AQ25"/>
    </row>
    <row r="26" spans="1:43" ht="12" customHeight="1" x14ac:dyDescent="0.35">
      <c r="A26" s="15" t="s">
        <v>80</v>
      </c>
      <c r="B26" s="15" t="s">
        <v>80</v>
      </c>
      <c r="C26" s="15" t="s">
        <v>17</v>
      </c>
      <c r="D26" s="15" t="s">
        <v>71</v>
      </c>
      <c r="E26" s="15" t="s">
        <v>81</v>
      </c>
      <c r="F26" s="15" t="s">
        <v>19</v>
      </c>
      <c r="G26" s="16">
        <v>12</v>
      </c>
      <c r="H26" s="16">
        <v>0.11428571428571428</v>
      </c>
      <c r="I26" s="16">
        <v>0.83168544550936374</v>
      </c>
      <c r="J26" s="15" t="s">
        <v>16</v>
      </c>
      <c r="K26" s="15" t="s">
        <v>72</v>
      </c>
      <c r="L26" s="15" t="s">
        <v>72</v>
      </c>
      <c r="M26" s="3" t="s">
        <v>33</v>
      </c>
      <c r="O26" s="22" t="s">
        <v>50</v>
      </c>
      <c r="P26" s="17">
        <v>6.842737094837935E-3</v>
      </c>
      <c r="Q26" s="19">
        <v>171</v>
      </c>
      <c r="R26" s="20">
        <v>3.1666666666666665</v>
      </c>
      <c r="S26" s="20">
        <v>4.3065411058407763</v>
      </c>
      <c r="V26" s="27" t="s">
        <v>45</v>
      </c>
      <c r="W26" s="24"/>
      <c r="X26" s="24"/>
      <c r="Y26" s="24"/>
      <c r="Z26" s="24"/>
      <c r="AA26" s="27" t="s">
        <v>45</v>
      </c>
      <c r="AB26" s="24"/>
      <c r="AC26" s="25"/>
      <c r="AD26" s="26"/>
      <c r="AE26" s="26"/>
      <c r="AF26"/>
      <c r="AG26"/>
      <c r="AH26"/>
      <c r="AI26"/>
      <c r="AJ26"/>
      <c r="AK26"/>
      <c r="AL26"/>
      <c r="AM26"/>
      <c r="AN26"/>
      <c r="AO26"/>
      <c r="AP26"/>
      <c r="AQ26"/>
    </row>
    <row r="27" spans="1:43" ht="12" customHeight="1" x14ac:dyDescent="0.35">
      <c r="A27" s="15" t="s">
        <v>82</v>
      </c>
      <c r="B27" s="15" t="s">
        <v>82</v>
      </c>
      <c r="C27" s="15" t="s">
        <v>17</v>
      </c>
      <c r="D27" s="15" t="s">
        <v>71</v>
      </c>
      <c r="E27" s="15" t="s">
        <v>81</v>
      </c>
      <c r="F27" s="15" t="s">
        <v>83</v>
      </c>
      <c r="G27" s="16">
        <v>80</v>
      </c>
      <c r="H27" s="16">
        <v>4.7058823529411766</v>
      </c>
      <c r="I27" s="16">
        <v>4.4558580857425003</v>
      </c>
      <c r="J27" s="15" t="s">
        <v>16</v>
      </c>
      <c r="K27" s="15" t="s">
        <v>72</v>
      </c>
      <c r="L27" s="15" t="s">
        <v>72</v>
      </c>
      <c r="M27" s="3" t="s">
        <v>33</v>
      </c>
      <c r="O27" s="21" t="s">
        <v>55</v>
      </c>
      <c r="P27" s="17">
        <v>2.5610244097639054E-3</v>
      </c>
      <c r="Q27" s="19">
        <v>64</v>
      </c>
      <c r="R27" s="20">
        <v>16</v>
      </c>
      <c r="S27" s="20">
        <v>24.839484696748443</v>
      </c>
      <c r="V27" s="28" t="s">
        <v>47</v>
      </c>
      <c r="W27" s="24"/>
      <c r="X27" s="24"/>
      <c r="Y27" s="24">
        <v>1</v>
      </c>
      <c r="Z27" s="24">
        <v>1</v>
      </c>
      <c r="AA27" s="28" t="s">
        <v>47</v>
      </c>
      <c r="AB27" s="24">
        <v>2695</v>
      </c>
      <c r="AC27" s="25">
        <v>0.10784313725490197</v>
      </c>
      <c r="AD27" s="26">
        <v>27.783505154639176</v>
      </c>
      <c r="AE27" s="26">
        <v>118.91443920580636</v>
      </c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 ht="12" customHeight="1" x14ac:dyDescent="0.35">
      <c r="A28" s="29" t="s">
        <v>84</v>
      </c>
      <c r="B28" s="15" t="s">
        <v>82</v>
      </c>
      <c r="C28" s="15" t="s">
        <v>17</v>
      </c>
      <c r="D28" s="15" t="s">
        <v>71</v>
      </c>
      <c r="E28" s="15" t="s">
        <v>81</v>
      </c>
      <c r="F28" s="15" t="s">
        <v>83</v>
      </c>
      <c r="G28" s="16">
        <v>28</v>
      </c>
      <c r="H28" s="16">
        <v>2.5454545454545454</v>
      </c>
      <c r="I28" s="16">
        <v>1.6160353486028345</v>
      </c>
      <c r="J28" s="15" t="s">
        <v>16</v>
      </c>
      <c r="K28" s="15" t="s">
        <v>72</v>
      </c>
      <c r="L28" s="15" t="s">
        <v>72</v>
      </c>
      <c r="M28" s="3" t="s">
        <v>20</v>
      </c>
      <c r="O28" s="22" t="s">
        <v>19</v>
      </c>
      <c r="P28" s="17">
        <v>2.5610244097639054E-3</v>
      </c>
      <c r="Q28" s="19">
        <v>64</v>
      </c>
      <c r="R28" s="20">
        <v>16</v>
      </c>
      <c r="S28" s="20">
        <v>24.839484696748443</v>
      </c>
      <c r="V28" s="27" t="s">
        <v>48</v>
      </c>
      <c r="W28" s="24"/>
      <c r="X28" s="24"/>
      <c r="Y28" s="24"/>
      <c r="Z28" s="24"/>
      <c r="AA28" s="27" t="s">
        <v>48</v>
      </c>
      <c r="AB28" s="24"/>
      <c r="AC28" s="25"/>
      <c r="AD28" s="26"/>
      <c r="AE28" s="26"/>
      <c r="AF28"/>
      <c r="AG28"/>
      <c r="AH28"/>
      <c r="AI28"/>
      <c r="AJ28"/>
      <c r="AK28"/>
      <c r="AL28"/>
      <c r="AM28"/>
      <c r="AN28"/>
      <c r="AO28"/>
      <c r="AP28"/>
      <c r="AQ28"/>
    </row>
    <row r="29" spans="1:43" ht="12" customHeight="1" x14ac:dyDescent="0.35">
      <c r="A29" s="15" t="s">
        <v>85</v>
      </c>
      <c r="B29" s="15" t="s">
        <v>85</v>
      </c>
      <c r="C29" s="15" t="s">
        <v>17</v>
      </c>
      <c r="D29" s="15" t="s">
        <v>71</v>
      </c>
      <c r="E29" s="15" t="s">
        <v>81</v>
      </c>
      <c r="F29" s="15" t="s">
        <v>86</v>
      </c>
      <c r="G29" s="16">
        <v>25</v>
      </c>
      <c r="H29" s="16">
        <v>3.125</v>
      </c>
      <c r="I29" s="16">
        <v>3.822221212855164</v>
      </c>
      <c r="J29" s="15" t="s">
        <v>16</v>
      </c>
      <c r="K29" s="15" t="s">
        <v>72</v>
      </c>
      <c r="L29" s="15" t="s">
        <v>72</v>
      </c>
      <c r="M29" s="3" t="s">
        <v>33</v>
      </c>
      <c r="O29" s="21" t="s">
        <v>31</v>
      </c>
      <c r="P29" s="17">
        <v>4.0016006402561022E-5</v>
      </c>
      <c r="Q29" s="19">
        <v>1</v>
      </c>
      <c r="R29" s="20">
        <v>1</v>
      </c>
      <c r="S29" s="20">
        <v>0</v>
      </c>
      <c r="V29" s="28" t="s">
        <v>50</v>
      </c>
      <c r="W29" s="24"/>
      <c r="X29" s="24"/>
      <c r="Y29" s="24">
        <v>1</v>
      </c>
      <c r="Z29" s="24">
        <v>1</v>
      </c>
      <c r="AA29" s="28" t="s">
        <v>50</v>
      </c>
      <c r="AB29" s="24">
        <v>171</v>
      </c>
      <c r="AC29" s="25">
        <v>6.842737094837935E-3</v>
      </c>
      <c r="AD29" s="26">
        <v>3.1666666666666665</v>
      </c>
      <c r="AE29" s="26">
        <v>4.3065411058407763</v>
      </c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 ht="12" customHeight="1" x14ac:dyDescent="0.35">
      <c r="A30" s="15" t="s">
        <v>87</v>
      </c>
      <c r="B30" s="15" t="s">
        <v>87</v>
      </c>
      <c r="C30" s="15" t="s">
        <v>17</v>
      </c>
      <c r="D30" s="15" t="s">
        <v>71</v>
      </c>
      <c r="E30" s="15" t="s">
        <v>81</v>
      </c>
      <c r="F30" s="15" t="s">
        <v>88</v>
      </c>
      <c r="G30" s="16">
        <v>527</v>
      </c>
      <c r="H30" s="16">
        <v>9.4107142857142865</v>
      </c>
      <c r="I30" s="16">
        <v>12.151979241662483</v>
      </c>
      <c r="J30" s="15" t="s">
        <v>16</v>
      </c>
      <c r="K30" s="15" t="s">
        <v>72</v>
      </c>
      <c r="L30" s="15" t="s">
        <v>72</v>
      </c>
      <c r="M30" s="3" t="s">
        <v>33</v>
      </c>
      <c r="O30" s="22" t="s">
        <v>19</v>
      </c>
      <c r="P30" s="17">
        <v>4.0016006402561022E-5</v>
      </c>
      <c r="Q30" s="19">
        <v>1</v>
      </c>
      <c r="R30" s="20">
        <v>1</v>
      </c>
      <c r="S30" s="20">
        <v>0</v>
      </c>
      <c r="V30" s="27" t="s">
        <v>43</v>
      </c>
      <c r="W30" s="24"/>
      <c r="X30" s="24"/>
      <c r="Y30" s="24"/>
      <c r="Z30" s="24"/>
      <c r="AA30" s="27" t="s">
        <v>43</v>
      </c>
      <c r="AB30" s="24"/>
      <c r="AC30" s="25"/>
      <c r="AD30" s="26"/>
      <c r="AE30" s="26"/>
      <c r="AF30"/>
      <c r="AG30"/>
      <c r="AH30"/>
      <c r="AI30"/>
      <c r="AJ30"/>
      <c r="AK30"/>
      <c r="AL30"/>
      <c r="AM30"/>
      <c r="AN30"/>
      <c r="AO30"/>
      <c r="AP30"/>
      <c r="AQ30"/>
    </row>
    <row r="31" spans="1:43" ht="12" customHeight="1" x14ac:dyDescent="0.35">
      <c r="A31" s="29" t="s">
        <v>89</v>
      </c>
      <c r="B31" s="15" t="s">
        <v>87</v>
      </c>
      <c r="C31" s="15" t="s">
        <v>17</v>
      </c>
      <c r="D31" s="15" t="s">
        <v>71</v>
      </c>
      <c r="E31" s="15" t="s">
        <v>81</v>
      </c>
      <c r="F31" s="15" t="s">
        <v>88</v>
      </c>
      <c r="G31" s="16">
        <v>102</v>
      </c>
      <c r="H31" s="16">
        <v>4.25</v>
      </c>
      <c r="I31" s="16">
        <v>5.717298313014636</v>
      </c>
      <c r="J31" s="15" t="s">
        <v>16</v>
      </c>
      <c r="K31" s="15" t="s">
        <v>72</v>
      </c>
      <c r="L31" s="15" t="s">
        <v>72</v>
      </c>
      <c r="M31" s="3" t="s">
        <v>20</v>
      </c>
      <c r="O31" s="18" t="s">
        <v>198</v>
      </c>
      <c r="P31" s="17">
        <v>1.2004801920768306E-3</v>
      </c>
      <c r="Q31" s="19">
        <v>30</v>
      </c>
      <c r="R31" s="20">
        <v>3.3333333333333335</v>
      </c>
      <c r="S31" s="20">
        <v>3.6514837167011076</v>
      </c>
      <c r="V31" s="28" t="s">
        <v>44</v>
      </c>
      <c r="W31" s="24">
        <v>1</v>
      </c>
      <c r="X31" s="24"/>
      <c r="Y31" s="24"/>
      <c r="Z31" s="24">
        <v>1</v>
      </c>
      <c r="AA31" s="28" t="s">
        <v>44</v>
      </c>
      <c r="AB31" s="24">
        <v>1</v>
      </c>
      <c r="AC31" s="25">
        <v>4.0016006402561022E-5</v>
      </c>
      <c r="AD31" s="26">
        <v>1</v>
      </c>
      <c r="AE31" s="26">
        <v>0</v>
      </c>
      <c r="AF31"/>
      <c r="AG31"/>
      <c r="AH31"/>
      <c r="AI31"/>
      <c r="AJ31"/>
      <c r="AK31"/>
      <c r="AL31"/>
      <c r="AM31"/>
      <c r="AN31"/>
      <c r="AO31"/>
      <c r="AP31"/>
      <c r="AQ31"/>
    </row>
    <row r="32" spans="1:43" ht="12" customHeight="1" x14ac:dyDescent="0.35">
      <c r="A32" s="15" t="s">
        <v>90</v>
      </c>
      <c r="B32" s="15" t="s">
        <v>90</v>
      </c>
      <c r="C32" s="15" t="s">
        <v>17</v>
      </c>
      <c r="D32" s="15" t="s">
        <v>71</v>
      </c>
      <c r="E32" s="15" t="s">
        <v>91</v>
      </c>
      <c r="F32" s="15" t="s">
        <v>92</v>
      </c>
      <c r="G32" s="16">
        <v>1</v>
      </c>
      <c r="H32" s="16">
        <v>1</v>
      </c>
      <c r="I32" s="16">
        <v>0</v>
      </c>
      <c r="J32" s="15" t="s">
        <v>35</v>
      </c>
      <c r="K32" s="15" t="s">
        <v>72</v>
      </c>
      <c r="L32" s="15" t="s">
        <v>37</v>
      </c>
      <c r="M32" s="3" t="s">
        <v>33</v>
      </c>
      <c r="O32" s="21" t="s">
        <v>198</v>
      </c>
      <c r="P32" s="17">
        <v>1.2004801920768306E-3</v>
      </c>
      <c r="Q32" s="19">
        <v>30</v>
      </c>
      <c r="R32" s="20">
        <v>3.3333333333333335</v>
      </c>
      <c r="S32" s="20">
        <v>3.6514837167011076</v>
      </c>
      <c r="V32" s="27" t="s">
        <v>40</v>
      </c>
      <c r="W32" s="24"/>
      <c r="X32" s="24"/>
      <c r="Y32" s="24"/>
      <c r="Z32" s="24"/>
      <c r="AA32" s="27" t="s">
        <v>40</v>
      </c>
      <c r="AB32" s="24"/>
      <c r="AC32" s="25"/>
      <c r="AD32" s="26"/>
      <c r="AE32" s="26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 ht="12" customHeight="1" x14ac:dyDescent="0.35">
      <c r="A33" s="15" t="s">
        <v>93</v>
      </c>
      <c r="B33" s="15" t="s">
        <v>93</v>
      </c>
      <c r="C33" s="15" t="s">
        <v>17</v>
      </c>
      <c r="D33" s="15" t="s">
        <v>71</v>
      </c>
      <c r="E33" s="15" t="s">
        <v>94</v>
      </c>
      <c r="F33" s="15" t="s">
        <v>95</v>
      </c>
      <c r="G33" s="16">
        <v>3</v>
      </c>
      <c r="H33" s="16">
        <v>1.5</v>
      </c>
      <c r="I33" s="16">
        <v>0.5</v>
      </c>
      <c r="J33" s="15" t="s">
        <v>16</v>
      </c>
      <c r="K33" s="15" t="s">
        <v>72</v>
      </c>
      <c r="L33" s="15" t="s">
        <v>72</v>
      </c>
      <c r="M33" s="3" t="s">
        <v>33</v>
      </c>
      <c r="O33" s="22" t="s">
        <v>19</v>
      </c>
      <c r="P33" s="17">
        <v>1.2004801920768306E-3</v>
      </c>
      <c r="Q33" s="19">
        <v>30</v>
      </c>
      <c r="R33" s="20">
        <v>3.3333333333333335</v>
      </c>
      <c r="S33" s="20">
        <v>3.6514837167011076</v>
      </c>
      <c r="V33" s="28" t="s">
        <v>19</v>
      </c>
      <c r="W33" s="24">
        <v>2</v>
      </c>
      <c r="X33" s="24"/>
      <c r="Y33" s="24"/>
      <c r="Z33" s="24">
        <v>2</v>
      </c>
      <c r="AA33" s="28" t="s">
        <v>19</v>
      </c>
      <c r="AB33" s="24">
        <v>105</v>
      </c>
      <c r="AC33" s="25">
        <v>4.2016806722689074E-3</v>
      </c>
      <c r="AD33" s="26">
        <v>3.9818181818181815</v>
      </c>
      <c r="AE33" s="26">
        <v>3.1692871550173063</v>
      </c>
      <c r="AF33"/>
      <c r="AG33"/>
      <c r="AH33"/>
      <c r="AI33"/>
      <c r="AJ33"/>
      <c r="AK33"/>
      <c r="AL33"/>
      <c r="AM33"/>
      <c r="AN33"/>
      <c r="AO33"/>
      <c r="AP33"/>
      <c r="AQ33"/>
    </row>
    <row r="34" spans="1:43" ht="12" customHeight="1" x14ac:dyDescent="0.35">
      <c r="A34" s="29" t="s">
        <v>96</v>
      </c>
      <c r="B34" s="15" t="s">
        <v>93</v>
      </c>
      <c r="C34" s="15" t="s">
        <v>17</v>
      </c>
      <c r="D34" s="15" t="s">
        <v>71</v>
      </c>
      <c r="E34" s="15" t="s">
        <v>94</v>
      </c>
      <c r="F34" s="15" t="s">
        <v>95</v>
      </c>
      <c r="G34" s="16">
        <v>1</v>
      </c>
      <c r="H34" s="16">
        <v>1</v>
      </c>
      <c r="I34" s="16">
        <v>0</v>
      </c>
      <c r="J34" s="15" t="s">
        <v>16</v>
      </c>
      <c r="K34" s="15" t="s">
        <v>72</v>
      </c>
      <c r="L34" s="15" t="s">
        <v>72</v>
      </c>
      <c r="M34" s="3" t="s">
        <v>20</v>
      </c>
      <c r="O34" s="18" t="s">
        <v>63</v>
      </c>
      <c r="P34" s="17">
        <v>4.0016006402561022E-5</v>
      </c>
      <c r="Q34" s="19">
        <v>1</v>
      </c>
      <c r="R34" s="20">
        <v>1</v>
      </c>
      <c r="S34" s="20">
        <v>0</v>
      </c>
      <c r="V34" s="27" t="s">
        <v>51</v>
      </c>
      <c r="W34" s="24"/>
      <c r="X34" s="24"/>
      <c r="Y34" s="24"/>
      <c r="Z34" s="24"/>
      <c r="AA34" s="27" t="s">
        <v>51</v>
      </c>
      <c r="AB34" s="24"/>
      <c r="AC34" s="25"/>
      <c r="AD34" s="26"/>
      <c r="AE34" s="26"/>
      <c r="AF34"/>
      <c r="AG34"/>
      <c r="AH34"/>
      <c r="AI34"/>
      <c r="AJ34"/>
      <c r="AK34"/>
      <c r="AL34"/>
      <c r="AM34"/>
      <c r="AN34"/>
      <c r="AO34"/>
      <c r="AP34"/>
      <c r="AQ34"/>
    </row>
    <row r="35" spans="1:43" ht="12" customHeight="1" x14ac:dyDescent="0.35">
      <c r="A35" s="15" t="s">
        <v>97</v>
      </c>
      <c r="B35" s="15" t="s">
        <v>97</v>
      </c>
      <c r="C35" s="15" t="s">
        <v>17</v>
      </c>
      <c r="D35" s="15" t="s">
        <v>71</v>
      </c>
      <c r="E35" s="15" t="s">
        <v>98</v>
      </c>
      <c r="F35" s="15" t="s">
        <v>99</v>
      </c>
      <c r="G35" s="16">
        <v>57</v>
      </c>
      <c r="H35" s="16">
        <v>2.375</v>
      </c>
      <c r="I35" s="16">
        <v>2.2695906385660538</v>
      </c>
      <c r="J35" s="15" t="s">
        <v>16</v>
      </c>
      <c r="K35" s="15" t="s">
        <v>72</v>
      </c>
      <c r="L35" s="15" t="s">
        <v>72</v>
      </c>
      <c r="M35" s="3" t="s">
        <v>33</v>
      </c>
      <c r="O35" s="21" t="s">
        <v>19</v>
      </c>
      <c r="P35" s="17">
        <v>4.0016006402561022E-5</v>
      </c>
      <c r="Q35" s="19">
        <v>1</v>
      </c>
      <c r="R35" s="20">
        <v>1</v>
      </c>
      <c r="S35" s="20">
        <v>0</v>
      </c>
      <c r="V35" s="28" t="s">
        <v>52</v>
      </c>
      <c r="W35" s="24"/>
      <c r="X35" s="24"/>
      <c r="Y35" s="24">
        <v>1</v>
      </c>
      <c r="Z35" s="24">
        <v>1</v>
      </c>
      <c r="AA35" s="28" t="s">
        <v>52</v>
      </c>
      <c r="AB35" s="24">
        <v>2</v>
      </c>
      <c r="AC35" s="25">
        <v>8.0032012805122043E-5</v>
      </c>
      <c r="AD35" s="26">
        <v>1</v>
      </c>
      <c r="AE35" s="26">
        <v>0</v>
      </c>
      <c r="AF35"/>
      <c r="AG35"/>
      <c r="AH35"/>
      <c r="AI35"/>
      <c r="AJ35"/>
      <c r="AK35"/>
      <c r="AL35"/>
      <c r="AM35"/>
      <c r="AN35"/>
      <c r="AO35"/>
      <c r="AP35"/>
      <c r="AQ35"/>
    </row>
    <row r="36" spans="1:43" ht="12" customHeight="1" x14ac:dyDescent="0.35">
      <c r="A36" s="29" t="s">
        <v>100</v>
      </c>
      <c r="B36" s="15" t="s">
        <v>97</v>
      </c>
      <c r="C36" s="15" t="s">
        <v>17</v>
      </c>
      <c r="D36" s="15" t="s">
        <v>71</v>
      </c>
      <c r="E36" s="15" t="s">
        <v>98</v>
      </c>
      <c r="F36" s="15" t="s">
        <v>99</v>
      </c>
      <c r="G36" s="16">
        <v>154</v>
      </c>
      <c r="H36" s="16">
        <v>15.4</v>
      </c>
      <c r="I36" s="16">
        <v>38.312400081435776</v>
      </c>
      <c r="J36" s="15" t="s">
        <v>16</v>
      </c>
      <c r="K36" s="15" t="s">
        <v>72</v>
      </c>
      <c r="L36" s="15" t="s">
        <v>72</v>
      </c>
      <c r="M36" s="3" t="s">
        <v>20</v>
      </c>
      <c r="O36" s="22" t="s">
        <v>19</v>
      </c>
      <c r="P36" s="17">
        <v>4.0016006402561022E-5</v>
      </c>
      <c r="Q36" s="19">
        <v>1</v>
      </c>
      <c r="R36" s="20">
        <v>1</v>
      </c>
      <c r="S36" s="20">
        <v>0</v>
      </c>
      <c r="V36" s="27" t="s">
        <v>58</v>
      </c>
      <c r="W36" s="24"/>
      <c r="X36" s="24"/>
      <c r="Y36" s="24"/>
      <c r="Z36" s="24"/>
      <c r="AA36" s="27" t="s">
        <v>58</v>
      </c>
      <c r="AB36" s="24"/>
      <c r="AC36" s="25"/>
      <c r="AD36" s="26"/>
      <c r="AE36" s="26"/>
      <c r="AF36"/>
      <c r="AG36"/>
      <c r="AH36"/>
      <c r="AI36"/>
      <c r="AJ36"/>
      <c r="AK36"/>
      <c r="AL36"/>
      <c r="AM36"/>
      <c r="AN36"/>
      <c r="AO36"/>
      <c r="AP36"/>
      <c r="AQ36"/>
    </row>
    <row r="37" spans="1:43" ht="12" customHeight="1" x14ac:dyDescent="0.35">
      <c r="A37" s="15" t="s">
        <v>101</v>
      </c>
      <c r="B37" s="15" t="s">
        <v>101</v>
      </c>
      <c r="C37" s="15" t="s">
        <v>17</v>
      </c>
      <c r="D37" s="15" t="s">
        <v>71</v>
      </c>
      <c r="E37" s="15" t="s">
        <v>102</v>
      </c>
      <c r="F37" s="15" t="s">
        <v>103</v>
      </c>
      <c r="G37" s="16">
        <v>33</v>
      </c>
      <c r="H37" s="16">
        <v>8.25</v>
      </c>
      <c r="I37" s="16">
        <v>8.8140512819020973</v>
      </c>
      <c r="J37" s="15" t="s">
        <v>16</v>
      </c>
      <c r="K37" s="15" t="s">
        <v>72</v>
      </c>
      <c r="L37" s="15" t="s">
        <v>72</v>
      </c>
      <c r="M37" s="3" t="s">
        <v>33</v>
      </c>
      <c r="O37" s="18" t="s">
        <v>65</v>
      </c>
      <c r="P37" s="17">
        <v>8.7074829931972783E-2</v>
      </c>
      <c r="Q37" s="19">
        <v>2176</v>
      </c>
      <c r="R37" s="20">
        <v>28.84071961386573</v>
      </c>
      <c r="S37" s="20">
        <v>82.500815040656775</v>
      </c>
      <c r="V37" s="28" t="s">
        <v>60</v>
      </c>
      <c r="W37" s="24">
        <v>1</v>
      </c>
      <c r="X37" s="24"/>
      <c r="Y37" s="24"/>
      <c r="Z37" s="24">
        <v>1</v>
      </c>
      <c r="AA37" s="28" t="s">
        <v>60</v>
      </c>
      <c r="AB37" s="24">
        <v>683</v>
      </c>
      <c r="AC37" s="25">
        <v>2.7330932372949181E-2</v>
      </c>
      <c r="AD37" s="26">
        <v>8.432098765432098</v>
      </c>
      <c r="AE37" s="26">
        <v>9.8268192756692709</v>
      </c>
      <c r="AF37"/>
      <c r="AG37"/>
      <c r="AH37"/>
      <c r="AI37"/>
      <c r="AJ37"/>
      <c r="AK37"/>
      <c r="AL37"/>
      <c r="AM37"/>
      <c r="AN37"/>
      <c r="AO37"/>
      <c r="AP37"/>
      <c r="AQ37"/>
    </row>
    <row r="38" spans="1:43" ht="12" customHeight="1" x14ac:dyDescent="0.35">
      <c r="A38" s="15" t="s">
        <v>104</v>
      </c>
      <c r="B38" s="15" t="s">
        <v>104</v>
      </c>
      <c r="C38" s="15" t="s">
        <v>17</v>
      </c>
      <c r="D38" s="15" t="s">
        <v>71</v>
      </c>
      <c r="E38" s="15" t="s">
        <v>102</v>
      </c>
      <c r="F38" s="15" t="s">
        <v>105</v>
      </c>
      <c r="G38" s="16">
        <v>1</v>
      </c>
      <c r="H38" s="16">
        <v>1</v>
      </c>
      <c r="I38" s="16">
        <v>0</v>
      </c>
      <c r="J38" s="15" t="s">
        <v>35</v>
      </c>
      <c r="K38" s="15" t="s">
        <v>72</v>
      </c>
      <c r="L38" s="15" t="s">
        <v>37</v>
      </c>
      <c r="M38" s="3" t="s">
        <v>33</v>
      </c>
      <c r="O38" s="21" t="s">
        <v>19</v>
      </c>
      <c r="P38" s="17">
        <v>8.1312525010004008E-2</v>
      </c>
      <c r="Q38" s="19">
        <v>2032</v>
      </c>
      <c r="R38" s="20">
        <v>27.482229047827992</v>
      </c>
      <c r="S38" s="20">
        <v>79.071780633291908</v>
      </c>
      <c r="V38" s="27" t="s">
        <v>56</v>
      </c>
      <c r="W38" s="24"/>
      <c r="X38" s="24"/>
      <c r="Y38" s="24"/>
      <c r="Z38" s="24"/>
      <c r="AA38" s="27" t="s">
        <v>56</v>
      </c>
      <c r="AB38" s="24"/>
      <c r="AC38" s="25"/>
      <c r="AD38" s="26"/>
      <c r="AE38" s="26"/>
      <c r="AF38"/>
      <c r="AG38"/>
      <c r="AH38"/>
      <c r="AI38"/>
      <c r="AJ38"/>
      <c r="AK38"/>
      <c r="AL38"/>
      <c r="AM38"/>
      <c r="AN38"/>
      <c r="AO38"/>
      <c r="AP38"/>
      <c r="AQ38"/>
    </row>
    <row r="39" spans="1:43" ht="12" customHeight="1" x14ac:dyDescent="0.35">
      <c r="A39" s="15" t="s">
        <v>106</v>
      </c>
      <c r="B39" s="15" t="s">
        <v>106</v>
      </c>
      <c r="C39" s="15" t="s">
        <v>17</v>
      </c>
      <c r="D39" s="15" t="s">
        <v>71</v>
      </c>
      <c r="E39" s="15" t="s">
        <v>98</v>
      </c>
      <c r="F39" s="15" t="s">
        <v>107</v>
      </c>
      <c r="G39" s="16">
        <v>296</v>
      </c>
      <c r="H39" s="16">
        <v>5.8039215686274508</v>
      </c>
      <c r="I39" s="16">
        <v>8.7537546181862531</v>
      </c>
      <c r="J39" s="15" t="s">
        <v>16</v>
      </c>
      <c r="K39" s="15" t="s">
        <v>72</v>
      </c>
      <c r="L39" s="15" t="s">
        <v>72</v>
      </c>
      <c r="M39" s="3" t="s">
        <v>33</v>
      </c>
      <c r="O39" s="22" t="s">
        <v>19</v>
      </c>
      <c r="P39" s="17">
        <v>8.1312525010004008E-2</v>
      </c>
      <c r="Q39" s="19">
        <v>2032</v>
      </c>
      <c r="R39" s="20">
        <v>27.482229047827992</v>
      </c>
      <c r="S39" s="20">
        <v>79.071780633291908</v>
      </c>
      <c r="V39" s="28" t="s">
        <v>57</v>
      </c>
      <c r="W39" s="24"/>
      <c r="X39" s="24"/>
      <c r="Y39" s="24">
        <v>1</v>
      </c>
      <c r="Z39" s="24">
        <v>1</v>
      </c>
      <c r="AA39" s="28" t="s">
        <v>57</v>
      </c>
      <c r="AB39" s="24">
        <v>2</v>
      </c>
      <c r="AC39" s="25">
        <v>8.0032012805122043E-5</v>
      </c>
      <c r="AD39" s="26">
        <v>2</v>
      </c>
      <c r="AE39" s="26">
        <v>0</v>
      </c>
      <c r="AF39"/>
      <c r="AG39"/>
      <c r="AH39"/>
      <c r="AI39"/>
      <c r="AJ39"/>
      <c r="AK39"/>
      <c r="AL39"/>
      <c r="AM39"/>
      <c r="AN39"/>
      <c r="AO39"/>
      <c r="AP39"/>
      <c r="AQ39"/>
    </row>
    <row r="40" spans="1:43" ht="12" customHeight="1" x14ac:dyDescent="0.35">
      <c r="A40" s="29" t="s">
        <v>108</v>
      </c>
      <c r="B40" s="15" t="s">
        <v>106</v>
      </c>
      <c r="C40" s="15" t="s">
        <v>17</v>
      </c>
      <c r="D40" s="15" t="s">
        <v>71</v>
      </c>
      <c r="E40" s="15" t="s">
        <v>98</v>
      </c>
      <c r="F40" s="15" t="s">
        <v>107</v>
      </c>
      <c r="G40" s="16">
        <v>79</v>
      </c>
      <c r="H40" s="16">
        <v>2.5483870967741935</v>
      </c>
      <c r="I40" s="16">
        <v>2.0765776696040104</v>
      </c>
      <c r="J40" s="15" t="s">
        <v>16</v>
      </c>
      <c r="K40" s="15" t="s">
        <v>72</v>
      </c>
      <c r="L40" s="15" t="s">
        <v>72</v>
      </c>
      <c r="M40" s="3" t="s">
        <v>20</v>
      </c>
      <c r="O40" s="21" t="s">
        <v>202</v>
      </c>
      <c r="P40" s="17">
        <v>5.7623049219687871E-3</v>
      </c>
      <c r="Q40" s="19">
        <v>144</v>
      </c>
      <c r="R40" s="20">
        <v>1.3584905660377358</v>
      </c>
      <c r="S40" s="20">
        <v>3.4290344073648682</v>
      </c>
      <c r="V40" s="27" t="s">
        <v>53</v>
      </c>
      <c r="W40" s="24"/>
      <c r="X40" s="24"/>
      <c r="Y40" s="24"/>
      <c r="Z40" s="24"/>
      <c r="AA40" s="27" t="s">
        <v>53</v>
      </c>
      <c r="AB40" s="24"/>
      <c r="AC40" s="25"/>
      <c r="AD40" s="26"/>
      <c r="AE40" s="26"/>
      <c r="AF40"/>
      <c r="AG40"/>
      <c r="AH40"/>
      <c r="AI40"/>
      <c r="AJ40"/>
      <c r="AK40"/>
      <c r="AL40"/>
      <c r="AM40"/>
      <c r="AN40"/>
      <c r="AO40"/>
      <c r="AP40"/>
      <c r="AQ40"/>
    </row>
    <row r="41" spans="1:43" ht="12" customHeight="1" x14ac:dyDescent="0.35">
      <c r="A41" s="15" t="s">
        <v>109</v>
      </c>
      <c r="B41" s="15" t="s">
        <v>109</v>
      </c>
      <c r="C41" s="15" t="s">
        <v>17</v>
      </c>
      <c r="D41" s="15" t="s">
        <v>71</v>
      </c>
      <c r="E41" s="15" t="s">
        <v>110</v>
      </c>
      <c r="F41" s="15" t="s">
        <v>111</v>
      </c>
      <c r="G41" s="16">
        <v>49</v>
      </c>
      <c r="H41" s="16">
        <v>2.2272727272727271</v>
      </c>
      <c r="I41" s="16">
        <v>1.730260573697662</v>
      </c>
      <c r="J41" s="15" t="s">
        <v>35</v>
      </c>
      <c r="K41" s="15" t="s">
        <v>72</v>
      </c>
      <c r="L41" s="15" t="s">
        <v>37</v>
      </c>
      <c r="M41" s="3" t="s">
        <v>33</v>
      </c>
      <c r="O41" s="22" t="s">
        <v>204</v>
      </c>
      <c r="P41" s="17">
        <v>5.7623049219687871E-3</v>
      </c>
      <c r="Q41" s="19">
        <v>144</v>
      </c>
      <c r="R41" s="20">
        <v>1.3584905660377358</v>
      </c>
      <c r="S41" s="20">
        <v>3.4290344073648682</v>
      </c>
      <c r="V41" s="28" t="s">
        <v>19</v>
      </c>
      <c r="W41" s="24">
        <v>1</v>
      </c>
      <c r="X41" s="24"/>
      <c r="Y41" s="24"/>
      <c r="Z41" s="24">
        <v>1</v>
      </c>
      <c r="AA41" s="28" t="s">
        <v>19</v>
      </c>
      <c r="AB41" s="24">
        <v>64</v>
      </c>
      <c r="AC41" s="25">
        <v>2.5610244097639054E-3</v>
      </c>
      <c r="AD41" s="26">
        <v>16</v>
      </c>
      <c r="AE41" s="26">
        <v>24.839484696748443</v>
      </c>
      <c r="AF41"/>
      <c r="AG41"/>
      <c r="AH41"/>
      <c r="AI41"/>
      <c r="AJ41"/>
      <c r="AK41"/>
      <c r="AL41"/>
      <c r="AM41"/>
      <c r="AN41"/>
      <c r="AO41"/>
      <c r="AP41"/>
      <c r="AQ41"/>
    </row>
    <row r="42" spans="1:43" ht="12" customHeight="1" x14ac:dyDescent="0.35">
      <c r="A42" s="29" t="s">
        <v>112</v>
      </c>
      <c r="B42" s="15" t="s">
        <v>109</v>
      </c>
      <c r="C42" s="15" t="s">
        <v>17</v>
      </c>
      <c r="D42" s="15" t="s">
        <v>71</v>
      </c>
      <c r="E42" s="15" t="s">
        <v>110</v>
      </c>
      <c r="F42" s="15" t="s">
        <v>111</v>
      </c>
      <c r="G42" s="16">
        <v>4</v>
      </c>
      <c r="H42" s="16">
        <v>1.3333333333333333</v>
      </c>
      <c r="I42" s="16">
        <v>0.47140452079103168</v>
      </c>
      <c r="J42" s="15" t="s">
        <v>35</v>
      </c>
      <c r="K42" s="15" t="s">
        <v>72</v>
      </c>
      <c r="L42" s="15" t="s">
        <v>37</v>
      </c>
      <c r="M42" s="3" t="s">
        <v>20</v>
      </c>
      <c r="O42" s="18" t="s">
        <v>71</v>
      </c>
      <c r="P42" s="17">
        <v>0.15758303321328532</v>
      </c>
      <c r="Q42" s="19">
        <v>3938</v>
      </c>
      <c r="R42" s="20">
        <v>117.54538124357653</v>
      </c>
      <c r="S42" s="20">
        <v>151.46381852412983</v>
      </c>
      <c r="V42" s="27" t="s">
        <v>38</v>
      </c>
      <c r="W42" s="24"/>
      <c r="X42" s="24"/>
      <c r="Y42" s="24"/>
      <c r="Z42" s="24"/>
      <c r="AA42" s="27" t="s">
        <v>38</v>
      </c>
      <c r="AB42" s="24"/>
      <c r="AC42" s="25"/>
      <c r="AD42" s="26"/>
      <c r="AE42" s="26"/>
      <c r="AF42"/>
      <c r="AG42"/>
      <c r="AH42"/>
      <c r="AI42"/>
      <c r="AJ42"/>
      <c r="AK42"/>
      <c r="AL42"/>
      <c r="AM42"/>
      <c r="AN42"/>
      <c r="AO42"/>
      <c r="AP42"/>
      <c r="AQ42"/>
    </row>
    <row r="43" spans="1:43" ht="12" customHeight="1" x14ac:dyDescent="0.35">
      <c r="A43" s="15" t="s">
        <v>113</v>
      </c>
      <c r="B43" s="15" t="s">
        <v>113</v>
      </c>
      <c r="C43" s="15" t="s">
        <v>17</v>
      </c>
      <c r="D43" s="15" t="s">
        <v>71</v>
      </c>
      <c r="E43" s="15" t="s">
        <v>102</v>
      </c>
      <c r="F43" s="15" t="s">
        <v>114</v>
      </c>
      <c r="G43" s="16">
        <v>3</v>
      </c>
      <c r="H43" s="16">
        <v>1</v>
      </c>
      <c r="I43" s="16">
        <v>0</v>
      </c>
      <c r="J43" s="15" t="s">
        <v>16</v>
      </c>
      <c r="K43" s="15" t="s">
        <v>72</v>
      </c>
      <c r="L43" s="15" t="s">
        <v>72</v>
      </c>
      <c r="M43" s="3" t="s">
        <v>33</v>
      </c>
      <c r="O43" s="21" t="s">
        <v>19</v>
      </c>
      <c r="P43" s="17">
        <v>4.0016006402561027E-4</v>
      </c>
      <c r="Q43" s="19">
        <v>10</v>
      </c>
      <c r="R43" s="20">
        <v>1.4285714285714286</v>
      </c>
      <c r="S43" s="20">
        <v>0.72843135908468359</v>
      </c>
      <c r="V43" s="28" t="s">
        <v>19</v>
      </c>
      <c r="W43" s="24"/>
      <c r="X43" s="24"/>
      <c r="Y43" s="24">
        <v>1</v>
      </c>
      <c r="Z43" s="24">
        <v>1</v>
      </c>
      <c r="AA43" s="28" t="s">
        <v>19</v>
      </c>
      <c r="AB43" s="24">
        <v>91</v>
      </c>
      <c r="AC43" s="25">
        <v>3.6414565826330533E-3</v>
      </c>
      <c r="AD43" s="26">
        <v>2.3333333333333335</v>
      </c>
      <c r="AE43" s="26">
        <v>1.4907119849998598</v>
      </c>
      <c r="AF43"/>
      <c r="AG43"/>
      <c r="AH43"/>
      <c r="AI43"/>
      <c r="AJ43"/>
      <c r="AK43"/>
      <c r="AL43"/>
      <c r="AM43"/>
      <c r="AN43"/>
      <c r="AO43"/>
      <c r="AP43"/>
      <c r="AQ43"/>
    </row>
    <row r="44" spans="1:43" ht="12" customHeight="1" x14ac:dyDescent="0.35">
      <c r="A44" s="15" t="s">
        <v>115</v>
      </c>
      <c r="B44" s="15" t="s">
        <v>115</v>
      </c>
      <c r="C44" s="15" t="s">
        <v>17</v>
      </c>
      <c r="D44" s="15" t="s">
        <v>71</v>
      </c>
      <c r="E44" s="15" t="s">
        <v>116</v>
      </c>
      <c r="F44" s="15" t="s">
        <v>117</v>
      </c>
      <c r="G44" s="16">
        <v>5</v>
      </c>
      <c r="H44" s="16">
        <v>1</v>
      </c>
      <c r="I44" s="16">
        <v>0</v>
      </c>
      <c r="J44" s="15" t="s">
        <v>16</v>
      </c>
      <c r="K44" s="15" t="s">
        <v>72</v>
      </c>
      <c r="L44" s="15" t="s">
        <v>72</v>
      </c>
      <c r="M44" s="3" t="s">
        <v>33</v>
      </c>
      <c r="O44" s="22" t="s">
        <v>19</v>
      </c>
      <c r="P44" s="17">
        <v>4.0016006402561027E-4</v>
      </c>
      <c r="Q44" s="19">
        <v>10</v>
      </c>
      <c r="R44" s="20">
        <v>1.4285714285714286</v>
      </c>
      <c r="S44" s="20">
        <v>0.72843135908468359</v>
      </c>
      <c r="V44" s="23" t="s">
        <v>198</v>
      </c>
      <c r="W44" s="24"/>
      <c r="X44" s="24"/>
      <c r="Y44" s="24"/>
      <c r="Z44" s="24"/>
      <c r="AA44" s="23" t="s">
        <v>198</v>
      </c>
      <c r="AB44" s="24"/>
      <c r="AC44" s="25"/>
      <c r="AD44" s="26"/>
      <c r="AE44" s="26"/>
      <c r="AF44"/>
      <c r="AG44"/>
      <c r="AH44"/>
      <c r="AI44"/>
      <c r="AJ44"/>
      <c r="AK44"/>
      <c r="AL44"/>
      <c r="AM44"/>
      <c r="AN44"/>
      <c r="AO44"/>
      <c r="AP44"/>
      <c r="AQ44"/>
    </row>
    <row r="45" spans="1:43" ht="12" customHeight="1" x14ac:dyDescent="0.35">
      <c r="A45" s="29" t="s">
        <v>118</v>
      </c>
      <c r="B45" s="15" t="s">
        <v>115</v>
      </c>
      <c r="C45" s="15" t="s">
        <v>17</v>
      </c>
      <c r="D45" s="15" t="s">
        <v>71</v>
      </c>
      <c r="E45" s="15" t="s">
        <v>116</v>
      </c>
      <c r="F45" s="15" t="s">
        <v>117</v>
      </c>
      <c r="G45" s="16">
        <v>1</v>
      </c>
      <c r="H45" s="16">
        <v>1</v>
      </c>
      <c r="I45" s="16">
        <v>0</v>
      </c>
      <c r="J45" s="15" t="s">
        <v>16</v>
      </c>
      <c r="K45" s="15" t="s">
        <v>72</v>
      </c>
      <c r="L45" s="15" t="s">
        <v>72</v>
      </c>
      <c r="M45" s="3" t="s">
        <v>20</v>
      </c>
      <c r="O45" s="21" t="s">
        <v>110</v>
      </c>
      <c r="P45" s="17">
        <v>2.1208483393357343E-3</v>
      </c>
      <c r="Q45" s="19">
        <v>53</v>
      </c>
      <c r="R45" s="20">
        <v>3.5606060606060606</v>
      </c>
      <c r="S45" s="20">
        <v>2.2016650944886935</v>
      </c>
      <c r="V45" s="27" t="s">
        <v>197</v>
      </c>
      <c r="W45" s="24"/>
      <c r="X45" s="24"/>
      <c r="Y45" s="24"/>
      <c r="Z45" s="24"/>
      <c r="AA45" s="27" t="s">
        <v>197</v>
      </c>
      <c r="AB45" s="24"/>
      <c r="AC45" s="25"/>
      <c r="AD45" s="26"/>
      <c r="AE45" s="26"/>
      <c r="AF45"/>
      <c r="AG45"/>
      <c r="AH45"/>
      <c r="AI45"/>
      <c r="AJ45"/>
      <c r="AK45"/>
      <c r="AL45"/>
      <c r="AM45"/>
      <c r="AN45"/>
      <c r="AO45"/>
      <c r="AP45"/>
      <c r="AQ45"/>
    </row>
    <row r="46" spans="1:43" ht="12" customHeight="1" x14ac:dyDescent="0.35">
      <c r="A46" s="15" t="s">
        <v>119</v>
      </c>
      <c r="B46" s="15" t="s">
        <v>119</v>
      </c>
      <c r="C46" s="15" t="s">
        <v>17</v>
      </c>
      <c r="D46" s="15" t="s">
        <v>71</v>
      </c>
      <c r="E46" s="15" t="s">
        <v>120</v>
      </c>
      <c r="F46" s="15" t="s">
        <v>121</v>
      </c>
      <c r="G46" s="16">
        <v>56</v>
      </c>
      <c r="H46" s="16">
        <v>2</v>
      </c>
      <c r="I46" s="16">
        <v>1.3887301496588271</v>
      </c>
      <c r="J46" s="15" t="s">
        <v>35</v>
      </c>
      <c r="K46" s="15" t="s">
        <v>72</v>
      </c>
      <c r="L46" s="15" t="s">
        <v>37</v>
      </c>
      <c r="M46" s="3" t="s">
        <v>33</v>
      </c>
      <c r="O46" s="22" t="s">
        <v>111</v>
      </c>
      <c r="P46" s="17">
        <v>2.1208483393357343E-3</v>
      </c>
      <c r="Q46" s="19">
        <v>53</v>
      </c>
      <c r="R46" s="20">
        <v>3.5606060606060606</v>
      </c>
      <c r="S46" s="20">
        <v>2.2016650944886935</v>
      </c>
      <c r="V46" s="28" t="s">
        <v>19</v>
      </c>
      <c r="W46" s="24"/>
      <c r="X46" s="24"/>
      <c r="Y46" s="24">
        <v>1</v>
      </c>
      <c r="Z46" s="24">
        <v>1</v>
      </c>
      <c r="AA46" s="28" t="s">
        <v>19</v>
      </c>
      <c r="AB46" s="24">
        <v>30</v>
      </c>
      <c r="AC46" s="25">
        <v>1.2004801920768306E-3</v>
      </c>
      <c r="AD46" s="26">
        <v>3.3333333333333335</v>
      </c>
      <c r="AE46" s="26">
        <v>3.6514837167011076</v>
      </c>
      <c r="AF46"/>
      <c r="AG46"/>
      <c r="AH46"/>
      <c r="AI46"/>
      <c r="AJ46"/>
      <c r="AK46"/>
      <c r="AL46"/>
      <c r="AM46"/>
      <c r="AN46"/>
      <c r="AO46"/>
      <c r="AP46"/>
      <c r="AQ46"/>
    </row>
    <row r="47" spans="1:43" ht="12" customHeight="1" x14ac:dyDescent="0.35">
      <c r="A47" s="15" t="s">
        <v>122</v>
      </c>
      <c r="B47" s="15" t="s">
        <v>122</v>
      </c>
      <c r="C47" s="15" t="s">
        <v>17</v>
      </c>
      <c r="D47" s="15" t="s">
        <v>71</v>
      </c>
      <c r="E47" s="15" t="s">
        <v>123</v>
      </c>
      <c r="F47" s="15" t="s">
        <v>124</v>
      </c>
      <c r="G47" s="16">
        <v>4</v>
      </c>
      <c r="H47" s="16">
        <v>1</v>
      </c>
      <c r="I47" s="16">
        <v>0</v>
      </c>
      <c r="J47" s="15" t="s">
        <v>35</v>
      </c>
      <c r="K47" s="15" t="s">
        <v>72</v>
      </c>
      <c r="L47" s="15" t="s">
        <v>37</v>
      </c>
      <c r="M47" s="3" t="s">
        <v>33</v>
      </c>
      <c r="O47" s="21" t="s">
        <v>74</v>
      </c>
      <c r="P47" s="17">
        <v>9.3557422969187676E-2</v>
      </c>
      <c r="Q47" s="19">
        <v>2338</v>
      </c>
      <c r="R47" s="20">
        <v>35.199275362318843</v>
      </c>
      <c r="S47" s="20">
        <v>48.955639282411767</v>
      </c>
      <c r="V47" s="23" t="s">
        <v>63</v>
      </c>
      <c r="W47" s="24"/>
      <c r="X47" s="24"/>
      <c r="Y47" s="24"/>
      <c r="Z47" s="24"/>
      <c r="AA47" s="23" t="s">
        <v>63</v>
      </c>
      <c r="AB47" s="24"/>
      <c r="AC47" s="25"/>
      <c r="AD47" s="26"/>
      <c r="AE47" s="26"/>
      <c r="AF47"/>
      <c r="AG47"/>
      <c r="AH47"/>
      <c r="AI47"/>
      <c r="AJ47"/>
      <c r="AK47"/>
      <c r="AL47"/>
      <c r="AM47"/>
      <c r="AN47"/>
      <c r="AO47"/>
      <c r="AP47"/>
      <c r="AQ47"/>
    </row>
    <row r="48" spans="1:43" ht="12" customHeight="1" x14ac:dyDescent="0.35">
      <c r="A48" s="15" t="s">
        <v>125</v>
      </c>
      <c r="B48" s="15" t="s">
        <v>125</v>
      </c>
      <c r="C48" s="15" t="s">
        <v>17</v>
      </c>
      <c r="D48" s="15" t="s">
        <v>71</v>
      </c>
      <c r="E48" s="15" t="s">
        <v>81</v>
      </c>
      <c r="F48" s="15" t="s">
        <v>126</v>
      </c>
      <c r="G48" s="16">
        <v>11</v>
      </c>
      <c r="H48" s="16">
        <v>1.8333333333333333</v>
      </c>
      <c r="I48" s="16">
        <v>1.0671873729054748</v>
      </c>
      <c r="J48" s="15" t="s">
        <v>35</v>
      </c>
      <c r="K48" s="15" t="s">
        <v>72</v>
      </c>
      <c r="L48" s="15" t="s">
        <v>37</v>
      </c>
      <c r="M48" s="3" t="s">
        <v>33</v>
      </c>
      <c r="O48" s="22" t="s">
        <v>19</v>
      </c>
      <c r="P48" s="17">
        <v>9.3557422969187676E-2</v>
      </c>
      <c r="Q48" s="19">
        <v>2338</v>
      </c>
      <c r="R48" s="20">
        <v>35.199275362318843</v>
      </c>
      <c r="S48" s="20">
        <v>48.955639282411767</v>
      </c>
      <c r="V48" s="27" t="s">
        <v>62</v>
      </c>
      <c r="W48" s="24"/>
      <c r="X48" s="24"/>
      <c r="Y48" s="24"/>
      <c r="Z48" s="24"/>
      <c r="AA48" s="27" t="s">
        <v>62</v>
      </c>
      <c r="AB48" s="24"/>
      <c r="AC48" s="25"/>
      <c r="AD48" s="26"/>
      <c r="AE48" s="26"/>
      <c r="AF48"/>
      <c r="AG48"/>
      <c r="AH48"/>
      <c r="AI48"/>
      <c r="AJ48"/>
      <c r="AK48"/>
      <c r="AL48"/>
      <c r="AM48"/>
      <c r="AN48"/>
      <c r="AO48"/>
      <c r="AP48"/>
      <c r="AQ48"/>
    </row>
    <row r="49" spans="1:43" ht="12" customHeight="1" x14ac:dyDescent="0.35">
      <c r="A49" s="15" t="s">
        <v>127</v>
      </c>
      <c r="B49" s="15" t="s">
        <v>127</v>
      </c>
      <c r="C49" s="15" t="s">
        <v>17</v>
      </c>
      <c r="D49" s="15" t="s">
        <v>71</v>
      </c>
      <c r="E49" s="15" t="s">
        <v>102</v>
      </c>
      <c r="F49" s="15" t="s">
        <v>128</v>
      </c>
      <c r="G49" s="16">
        <v>2</v>
      </c>
      <c r="H49" s="16">
        <v>1</v>
      </c>
      <c r="I49" s="16">
        <v>0</v>
      </c>
      <c r="J49" s="15" t="s">
        <v>16</v>
      </c>
      <c r="K49" s="15" t="s">
        <v>72</v>
      </c>
      <c r="L49" s="15" t="s">
        <v>72</v>
      </c>
      <c r="M49" s="3" t="s">
        <v>33</v>
      </c>
      <c r="O49" s="21" t="s">
        <v>79</v>
      </c>
      <c r="P49" s="17">
        <v>1.4405762304921968E-3</v>
      </c>
      <c r="Q49" s="19">
        <v>36</v>
      </c>
      <c r="R49" s="20">
        <v>3.2727272727272729</v>
      </c>
      <c r="S49" s="20">
        <v>5.3613246173769928</v>
      </c>
      <c r="V49" s="28" t="s">
        <v>19</v>
      </c>
      <c r="W49" s="24">
        <v>1</v>
      </c>
      <c r="X49" s="24"/>
      <c r="Y49" s="24"/>
      <c r="Z49" s="24">
        <v>1</v>
      </c>
      <c r="AA49" s="28" t="s">
        <v>19</v>
      </c>
      <c r="AB49" s="24">
        <v>1</v>
      </c>
      <c r="AC49" s="25">
        <v>4.0016006402561022E-5</v>
      </c>
      <c r="AD49" s="26">
        <v>1</v>
      </c>
      <c r="AE49" s="26">
        <v>0</v>
      </c>
      <c r="AF49"/>
      <c r="AG49"/>
      <c r="AH49"/>
      <c r="AI49"/>
      <c r="AJ49"/>
      <c r="AK49"/>
      <c r="AL49"/>
      <c r="AM49"/>
      <c r="AN49"/>
      <c r="AO49"/>
      <c r="AP49"/>
      <c r="AQ49"/>
    </row>
    <row r="50" spans="1:43" ht="12" customHeight="1" x14ac:dyDescent="0.35">
      <c r="A50" s="15" t="s">
        <v>129</v>
      </c>
      <c r="B50" s="15" t="s">
        <v>129</v>
      </c>
      <c r="C50" s="15" t="s">
        <v>17</v>
      </c>
      <c r="D50" s="15" t="s">
        <v>71</v>
      </c>
      <c r="E50" s="15" t="s">
        <v>81</v>
      </c>
      <c r="F50" s="15" t="s">
        <v>130</v>
      </c>
      <c r="G50" s="16">
        <v>20</v>
      </c>
      <c r="H50" s="16">
        <v>2.2222222222222223</v>
      </c>
      <c r="I50" s="16">
        <v>2.4393887111222385</v>
      </c>
      <c r="J50" s="15" t="s">
        <v>16</v>
      </c>
      <c r="K50" s="15" t="s">
        <v>72</v>
      </c>
      <c r="L50" s="15" t="s">
        <v>72</v>
      </c>
      <c r="M50" s="3" t="s">
        <v>33</v>
      </c>
      <c r="O50" s="22" t="s">
        <v>19</v>
      </c>
      <c r="P50" s="17">
        <v>1.4405762304921968E-3</v>
      </c>
      <c r="Q50" s="19">
        <v>36</v>
      </c>
      <c r="R50" s="20">
        <v>3.2727272727272729</v>
      </c>
      <c r="S50" s="20">
        <v>5.3613246173769928</v>
      </c>
      <c r="V50" s="23" t="s">
        <v>65</v>
      </c>
      <c r="W50" s="24"/>
      <c r="X50" s="24"/>
      <c r="Y50" s="24"/>
      <c r="Z50" s="24"/>
      <c r="AA50" s="23" t="s">
        <v>65</v>
      </c>
      <c r="AB50" s="24"/>
      <c r="AC50" s="25"/>
      <c r="AD50" s="26"/>
      <c r="AE50" s="26"/>
      <c r="AF50"/>
      <c r="AG50"/>
      <c r="AH50"/>
      <c r="AI50"/>
      <c r="AJ50"/>
      <c r="AK50"/>
      <c r="AL50"/>
      <c r="AM50"/>
      <c r="AN50"/>
      <c r="AO50"/>
      <c r="AP50"/>
      <c r="AQ50"/>
    </row>
    <row r="51" spans="1:43" ht="12" customHeight="1" x14ac:dyDescent="0.35">
      <c r="A51" s="15" t="s">
        <v>131</v>
      </c>
      <c r="B51" s="15" t="s">
        <v>131</v>
      </c>
      <c r="C51" s="15" t="s">
        <v>17</v>
      </c>
      <c r="D51" s="15" t="s">
        <v>132</v>
      </c>
      <c r="E51" s="15" t="s">
        <v>19</v>
      </c>
      <c r="F51" s="15" t="s">
        <v>19</v>
      </c>
      <c r="G51" s="16">
        <v>367</v>
      </c>
      <c r="H51" s="16">
        <v>5.734375</v>
      </c>
      <c r="I51" s="16">
        <v>9.4327259241099011</v>
      </c>
      <c r="J51" s="15" t="s">
        <v>35</v>
      </c>
      <c r="K51" s="15" t="s">
        <v>133</v>
      </c>
      <c r="L51" s="15" t="s">
        <v>37</v>
      </c>
      <c r="M51" s="3" t="s">
        <v>33</v>
      </c>
      <c r="O51" s="21" t="s">
        <v>120</v>
      </c>
      <c r="P51" s="17">
        <v>2.2408963585434172E-3</v>
      </c>
      <c r="Q51" s="19">
        <v>56</v>
      </c>
      <c r="R51" s="20">
        <v>2</v>
      </c>
      <c r="S51" s="20">
        <v>1.3887301496588271</v>
      </c>
      <c r="V51" s="27" t="s">
        <v>64</v>
      </c>
      <c r="W51" s="24"/>
      <c r="X51" s="24"/>
      <c r="Y51" s="24"/>
      <c r="Z51" s="24"/>
      <c r="AA51" s="27" t="s">
        <v>64</v>
      </c>
      <c r="AB51" s="24"/>
      <c r="AC51" s="25"/>
      <c r="AD51" s="26"/>
      <c r="AE51" s="26"/>
      <c r="AF51"/>
      <c r="AG51"/>
      <c r="AH51"/>
      <c r="AI51"/>
      <c r="AJ51"/>
      <c r="AK51"/>
      <c r="AL51"/>
      <c r="AM51"/>
      <c r="AN51"/>
      <c r="AO51"/>
      <c r="AP51"/>
      <c r="AQ51"/>
    </row>
    <row r="52" spans="1:43" ht="12" customHeight="1" x14ac:dyDescent="0.35">
      <c r="A52" s="15" t="s">
        <v>134</v>
      </c>
      <c r="B52" s="15" t="s">
        <v>134</v>
      </c>
      <c r="C52" s="15" t="s">
        <v>17</v>
      </c>
      <c r="D52" s="15" t="s">
        <v>132</v>
      </c>
      <c r="E52" s="15" t="s">
        <v>135</v>
      </c>
      <c r="F52" s="15" t="s">
        <v>19</v>
      </c>
      <c r="G52" s="16">
        <v>8</v>
      </c>
      <c r="H52" s="16">
        <v>1.3333333333333333</v>
      </c>
      <c r="I52" s="16">
        <v>0.47140452079103168</v>
      </c>
      <c r="J52" s="15" t="s">
        <v>35</v>
      </c>
      <c r="K52" s="15" t="s">
        <v>68</v>
      </c>
      <c r="L52" s="15" t="s">
        <v>37</v>
      </c>
      <c r="M52" s="3" t="s">
        <v>33</v>
      </c>
      <c r="O52" s="22" t="s">
        <v>121</v>
      </c>
      <c r="P52" s="17">
        <v>2.2408963585434172E-3</v>
      </c>
      <c r="Q52" s="19">
        <v>56</v>
      </c>
      <c r="R52" s="20">
        <v>2</v>
      </c>
      <c r="S52" s="20">
        <v>1.3887301496588271</v>
      </c>
      <c r="V52" s="28" t="s">
        <v>19</v>
      </c>
      <c r="W52" s="24"/>
      <c r="X52" s="24">
        <v>1</v>
      </c>
      <c r="Y52" s="24"/>
      <c r="Z52" s="24">
        <v>1</v>
      </c>
      <c r="AA52" s="28" t="s">
        <v>19</v>
      </c>
      <c r="AB52" s="24">
        <v>140</v>
      </c>
      <c r="AC52" s="25">
        <v>5.6022408963585435E-3</v>
      </c>
      <c r="AD52" s="26">
        <v>3.2558139534883721</v>
      </c>
      <c r="AE52" s="26">
        <v>2.9656406285117756</v>
      </c>
      <c r="AF52"/>
      <c r="AG52"/>
      <c r="AH52"/>
      <c r="AI52"/>
      <c r="AJ52"/>
      <c r="AK52"/>
      <c r="AL52"/>
      <c r="AM52"/>
      <c r="AN52"/>
      <c r="AO52"/>
      <c r="AP52"/>
      <c r="AQ52"/>
    </row>
    <row r="53" spans="1:43" ht="12" customHeight="1" x14ac:dyDescent="0.35">
      <c r="A53" s="15" t="s">
        <v>136</v>
      </c>
      <c r="B53" s="15" t="s">
        <v>136</v>
      </c>
      <c r="C53" s="15" t="s">
        <v>17</v>
      </c>
      <c r="D53" s="15" t="s">
        <v>132</v>
      </c>
      <c r="E53" s="15" t="s">
        <v>137</v>
      </c>
      <c r="F53" s="15" t="s">
        <v>19</v>
      </c>
      <c r="G53" s="16">
        <v>180</v>
      </c>
      <c r="H53" s="16">
        <v>8.1818181818181817</v>
      </c>
      <c r="I53" s="16">
        <v>16.154471274194037</v>
      </c>
      <c r="J53" s="15" t="s">
        <v>35</v>
      </c>
      <c r="K53" s="15" t="s">
        <v>68</v>
      </c>
      <c r="L53" s="15" t="s">
        <v>37</v>
      </c>
      <c r="M53" s="3" t="s">
        <v>33</v>
      </c>
      <c r="O53" s="21" t="s">
        <v>98</v>
      </c>
      <c r="P53" s="17">
        <v>2.344937975190076E-2</v>
      </c>
      <c r="Q53" s="19">
        <v>586</v>
      </c>
      <c r="R53" s="20">
        <v>26.127308665401642</v>
      </c>
      <c r="S53" s="20">
        <v>51.412323007792089</v>
      </c>
      <c r="V53" s="27" t="s">
        <v>67</v>
      </c>
      <c r="W53" s="24"/>
      <c r="X53" s="24"/>
      <c r="Y53" s="24"/>
      <c r="Z53" s="24"/>
      <c r="AA53" s="27" t="s">
        <v>67</v>
      </c>
      <c r="AB53" s="24"/>
      <c r="AC53" s="25"/>
      <c r="AD53" s="26"/>
      <c r="AE53" s="26"/>
      <c r="AF53"/>
      <c r="AG53"/>
      <c r="AH53"/>
      <c r="AI53"/>
      <c r="AJ53"/>
      <c r="AK53"/>
      <c r="AL53"/>
      <c r="AM53"/>
      <c r="AN53"/>
      <c r="AO53"/>
      <c r="AP53"/>
      <c r="AQ53"/>
    </row>
    <row r="54" spans="1:43" ht="12" customHeight="1" x14ac:dyDescent="0.35">
      <c r="A54" s="15" t="s">
        <v>138</v>
      </c>
      <c r="B54" s="15" t="s">
        <v>138</v>
      </c>
      <c r="C54" s="15" t="s">
        <v>17</v>
      </c>
      <c r="D54" s="15" t="s">
        <v>132</v>
      </c>
      <c r="E54" s="15" t="s">
        <v>139</v>
      </c>
      <c r="F54" s="15" t="s">
        <v>19</v>
      </c>
      <c r="G54" s="16">
        <v>693</v>
      </c>
      <c r="H54" s="16">
        <v>6.5377358490566042</v>
      </c>
      <c r="I54" s="16">
        <v>20.66725352964264</v>
      </c>
      <c r="J54" s="15" t="s">
        <v>35</v>
      </c>
      <c r="K54" s="15" t="s">
        <v>68</v>
      </c>
      <c r="L54" s="15" t="s">
        <v>37</v>
      </c>
      <c r="M54" s="3" t="s">
        <v>33</v>
      </c>
      <c r="O54" s="22" t="s">
        <v>107</v>
      </c>
      <c r="P54" s="17">
        <v>1.5006002400960384E-2</v>
      </c>
      <c r="Q54" s="19">
        <v>375</v>
      </c>
      <c r="R54" s="20">
        <v>8.3523086654016439</v>
      </c>
      <c r="S54" s="20">
        <v>10.830332287790263</v>
      </c>
      <c r="V54" s="28" t="s">
        <v>19</v>
      </c>
      <c r="W54" s="24">
        <v>2</v>
      </c>
      <c r="X54" s="24"/>
      <c r="Y54" s="24"/>
      <c r="Z54" s="24">
        <v>2</v>
      </c>
      <c r="AA54" s="28" t="s">
        <v>19</v>
      </c>
      <c r="AB54" s="24">
        <v>1892</v>
      </c>
      <c r="AC54" s="25">
        <v>7.5710284113645457E-2</v>
      </c>
      <c r="AD54" s="26">
        <v>24.226415094339622</v>
      </c>
      <c r="AE54" s="26">
        <v>76.10614000478013</v>
      </c>
      <c r="AF54"/>
      <c r="AG54"/>
      <c r="AH54"/>
      <c r="AI54"/>
      <c r="AJ54"/>
      <c r="AK54"/>
      <c r="AL54"/>
      <c r="AM54"/>
      <c r="AN54"/>
      <c r="AO54"/>
      <c r="AP54"/>
      <c r="AQ54"/>
    </row>
    <row r="55" spans="1:43" ht="12" customHeight="1" x14ac:dyDescent="0.35">
      <c r="A55" s="15" t="s">
        <v>141</v>
      </c>
      <c r="B55" s="15" t="s">
        <v>141</v>
      </c>
      <c r="C55" s="15" t="s">
        <v>17</v>
      </c>
      <c r="D55" s="15" t="s">
        <v>132</v>
      </c>
      <c r="E55" s="15" t="s">
        <v>19</v>
      </c>
      <c r="F55" s="15" t="s">
        <v>19</v>
      </c>
      <c r="G55" s="16">
        <v>316</v>
      </c>
      <c r="H55" s="16">
        <v>5.2666666666666666</v>
      </c>
      <c r="I55" s="16">
        <v>5.5463701843838571</v>
      </c>
      <c r="J55" s="15" t="s">
        <v>35</v>
      </c>
      <c r="K55" s="15" t="s">
        <v>68</v>
      </c>
      <c r="L55" s="15" t="s">
        <v>37</v>
      </c>
      <c r="M55" s="3" t="s">
        <v>33</v>
      </c>
      <c r="O55" s="22" t="s">
        <v>99</v>
      </c>
      <c r="P55" s="17">
        <v>8.4433773509403759E-3</v>
      </c>
      <c r="Q55" s="19">
        <v>211</v>
      </c>
      <c r="R55" s="20">
        <v>17.774999999999999</v>
      </c>
      <c r="S55" s="20">
        <v>40.581990720001826</v>
      </c>
      <c r="V55" s="27" t="s">
        <v>200</v>
      </c>
      <c r="W55" s="24"/>
      <c r="X55" s="24"/>
      <c r="Y55" s="24"/>
      <c r="Z55" s="24"/>
      <c r="AA55" s="27" t="s">
        <v>200</v>
      </c>
      <c r="AB55" s="24"/>
      <c r="AC55" s="25"/>
      <c r="AD55" s="26"/>
      <c r="AE55" s="26"/>
      <c r="AF55"/>
      <c r="AG55"/>
      <c r="AH55"/>
      <c r="AI55"/>
      <c r="AJ55"/>
      <c r="AK55"/>
      <c r="AL55"/>
      <c r="AM55"/>
      <c r="AN55"/>
      <c r="AO55"/>
      <c r="AP55"/>
      <c r="AQ55"/>
    </row>
    <row r="56" spans="1:43" ht="12" customHeight="1" x14ac:dyDescent="0.35">
      <c r="A56" s="15" t="s">
        <v>142</v>
      </c>
      <c r="B56" s="15" t="s">
        <v>142</v>
      </c>
      <c r="C56" s="15" t="s">
        <v>17</v>
      </c>
      <c r="D56" s="15" t="s">
        <v>143</v>
      </c>
      <c r="E56" s="15" t="s">
        <v>144</v>
      </c>
      <c r="F56" s="15" t="s">
        <v>146</v>
      </c>
      <c r="G56" s="16">
        <v>7</v>
      </c>
      <c r="H56" s="16">
        <v>3.5</v>
      </c>
      <c r="I56" s="16">
        <v>2.5</v>
      </c>
      <c r="J56" s="15" t="s">
        <v>16</v>
      </c>
      <c r="K56" s="15" t="s">
        <v>145</v>
      </c>
      <c r="L56" s="15" t="s">
        <v>145</v>
      </c>
      <c r="M56" s="3" t="s">
        <v>20</v>
      </c>
      <c r="O56" s="21" t="s">
        <v>81</v>
      </c>
      <c r="P56" s="17">
        <v>3.2212885154061621E-2</v>
      </c>
      <c r="Q56" s="19">
        <v>805</v>
      </c>
      <c r="R56" s="20">
        <v>28.206892453951276</v>
      </c>
      <c r="S56" s="20">
        <v>32.1016537314147</v>
      </c>
      <c r="V56" s="28" t="s">
        <v>204</v>
      </c>
      <c r="W56" s="24">
        <v>1</v>
      </c>
      <c r="X56" s="24"/>
      <c r="Y56" s="24"/>
      <c r="Z56" s="24">
        <v>1</v>
      </c>
      <c r="AA56" s="28" t="s">
        <v>204</v>
      </c>
      <c r="AB56" s="24">
        <v>144</v>
      </c>
      <c r="AC56" s="25">
        <v>5.7623049219687871E-3</v>
      </c>
      <c r="AD56" s="26">
        <v>1.3584905660377358</v>
      </c>
      <c r="AE56" s="26">
        <v>3.4290344073648682</v>
      </c>
      <c r="AF56"/>
      <c r="AG56"/>
      <c r="AH56"/>
      <c r="AI56"/>
      <c r="AJ56"/>
      <c r="AK56"/>
      <c r="AL56"/>
      <c r="AM56"/>
      <c r="AN56"/>
      <c r="AO56"/>
      <c r="AP56"/>
      <c r="AQ56"/>
    </row>
    <row r="57" spans="1:43" ht="12" customHeight="1" x14ac:dyDescent="0.35">
      <c r="A57" s="15" t="s">
        <v>147</v>
      </c>
      <c r="B57" s="15" t="s">
        <v>147</v>
      </c>
      <c r="C57" s="15" t="s">
        <v>17</v>
      </c>
      <c r="D57" s="15" t="s">
        <v>143</v>
      </c>
      <c r="E57" s="15" t="s">
        <v>144</v>
      </c>
      <c r="F57" s="15" t="s">
        <v>148</v>
      </c>
      <c r="G57" s="16">
        <v>4</v>
      </c>
      <c r="H57" s="16">
        <v>1.3333333333333333</v>
      </c>
      <c r="I57" s="16">
        <v>0.47140452079103168</v>
      </c>
      <c r="J57" s="15" t="s">
        <v>16</v>
      </c>
      <c r="K57" s="15" t="s">
        <v>145</v>
      </c>
      <c r="L57" s="15" t="s">
        <v>145</v>
      </c>
      <c r="M57" s="3" t="s">
        <v>20</v>
      </c>
      <c r="O57" s="22" t="s">
        <v>19</v>
      </c>
      <c r="P57" s="17">
        <v>4.8019207683073231E-4</v>
      </c>
      <c r="Q57" s="19">
        <v>12</v>
      </c>
      <c r="R57" s="20">
        <v>0.11428571428571428</v>
      </c>
      <c r="S57" s="20">
        <v>0.83168544550936374</v>
      </c>
      <c r="V57" s="23" t="s">
        <v>71</v>
      </c>
      <c r="W57" s="24"/>
      <c r="X57" s="24"/>
      <c r="Y57" s="24"/>
      <c r="Z57" s="24"/>
      <c r="AA57" s="23" t="s">
        <v>71</v>
      </c>
      <c r="AB57" s="24"/>
      <c r="AC57" s="25"/>
      <c r="AD57" s="26"/>
      <c r="AE57" s="26"/>
      <c r="AF57"/>
      <c r="AG57"/>
      <c r="AH57"/>
      <c r="AI57"/>
      <c r="AJ57"/>
      <c r="AK57"/>
      <c r="AL57"/>
      <c r="AM57"/>
      <c r="AN57"/>
      <c r="AO57"/>
      <c r="AP57"/>
      <c r="AQ57"/>
    </row>
    <row r="58" spans="1:43" ht="12" customHeight="1" x14ac:dyDescent="0.35">
      <c r="A58" s="15" t="s">
        <v>149</v>
      </c>
      <c r="B58" s="15" t="s">
        <v>149</v>
      </c>
      <c r="C58" s="15" t="s">
        <v>17</v>
      </c>
      <c r="D58" s="15" t="s">
        <v>143</v>
      </c>
      <c r="E58" s="15" t="s">
        <v>150</v>
      </c>
      <c r="F58" s="15" t="s">
        <v>151</v>
      </c>
      <c r="G58" s="16">
        <v>5</v>
      </c>
      <c r="H58" s="16">
        <v>1.6666666666666667</v>
      </c>
      <c r="I58" s="16">
        <v>0.47140452079103168</v>
      </c>
      <c r="J58" s="15" t="s">
        <v>16</v>
      </c>
      <c r="K58" s="15" t="s">
        <v>145</v>
      </c>
      <c r="L58" s="15" t="s">
        <v>145</v>
      </c>
      <c r="M58" s="3" t="s">
        <v>20</v>
      </c>
      <c r="O58" s="22" t="s">
        <v>88</v>
      </c>
      <c r="P58" s="17">
        <v>2.5170068027210883E-2</v>
      </c>
      <c r="Q58" s="19">
        <v>629</v>
      </c>
      <c r="R58" s="20">
        <v>13.660714285714286</v>
      </c>
      <c r="S58" s="20">
        <v>17.869277554677119</v>
      </c>
      <c r="V58" s="27" t="s">
        <v>87</v>
      </c>
      <c r="W58" s="24"/>
      <c r="X58" s="24"/>
      <c r="Y58" s="24"/>
      <c r="Z58" s="24"/>
      <c r="AA58" s="27" t="s">
        <v>87</v>
      </c>
      <c r="AB58" s="24"/>
      <c r="AC58" s="25"/>
      <c r="AD58" s="26"/>
      <c r="AE58" s="26"/>
      <c r="AF58"/>
      <c r="AG58"/>
      <c r="AH58"/>
      <c r="AI58"/>
      <c r="AJ58"/>
      <c r="AK58"/>
      <c r="AL58"/>
      <c r="AM58"/>
      <c r="AN58"/>
      <c r="AO58"/>
      <c r="AP58"/>
      <c r="AQ58"/>
    </row>
    <row r="59" spans="1:43" ht="12" customHeight="1" x14ac:dyDescent="0.35">
      <c r="A59" s="15" t="s">
        <v>152</v>
      </c>
      <c r="B59" s="15" t="s">
        <v>152</v>
      </c>
      <c r="C59" s="15" t="s">
        <v>17</v>
      </c>
      <c r="D59" s="15" t="s">
        <v>143</v>
      </c>
      <c r="E59" s="15" t="s">
        <v>153</v>
      </c>
      <c r="F59" s="15" t="s">
        <v>154</v>
      </c>
      <c r="G59" s="16">
        <v>3</v>
      </c>
      <c r="H59" s="16">
        <v>3</v>
      </c>
      <c r="I59" s="16">
        <v>0</v>
      </c>
      <c r="J59" s="15" t="s">
        <v>16</v>
      </c>
      <c r="K59" s="15" t="s">
        <v>145</v>
      </c>
      <c r="L59" s="15" t="s">
        <v>145</v>
      </c>
      <c r="M59" s="3" t="s">
        <v>20</v>
      </c>
      <c r="O59" s="22" t="s">
        <v>83</v>
      </c>
      <c r="P59" s="17">
        <v>4.3217286914765908E-3</v>
      </c>
      <c r="Q59" s="19">
        <v>108</v>
      </c>
      <c r="R59" s="20">
        <v>7.2513368983957225</v>
      </c>
      <c r="S59" s="20">
        <v>6.071893434345335</v>
      </c>
      <c r="V59" s="28" t="s">
        <v>88</v>
      </c>
      <c r="W59" s="24"/>
      <c r="X59" s="24"/>
      <c r="Y59" s="24">
        <v>2</v>
      </c>
      <c r="Z59" s="24">
        <v>2</v>
      </c>
      <c r="AA59" s="28" t="s">
        <v>88</v>
      </c>
      <c r="AB59" s="24">
        <v>629</v>
      </c>
      <c r="AC59" s="25">
        <v>2.5170068027210883E-2</v>
      </c>
      <c r="AD59" s="26">
        <v>13.660714285714286</v>
      </c>
      <c r="AE59" s="26">
        <v>17.869277554677119</v>
      </c>
      <c r="AF59"/>
      <c r="AG59"/>
      <c r="AH59"/>
      <c r="AI59"/>
      <c r="AJ59"/>
      <c r="AK59"/>
      <c r="AL59"/>
      <c r="AM59"/>
      <c r="AN59"/>
      <c r="AO59"/>
      <c r="AP59"/>
      <c r="AQ59"/>
    </row>
    <row r="60" spans="1:43" ht="12" customHeight="1" x14ac:dyDescent="0.35">
      <c r="A60" s="15" t="s">
        <v>155</v>
      </c>
      <c r="B60" s="15" t="s">
        <v>155</v>
      </c>
      <c r="C60" s="15" t="s">
        <v>17</v>
      </c>
      <c r="D60" s="15" t="s">
        <v>143</v>
      </c>
      <c r="E60" s="15" t="s">
        <v>156</v>
      </c>
      <c r="F60" s="15" t="s">
        <v>157</v>
      </c>
      <c r="G60" s="16">
        <v>2</v>
      </c>
      <c r="H60" s="16">
        <v>1</v>
      </c>
      <c r="I60" s="16">
        <v>0</v>
      </c>
      <c r="J60" s="15" t="s">
        <v>16</v>
      </c>
      <c r="K60" s="15" t="s">
        <v>145</v>
      </c>
      <c r="L60" s="15" t="s">
        <v>145</v>
      </c>
      <c r="M60" s="3" t="s">
        <v>20</v>
      </c>
      <c r="O60" s="22" t="s">
        <v>86</v>
      </c>
      <c r="P60" s="17">
        <v>1.0004001600640256E-3</v>
      </c>
      <c r="Q60" s="19">
        <v>25</v>
      </c>
      <c r="R60" s="20">
        <v>3.125</v>
      </c>
      <c r="S60" s="20">
        <v>3.822221212855164</v>
      </c>
      <c r="V60" s="27" t="s">
        <v>90</v>
      </c>
      <c r="W60" s="24"/>
      <c r="X60" s="24"/>
      <c r="Y60" s="24"/>
      <c r="Z60" s="24"/>
      <c r="AA60" s="27" t="s">
        <v>90</v>
      </c>
      <c r="AB60" s="24"/>
      <c r="AC60" s="25"/>
      <c r="AD60" s="26"/>
      <c r="AE60" s="26"/>
      <c r="AF60"/>
      <c r="AG60"/>
      <c r="AH60"/>
      <c r="AI60"/>
      <c r="AJ60"/>
      <c r="AK60"/>
      <c r="AL60"/>
      <c r="AM60"/>
      <c r="AN60"/>
      <c r="AO60"/>
      <c r="AP60"/>
      <c r="AQ60"/>
    </row>
    <row r="61" spans="1:43" ht="12" customHeight="1" x14ac:dyDescent="0.35">
      <c r="A61" s="15" t="s">
        <v>158</v>
      </c>
      <c r="B61" s="15" t="s">
        <v>158</v>
      </c>
      <c r="C61" s="15" t="s">
        <v>17</v>
      </c>
      <c r="D61" s="15" t="s">
        <v>143</v>
      </c>
      <c r="E61" s="15" t="s">
        <v>144</v>
      </c>
      <c r="F61" s="15" t="s">
        <v>19</v>
      </c>
      <c r="G61" s="16">
        <v>74</v>
      </c>
      <c r="H61" s="16">
        <v>3.3636363636363638</v>
      </c>
      <c r="I61" s="16">
        <v>6.8725108191022652</v>
      </c>
      <c r="J61" s="15" t="s">
        <v>16</v>
      </c>
      <c r="K61" s="15" t="s">
        <v>145</v>
      </c>
      <c r="L61" s="15" t="s">
        <v>145</v>
      </c>
      <c r="M61" s="3" t="s">
        <v>20</v>
      </c>
      <c r="O61" s="22" t="s">
        <v>126</v>
      </c>
      <c r="P61" s="17">
        <v>4.4017607042817129E-4</v>
      </c>
      <c r="Q61" s="19">
        <v>11</v>
      </c>
      <c r="R61" s="20">
        <v>1.8333333333333333</v>
      </c>
      <c r="S61" s="20">
        <v>1.0671873729054748</v>
      </c>
      <c r="V61" s="28" t="s">
        <v>92</v>
      </c>
      <c r="W61" s="24">
        <v>1</v>
      </c>
      <c r="X61" s="24"/>
      <c r="Y61" s="24"/>
      <c r="Z61" s="24">
        <v>1</v>
      </c>
      <c r="AA61" s="28" t="s">
        <v>92</v>
      </c>
      <c r="AB61" s="24">
        <v>1</v>
      </c>
      <c r="AC61" s="25">
        <v>4.0016006402561022E-5</v>
      </c>
      <c r="AD61" s="26">
        <v>1</v>
      </c>
      <c r="AE61" s="26">
        <v>0</v>
      </c>
      <c r="AF61"/>
      <c r="AG61"/>
      <c r="AH61"/>
      <c r="AI61"/>
      <c r="AJ61"/>
      <c r="AK61"/>
      <c r="AL61"/>
      <c r="AM61"/>
      <c r="AN61"/>
      <c r="AO61"/>
      <c r="AP61"/>
      <c r="AQ61"/>
    </row>
    <row r="62" spans="1:43" ht="12" customHeight="1" x14ac:dyDescent="0.35">
      <c r="A62" s="15" t="s">
        <v>159</v>
      </c>
      <c r="B62" s="15" t="s">
        <v>159</v>
      </c>
      <c r="C62" s="15" t="s">
        <v>17</v>
      </c>
      <c r="D62" s="15" t="s">
        <v>143</v>
      </c>
      <c r="E62" s="15" t="s">
        <v>19</v>
      </c>
      <c r="F62" s="15" t="s">
        <v>19</v>
      </c>
      <c r="G62" s="16">
        <v>1</v>
      </c>
      <c r="H62" s="16">
        <v>1</v>
      </c>
      <c r="I62" s="16">
        <v>0</v>
      </c>
      <c r="J62" s="15" t="s">
        <v>16</v>
      </c>
      <c r="K62" s="15" t="s">
        <v>145</v>
      </c>
      <c r="L62" s="15" t="s">
        <v>145</v>
      </c>
      <c r="M62" s="3" t="s">
        <v>33</v>
      </c>
      <c r="O62" s="22" t="s">
        <v>130</v>
      </c>
      <c r="P62" s="17">
        <v>8.0032012805122054E-4</v>
      </c>
      <c r="Q62" s="19">
        <v>20</v>
      </c>
      <c r="R62" s="20">
        <v>2.2222222222222223</v>
      </c>
      <c r="S62" s="20">
        <v>2.4393887111222385</v>
      </c>
      <c r="V62" s="27" t="s">
        <v>119</v>
      </c>
      <c r="W62" s="24"/>
      <c r="X62" s="24"/>
      <c r="Y62" s="24"/>
      <c r="Z62" s="24"/>
      <c r="AA62" s="27" t="s">
        <v>119</v>
      </c>
      <c r="AB62" s="24"/>
      <c r="AC62" s="25"/>
      <c r="AD62" s="26"/>
      <c r="AE62" s="26"/>
      <c r="AF62"/>
      <c r="AG62"/>
      <c r="AH62"/>
      <c r="AI62"/>
      <c r="AJ62"/>
      <c r="AK62"/>
      <c r="AL62"/>
      <c r="AM62"/>
      <c r="AN62"/>
      <c r="AO62"/>
      <c r="AP62"/>
      <c r="AQ62"/>
    </row>
    <row r="63" spans="1:43" ht="12" customHeight="1" x14ac:dyDescent="0.35">
      <c r="A63" s="15" t="s">
        <v>160</v>
      </c>
      <c r="B63" s="15" t="s">
        <v>160</v>
      </c>
      <c r="C63" s="15" t="s">
        <v>17</v>
      </c>
      <c r="D63" s="15" t="s">
        <v>161</v>
      </c>
      <c r="E63" s="15" t="s">
        <v>19</v>
      </c>
      <c r="F63" s="15" t="s">
        <v>19</v>
      </c>
      <c r="G63" s="16">
        <v>2</v>
      </c>
      <c r="H63" s="16">
        <v>1</v>
      </c>
      <c r="I63" s="16">
        <v>0</v>
      </c>
      <c r="J63" s="15" t="s">
        <v>23</v>
      </c>
      <c r="K63" s="15" t="s">
        <v>162</v>
      </c>
      <c r="L63" s="15" t="s">
        <v>162</v>
      </c>
      <c r="M63" s="3" t="s">
        <v>33</v>
      </c>
      <c r="O63" s="21" t="s">
        <v>123</v>
      </c>
      <c r="P63" s="17">
        <v>1.6006402561024409E-4</v>
      </c>
      <c r="Q63" s="19">
        <v>4</v>
      </c>
      <c r="R63" s="20">
        <v>1</v>
      </c>
      <c r="S63" s="20">
        <v>0</v>
      </c>
      <c r="V63" s="28" t="s">
        <v>121</v>
      </c>
      <c r="W63" s="24">
        <v>1</v>
      </c>
      <c r="X63" s="24"/>
      <c r="Y63" s="24"/>
      <c r="Z63" s="24">
        <v>1</v>
      </c>
      <c r="AA63" s="28" t="s">
        <v>121</v>
      </c>
      <c r="AB63" s="24">
        <v>56</v>
      </c>
      <c r="AC63" s="25">
        <v>2.2408963585434172E-3</v>
      </c>
      <c r="AD63" s="26">
        <v>2</v>
      </c>
      <c r="AE63" s="26">
        <v>1.3887301496588271</v>
      </c>
      <c r="AF63"/>
      <c r="AG63"/>
      <c r="AH63"/>
      <c r="AI63"/>
      <c r="AJ63"/>
      <c r="AK63"/>
      <c r="AL63"/>
      <c r="AM63"/>
      <c r="AN63"/>
      <c r="AO63"/>
      <c r="AP63"/>
      <c r="AQ63"/>
    </row>
    <row r="64" spans="1:43" ht="12" customHeight="1" x14ac:dyDescent="0.35">
      <c r="A64" s="15" t="s">
        <v>163</v>
      </c>
      <c r="B64" s="15" t="s">
        <v>163</v>
      </c>
      <c r="C64" s="15" t="s">
        <v>17</v>
      </c>
      <c r="D64" s="15" t="s">
        <v>164</v>
      </c>
      <c r="E64" s="15" t="s">
        <v>259</v>
      </c>
      <c r="F64" s="15" t="s">
        <v>19</v>
      </c>
      <c r="G64" s="16">
        <v>100</v>
      </c>
      <c r="H64" s="16">
        <v>3.8461538461538463</v>
      </c>
      <c r="I64" s="16">
        <v>5.0053226107684425</v>
      </c>
      <c r="J64" s="15" t="s">
        <v>35</v>
      </c>
      <c r="K64" s="15" t="s">
        <v>163</v>
      </c>
      <c r="L64" s="15" t="s">
        <v>37</v>
      </c>
      <c r="M64" s="3" t="s">
        <v>33</v>
      </c>
      <c r="O64" s="22" t="s">
        <v>124</v>
      </c>
      <c r="P64" s="17">
        <v>1.6006402561024409E-4</v>
      </c>
      <c r="Q64" s="19">
        <v>4</v>
      </c>
      <c r="R64" s="20">
        <v>1</v>
      </c>
      <c r="S64" s="20">
        <v>0</v>
      </c>
      <c r="V64" s="27" t="s">
        <v>129</v>
      </c>
      <c r="W64" s="24"/>
      <c r="X64" s="24"/>
      <c r="Y64" s="24"/>
      <c r="Z64" s="24"/>
      <c r="AA64" s="27" t="s">
        <v>129</v>
      </c>
      <c r="AB64" s="24"/>
      <c r="AC64" s="25"/>
      <c r="AD64" s="26"/>
      <c r="AE64" s="26"/>
      <c r="AF64"/>
      <c r="AG64"/>
      <c r="AH64"/>
      <c r="AI64"/>
      <c r="AJ64"/>
      <c r="AK64"/>
      <c r="AL64"/>
      <c r="AM64"/>
      <c r="AN64"/>
      <c r="AO64"/>
      <c r="AP64"/>
      <c r="AQ64"/>
    </row>
    <row r="65" spans="1:43" ht="12" customHeight="1" x14ac:dyDescent="0.35">
      <c r="A65" s="15" t="s">
        <v>165</v>
      </c>
      <c r="B65" s="15" t="s">
        <v>163</v>
      </c>
      <c r="C65" s="15" t="s">
        <v>17</v>
      </c>
      <c r="D65" s="15" t="s">
        <v>164</v>
      </c>
      <c r="E65" s="15" t="s">
        <v>259</v>
      </c>
      <c r="F65" s="15" t="s">
        <v>19</v>
      </c>
      <c r="G65" s="16">
        <v>63</v>
      </c>
      <c r="H65" s="16">
        <v>3.15</v>
      </c>
      <c r="I65" s="16">
        <v>3.1823733281939126</v>
      </c>
      <c r="J65" s="15" t="s">
        <v>35</v>
      </c>
      <c r="K65" s="15" t="s">
        <v>163</v>
      </c>
      <c r="L65" s="15" t="s">
        <v>37</v>
      </c>
      <c r="M65" s="3" t="s">
        <v>20</v>
      </c>
      <c r="O65" s="21" t="s">
        <v>102</v>
      </c>
      <c r="P65" s="17">
        <v>1.56062424969988E-3</v>
      </c>
      <c r="Q65" s="19">
        <v>39</v>
      </c>
      <c r="R65" s="20">
        <v>11.25</v>
      </c>
      <c r="S65" s="20">
        <v>8.8140512819020973</v>
      </c>
      <c r="V65" s="28" t="s">
        <v>130</v>
      </c>
      <c r="W65" s="24"/>
      <c r="X65" s="24"/>
      <c r="Y65" s="24">
        <v>1</v>
      </c>
      <c r="Z65" s="24">
        <v>1</v>
      </c>
      <c r="AA65" s="28" t="s">
        <v>130</v>
      </c>
      <c r="AB65" s="24">
        <v>20</v>
      </c>
      <c r="AC65" s="25">
        <v>8.0032012805122054E-4</v>
      </c>
      <c r="AD65" s="26">
        <v>2.2222222222222223</v>
      </c>
      <c r="AE65" s="26">
        <v>2.4393887111222385</v>
      </c>
      <c r="AF65"/>
      <c r="AG65"/>
      <c r="AH65"/>
      <c r="AI65"/>
      <c r="AJ65"/>
      <c r="AK65"/>
      <c r="AL65"/>
      <c r="AM65"/>
      <c r="AN65"/>
      <c r="AO65"/>
      <c r="AP65"/>
      <c r="AQ65"/>
    </row>
    <row r="66" spans="1:43" ht="12" customHeight="1" x14ac:dyDescent="0.35">
      <c r="A66" s="15" t="s">
        <v>166</v>
      </c>
      <c r="B66" s="15" t="s">
        <v>166</v>
      </c>
      <c r="C66" s="15" t="s">
        <v>17</v>
      </c>
      <c r="D66" s="15" t="s">
        <v>167</v>
      </c>
      <c r="E66" s="15" t="s">
        <v>19</v>
      </c>
      <c r="F66" s="15" t="s">
        <v>19</v>
      </c>
      <c r="G66" s="16">
        <v>7</v>
      </c>
      <c r="H66" s="16">
        <v>1.1666666666666667</v>
      </c>
      <c r="I66" s="16">
        <v>0.37267799624996495</v>
      </c>
      <c r="J66" s="15" t="s">
        <v>16</v>
      </c>
      <c r="K66" s="15" t="s">
        <v>166</v>
      </c>
      <c r="L66" s="15" t="s">
        <v>166</v>
      </c>
      <c r="M66" s="3" t="s">
        <v>33</v>
      </c>
      <c r="O66" s="22" t="s">
        <v>128</v>
      </c>
      <c r="P66" s="17">
        <v>8.0032012805122043E-5</v>
      </c>
      <c r="Q66" s="19">
        <v>2</v>
      </c>
      <c r="R66" s="20">
        <v>1</v>
      </c>
      <c r="S66" s="20">
        <v>0</v>
      </c>
      <c r="V66" s="27" t="s">
        <v>85</v>
      </c>
      <c r="W66" s="24"/>
      <c r="X66" s="24"/>
      <c r="Y66" s="24"/>
      <c r="Z66" s="24"/>
      <c r="AA66" s="27" t="s">
        <v>85</v>
      </c>
      <c r="AB66" s="24"/>
      <c r="AC66" s="25"/>
      <c r="AD66" s="26"/>
      <c r="AE66" s="26"/>
      <c r="AF66"/>
      <c r="AG66"/>
      <c r="AH66"/>
      <c r="AI66"/>
      <c r="AJ66"/>
      <c r="AK66"/>
      <c r="AL66"/>
      <c r="AM66"/>
      <c r="AN66"/>
      <c r="AO66"/>
      <c r="AP66"/>
      <c r="AQ66"/>
    </row>
    <row r="67" spans="1:43" ht="12" customHeight="1" x14ac:dyDescent="0.35">
      <c r="A67" s="15" t="s">
        <v>169</v>
      </c>
      <c r="B67" s="15" t="s">
        <v>169</v>
      </c>
      <c r="C67" s="15" t="s">
        <v>17</v>
      </c>
      <c r="D67" s="15" t="s">
        <v>167</v>
      </c>
      <c r="E67" s="15" t="s">
        <v>170</v>
      </c>
      <c r="F67" s="15" t="s">
        <v>19</v>
      </c>
      <c r="G67" s="16">
        <v>1</v>
      </c>
      <c r="H67" s="16">
        <v>1</v>
      </c>
      <c r="I67" s="16">
        <v>0</v>
      </c>
      <c r="J67" s="15" t="s">
        <v>35</v>
      </c>
      <c r="K67" s="15" t="s">
        <v>169</v>
      </c>
      <c r="L67" s="15" t="s">
        <v>37</v>
      </c>
      <c r="M67" s="3" t="s">
        <v>33</v>
      </c>
      <c r="O67" s="22" t="s">
        <v>103</v>
      </c>
      <c r="P67" s="17">
        <v>1.3205282112845138E-3</v>
      </c>
      <c r="Q67" s="19">
        <v>33</v>
      </c>
      <c r="R67" s="20">
        <v>8.25</v>
      </c>
      <c r="S67" s="20">
        <v>8.8140512819020973</v>
      </c>
      <c r="V67" s="28" t="s">
        <v>86</v>
      </c>
      <c r="W67" s="24"/>
      <c r="X67" s="24"/>
      <c r="Y67" s="24">
        <v>1</v>
      </c>
      <c r="Z67" s="24">
        <v>1</v>
      </c>
      <c r="AA67" s="28" t="s">
        <v>86</v>
      </c>
      <c r="AB67" s="24">
        <v>25</v>
      </c>
      <c r="AC67" s="25">
        <v>1.0004001600640256E-3</v>
      </c>
      <c r="AD67" s="26">
        <v>3.125</v>
      </c>
      <c r="AE67" s="26">
        <v>3.822221212855164</v>
      </c>
      <c r="AF67"/>
      <c r="AG67"/>
      <c r="AH67"/>
      <c r="AI67"/>
      <c r="AJ67"/>
      <c r="AK67"/>
      <c r="AL67"/>
      <c r="AM67"/>
      <c r="AN67"/>
      <c r="AO67"/>
      <c r="AP67"/>
      <c r="AQ67"/>
    </row>
    <row r="68" spans="1:43" ht="12" customHeight="1" x14ac:dyDescent="0.35">
      <c r="A68" s="15" t="s">
        <v>171</v>
      </c>
      <c r="B68" s="15" t="s">
        <v>171</v>
      </c>
      <c r="C68" s="15" t="s">
        <v>17</v>
      </c>
      <c r="D68" s="15" t="s">
        <v>172</v>
      </c>
      <c r="E68" s="15" t="s">
        <v>19</v>
      </c>
      <c r="F68" s="15" t="s">
        <v>19</v>
      </c>
      <c r="G68" s="16">
        <v>1</v>
      </c>
      <c r="H68" s="16">
        <v>1</v>
      </c>
      <c r="I68" s="16">
        <v>0</v>
      </c>
      <c r="J68" s="15" t="s">
        <v>23</v>
      </c>
      <c r="K68" s="15" t="s">
        <v>173</v>
      </c>
      <c r="L68" s="15" t="s">
        <v>173</v>
      </c>
      <c r="M68" s="3" t="s">
        <v>33</v>
      </c>
      <c r="O68" s="22" t="s">
        <v>105</v>
      </c>
      <c r="P68" s="17">
        <v>4.0016006402561022E-5</v>
      </c>
      <c r="Q68" s="19">
        <v>1</v>
      </c>
      <c r="R68" s="20">
        <v>1</v>
      </c>
      <c r="S68" s="20">
        <v>0</v>
      </c>
      <c r="V68" s="27" t="s">
        <v>127</v>
      </c>
      <c r="W68" s="24"/>
      <c r="X68" s="24"/>
      <c r="Y68" s="24"/>
      <c r="Z68" s="24"/>
      <c r="AA68" s="27" t="s">
        <v>127</v>
      </c>
      <c r="AB68" s="24"/>
      <c r="AC68" s="25"/>
      <c r="AD68" s="26"/>
      <c r="AE68" s="26"/>
      <c r="AF68"/>
      <c r="AG68"/>
      <c r="AH68"/>
      <c r="AI68"/>
      <c r="AJ68"/>
      <c r="AK68"/>
      <c r="AL68"/>
      <c r="AM68"/>
      <c r="AN68"/>
      <c r="AO68"/>
      <c r="AP68"/>
      <c r="AQ68"/>
    </row>
    <row r="69" spans="1:43" ht="12" customHeight="1" x14ac:dyDescent="0.35">
      <c r="A69" s="15" t="s">
        <v>174</v>
      </c>
      <c r="B69" s="15" t="s">
        <v>174</v>
      </c>
      <c r="C69" s="15" t="s">
        <v>17</v>
      </c>
      <c r="D69" s="15" t="s">
        <v>175</v>
      </c>
      <c r="E69" s="15" t="s">
        <v>176</v>
      </c>
      <c r="F69" s="15" t="s">
        <v>19</v>
      </c>
      <c r="G69" s="16">
        <v>3896</v>
      </c>
      <c r="H69" s="16">
        <v>46.939759036144579</v>
      </c>
      <c r="I69" s="16">
        <v>63.287896289965325</v>
      </c>
      <c r="J69" s="15" t="s">
        <v>16</v>
      </c>
      <c r="K69" s="15" t="s">
        <v>173</v>
      </c>
      <c r="L69" s="15" t="s">
        <v>173</v>
      </c>
      <c r="M69" s="3" t="s">
        <v>33</v>
      </c>
      <c r="O69" s="22" t="s">
        <v>114</v>
      </c>
      <c r="P69" s="17">
        <v>1.2004801920768308E-4</v>
      </c>
      <c r="Q69" s="19">
        <v>3</v>
      </c>
      <c r="R69" s="20">
        <v>1</v>
      </c>
      <c r="S69" s="20">
        <v>0</v>
      </c>
      <c r="V69" s="28" t="s">
        <v>128</v>
      </c>
      <c r="W69" s="24"/>
      <c r="X69" s="24"/>
      <c r="Y69" s="24">
        <v>1</v>
      </c>
      <c r="Z69" s="24">
        <v>1</v>
      </c>
      <c r="AA69" s="28" t="s">
        <v>128</v>
      </c>
      <c r="AB69" s="24">
        <v>2</v>
      </c>
      <c r="AC69" s="25">
        <v>8.0032012805122043E-5</v>
      </c>
      <c r="AD69" s="26">
        <v>1</v>
      </c>
      <c r="AE69" s="26">
        <v>0</v>
      </c>
      <c r="AF69"/>
      <c r="AG69"/>
      <c r="AH69"/>
      <c r="AI69"/>
      <c r="AJ69"/>
      <c r="AK69"/>
      <c r="AL69"/>
      <c r="AM69"/>
      <c r="AN69"/>
      <c r="AO69"/>
      <c r="AP69"/>
      <c r="AQ69"/>
    </row>
    <row r="70" spans="1:43" ht="12" customHeight="1" x14ac:dyDescent="0.35">
      <c r="A70" s="29" t="s">
        <v>177</v>
      </c>
      <c r="B70" s="15" t="s">
        <v>174</v>
      </c>
      <c r="C70" s="15" t="s">
        <v>17</v>
      </c>
      <c r="D70" s="15" t="s">
        <v>175</v>
      </c>
      <c r="E70" s="15" t="s">
        <v>176</v>
      </c>
      <c r="F70" s="15" t="s">
        <v>19</v>
      </c>
      <c r="G70" s="16">
        <v>354</v>
      </c>
      <c r="H70" s="16">
        <v>3.3396226415094339</v>
      </c>
      <c r="I70" s="16">
        <v>12.417947140262568</v>
      </c>
      <c r="J70" s="15" t="s">
        <v>16</v>
      </c>
      <c r="K70" s="15" t="s">
        <v>173</v>
      </c>
      <c r="L70" s="15" t="s">
        <v>173</v>
      </c>
      <c r="M70" s="3" t="s">
        <v>20</v>
      </c>
      <c r="O70" s="21" t="s">
        <v>94</v>
      </c>
      <c r="P70" s="17">
        <v>1.6006402561024409E-4</v>
      </c>
      <c r="Q70" s="19">
        <v>4</v>
      </c>
      <c r="R70" s="20">
        <v>2.5</v>
      </c>
      <c r="S70" s="20">
        <v>0.5</v>
      </c>
      <c r="V70" s="27" t="s">
        <v>125</v>
      </c>
      <c r="W70" s="24"/>
      <c r="X70" s="24"/>
      <c r="Y70" s="24"/>
      <c r="Z70" s="24"/>
      <c r="AA70" s="27" t="s">
        <v>125</v>
      </c>
      <c r="AB70" s="24"/>
      <c r="AC70" s="25"/>
      <c r="AD70" s="26"/>
      <c r="AE70" s="26"/>
      <c r="AF70"/>
      <c r="AG70"/>
      <c r="AH70"/>
      <c r="AI70"/>
      <c r="AJ70"/>
      <c r="AK70"/>
      <c r="AL70"/>
      <c r="AM70"/>
      <c r="AN70"/>
      <c r="AO70"/>
      <c r="AP70"/>
      <c r="AQ70"/>
    </row>
    <row r="71" spans="1:43" ht="12" customHeight="1" x14ac:dyDescent="0.35">
      <c r="A71" s="15" t="s">
        <v>178</v>
      </c>
      <c r="B71" s="15" t="s">
        <v>178</v>
      </c>
      <c r="C71" s="15" t="s">
        <v>17</v>
      </c>
      <c r="D71" s="15" t="s">
        <v>175</v>
      </c>
      <c r="E71" s="15" t="s">
        <v>176</v>
      </c>
      <c r="F71" s="15" t="s">
        <v>179</v>
      </c>
      <c r="G71" s="16">
        <v>93</v>
      </c>
      <c r="H71" s="16">
        <v>8.454545454545455</v>
      </c>
      <c r="I71" s="16">
        <v>5.0876613016848085</v>
      </c>
      <c r="J71" s="15" t="s">
        <v>35</v>
      </c>
      <c r="K71" s="15" t="s">
        <v>173</v>
      </c>
      <c r="L71" s="15" t="s">
        <v>173</v>
      </c>
      <c r="M71" s="3" t="s">
        <v>33</v>
      </c>
      <c r="O71" s="22" t="s">
        <v>95</v>
      </c>
      <c r="P71" s="17">
        <v>1.6006402561024409E-4</v>
      </c>
      <c r="Q71" s="19">
        <v>4</v>
      </c>
      <c r="R71" s="20">
        <v>2.5</v>
      </c>
      <c r="S71" s="20">
        <v>0.5</v>
      </c>
      <c r="V71" s="28" t="s">
        <v>126</v>
      </c>
      <c r="W71" s="24">
        <v>1</v>
      </c>
      <c r="X71" s="24"/>
      <c r="Y71" s="24"/>
      <c r="Z71" s="24">
        <v>1</v>
      </c>
      <c r="AA71" s="28" t="s">
        <v>126</v>
      </c>
      <c r="AB71" s="24">
        <v>11</v>
      </c>
      <c r="AC71" s="25">
        <v>4.4017607042817129E-4</v>
      </c>
      <c r="AD71" s="26">
        <v>1.8333333333333333</v>
      </c>
      <c r="AE71" s="26">
        <v>1.0671873729054748</v>
      </c>
      <c r="AF71"/>
      <c r="AG71"/>
      <c r="AH71"/>
      <c r="AI71"/>
      <c r="AJ71"/>
      <c r="AK71"/>
      <c r="AL71"/>
      <c r="AM71"/>
      <c r="AN71"/>
      <c r="AO71"/>
      <c r="AP71"/>
      <c r="AQ71"/>
    </row>
    <row r="72" spans="1:43" ht="12" customHeight="1" x14ac:dyDescent="0.35">
      <c r="A72" s="15" t="s">
        <v>180</v>
      </c>
      <c r="B72" s="15" t="s">
        <v>180</v>
      </c>
      <c r="C72" s="15" t="s">
        <v>17</v>
      </c>
      <c r="D72" s="15" t="s">
        <v>181</v>
      </c>
      <c r="E72" s="15" t="s">
        <v>19</v>
      </c>
      <c r="F72" s="15" t="s">
        <v>19</v>
      </c>
      <c r="G72" s="16">
        <v>1467</v>
      </c>
      <c r="H72" s="16">
        <v>14.524752475247524</v>
      </c>
      <c r="I72" s="16">
        <v>12.813663854431919</v>
      </c>
      <c r="J72" s="15" t="s">
        <v>35</v>
      </c>
      <c r="K72" s="15" t="s">
        <v>182</v>
      </c>
      <c r="L72" s="15" t="s">
        <v>37</v>
      </c>
      <c r="M72" s="3" t="s">
        <v>20</v>
      </c>
      <c r="O72" s="21" t="s">
        <v>91</v>
      </c>
      <c r="P72" s="17">
        <v>4.0016006402561022E-5</v>
      </c>
      <c r="Q72" s="19">
        <v>1</v>
      </c>
      <c r="R72" s="20">
        <v>1</v>
      </c>
      <c r="S72" s="20">
        <v>0</v>
      </c>
      <c r="V72" s="27" t="s">
        <v>70</v>
      </c>
      <c r="W72" s="24"/>
      <c r="X72" s="24"/>
      <c r="Y72" s="24"/>
      <c r="Z72" s="24"/>
      <c r="AA72" s="27" t="s">
        <v>70</v>
      </c>
      <c r="AB72" s="24"/>
      <c r="AC72" s="25"/>
      <c r="AD72" s="26"/>
      <c r="AE72" s="26"/>
      <c r="AF72"/>
      <c r="AG72"/>
      <c r="AH72"/>
      <c r="AI72"/>
      <c r="AJ72"/>
      <c r="AK72"/>
      <c r="AL72"/>
      <c r="AM72"/>
      <c r="AN72"/>
      <c r="AO72"/>
      <c r="AP72"/>
      <c r="AQ72"/>
    </row>
    <row r="73" spans="1:43" ht="12" customHeight="1" x14ac:dyDescent="0.35">
      <c r="A73" s="15" t="s">
        <v>183</v>
      </c>
      <c r="B73" s="15" t="s">
        <v>183</v>
      </c>
      <c r="C73" s="15" t="s">
        <v>17</v>
      </c>
      <c r="D73" s="15" t="s">
        <v>184</v>
      </c>
      <c r="E73" s="15" t="s">
        <v>185</v>
      </c>
      <c r="F73" s="15" t="s">
        <v>186</v>
      </c>
      <c r="G73" s="16">
        <v>11</v>
      </c>
      <c r="H73" s="16">
        <v>1.5714285714285714</v>
      </c>
      <c r="I73" s="16">
        <v>0.90350790290525129</v>
      </c>
      <c r="J73" s="15" t="s">
        <v>16</v>
      </c>
      <c r="K73" s="15" t="s">
        <v>173</v>
      </c>
      <c r="L73" s="15" t="s">
        <v>173</v>
      </c>
      <c r="M73" s="3" t="s">
        <v>33</v>
      </c>
      <c r="O73" s="22" t="s">
        <v>92</v>
      </c>
      <c r="P73" s="17">
        <v>4.0016006402561022E-5</v>
      </c>
      <c r="Q73" s="19">
        <v>1</v>
      </c>
      <c r="R73" s="20">
        <v>1</v>
      </c>
      <c r="S73" s="20">
        <v>0</v>
      </c>
      <c r="V73" s="28" t="s">
        <v>19</v>
      </c>
      <c r="W73" s="24"/>
      <c r="X73" s="24"/>
      <c r="Y73" s="24">
        <v>1</v>
      </c>
      <c r="Z73" s="24">
        <v>1</v>
      </c>
      <c r="AA73" s="28" t="s">
        <v>19</v>
      </c>
      <c r="AB73" s="24">
        <v>10</v>
      </c>
      <c r="AC73" s="25">
        <v>4.0016006402561027E-4</v>
      </c>
      <c r="AD73" s="26">
        <v>1.4285714285714286</v>
      </c>
      <c r="AE73" s="26">
        <v>0.72843135908468359</v>
      </c>
      <c r="AF73"/>
      <c r="AG73"/>
      <c r="AH73"/>
      <c r="AI73"/>
      <c r="AJ73"/>
      <c r="AK73"/>
      <c r="AL73"/>
      <c r="AM73"/>
      <c r="AN73"/>
      <c r="AO73"/>
      <c r="AP73"/>
      <c r="AQ73"/>
    </row>
    <row r="74" spans="1:43" ht="12" customHeight="1" x14ac:dyDescent="0.35">
      <c r="A74" s="15" t="s">
        <v>187</v>
      </c>
      <c r="B74" s="15" t="s">
        <v>187</v>
      </c>
      <c r="C74" s="15" t="s">
        <v>17</v>
      </c>
      <c r="D74" s="15" t="s">
        <v>184</v>
      </c>
      <c r="E74" s="15" t="s">
        <v>188</v>
      </c>
      <c r="F74" s="15" t="s">
        <v>19</v>
      </c>
      <c r="G74" s="16">
        <v>19</v>
      </c>
      <c r="H74" s="16">
        <v>2.7142857142857144</v>
      </c>
      <c r="I74" s="16">
        <v>2.7105237087157539</v>
      </c>
      <c r="J74" s="15" t="s">
        <v>16</v>
      </c>
      <c r="K74" s="15" t="s">
        <v>173</v>
      </c>
      <c r="L74" s="15" t="s">
        <v>173</v>
      </c>
      <c r="M74" s="3" t="s">
        <v>33</v>
      </c>
      <c r="O74" s="21" t="s">
        <v>116</v>
      </c>
      <c r="P74" s="17">
        <v>2.4009603841536616E-4</v>
      </c>
      <c r="Q74" s="19">
        <v>6</v>
      </c>
      <c r="R74" s="20">
        <v>2</v>
      </c>
      <c r="S74" s="20">
        <v>0</v>
      </c>
      <c r="V74" s="27" t="s">
        <v>78</v>
      </c>
      <c r="W74" s="24"/>
      <c r="X74" s="24"/>
      <c r="Y74" s="24"/>
      <c r="Z74" s="24"/>
      <c r="AA74" s="27" t="s">
        <v>78</v>
      </c>
      <c r="AB74" s="24"/>
      <c r="AC74" s="25"/>
      <c r="AD74" s="26"/>
      <c r="AE74" s="26"/>
      <c r="AF74"/>
      <c r="AG74"/>
      <c r="AH74"/>
      <c r="AI74"/>
      <c r="AJ74"/>
      <c r="AK74"/>
      <c r="AL74"/>
      <c r="AM74"/>
      <c r="AN74"/>
      <c r="AO74"/>
      <c r="AP74"/>
      <c r="AQ74"/>
    </row>
    <row r="75" spans="1:43" ht="12" customHeight="1" x14ac:dyDescent="0.35">
      <c r="A75" s="15" t="s">
        <v>189</v>
      </c>
      <c r="B75" s="15" t="s">
        <v>189</v>
      </c>
      <c r="C75" s="15" t="s">
        <v>17</v>
      </c>
      <c r="D75" s="15" t="s">
        <v>184</v>
      </c>
      <c r="E75" s="15" t="s">
        <v>190</v>
      </c>
      <c r="F75" s="15" t="s">
        <v>191</v>
      </c>
      <c r="G75" s="16">
        <v>3133</v>
      </c>
      <c r="H75" s="16">
        <v>39.658227848101269</v>
      </c>
      <c r="I75" s="16">
        <v>82.565031687869961</v>
      </c>
      <c r="J75" s="15" t="s">
        <v>16</v>
      </c>
      <c r="K75" s="15" t="s">
        <v>173</v>
      </c>
      <c r="L75" s="15" t="s">
        <v>173</v>
      </c>
      <c r="M75" s="3" t="s">
        <v>33</v>
      </c>
      <c r="O75" s="22" t="s">
        <v>117</v>
      </c>
      <c r="P75" s="17">
        <v>2.4009603841536616E-4</v>
      </c>
      <c r="Q75" s="19">
        <v>6</v>
      </c>
      <c r="R75" s="20">
        <v>2</v>
      </c>
      <c r="S75" s="20">
        <v>0</v>
      </c>
      <c r="V75" s="28" t="s">
        <v>19</v>
      </c>
      <c r="W75" s="24"/>
      <c r="X75" s="24"/>
      <c r="Y75" s="24">
        <v>1</v>
      </c>
      <c r="Z75" s="24">
        <v>1</v>
      </c>
      <c r="AA75" s="28" t="s">
        <v>19</v>
      </c>
      <c r="AB75" s="24">
        <v>36</v>
      </c>
      <c r="AC75" s="25">
        <v>1.4405762304921968E-3</v>
      </c>
      <c r="AD75" s="26">
        <v>3.2727272727272729</v>
      </c>
      <c r="AE75" s="26">
        <v>5.3613246173769928</v>
      </c>
      <c r="AF75"/>
      <c r="AG75"/>
      <c r="AH75"/>
      <c r="AI75"/>
      <c r="AJ75"/>
      <c r="AK75"/>
      <c r="AL75"/>
      <c r="AM75"/>
      <c r="AN75"/>
      <c r="AO75"/>
      <c r="AP75"/>
      <c r="AQ75"/>
    </row>
    <row r="76" spans="1:43" ht="12" customHeight="1" x14ac:dyDescent="0.35">
      <c r="A76" s="15" t="s">
        <v>193</v>
      </c>
      <c r="B76" s="15" t="s">
        <v>189</v>
      </c>
      <c r="C76" s="15" t="s">
        <v>17</v>
      </c>
      <c r="D76" s="15" t="s">
        <v>184</v>
      </c>
      <c r="E76" s="15" t="s">
        <v>190</v>
      </c>
      <c r="F76" s="15" t="s">
        <v>191</v>
      </c>
      <c r="G76" s="16">
        <v>2426</v>
      </c>
      <c r="H76" s="16">
        <v>26.369565217391305</v>
      </c>
      <c r="I76" s="16">
        <v>58.656464373966848</v>
      </c>
      <c r="J76" s="15" t="s">
        <v>16</v>
      </c>
      <c r="K76" s="15" t="s">
        <v>173</v>
      </c>
      <c r="L76" s="15" t="s">
        <v>173</v>
      </c>
      <c r="M76" s="3" t="s">
        <v>20</v>
      </c>
      <c r="O76" s="18" t="s">
        <v>132</v>
      </c>
      <c r="P76" s="17">
        <v>0.12028811524609843</v>
      </c>
      <c r="Q76" s="19">
        <v>3006</v>
      </c>
      <c r="R76" s="20">
        <v>47.797496783876504</v>
      </c>
      <c r="S76" s="20">
        <v>84.432848208310133</v>
      </c>
      <c r="V76" s="27" t="s">
        <v>113</v>
      </c>
      <c r="W76" s="24"/>
      <c r="X76" s="24"/>
      <c r="Y76" s="24"/>
      <c r="Z76" s="24"/>
      <c r="AA76" s="27" t="s">
        <v>113</v>
      </c>
      <c r="AB76" s="24"/>
      <c r="AC76" s="25"/>
      <c r="AD76" s="26"/>
      <c r="AE76" s="26"/>
      <c r="AF76"/>
      <c r="AG76"/>
      <c r="AH76"/>
      <c r="AI76"/>
      <c r="AJ76"/>
      <c r="AK76"/>
      <c r="AL76"/>
      <c r="AM76"/>
      <c r="AN76"/>
      <c r="AO76"/>
      <c r="AP76"/>
      <c r="AQ76"/>
    </row>
    <row r="77" spans="1:43" ht="12" customHeight="1" x14ac:dyDescent="0.35">
      <c r="A77" s="15" t="s">
        <v>194</v>
      </c>
      <c r="B77" s="15" t="s">
        <v>141</v>
      </c>
      <c r="C77" s="15" t="s">
        <v>17</v>
      </c>
      <c r="D77" s="15" t="s">
        <v>132</v>
      </c>
      <c r="E77" s="15" t="s">
        <v>139</v>
      </c>
      <c r="F77" s="15" t="s">
        <v>19</v>
      </c>
      <c r="G77" s="16">
        <v>1399</v>
      </c>
      <c r="H77" s="16">
        <v>13.19811320754717</v>
      </c>
      <c r="I77" s="16">
        <v>27.491823762684511</v>
      </c>
      <c r="J77" s="15" t="s">
        <v>35</v>
      </c>
      <c r="K77" s="15" t="s">
        <v>68</v>
      </c>
      <c r="L77" s="15" t="s">
        <v>37</v>
      </c>
      <c r="M77" s="3" t="s">
        <v>33</v>
      </c>
      <c r="O77" s="21" t="s">
        <v>19</v>
      </c>
      <c r="P77" s="17">
        <v>2.7330932372949181E-2</v>
      </c>
      <c r="Q77" s="19">
        <v>683</v>
      </c>
      <c r="R77" s="20">
        <v>11.001041666666666</v>
      </c>
      <c r="S77" s="20">
        <v>14.979096108493758</v>
      </c>
      <c r="V77" s="28" t="s">
        <v>114</v>
      </c>
      <c r="W77" s="24"/>
      <c r="X77" s="24"/>
      <c r="Y77" s="24">
        <v>1</v>
      </c>
      <c r="Z77" s="24">
        <v>1</v>
      </c>
      <c r="AA77" s="28" t="s">
        <v>114</v>
      </c>
      <c r="AB77" s="24">
        <v>3</v>
      </c>
      <c r="AC77" s="25">
        <v>1.2004801920768308E-4</v>
      </c>
      <c r="AD77" s="26">
        <v>1</v>
      </c>
      <c r="AE77" s="26">
        <v>0</v>
      </c>
      <c r="AF77"/>
      <c r="AG77"/>
      <c r="AH77"/>
      <c r="AI77"/>
      <c r="AJ77"/>
      <c r="AK77"/>
      <c r="AL77"/>
      <c r="AM77"/>
      <c r="AN77"/>
      <c r="AO77"/>
      <c r="AP77"/>
      <c r="AQ77"/>
    </row>
    <row r="78" spans="1:43" ht="12" customHeight="1" x14ac:dyDescent="0.35">
      <c r="A78" s="15" t="s">
        <v>195</v>
      </c>
      <c r="B78" s="15" t="s">
        <v>138</v>
      </c>
      <c r="C78" s="15" t="s">
        <v>17</v>
      </c>
      <c r="D78" s="15" t="s">
        <v>132</v>
      </c>
      <c r="E78" s="15" t="s">
        <v>139</v>
      </c>
      <c r="F78" s="15" t="s">
        <v>19</v>
      </c>
      <c r="G78" s="16">
        <v>15</v>
      </c>
      <c r="H78" s="16">
        <v>5</v>
      </c>
      <c r="I78" s="16">
        <v>2.9439202887759488</v>
      </c>
      <c r="J78" s="15" t="s">
        <v>35</v>
      </c>
      <c r="K78" s="15" t="s">
        <v>68</v>
      </c>
      <c r="L78" s="15" t="s">
        <v>37</v>
      </c>
      <c r="M78" s="3" t="s">
        <v>33</v>
      </c>
      <c r="O78" s="22" t="s">
        <v>19</v>
      </c>
      <c r="P78" s="17">
        <v>2.7330932372949181E-2</v>
      </c>
      <c r="Q78" s="19">
        <v>683</v>
      </c>
      <c r="R78" s="20">
        <v>11.001041666666666</v>
      </c>
      <c r="S78" s="20">
        <v>14.979096108493758</v>
      </c>
      <c r="V78" s="27" t="s">
        <v>97</v>
      </c>
      <c r="W78" s="24"/>
      <c r="X78" s="24"/>
      <c r="Y78" s="24"/>
      <c r="Z78" s="24"/>
      <c r="AA78" s="27" t="s">
        <v>97</v>
      </c>
      <c r="AB78" s="24"/>
      <c r="AC78" s="25"/>
      <c r="AD78" s="26"/>
      <c r="AE78" s="26"/>
      <c r="AF78"/>
      <c r="AG78"/>
      <c r="AH78"/>
      <c r="AI78"/>
      <c r="AJ78"/>
      <c r="AK78"/>
      <c r="AL78"/>
      <c r="AM78"/>
      <c r="AN78"/>
      <c r="AO78"/>
      <c r="AP78"/>
      <c r="AQ78"/>
    </row>
    <row r="79" spans="1:43" ht="12" customHeight="1" x14ac:dyDescent="0.35">
      <c r="A79" s="15" t="s">
        <v>196</v>
      </c>
      <c r="B79" s="15" t="s">
        <v>141</v>
      </c>
      <c r="C79" s="15" t="s">
        <v>17</v>
      </c>
      <c r="D79" s="15" t="s">
        <v>132</v>
      </c>
      <c r="E79" s="15" t="s">
        <v>139</v>
      </c>
      <c r="F79" s="15" t="s">
        <v>19</v>
      </c>
      <c r="G79" s="16">
        <v>28</v>
      </c>
      <c r="H79" s="16">
        <v>2.5454545454545454</v>
      </c>
      <c r="I79" s="16">
        <v>1.7248787237282068</v>
      </c>
      <c r="J79" s="15" t="s">
        <v>35</v>
      </c>
      <c r="K79" s="15" t="s">
        <v>68</v>
      </c>
      <c r="L79" s="15" t="s">
        <v>37</v>
      </c>
      <c r="M79" s="3" t="s">
        <v>33</v>
      </c>
      <c r="O79" s="21" t="s">
        <v>139</v>
      </c>
      <c r="P79" s="17">
        <v>8.5434173669467789E-2</v>
      </c>
      <c r="Q79" s="19">
        <v>2135</v>
      </c>
      <c r="R79" s="20">
        <v>27.281303602058323</v>
      </c>
      <c r="S79" s="20">
        <v>52.827876304831314</v>
      </c>
      <c r="V79" s="28" t="s">
        <v>99</v>
      </c>
      <c r="W79" s="24"/>
      <c r="X79" s="24"/>
      <c r="Y79" s="24">
        <v>2</v>
      </c>
      <c r="Z79" s="24">
        <v>2</v>
      </c>
      <c r="AA79" s="28" t="s">
        <v>99</v>
      </c>
      <c r="AB79" s="24">
        <v>211</v>
      </c>
      <c r="AC79" s="25">
        <v>8.4433773509403759E-3</v>
      </c>
      <c r="AD79" s="26">
        <v>17.774999999999999</v>
      </c>
      <c r="AE79" s="26">
        <v>40.581990720001826</v>
      </c>
      <c r="AF79"/>
      <c r="AG79"/>
      <c r="AH79"/>
      <c r="AI79"/>
      <c r="AJ79"/>
      <c r="AK79"/>
      <c r="AL79"/>
      <c r="AM79"/>
      <c r="AN79"/>
      <c r="AO79"/>
      <c r="AP79"/>
      <c r="AQ79"/>
    </row>
    <row r="80" spans="1:43" ht="12" customHeight="1" x14ac:dyDescent="0.35">
      <c r="A80" s="15" t="s">
        <v>197</v>
      </c>
      <c r="B80" s="15" t="s">
        <v>197</v>
      </c>
      <c r="C80" s="15" t="s">
        <v>17</v>
      </c>
      <c r="D80" s="15" t="s">
        <v>198</v>
      </c>
      <c r="E80" s="15" t="s">
        <v>198</v>
      </c>
      <c r="F80" s="15" t="s">
        <v>19</v>
      </c>
      <c r="G80" s="16">
        <v>30</v>
      </c>
      <c r="H80" s="16">
        <v>3.3333333333333335</v>
      </c>
      <c r="I80" s="16">
        <v>3.6514837167011076</v>
      </c>
      <c r="J80" s="15" t="s">
        <v>16</v>
      </c>
      <c r="K80" s="15" t="s">
        <v>199</v>
      </c>
      <c r="L80" s="15" t="s">
        <v>199</v>
      </c>
      <c r="M80" s="3" t="s">
        <v>20</v>
      </c>
      <c r="O80" s="22" t="s">
        <v>19</v>
      </c>
      <c r="P80" s="17">
        <v>8.5434173669467789E-2</v>
      </c>
      <c r="Q80" s="19">
        <v>2135</v>
      </c>
      <c r="R80" s="20">
        <v>27.281303602058323</v>
      </c>
      <c r="S80" s="20">
        <v>52.827876304831314</v>
      </c>
      <c r="V80" s="27" t="s">
        <v>122</v>
      </c>
      <c r="W80" s="24"/>
      <c r="X80" s="24"/>
      <c r="Y80" s="24"/>
      <c r="Z80" s="24"/>
      <c r="AA80" s="27" t="s">
        <v>122</v>
      </c>
      <c r="AB80" s="24"/>
      <c r="AC80" s="25"/>
      <c r="AD80" s="26"/>
      <c r="AE80" s="26"/>
      <c r="AF80"/>
      <c r="AG80"/>
      <c r="AH80"/>
      <c r="AI80"/>
      <c r="AJ80"/>
      <c r="AK80"/>
      <c r="AL80"/>
      <c r="AM80"/>
      <c r="AN80"/>
      <c r="AO80"/>
      <c r="AP80"/>
      <c r="AQ80"/>
    </row>
    <row r="81" spans="1:38" ht="12" customHeight="1" x14ac:dyDescent="0.35">
      <c r="A81" s="15" t="s">
        <v>200</v>
      </c>
      <c r="B81" s="15" t="s">
        <v>200</v>
      </c>
      <c r="C81" s="15" t="s">
        <v>17</v>
      </c>
      <c r="D81" s="15" t="s">
        <v>65</v>
      </c>
      <c r="E81" s="15" t="s">
        <v>202</v>
      </c>
      <c r="F81" s="15" t="s">
        <v>204</v>
      </c>
      <c r="G81" s="16">
        <v>144</v>
      </c>
      <c r="H81" s="16">
        <v>1.3584905660377358</v>
      </c>
      <c r="I81" s="16">
        <v>3.4290344073648682</v>
      </c>
      <c r="J81" s="15" t="s">
        <v>35</v>
      </c>
      <c r="K81" s="15" t="s">
        <v>203</v>
      </c>
      <c r="L81" s="15" t="s">
        <v>37</v>
      </c>
      <c r="M81" s="3" t="s">
        <v>33</v>
      </c>
      <c r="O81" s="21" t="s">
        <v>137</v>
      </c>
      <c r="P81" s="17">
        <v>7.2028811524609843E-3</v>
      </c>
      <c r="Q81" s="19">
        <v>180</v>
      </c>
      <c r="R81" s="20">
        <v>8.1818181818181817</v>
      </c>
      <c r="S81" s="20">
        <v>16.154471274194037</v>
      </c>
      <c r="V81" s="28" t="s">
        <v>124</v>
      </c>
      <c r="W81" s="24">
        <v>1</v>
      </c>
      <c r="X81" s="24"/>
      <c r="Y81" s="24"/>
      <c r="Z81" s="24">
        <v>1</v>
      </c>
      <c r="AA81" s="28" t="s">
        <v>124</v>
      </c>
      <c r="AB81" s="24">
        <v>4</v>
      </c>
      <c r="AC81" s="25">
        <v>1.6006402561024409E-4</v>
      </c>
      <c r="AD81" s="26">
        <v>1</v>
      </c>
      <c r="AE81" s="26">
        <v>0</v>
      </c>
      <c r="AF81"/>
      <c r="AG81"/>
      <c r="AH81"/>
      <c r="AI81"/>
      <c r="AJ81"/>
      <c r="AK81"/>
      <c r="AL81"/>
    </row>
    <row r="82" spans="1:38" ht="12" customHeight="1" x14ac:dyDescent="0.35">
      <c r="A82" s="15" t="s">
        <v>205</v>
      </c>
      <c r="B82" s="15" t="s">
        <v>205</v>
      </c>
      <c r="C82" s="15" t="s">
        <v>17</v>
      </c>
      <c r="D82" s="15" t="s">
        <v>206</v>
      </c>
      <c r="E82" s="15" t="s">
        <v>205</v>
      </c>
      <c r="F82" s="15" t="s">
        <v>19</v>
      </c>
      <c r="G82" s="16">
        <v>1</v>
      </c>
      <c r="H82" s="16">
        <v>1</v>
      </c>
      <c r="I82" s="16">
        <v>0</v>
      </c>
      <c r="J82" s="15" t="s">
        <v>35</v>
      </c>
      <c r="K82" s="15" t="s">
        <v>68</v>
      </c>
      <c r="L82" s="15" t="s">
        <v>37</v>
      </c>
      <c r="M82" s="3" t="s">
        <v>33</v>
      </c>
      <c r="O82" s="22" t="s">
        <v>19</v>
      </c>
      <c r="P82" s="17">
        <v>7.2028811524609843E-3</v>
      </c>
      <c r="Q82" s="19">
        <v>180</v>
      </c>
      <c r="R82" s="20">
        <v>8.1818181818181817</v>
      </c>
      <c r="S82" s="20">
        <v>16.154471274194037</v>
      </c>
      <c r="V82" s="27" t="s">
        <v>73</v>
      </c>
      <c r="W82" s="24"/>
      <c r="X82" s="24"/>
      <c r="Y82" s="24"/>
      <c r="Z82" s="24"/>
      <c r="AA82" s="27" t="s">
        <v>73</v>
      </c>
      <c r="AB82" s="24"/>
      <c r="AC82" s="25"/>
      <c r="AD82" s="26"/>
      <c r="AE82" s="26"/>
      <c r="AF82"/>
      <c r="AG82"/>
      <c r="AH82"/>
      <c r="AI82"/>
      <c r="AJ82"/>
      <c r="AK82"/>
      <c r="AL82"/>
    </row>
    <row r="83" spans="1:38" ht="12" customHeight="1" x14ac:dyDescent="0.35">
      <c r="A83" s="30"/>
      <c r="B83" s="30"/>
      <c r="C83" s="30"/>
      <c r="D83" s="30">
        <f>COUNTA(D2:D82)</f>
        <v>81</v>
      </c>
      <c r="E83" s="30">
        <f>COUNTA(E2:E82)</f>
        <v>81</v>
      </c>
      <c r="F83" s="30">
        <f>COUNTA(F2:F82)</f>
        <v>81</v>
      </c>
      <c r="G83" s="31"/>
      <c r="H83" s="31"/>
      <c r="I83" s="31"/>
      <c r="J83" s="30"/>
      <c r="K83" s="30"/>
      <c r="L83" s="32"/>
      <c r="M83" s="30"/>
      <c r="O83" s="21" t="s">
        <v>135</v>
      </c>
      <c r="P83" s="17">
        <v>3.2012805122048817E-4</v>
      </c>
      <c r="Q83" s="19">
        <v>8</v>
      </c>
      <c r="R83" s="20">
        <v>1.3333333333333333</v>
      </c>
      <c r="S83" s="20">
        <v>0.47140452079103168</v>
      </c>
      <c r="V83" s="28" t="s">
        <v>19</v>
      </c>
      <c r="W83" s="24"/>
      <c r="X83" s="24"/>
      <c r="Y83" s="24">
        <v>1</v>
      </c>
      <c r="Z83" s="24">
        <v>1</v>
      </c>
      <c r="AA83" s="28" t="s">
        <v>19</v>
      </c>
      <c r="AB83" s="24">
        <v>749</v>
      </c>
      <c r="AC83" s="25">
        <v>2.9971988795518208E-2</v>
      </c>
      <c r="AD83" s="26">
        <v>16.282608695652176</v>
      </c>
      <c r="AE83" s="26">
        <v>27.862756069768164</v>
      </c>
      <c r="AF83"/>
      <c r="AG83"/>
      <c r="AH83"/>
      <c r="AI83"/>
      <c r="AJ83"/>
      <c r="AK83"/>
      <c r="AL83"/>
    </row>
    <row r="84" spans="1:38" ht="12" customHeight="1" x14ac:dyDescent="0.35">
      <c r="O84" s="22" t="s">
        <v>19</v>
      </c>
      <c r="P84" s="17">
        <v>3.2012805122048817E-4</v>
      </c>
      <c r="Q84" s="19">
        <v>8</v>
      </c>
      <c r="R84" s="20">
        <v>1.3333333333333333</v>
      </c>
      <c r="S84" s="20">
        <v>0.47140452079103168</v>
      </c>
      <c r="V84" s="27" t="s">
        <v>82</v>
      </c>
      <c r="W84" s="24"/>
      <c r="X84" s="24"/>
      <c r="Y84" s="24"/>
      <c r="Z84" s="24"/>
      <c r="AA84" s="27" t="s">
        <v>82</v>
      </c>
      <c r="AB84" s="24"/>
      <c r="AC84" s="25"/>
      <c r="AD84" s="26"/>
      <c r="AE84" s="26"/>
      <c r="AF84"/>
      <c r="AG84"/>
      <c r="AH84"/>
      <c r="AI84"/>
      <c r="AJ84"/>
      <c r="AK84"/>
      <c r="AL84"/>
    </row>
    <row r="85" spans="1:38" ht="12" customHeight="1" x14ac:dyDescent="0.35">
      <c r="A85" s="6" t="s">
        <v>260</v>
      </c>
      <c r="O85" s="18" t="s">
        <v>25</v>
      </c>
      <c r="P85" s="17">
        <v>2.2008803521408565E-3</v>
      </c>
      <c r="Q85" s="19">
        <v>55</v>
      </c>
      <c r="R85" s="20">
        <v>18.333333333333332</v>
      </c>
      <c r="S85" s="20">
        <v>20.417857108151406</v>
      </c>
      <c r="V85" s="28" t="s">
        <v>83</v>
      </c>
      <c r="W85" s="24"/>
      <c r="X85" s="24"/>
      <c r="Y85" s="24">
        <v>2</v>
      </c>
      <c r="Z85" s="24">
        <v>2</v>
      </c>
      <c r="AA85" s="28" t="s">
        <v>83</v>
      </c>
      <c r="AB85" s="24">
        <v>108</v>
      </c>
      <c r="AC85" s="25">
        <v>4.3217286914765908E-3</v>
      </c>
      <c r="AD85" s="26">
        <v>7.2513368983957225</v>
      </c>
      <c r="AE85" s="26">
        <v>6.071893434345335</v>
      </c>
      <c r="AF85"/>
      <c r="AG85"/>
      <c r="AH85"/>
      <c r="AI85"/>
      <c r="AJ85"/>
      <c r="AK85"/>
      <c r="AL85"/>
    </row>
    <row r="86" spans="1:38" ht="12" customHeight="1" x14ac:dyDescent="0.35">
      <c r="A86" s="6" t="s">
        <v>261</v>
      </c>
      <c r="O86" s="21" t="s">
        <v>26</v>
      </c>
      <c r="P86" s="17">
        <v>2.2008803521408565E-3</v>
      </c>
      <c r="Q86" s="19">
        <v>55</v>
      </c>
      <c r="R86" s="20">
        <v>18.333333333333332</v>
      </c>
      <c r="S86" s="20">
        <v>20.417857108151406</v>
      </c>
      <c r="V86" s="27" t="s">
        <v>101</v>
      </c>
      <c r="W86" s="24"/>
      <c r="X86" s="24"/>
      <c r="Y86" s="24"/>
      <c r="Z86" s="24"/>
      <c r="AA86" s="27" t="s">
        <v>101</v>
      </c>
      <c r="AB86" s="24"/>
      <c r="AC86" s="25"/>
      <c r="AD86" s="26"/>
      <c r="AE86" s="26"/>
      <c r="AF86"/>
      <c r="AG86"/>
      <c r="AH86"/>
      <c r="AI86"/>
      <c r="AJ86"/>
      <c r="AK86"/>
      <c r="AL86"/>
    </row>
    <row r="87" spans="1:38" ht="12" customHeight="1" x14ac:dyDescent="0.35">
      <c r="A87" s="6" t="s">
        <v>262</v>
      </c>
      <c r="O87" s="22" t="s">
        <v>19</v>
      </c>
      <c r="P87" s="17">
        <v>2.2008803521408565E-3</v>
      </c>
      <c r="Q87" s="19">
        <v>55</v>
      </c>
      <c r="R87" s="20">
        <v>18.333333333333332</v>
      </c>
      <c r="S87" s="20">
        <v>20.417857108151406</v>
      </c>
      <c r="V87" s="28" t="s">
        <v>103</v>
      </c>
      <c r="W87" s="24"/>
      <c r="X87" s="24"/>
      <c r="Y87" s="24">
        <v>1</v>
      </c>
      <c r="Z87" s="24">
        <v>1</v>
      </c>
      <c r="AA87" s="28" t="s">
        <v>103</v>
      </c>
      <c r="AB87" s="24">
        <v>33</v>
      </c>
      <c r="AC87" s="25">
        <v>1.3205282112845138E-3</v>
      </c>
      <c r="AD87" s="26">
        <v>8.25</v>
      </c>
      <c r="AE87" s="26">
        <v>8.8140512819020973</v>
      </c>
      <c r="AF87"/>
      <c r="AG87"/>
      <c r="AH87"/>
      <c r="AI87"/>
      <c r="AJ87"/>
      <c r="AK87"/>
      <c r="AL87"/>
    </row>
    <row r="88" spans="1:38" ht="12" customHeight="1" x14ac:dyDescent="0.35">
      <c r="A88" s="6" t="s">
        <v>20</v>
      </c>
      <c r="B88" s="3">
        <v>4929</v>
      </c>
      <c r="C88" s="5">
        <v>46.5</v>
      </c>
      <c r="D88" s="5">
        <v>473.66169724957558</v>
      </c>
      <c r="O88" s="18" t="s">
        <v>143</v>
      </c>
      <c r="P88" s="17">
        <v>3.8415366146458585E-3</v>
      </c>
      <c r="Q88" s="19">
        <v>96</v>
      </c>
      <c r="R88" s="20">
        <v>14.863636363636363</v>
      </c>
      <c r="S88" s="20">
        <v>10.315319860684328</v>
      </c>
      <c r="V88" s="27" t="s">
        <v>77</v>
      </c>
      <c r="W88" s="24"/>
      <c r="X88" s="24"/>
      <c r="Y88" s="24"/>
      <c r="Z88" s="24"/>
      <c r="AA88" s="27" t="s">
        <v>77</v>
      </c>
      <c r="AB88" s="24"/>
      <c r="AC88" s="25"/>
      <c r="AD88" s="26"/>
      <c r="AE88" s="26"/>
      <c r="AF88"/>
      <c r="AG88"/>
      <c r="AH88"/>
      <c r="AI88"/>
      <c r="AJ88"/>
      <c r="AK88"/>
      <c r="AL88"/>
    </row>
    <row r="89" spans="1:38" ht="12" customHeight="1" x14ac:dyDescent="0.35">
      <c r="A89" s="6" t="s">
        <v>33</v>
      </c>
      <c r="B89" s="3">
        <v>20061</v>
      </c>
      <c r="C89" s="5">
        <v>189.25471698113208</v>
      </c>
      <c r="D89" s="5">
        <v>1929.4832704127523</v>
      </c>
      <c r="O89" s="21" t="s">
        <v>19</v>
      </c>
      <c r="P89" s="17">
        <v>4.0016006402561022E-5</v>
      </c>
      <c r="Q89" s="19">
        <v>1</v>
      </c>
      <c r="R89" s="20">
        <v>1</v>
      </c>
      <c r="S89" s="20">
        <v>0</v>
      </c>
      <c r="V89" s="28" t="s">
        <v>19</v>
      </c>
      <c r="W89" s="24"/>
      <c r="X89" s="24"/>
      <c r="Y89" s="24">
        <v>1</v>
      </c>
      <c r="Z89" s="24">
        <v>1</v>
      </c>
      <c r="AA89" s="28" t="s">
        <v>19</v>
      </c>
      <c r="AB89" s="24">
        <v>1589</v>
      </c>
      <c r="AC89" s="25">
        <v>6.3585434173669464E-2</v>
      </c>
      <c r="AD89" s="26">
        <v>18.916666666666668</v>
      </c>
      <c r="AE89" s="26">
        <v>21.092883212643599</v>
      </c>
      <c r="AF89"/>
      <c r="AG89"/>
      <c r="AH89"/>
      <c r="AI89"/>
      <c r="AJ89"/>
      <c r="AK89"/>
      <c r="AL89"/>
    </row>
    <row r="90" spans="1:38" ht="12" customHeight="1" x14ac:dyDescent="0.35">
      <c r="A90" s="6" t="s">
        <v>81</v>
      </c>
      <c r="B90" s="3">
        <v>805</v>
      </c>
      <c r="C90" s="5">
        <v>7.5943396226415096</v>
      </c>
      <c r="D90" s="5">
        <v>77.905692229924639</v>
      </c>
      <c r="O90" s="22" t="s">
        <v>19</v>
      </c>
      <c r="P90" s="17">
        <v>4.0016006402561022E-5</v>
      </c>
      <c r="Q90" s="19">
        <v>1</v>
      </c>
      <c r="R90" s="20">
        <v>1</v>
      </c>
      <c r="S90" s="20">
        <v>0</v>
      </c>
      <c r="V90" s="27" t="s">
        <v>109</v>
      </c>
      <c r="W90" s="24"/>
      <c r="X90" s="24"/>
      <c r="Y90" s="24"/>
      <c r="Z90" s="24"/>
      <c r="AA90" s="27" t="s">
        <v>109</v>
      </c>
      <c r="AB90" s="24"/>
      <c r="AC90" s="25"/>
      <c r="AD90" s="26"/>
      <c r="AE90" s="26"/>
      <c r="AH90"/>
      <c r="AI90"/>
      <c r="AJ90"/>
      <c r="AK90"/>
      <c r="AL90"/>
    </row>
    <row r="91" spans="1:38" ht="12" customHeight="1" x14ac:dyDescent="0.35">
      <c r="A91" s="6" t="s">
        <v>242</v>
      </c>
      <c r="B91" s="3">
        <v>4250</v>
      </c>
      <c r="C91" s="5">
        <v>40.094339622641506</v>
      </c>
      <c r="D91" s="5">
        <v>410.27463283403779</v>
      </c>
      <c r="O91" s="21" t="s">
        <v>150</v>
      </c>
      <c r="P91" s="17">
        <v>2.0008003201280514E-4</v>
      </c>
      <c r="Q91" s="19">
        <v>5</v>
      </c>
      <c r="R91" s="20">
        <v>1.6666666666666667</v>
      </c>
      <c r="S91" s="20">
        <v>0.47140452079103168</v>
      </c>
      <c r="V91" s="28" t="s">
        <v>111</v>
      </c>
      <c r="W91" s="24">
        <v>2</v>
      </c>
      <c r="X91" s="24"/>
      <c r="Y91" s="24"/>
      <c r="Z91" s="24">
        <v>2</v>
      </c>
      <c r="AA91" s="28" t="s">
        <v>111</v>
      </c>
      <c r="AB91" s="24">
        <v>53</v>
      </c>
      <c r="AC91" s="25">
        <v>2.1208483393357343E-3</v>
      </c>
      <c r="AD91" s="26">
        <v>3.5606060606060606</v>
      </c>
      <c r="AE91" s="26">
        <v>2.2016650944886935</v>
      </c>
      <c r="AH91"/>
      <c r="AI91"/>
      <c r="AJ91"/>
      <c r="AK91"/>
      <c r="AL91"/>
    </row>
    <row r="92" spans="1:38" ht="12" customHeight="1" x14ac:dyDescent="0.35">
      <c r="A92" s="6" t="s">
        <v>192</v>
      </c>
      <c r="B92" s="3">
        <v>5559</v>
      </c>
      <c r="C92" s="5">
        <v>52.443396226415096</v>
      </c>
      <c r="D92" s="5">
        <v>538.36987481352833</v>
      </c>
      <c r="O92" s="22" t="s">
        <v>151</v>
      </c>
      <c r="P92" s="17">
        <v>2.0008003201280514E-4</v>
      </c>
      <c r="Q92" s="19">
        <v>5</v>
      </c>
      <c r="R92" s="20">
        <v>1.6666666666666667</v>
      </c>
      <c r="S92" s="20">
        <v>0.47140452079103168</v>
      </c>
      <c r="V92" s="27" t="s">
        <v>80</v>
      </c>
      <c r="W92" s="24"/>
      <c r="X92" s="24"/>
      <c r="Y92" s="24"/>
      <c r="Z92" s="24"/>
      <c r="AA92" s="27" t="s">
        <v>80</v>
      </c>
      <c r="AB92" s="24"/>
      <c r="AC92" s="25"/>
      <c r="AD92" s="26"/>
      <c r="AE92" s="26"/>
      <c r="AH92"/>
      <c r="AI92"/>
      <c r="AJ92"/>
      <c r="AK92"/>
      <c r="AL92"/>
    </row>
    <row r="93" spans="1:38" ht="12" customHeight="1" x14ac:dyDescent="0.35">
      <c r="A93" s="6" t="s">
        <v>243</v>
      </c>
      <c r="B93" s="3">
        <v>7696</v>
      </c>
      <c r="C93" s="5">
        <v>72.603773584905667</v>
      </c>
      <c r="D93" s="5">
        <v>739.73209097957579</v>
      </c>
      <c r="O93" s="21" t="s">
        <v>144</v>
      </c>
      <c r="P93" s="17">
        <v>3.4013605442176869E-3</v>
      </c>
      <c r="Q93" s="19">
        <v>85</v>
      </c>
      <c r="R93" s="20">
        <v>8.1969696969696972</v>
      </c>
      <c r="S93" s="20">
        <v>9.8439153398932966</v>
      </c>
      <c r="V93" s="28" t="s">
        <v>19</v>
      </c>
      <c r="W93" s="24"/>
      <c r="X93" s="24"/>
      <c r="Y93" s="24">
        <v>1</v>
      </c>
      <c r="Z93" s="24">
        <v>1</v>
      </c>
      <c r="AA93" s="28" t="s">
        <v>19</v>
      </c>
      <c r="AB93" s="24">
        <v>12</v>
      </c>
      <c r="AC93" s="25">
        <v>4.8019207683073231E-4</v>
      </c>
      <c r="AD93" s="26">
        <v>0.11428571428571428</v>
      </c>
      <c r="AE93" s="26">
        <v>0.83168544550936374</v>
      </c>
      <c r="AH93"/>
      <c r="AI93"/>
      <c r="AJ93"/>
      <c r="AK93"/>
      <c r="AL93"/>
    </row>
    <row r="94" spans="1:38" ht="12" customHeight="1" x14ac:dyDescent="0.35">
      <c r="A94" s="6" t="s">
        <v>244</v>
      </c>
      <c r="B94" s="3">
        <v>9933</v>
      </c>
      <c r="C94" s="5">
        <v>93.70754716981132</v>
      </c>
      <c r="D94" s="5">
        <v>954.92376702071476</v>
      </c>
      <c r="O94" s="22" t="s">
        <v>19</v>
      </c>
      <c r="P94" s="17">
        <v>2.9611844737895158E-3</v>
      </c>
      <c r="Q94" s="19">
        <v>74</v>
      </c>
      <c r="R94" s="20">
        <v>3.3636363636363638</v>
      </c>
      <c r="S94" s="20">
        <v>6.8725108191022652</v>
      </c>
      <c r="V94" s="27" t="s">
        <v>93</v>
      </c>
      <c r="W94" s="24"/>
      <c r="X94" s="24"/>
      <c r="Y94" s="24"/>
      <c r="Z94" s="24"/>
      <c r="AA94" s="27" t="s">
        <v>93</v>
      </c>
      <c r="AB94" s="24"/>
      <c r="AC94" s="25"/>
      <c r="AD94" s="26"/>
      <c r="AE94" s="26"/>
      <c r="AH94"/>
      <c r="AI94"/>
      <c r="AJ94"/>
      <c r="AK94"/>
      <c r="AL94"/>
    </row>
    <row r="95" spans="1:38" ht="12" customHeight="1" x14ac:dyDescent="0.35">
      <c r="O95" s="22" t="s">
        <v>148</v>
      </c>
      <c r="P95" s="17">
        <v>1.6006402561024409E-4</v>
      </c>
      <c r="Q95" s="19">
        <v>4</v>
      </c>
      <c r="R95" s="20">
        <v>1.3333333333333333</v>
      </c>
      <c r="S95" s="20">
        <v>0.47140452079103168</v>
      </c>
      <c r="V95" s="28" t="s">
        <v>95</v>
      </c>
      <c r="W95" s="24"/>
      <c r="X95" s="24"/>
      <c r="Y95" s="24">
        <v>2</v>
      </c>
      <c r="Z95" s="24">
        <v>2</v>
      </c>
      <c r="AA95" s="28" t="s">
        <v>95</v>
      </c>
      <c r="AB95" s="24">
        <v>4</v>
      </c>
      <c r="AC95" s="25">
        <v>1.6006402561024409E-4</v>
      </c>
      <c r="AD95" s="26">
        <v>2.5</v>
      </c>
      <c r="AE95" s="26">
        <v>0.5</v>
      </c>
      <c r="AH95"/>
      <c r="AI95"/>
      <c r="AJ95"/>
      <c r="AK95"/>
      <c r="AL95"/>
    </row>
    <row r="96" spans="1:38" ht="12" customHeight="1" x14ac:dyDescent="0.35">
      <c r="O96" s="22" t="s">
        <v>146</v>
      </c>
      <c r="P96" s="17">
        <v>2.8011204481792715E-4</v>
      </c>
      <c r="Q96" s="19">
        <v>7</v>
      </c>
      <c r="R96" s="20">
        <v>3.5</v>
      </c>
      <c r="S96" s="20">
        <v>2.5</v>
      </c>
      <c r="V96" s="27" t="s">
        <v>104</v>
      </c>
      <c r="W96" s="24"/>
      <c r="X96" s="24"/>
      <c r="Y96" s="24"/>
      <c r="Z96" s="24"/>
      <c r="AA96" s="27" t="s">
        <v>104</v>
      </c>
      <c r="AB96" s="24"/>
      <c r="AC96" s="25"/>
      <c r="AD96" s="26"/>
      <c r="AE96" s="26"/>
      <c r="AH96"/>
      <c r="AI96"/>
      <c r="AJ96"/>
      <c r="AK96"/>
      <c r="AL96"/>
    </row>
    <row r="97" spans="15:38" ht="12" customHeight="1" x14ac:dyDescent="0.35">
      <c r="O97" s="21" t="s">
        <v>153</v>
      </c>
      <c r="P97" s="17">
        <v>1.2004801920768308E-4</v>
      </c>
      <c r="Q97" s="19">
        <v>3</v>
      </c>
      <c r="R97" s="20">
        <v>3</v>
      </c>
      <c r="S97" s="20">
        <v>0</v>
      </c>
      <c r="V97" s="28" t="s">
        <v>105</v>
      </c>
      <c r="W97" s="24">
        <v>1</v>
      </c>
      <c r="X97" s="24"/>
      <c r="Y97" s="24"/>
      <c r="Z97" s="24">
        <v>1</v>
      </c>
      <c r="AA97" s="28" t="s">
        <v>105</v>
      </c>
      <c r="AB97" s="24">
        <v>1</v>
      </c>
      <c r="AC97" s="25">
        <v>4.0016006402561022E-5</v>
      </c>
      <c r="AD97" s="26">
        <v>1</v>
      </c>
      <c r="AE97" s="26">
        <v>0</v>
      </c>
      <c r="AH97"/>
      <c r="AI97"/>
      <c r="AJ97"/>
      <c r="AK97"/>
      <c r="AL97"/>
    </row>
    <row r="98" spans="15:38" ht="12" customHeight="1" x14ac:dyDescent="0.35">
      <c r="O98" s="22" t="s">
        <v>154</v>
      </c>
      <c r="P98" s="17">
        <v>1.2004801920768308E-4</v>
      </c>
      <c r="Q98" s="19">
        <v>3</v>
      </c>
      <c r="R98" s="20">
        <v>3</v>
      </c>
      <c r="S98" s="20">
        <v>0</v>
      </c>
      <c r="V98" s="27" t="s">
        <v>115</v>
      </c>
      <c r="W98" s="24"/>
      <c r="X98" s="24"/>
      <c r="Y98" s="24"/>
      <c r="Z98" s="24"/>
      <c r="AA98" s="27" t="s">
        <v>115</v>
      </c>
      <c r="AB98" s="24"/>
      <c r="AC98" s="25"/>
      <c r="AD98" s="26"/>
      <c r="AE98" s="26"/>
      <c r="AH98"/>
      <c r="AI98"/>
      <c r="AJ98"/>
      <c r="AK98"/>
      <c r="AL98"/>
    </row>
    <row r="99" spans="15:38" ht="12" customHeight="1" x14ac:dyDescent="0.35">
      <c r="O99" s="21" t="s">
        <v>156</v>
      </c>
      <c r="P99" s="17">
        <v>8.0032012805122043E-5</v>
      </c>
      <c r="Q99" s="19">
        <v>2</v>
      </c>
      <c r="R99" s="20">
        <v>1</v>
      </c>
      <c r="S99" s="20">
        <v>0</v>
      </c>
      <c r="V99" s="28" t="s">
        <v>117</v>
      </c>
      <c r="W99" s="24"/>
      <c r="X99" s="24"/>
      <c r="Y99" s="24">
        <v>2</v>
      </c>
      <c r="Z99" s="24">
        <v>2</v>
      </c>
      <c r="AA99" s="28" t="s">
        <v>117</v>
      </c>
      <c r="AB99" s="24">
        <v>6</v>
      </c>
      <c r="AC99" s="25">
        <v>2.4009603841536616E-4</v>
      </c>
      <c r="AD99" s="26">
        <v>2</v>
      </c>
      <c r="AE99" s="26">
        <v>0</v>
      </c>
      <c r="AH99"/>
      <c r="AI99"/>
      <c r="AJ99"/>
      <c r="AK99"/>
      <c r="AL99"/>
    </row>
    <row r="100" spans="15:38" ht="12" customHeight="1" x14ac:dyDescent="0.35">
      <c r="O100" s="22" t="s">
        <v>157</v>
      </c>
      <c r="P100" s="17">
        <v>8.0032012805122043E-5</v>
      </c>
      <c r="Q100" s="19">
        <v>2</v>
      </c>
      <c r="R100" s="20">
        <v>1</v>
      </c>
      <c r="S100" s="20">
        <v>0</v>
      </c>
      <c r="V100" s="27" t="s">
        <v>106</v>
      </c>
      <c r="W100" s="24"/>
      <c r="X100" s="24"/>
      <c r="Y100" s="24"/>
      <c r="Z100" s="24"/>
      <c r="AA100" s="27" t="s">
        <v>106</v>
      </c>
      <c r="AB100" s="24"/>
      <c r="AC100" s="25"/>
      <c r="AD100" s="26"/>
      <c r="AE100" s="26"/>
      <c r="AH100"/>
      <c r="AI100"/>
      <c r="AJ100"/>
      <c r="AK100"/>
      <c r="AL100"/>
    </row>
    <row r="101" spans="15:38" ht="12" customHeight="1" x14ac:dyDescent="0.35">
      <c r="O101" s="18" t="s">
        <v>161</v>
      </c>
      <c r="P101" s="17">
        <v>8.0032012805122043E-5</v>
      </c>
      <c r="Q101" s="19">
        <v>2</v>
      </c>
      <c r="R101" s="20">
        <v>1</v>
      </c>
      <c r="S101" s="20">
        <v>0</v>
      </c>
      <c r="V101" s="28" t="s">
        <v>107</v>
      </c>
      <c r="W101" s="24"/>
      <c r="X101" s="24"/>
      <c r="Y101" s="24">
        <v>2</v>
      </c>
      <c r="Z101" s="24">
        <v>2</v>
      </c>
      <c r="AA101" s="28" t="s">
        <v>107</v>
      </c>
      <c r="AB101" s="24">
        <v>375</v>
      </c>
      <c r="AC101" s="25">
        <v>1.5006002400960384E-2</v>
      </c>
      <c r="AD101" s="26">
        <v>8.3523086654016439</v>
      </c>
      <c r="AE101" s="26">
        <v>10.830332287790263</v>
      </c>
      <c r="AH101"/>
      <c r="AI101"/>
      <c r="AJ101"/>
      <c r="AK101"/>
      <c r="AL101"/>
    </row>
    <row r="102" spans="15:38" ht="12" customHeight="1" x14ac:dyDescent="0.35">
      <c r="O102" s="21" t="s">
        <v>19</v>
      </c>
      <c r="P102" s="17">
        <v>8.0032012805122043E-5</v>
      </c>
      <c r="Q102" s="19">
        <v>2</v>
      </c>
      <c r="R102" s="20">
        <v>1</v>
      </c>
      <c r="S102" s="20">
        <v>0</v>
      </c>
      <c r="V102" s="23" t="s">
        <v>132</v>
      </c>
      <c r="W102" s="24"/>
      <c r="X102" s="24"/>
      <c r="Y102" s="24"/>
      <c r="Z102" s="24"/>
      <c r="AA102" s="23" t="s">
        <v>132</v>
      </c>
      <c r="AB102" s="24"/>
      <c r="AC102" s="25"/>
      <c r="AD102" s="26"/>
      <c r="AE102" s="26"/>
      <c r="AH102"/>
      <c r="AI102"/>
      <c r="AJ102"/>
      <c r="AK102"/>
      <c r="AL102"/>
    </row>
    <row r="103" spans="15:38" ht="12" customHeight="1" x14ac:dyDescent="0.35">
      <c r="O103" s="22" t="s">
        <v>19</v>
      </c>
      <c r="P103" s="17">
        <v>8.0032012805122043E-5</v>
      </c>
      <c r="Q103" s="19">
        <v>2</v>
      </c>
      <c r="R103" s="20">
        <v>1</v>
      </c>
      <c r="S103" s="20">
        <v>0</v>
      </c>
      <c r="V103" s="27" t="s">
        <v>131</v>
      </c>
      <c r="W103" s="24"/>
      <c r="X103" s="24"/>
      <c r="Y103" s="24"/>
      <c r="Z103" s="24"/>
      <c r="AA103" s="27" t="s">
        <v>131</v>
      </c>
      <c r="AB103" s="24"/>
      <c r="AC103" s="25"/>
      <c r="AD103" s="26"/>
      <c r="AE103" s="26"/>
      <c r="AH103"/>
      <c r="AI103"/>
      <c r="AJ103"/>
      <c r="AK103"/>
      <c r="AL103"/>
    </row>
    <row r="104" spans="15:38" ht="12" customHeight="1" x14ac:dyDescent="0.35">
      <c r="O104" s="18" t="s">
        <v>164</v>
      </c>
      <c r="P104" s="17">
        <v>6.5226090436174469E-3</v>
      </c>
      <c r="Q104" s="19">
        <v>163</v>
      </c>
      <c r="R104" s="20">
        <v>6.9961538461538462</v>
      </c>
      <c r="S104" s="20">
        <v>8.1876959389623547</v>
      </c>
      <c r="V104" s="28" t="s">
        <v>19</v>
      </c>
      <c r="W104" s="24">
        <v>1</v>
      </c>
      <c r="X104" s="24"/>
      <c r="Y104" s="24"/>
      <c r="Z104" s="24">
        <v>1</v>
      </c>
      <c r="AA104" s="28" t="s">
        <v>19</v>
      </c>
      <c r="AB104" s="24">
        <v>367</v>
      </c>
      <c r="AC104" s="25">
        <v>1.4685874349739897E-2</v>
      </c>
      <c r="AD104" s="26">
        <v>5.734375</v>
      </c>
      <c r="AE104" s="26">
        <v>9.4327259241099011</v>
      </c>
      <c r="AH104"/>
      <c r="AI104"/>
      <c r="AJ104"/>
      <c r="AK104"/>
      <c r="AL104"/>
    </row>
    <row r="105" spans="15:38" ht="12" customHeight="1" x14ac:dyDescent="0.35">
      <c r="O105" s="21" t="s">
        <v>259</v>
      </c>
      <c r="P105" s="17">
        <v>6.5226090436174469E-3</v>
      </c>
      <c r="Q105" s="19">
        <v>163</v>
      </c>
      <c r="R105" s="20">
        <v>6.9961538461538462</v>
      </c>
      <c r="S105" s="20">
        <v>8.1876959389623547</v>
      </c>
      <c r="V105" s="27" t="s">
        <v>134</v>
      </c>
      <c r="W105" s="24"/>
      <c r="X105" s="24"/>
      <c r="Y105" s="24"/>
      <c r="Z105" s="24"/>
      <c r="AA105" s="27" t="s">
        <v>134</v>
      </c>
      <c r="AB105" s="24"/>
      <c r="AC105" s="25"/>
      <c r="AD105" s="26"/>
      <c r="AE105" s="26"/>
      <c r="AH105"/>
      <c r="AI105"/>
      <c r="AJ105"/>
      <c r="AK105"/>
      <c r="AL105"/>
    </row>
    <row r="106" spans="15:38" ht="12" customHeight="1" x14ac:dyDescent="0.35">
      <c r="O106" s="22" t="s">
        <v>19</v>
      </c>
      <c r="P106" s="17">
        <v>6.5226090436174469E-3</v>
      </c>
      <c r="Q106" s="19">
        <v>163</v>
      </c>
      <c r="R106" s="20">
        <v>6.9961538461538462</v>
      </c>
      <c r="S106" s="20">
        <v>8.1876959389623547</v>
      </c>
      <c r="V106" s="28" t="s">
        <v>19</v>
      </c>
      <c r="W106" s="24">
        <v>1</v>
      </c>
      <c r="X106" s="24"/>
      <c r="Y106" s="24"/>
      <c r="Z106" s="24">
        <v>1</v>
      </c>
      <c r="AA106" s="28" t="s">
        <v>19</v>
      </c>
      <c r="AB106" s="24">
        <v>8</v>
      </c>
      <c r="AC106" s="25">
        <v>3.2012805122048817E-4</v>
      </c>
      <c r="AD106" s="26">
        <v>1.3333333333333333</v>
      </c>
      <c r="AE106" s="26">
        <v>0.47140452079103168</v>
      </c>
      <c r="AH106"/>
      <c r="AI106"/>
      <c r="AJ106"/>
      <c r="AK106"/>
      <c r="AL106"/>
    </row>
    <row r="107" spans="15:38" ht="12" customHeight="1" x14ac:dyDescent="0.35">
      <c r="O107" s="18" t="s">
        <v>167</v>
      </c>
      <c r="P107" s="17">
        <v>3.2012805122048817E-4</v>
      </c>
      <c r="Q107" s="19">
        <v>8</v>
      </c>
      <c r="R107" s="20">
        <v>2.166666666666667</v>
      </c>
      <c r="S107" s="20">
        <v>0.37267799624996495</v>
      </c>
      <c r="V107" s="27" t="s">
        <v>136</v>
      </c>
      <c r="W107" s="24"/>
      <c r="X107" s="24"/>
      <c r="Y107" s="24"/>
      <c r="Z107" s="24"/>
      <c r="AA107" s="27" t="s">
        <v>136</v>
      </c>
      <c r="AB107" s="24"/>
      <c r="AC107" s="25"/>
      <c r="AD107" s="26"/>
      <c r="AE107" s="26"/>
      <c r="AH107"/>
      <c r="AI107"/>
      <c r="AJ107"/>
      <c r="AK107"/>
      <c r="AL107"/>
    </row>
    <row r="108" spans="15:38" ht="12" customHeight="1" x14ac:dyDescent="0.35">
      <c r="O108" s="21" t="s">
        <v>19</v>
      </c>
      <c r="P108" s="17">
        <v>2.8011204481792715E-4</v>
      </c>
      <c r="Q108" s="19">
        <v>7</v>
      </c>
      <c r="R108" s="20">
        <v>1.1666666666666667</v>
      </c>
      <c r="S108" s="20">
        <v>0.37267799624996495</v>
      </c>
      <c r="V108" s="28" t="s">
        <v>19</v>
      </c>
      <c r="W108" s="24">
        <v>1</v>
      </c>
      <c r="X108" s="24"/>
      <c r="Y108" s="24"/>
      <c r="Z108" s="24">
        <v>1</v>
      </c>
      <c r="AA108" s="28" t="s">
        <v>19</v>
      </c>
      <c r="AB108" s="24">
        <v>180</v>
      </c>
      <c r="AC108" s="25">
        <v>7.2028811524609843E-3</v>
      </c>
      <c r="AD108" s="26">
        <v>8.1818181818181817</v>
      </c>
      <c r="AE108" s="26">
        <v>16.154471274194037</v>
      </c>
      <c r="AH108"/>
      <c r="AI108"/>
      <c r="AJ108"/>
      <c r="AK108"/>
      <c r="AL108"/>
    </row>
    <row r="109" spans="15:38" ht="12" customHeight="1" x14ac:dyDescent="0.35">
      <c r="O109" s="22" t="s">
        <v>19</v>
      </c>
      <c r="P109" s="17">
        <v>2.8011204481792715E-4</v>
      </c>
      <c r="Q109" s="19">
        <v>7</v>
      </c>
      <c r="R109" s="20">
        <v>1.1666666666666667</v>
      </c>
      <c r="S109" s="20">
        <v>0.37267799624996495</v>
      </c>
      <c r="V109" s="27" t="s">
        <v>138</v>
      </c>
      <c r="W109" s="24"/>
      <c r="X109" s="24"/>
      <c r="Y109" s="24"/>
      <c r="Z109" s="24"/>
      <c r="AA109" s="27" t="s">
        <v>138</v>
      </c>
      <c r="AB109" s="24"/>
      <c r="AC109" s="25"/>
      <c r="AD109" s="26"/>
      <c r="AE109" s="26"/>
      <c r="AH109"/>
      <c r="AI109"/>
      <c r="AJ109"/>
      <c r="AK109"/>
      <c r="AL109"/>
    </row>
    <row r="110" spans="15:38" ht="12" customHeight="1" x14ac:dyDescent="0.35">
      <c r="O110" s="21" t="s">
        <v>170</v>
      </c>
      <c r="P110" s="17">
        <v>4.0016006402561022E-5</v>
      </c>
      <c r="Q110" s="19">
        <v>1</v>
      </c>
      <c r="R110" s="20">
        <v>1</v>
      </c>
      <c r="S110" s="20">
        <v>0</v>
      </c>
      <c r="V110" s="28" t="s">
        <v>19</v>
      </c>
      <c r="W110" s="24">
        <v>2</v>
      </c>
      <c r="X110" s="24"/>
      <c r="Y110" s="24"/>
      <c r="Z110" s="24">
        <v>2</v>
      </c>
      <c r="AA110" s="28" t="s">
        <v>19</v>
      </c>
      <c r="AB110" s="24">
        <v>708</v>
      </c>
      <c r="AC110" s="25">
        <v>2.8331332533013204E-2</v>
      </c>
      <c r="AD110" s="26">
        <v>11.537735849056604</v>
      </c>
      <c r="AE110" s="26">
        <v>23.611173818418589</v>
      </c>
      <c r="AH110"/>
      <c r="AI110"/>
      <c r="AJ110"/>
      <c r="AK110"/>
      <c r="AL110"/>
    </row>
    <row r="111" spans="15:38" ht="12" customHeight="1" x14ac:dyDescent="0.35">
      <c r="O111" s="22" t="s">
        <v>19</v>
      </c>
      <c r="P111" s="17">
        <v>4.0016006402561022E-5</v>
      </c>
      <c r="Q111" s="19">
        <v>1</v>
      </c>
      <c r="R111" s="20">
        <v>1</v>
      </c>
      <c r="S111" s="20">
        <v>0</v>
      </c>
      <c r="V111" s="27" t="s">
        <v>141</v>
      </c>
      <c r="W111" s="24"/>
      <c r="X111" s="24"/>
      <c r="Y111" s="24"/>
      <c r="Z111" s="24"/>
      <c r="AA111" s="27" t="s">
        <v>141</v>
      </c>
      <c r="AB111" s="24"/>
      <c r="AC111" s="25"/>
      <c r="AD111" s="26"/>
      <c r="AE111" s="26"/>
      <c r="AH111"/>
      <c r="AI111"/>
      <c r="AJ111"/>
      <c r="AK111"/>
      <c r="AL111"/>
    </row>
    <row r="112" spans="15:38" ht="12" customHeight="1" x14ac:dyDescent="0.35">
      <c r="O112" s="18" t="s">
        <v>18</v>
      </c>
      <c r="P112" s="17">
        <v>8.0032012805122043E-5</v>
      </c>
      <c r="Q112" s="19">
        <v>2</v>
      </c>
      <c r="R112" s="20">
        <v>1</v>
      </c>
      <c r="S112" s="20">
        <v>0</v>
      </c>
      <c r="V112" s="28" t="s">
        <v>19</v>
      </c>
      <c r="W112" s="24">
        <v>3</v>
      </c>
      <c r="X112" s="24"/>
      <c r="Y112" s="24"/>
      <c r="Z112" s="24">
        <v>3</v>
      </c>
      <c r="AA112" s="28" t="s">
        <v>19</v>
      </c>
      <c r="AB112" s="24">
        <v>1743</v>
      </c>
      <c r="AC112" s="25">
        <v>6.9747899159663868E-2</v>
      </c>
      <c r="AD112" s="26">
        <v>21.010234419668382</v>
      </c>
      <c r="AE112" s="26">
        <v>34.763072670796575</v>
      </c>
      <c r="AH112"/>
      <c r="AI112"/>
      <c r="AJ112"/>
      <c r="AK112"/>
      <c r="AL112"/>
    </row>
    <row r="113" spans="15:38" ht="12" customHeight="1" x14ac:dyDescent="0.35">
      <c r="O113" s="21" t="s">
        <v>19</v>
      </c>
      <c r="P113" s="17">
        <v>8.0032012805122043E-5</v>
      </c>
      <c r="Q113" s="19">
        <v>2</v>
      </c>
      <c r="R113" s="20">
        <v>1</v>
      </c>
      <c r="S113" s="20">
        <v>0</v>
      </c>
      <c r="V113" s="23" t="s">
        <v>25</v>
      </c>
      <c r="W113" s="24"/>
      <c r="X113" s="24"/>
      <c r="Y113" s="24"/>
      <c r="Z113" s="24"/>
      <c r="AA113" s="23" t="s">
        <v>25</v>
      </c>
      <c r="AB113" s="24"/>
      <c r="AC113" s="25"/>
      <c r="AD113" s="26"/>
      <c r="AE113" s="26"/>
      <c r="AH113"/>
      <c r="AI113"/>
      <c r="AJ113"/>
      <c r="AK113"/>
      <c r="AL113"/>
    </row>
    <row r="114" spans="15:38" ht="12" customHeight="1" x14ac:dyDescent="0.35">
      <c r="O114" s="22" t="s">
        <v>19</v>
      </c>
      <c r="P114" s="17">
        <v>8.0032012805122043E-5</v>
      </c>
      <c r="Q114" s="19">
        <v>2</v>
      </c>
      <c r="R114" s="20">
        <v>1</v>
      </c>
      <c r="S114" s="20">
        <v>0</v>
      </c>
      <c r="V114" s="27" t="s">
        <v>22</v>
      </c>
      <c r="W114" s="24"/>
      <c r="X114" s="24"/>
      <c r="Y114" s="24"/>
      <c r="Z114" s="24"/>
      <c r="AA114" s="27" t="s">
        <v>22</v>
      </c>
      <c r="AB114" s="24"/>
      <c r="AC114" s="25"/>
      <c r="AD114" s="26"/>
      <c r="AE114" s="26"/>
      <c r="AH114"/>
      <c r="AI114"/>
      <c r="AJ114"/>
      <c r="AK114"/>
      <c r="AL114"/>
    </row>
    <row r="115" spans="15:38" ht="12" customHeight="1" x14ac:dyDescent="0.35">
      <c r="O115" s="18" t="s">
        <v>172</v>
      </c>
      <c r="P115" s="17">
        <v>4.0016006402561022E-5</v>
      </c>
      <c r="Q115" s="19">
        <v>1</v>
      </c>
      <c r="R115" s="20">
        <v>1</v>
      </c>
      <c r="S115" s="20">
        <v>0</v>
      </c>
      <c r="V115" s="28" t="s">
        <v>19</v>
      </c>
      <c r="W115" s="24"/>
      <c r="X115" s="24">
        <v>1</v>
      </c>
      <c r="Y115" s="24"/>
      <c r="Z115" s="24">
        <v>1</v>
      </c>
      <c r="AA115" s="28" t="s">
        <v>19</v>
      </c>
      <c r="AB115" s="24">
        <v>55</v>
      </c>
      <c r="AC115" s="25">
        <v>2.2008803521408565E-3</v>
      </c>
      <c r="AD115" s="26">
        <v>18.333333333333332</v>
      </c>
      <c r="AE115" s="26">
        <v>20.417857108151406</v>
      </c>
      <c r="AH115"/>
      <c r="AI115"/>
      <c r="AJ115"/>
      <c r="AK115"/>
      <c r="AL115"/>
    </row>
    <row r="116" spans="15:38" ht="14.5" x14ac:dyDescent="0.35">
      <c r="O116" s="21" t="s">
        <v>19</v>
      </c>
      <c r="P116" s="17">
        <v>4.0016006402561022E-5</v>
      </c>
      <c r="Q116" s="19">
        <v>1</v>
      </c>
      <c r="R116" s="20">
        <v>1</v>
      </c>
      <c r="S116" s="20">
        <v>0</v>
      </c>
      <c r="V116" s="23" t="s">
        <v>143</v>
      </c>
      <c r="W116" s="24"/>
      <c r="X116" s="24"/>
      <c r="Y116" s="24"/>
      <c r="Z116" s="24"/>
      <c r="AA116" s="23" t="s">
        <v>143</v>
      </c>
      <c r="AB116" s="24"/>
      <c r="AC116" s="25"/>
      <c r="AD116" s="26"/>
      <c r="AE116" s="26"/>
      <c r="AH116"/>
      <c r="AI116"/>
      <c r="AJ116"/>
      <c r="AK116"/>
      <c r="AL116"/>
    </row>
    <row r="117" spans="15:38" ht="14.5" x14ac:dyDescent="0.35">
      <c r="O117" s="22" t="s">
        <v>19</v>
      </c>
      <c r="P117" s="17">
        <v>4.0016006402561022E-5</v>
      </c>
      <c r="Q117" s="19">
        <v>1</v>
      </c>
      <c r="R117" s="20">
        <v>1</v>
      </c>
      <c r="S117" s="20">
        <v>0</v>
      </c>
      <c r="V117" s="27" t="s">
        <v>142</v>
      </c>
      <c r="W117" s="24"/>
      <c r="X117" s="24"/>
      <c r="Y117" s="24"/>
      <c r="Z117" s="24"/>
      <c r="AA117" s="27" t="s">
        <v>142</v>
      </c>
      <c r="AB117" s="24"/>
      <c r="AC117" s="25"/>
      <c r="AD117" s="26"/>
      <c r="AE117" s="26"/>
      <c r="AH117"/>
      <c r="AI117"/>
      <c r="AJ117"/>
      <c r="AK117"/>
      <c r="AL117"/>
    </row>
    <row r="118" spans="15:38" ht="14.5" x14ac:dyDescent="0.35">
      <c r="O118" s="18" t="s">
        <v>206</v>
      </c>
      <c r="P118" s="17">
        <v>4.0016006402561022E-5</v>
      </c>
      <c r="Q118" s="19">
        <v>1</v>
      </c>
      <c r="R118" s="20">
        <v>1</v>
      </c>
      <c r="S118" s="20">
        <v>0</v>
      </c>
      <c r="V118" s="28" t="s">
        <v>146</v>
      </c>
      <c r="W118" s="24"/>
      <c r="X118" s="24"/>
      <c r="Y118" s="24">
        <v>1</v>
      </c>
      <c r="Z118" s="24">
        <v>1</v>
      </c>
      <c r="AA118" s="28" t="s">
        <v>146</v>
      </c>
      <c r="AB118" s="24">
        <v>7</v>
      </c>
      <c r="AC118" s="25">
        <v>2.8011204481792715E-4</v>
      </c>
      <c r="AD118" s="26">
        <v>3.5</v>
      </c>
      <c r="AE118" s="26">
        <v>2.5</v>
      </c>
      <c r="AH118"/>
      <c r="AI118"/>
      <c r="AJ118"/>
      <c r="AK118"/>
      <c r="AL118"/>
    </row>
    <row r="119" spans="15:38" ht="14.5" x14ac:dyDescent="0.35">
      <c r="O119" s="21" t="s">
        <v>205</v>
      </c>
      <c r="P119" s="17">
        <v>4.0016006402561022E-5</v>
      </c>
      <c r="Q119" s="19">
        <v>1</v>
      </c>
      <c r="R119" s="20">
        <v>1</v>
      </c>
      <c r="S119" s="20">
        <v>0</v>
      </c>
      <c r="V119" s="27" t="s">
        <v>155</v>
      </c>
      <c r="W119" s="24"/>
      <c r="X119" s="24"/>
      <c r="Y119" s="24"/>
      <c r="Z119" s="24"/>
      <c r="AA119" s="27" t="s">
        <v>155</v>
      </c>
      <c r="AB119" s="24"/>
      <c r="AC119" s="25"/>
      <c r="AD119" s="26"/>
      <c r="AE119" s="26"/>
      <c r="AH119"/>
      <c r="AI119"/>
      <c r="AJ119"/>
      <c r="AK119"/>
      <c r="AL119"/>
    </row>
    <row r="120" spans="15:38" ht="14.5" x14ac:dyDescent="0.35">
      <c r="O120" s="22" t="s">
        <v>19</v>
      </c>
      <c r="P120" s="17">
        <v>4.0016006402561022E-5</v>
      </c>
      <c r="Q120" s="19">
        <v>1</v>
      </c>
      <c r="R120" s="20">
        <v>1</v>
      </c>
      <c r="S120" s="20">
        <v>0</v>
      </c>
      <c r="V120" s="28" t="s">
        <v>157</v>
      </c>
      <c r="W120" s="24"/>
      <c r="X120" s="24"/>
      <c r="Y120" s="24">
        <v>1</v>
      </c>
      <c r="Z120" s="24">
        <v>1</v>
      </c>
      <c r="AA120" s="28" t="s">
        <v>157</v>
      </c>
      <c r="AB120" s="24">
        <v>2</v>
      </c>
      <c r="AC120" s="25">
        <v>8.0032012805122043E-5</v>
      </c>
      <c r="AD120" s="26">
        <v>1</v>
      </c>
      <c r="AE120" s="26">
        <v>0</v>
      </c>
      <c r="AH120"/>
      <c r="AI120"/>
      <c r="AJ120"/>
      <c r="AK120"/>
      <c r="AL120"/>
    </row>
    <row r="121" spans="15:38" ht="14.5" x14ac:dyDescent="0.35">
      <c r="O121" s="18" t="s">
        <v>175</v>
      </c>
      <c r="P121" s="17">
        <v>0.17378951580632254</v>
      </c>
      <c r="Q121" s="19">
        <v>4343</v>
      </c>
      <c r="R121" s="20">
        <v>58.733927132199469</v>
      </c>
      <c r="S121" s="20">
        <v>80.793504731912691</v>
      </c>
      <c r="V121" s="27" t="s">
        <v>147</v>
      </c>
      <c r="W121" s="24"/>
      <c r="X121" s="24"/>
      <c r="Y121" s="24"/>
      <c r="Z121" s="24"/>
      <c r="AA121" s="27" t="s">
        <v>147</v>
      </c>
      <c r="AB121" s="24"/>
      <c r="AC121" s="25"/>
      <c r="AD121" s="26"/>
      <c r="AE121" s="26"/>
      <c r="AH121"/>
      <c r="AI121"/>
      <c r="AJ121"/>
      <c r="AK121"/>
      <c r="AL121"/>
    </row>
    <row r="122" spans="15:38" ht="14.5" x14ac:dyDescent="0.35">
      <c r="O122" s="21" t="s">
        <v>176</v>
      </c>
      <c r="P122" s="17">
        <v>0.17378951580632254</v>
      </c>
      <c r="Q122" s="19">
        <v>4343</v>
      </c>
      <c r="R122" s="20">
        <v>58.733927132199469</v>
      </c>
      <c r="S122" s="20">
        <v>80.793504731912691</v>
      </c>
      <c r="V122" s="28" t="s">
        <v>148</v>
      </c>
      <c r="W122" s="24"/>
      <c r="X122" s="24"/>
      <c r="Y122" s="24">
        <v>1</v>
      </c>
      <c r="Z122" s="24">
        <v>1</v>
      </c>
      <c r="AA122" s="28" t="s">
        <v>148</v>
      </c>
      <c r="AB122" s="24">
        <v>4</v>
      </c>
      <c r="AC122" s="25">
        <v>1.6006402561024409E-4</v>
      </c>
      <c r="AD122" s="26">
        <v>1.3333333333333333</v>
      </c>
      <c r="AE122" s="26">
        <v>0.47140452079103168</v>
      </c>
      <c r="AH122"/>
      <c r="AI122"/>
      <c r="AJ122"/>
      <c r="AK122"/>
      <c r="AL122"/>
    </row>
    <row r="123" spans="15:38" ht="14.5" x14ac:dyDescent="0.35">
      <c r="O123" s="22" t="s">
        <v>19</v>
      </c>
      <c r="P123" s="17">
        <v>0.17006802721088435</v>
      </c>
      <c r="Q123" s="19">
        <v>4250</v>
      </c>
      <c r="R123" s="20">
        <v>50.279381677654015</v>
      </c>
      <c r="S123" s="20">
        <v>75.705843430227887</v>
      </c>
      <c r="V123" s="27" t="s">
        <v>159</v>
      </c>
      <c r="W123" s="24"/>
      <c r="X123" s="24"/>
      <c r="Y123" s="24"/>
      <c r="Z123" s="24"/>
      <c r="AA123" s="27" t="s">
        <v>159</v>
      </c>
      <c r="AB123" s="24"/>
      <c r="AC123" s="25"/>
      <c r="AD123" s="26"/>
      <c r="AE123" s="26"/>
      <c r="AH123"/>
      <c r="AI123"/>
      <c r="AJ123"/>
      <c r="AK123"/>
      <c r="AL123"/>
    </row>
    <row r="124" spans="15:38" ht="14.5" x14ac:dyDescent="0.35">
      <c r="O124" s="22" t="s">
        <v>179</v>
      </c>
      <c r="P124" s="17">
        <v>3.7214885954381751E-3</v>
      </c>
      <c r="Q124" s="19">
        <v>93</v>
      </c>
      <c r="R124" s="20">
        <v>8.454545454545455</v>
      </c>
      <c r="S124" s="20">
        <v>5.0876613016848085</v>
      </c>
      <c r="V124" s="28" t="s">
        <v>19</v>
      </c>
      <c r="W124" s="24"/>
      <c r="X124" s="24"/>
      <c r="Y124" s="24">
        <v>1</v>
      </c>
      <c r="Z124" s="24">
        <v>1</v>
      </c>
      <c r="AA124" s="28" t="s">
        <v>19</v>
      </c>
      <c r="AB124" s="24">
        <v>1</v>
      </c>
      <c r="AC124" s="25">
        <v>4.0016006402561022E-5</v>
      </c>
      <c r="AD124" s="26">
        <v>1</v>
      </c>
      <c r="AE124" s="26">
        <v>0</v>
      </c>
      <c r="AH124"/>
      <c r="AI124"/>
      <c r="AJ124"/>
      <c r="AK124"/>
      <c r="AL124"/>
    </row>
    <row r="125" spans="15:38" ht="14.5" x14ac:dyDescent="0.35">
      <c r="O125" s="18" t="s">
        <v>184</v>
      </c>
      <c r="P125" s="17">
        <v>0.22364945978391357</v>
      </c>
      <c r="Q125" s="19">
        <v>5589</v>
      </c>
      <c r="R125" s="20">
        <v>70.313507351206852</v>
      </c>
      <c r="S125" s="20">
        <v>144.83552767345782</v>
      </c>
      <c r="V125" s="27" t="s">
        <v>158</v>
      </c>
      <c r="W125" s="24"/>
      <c r="X125" s="24"/>
      <c r="Y125" s="24"/>
      <c r="Z125" s="24"/>
      <c r="AA125" s="27" t="s">
        <v>158</v>
      </c>
      <c r="AB125" s="24"/>
      <c r="AC125" s="25"/>
      <c r="AD125" s="26"/>
      <c r="AE125" s="26"/>
      <c r="AH125"/>
      <c r="AI125"/>
      <c r="AJ125"/>
      <c r="AK125"/>
      <c r="AL125"/>
    </row>
    <row r="126" spans="15:38" ht="14.5" x14ac:dyDescent="0.35">
      <c r="O126" s="21" t="s">
        <v>190</v>
      </c>
      <c r="P126" s="17">
        <v>0.22244897959183674</v>
      </c>
      <c r="Q126" s="19">
        <v>5559</v>
      </c>
      <c r="R126" s="20">
        <v>66.027793065492574</v>
      </c>
      <c r="S126" s="20">
        <v>141.2214960618368</v>
      </c>
      <c r="V126" s="28" t="s">
        <v>19</v>
      </c>
      <c r="W126" s="24"/>
      <c r="X126" s="24"/>
      <c r="Y126" s="24">
        <v>1</v>
      </c>
      <c r="Z126" s="24">
        <v>1</v>
      </c>
      <c r="AA126" s="28" t="s">
        <v>19</v>
      </c>
      <c r="AB126" s="24">
        <v>74</v>
      </c>
      <c r="AC126" s="25">
        <v>2.9611844737895158E-3</v>
      </c>
      <c r="AD126" s="26">
        <v>3.3636363636363638</v>
      </c>
      <c r="AE126" s="26">
        <v>6.8725108191022652</v>
      </c>
      <c r="AH126"/>
      <c r="AI126"/>
      <c r="AJ126"/>
      <c r="AK126"/>
      <c r="AL126"/>
    </row>
    <row r="127" spans="15:38" ht="14.5" x14ac:dyDescent="0.35">
      <c r="O127" s="22" t="s">
        <v>191</v>
      </c>
      <c r="P127" s="17">
        <v>0.22244897959183674</v>
      </c>
      <c r="Q127" s="19">
        <v>5559</v>
      </c>
      <c r="R127" s="20">
        <v>66.027793065492574</v>
      </c>
      <c r="S127" s="20">
        <v>141.2214960618368</v>
      </c>
      <c r="V127" s="27" t="s">
        <v>149</v>
      </c>
      <c r="W127" s="24"/>
      <c r="X127" s="24"/>
      <c r="Y127" s="24"/>
      <c r="Z127" s="24"/>
      <c r="AA127" s="27" t="s">
        <v>149</v>
      </c>
      <c r="AB127" s="24"/>
      <c r="AC127" s="25"/>
      <c r="AD127" s="26"/>
      <c r="AE127" s="26"/>
      <c r="AH127"/>
      <c r="AI127"/>
      <c r="AJ127"/>
      <c r="AK127"/>
      <c r="AL127"/>
    </row>
    <row r="128" spans="15:38" ht="14.5" x14ac:dyDescent="0.35">
      <c r="O128" s="21" t="s">
        <v>188</v>
      </c>
      <c r="P128" s="17">
        <v>7.6030412164865941E-4</v>
      </c>
      <c r="Q128" s="19">
        <v>19</v>
      </c>
      <c r="R128" s="20">
        <v>2.7142857142857144</v>
      </c>
      <c r="S128" s="20">
        <v>2.7105237087157539</v>
      </c>
      <c r="V128" s="28" t="s">
        <v>151</v>
      </c>
      <c r="W128" s="24"/>
      <c r="X128" s="24"/>
      <c r="Y128" s="24">
        <v>1</v>
      </c>
      <c r="Z128" s="24">
        <v>1</v>
      </c>
      <c r="AA128" s="28" t="s">
        <v>151</v>
      </c>
      <c r="AB128" s="24">
        <v>5</v>
      </c>
      <c r="AC128" s="25">
        <v>2.0008003201280514E-4</v>
      </c>
      <c r="AD128" s="26">
        <v>1.6666666666666667</v>
      </c>
      <c r="AE128" s="26">
        <v>0.47140452079103168</v>
      </c>
      <c r="AH128"/>
      <c r="AI128"/>
      <c r="AJ128"/>
      <c r="AK128"/>
      <c r="AL128"/>
    </row>
    <row r="129" spans="15:38" ht="14.5" x14ac:dyDescent="0.35">
      <c r="O129" s="22" t="s">
        <v>19</v>
      </c>
      <c r="P129" s="17">
        <v>7.6030412164865941E-4</v>
      </c>
      <c r="Q129" s="19">
        <v>19</v>
      </c>
      <c r="R129" s="20">
        <v>2.7142857142857144</v>
      </c>
      <c r="S129" s="20">
        <v>2.7105237087157539</v>
      </c>
      <c r="V129" s="27" t="s">
        <v>152</v>
      </c>
      <c r="W129" s="24"/>
      <c r="X129" s="24"/>
      <c r="Y129" s="24"/>
      <c r="Z129" s="24"/>
      <c r="AA129" s="27" t="s">
        <v>152</v>
      </c>
      <c r="AB129" s="24"/>
      <c r="AC129" s="25"/>
      <c r="AD129" s="26"/>
      <c r="AE129" s="26"/>
      <c r="AH129"/>
      <c r="AI129"/>
      <c r="AJ129"/>
      <c r="AK129"/>
      <c r="AL129"/>
    </row>
    <row r="130" spans="15:38" ht="14.5" x14ac:dyDescent="0.35">
      <c r="O130" s="21" t="s">
        <v>185</v>
      </c>
      <c r="P130" s="17">
        <v>4.4017607042817129E-4</v>
      </c>
      <c r="Q130" s="19">
        <v>11</v>
      </c>
      <c r="R130" s="20">
        <v>1.5714285714285714</v>
      </c>
      <c r="S130" s="20">
        <v>0.90350790290525129</v>
      </c>
      <c r="V130" s="28" t="s">
        <v>154</v>
      </c>
      <c r="W130" s="24"/>
      <c r="X130" s="24"/>
      <c r="Y130" s="24">
        <v>1</v>
      </c>
      <c r="Z130" s="24">
        <v>1</v>
      </c>
      <c r="AA130" s="28" t="s">
        <v>154</v>
      </c>
      <c r="AB130" s="24">
        <v>3</v>
      </c>
      <c r="AC130" s="25">
        <v>1.2004801920768308E-4</v>
      </c>
      <c r="AD130" s="26">
        <v>3</v>
      </c>
      <c r="AE130" s="26">
        <v>0</v>
      </c>
      <c r="AH130"/>
      <c r="AI130"/>
      <c r="AJ130"/>
      <c r="AK130"/>
      <c r="AL130"/>
    </row>
    <row r="131" spans="15:38" ht="14.5" x14ac:dyDescent="0.35">
      <c r="O131" s="22" t="s">
        <v>186</v>
      </c>
      <c r="P131" s="17">
        <v>4.4017607042817129E-4</v>
      </c>
      <c r="Q131" s="19">
        <v>11</v>
      </c>
      <c r="R131" s="20">
        <v>1.5714285714285714</v>
      </c>
      <c r="S131" s="20">
        <v>0.90350790290525129</v>
      </c>
      <c r="V131" s="23" t="s">
        <v>161</v>
      </c>
      <c r="W131" s="24"/>
      <c r="X131" s="24"/>
      <c r="Y131" s="24"/>
      <c r="Z131" s="24"/>
      <c r="AA131" s="23" t="s">
        <v>161</v>
      </c>
      <c r="AB131" s="24"/>
      <c r="AC131" s="25"/>
      <c r="AD131" s="26"/>
      <c r="AE131" s="26"/>
      <c r="AH131"/>
      <c r="AI131"/>
      <c r="AJ131"/>
      <c r="AK131"/>
      <c r="AL131"/>
    </row>
    <row r="132" spans="15:38" ht="14.5" x14ac:dyDescent="0.35">
      <c r="O132" s="18" t="s">
        <v>257</v>
      </c>
      <c r="P132" s="17">
        <v>1</v>
      </c>
      <c r="Q132" s="19">
        <v>24990</v>
      </c>
      <c r="R132" s="20">
        <v>463.57241720150728</v>
      </c>
      <c r="S132" s="20">
        <v>769.92148236291143</v>
      </c>
      <c r="V132" s="27" t="s">
        <v>160</v>
      </c>
      <c r="W132" s="24"/>
      <c r="X132" s="24"/>
      <c r="Y132" s="24"/>
      <c r="Z132" s="24"/>
      <c r="AA132" s="27" t="s">
        <v>160</v>
      </c>
      <c r="AB132" s="24"/>
      <c r="AC132" s="25"/>
      <c r="AD132" s="26"/>
      <c r="AE132" s="26"/>
      <c r="AH132"/>
      <c r="AI132"/>
      <c r="AJ132"/>
      <c r="AK132"/>
      <c r="AL132"/>
    </row>
    <row r="133" spans="15:38" ht="14.5" x14ac:dyDescent="0.35">
      <c r="V133" s="28" t="s">
        <v>19</v>
      </c>
      <c r="W133" s="24"/>
      <c r="X133" s="24">
        <v>1</v>
      </c>
      <c r="Y133" s="24"/>
      <c r="Z133" s="24">
        <v>1</v>
      </c>
      <c r="AA133" s="28" t="s">
        <v>19</v>
      </c>
      <c r="AB133" s="24">
        <v>2</v>
      </c>
      <c r="AC133" s="25">
        <v>8.0032012805122043E-5</v>
      </c>
      <c r="AD133" s="26">
        <v>1</v>
      </c>
      <c r="AE133" s="26">
        <v>0</v>
      </c>
      <c r="AH133"/>
      <c r="AI133"/>
      <c r="AJ133"/>
      <c r="AK133"/>
      <c r="AL133"/>
    </row>
    <row r="134" spans="15:38" ht="14.5" x14ac:dyDescent="0.35">
      <c r="V134" s="23" t="s">
        <v>164</v>
      </c>
      <c r="W134" s="24"/>
      <c r="X134" s="24"/>
      <c r="Y134" s="24"/>
      <c r="Z134" s="24"/>
      <c r="AA134" s="23" t="s">
        <v>164</v>
      </c>
      <c r="AB134" s="24"/>
      <c r="AC134" s="25"/>
      <c r="AD134" s="26"/>
      <c r="AE134" s="26"/>
      <c r="AH134"/>
      <c r="AI134"/>
      <c r="AJ134"/>
      <c r="AK134"/>
      <c r="AL134"/>
    </row>
    <row r="135" spans="15:38" ht="14.5" x14ac:dyDescent="0.35">
      <c r="V135" s="27" t="s">
        <v>163</v>
      </c>
      <c r="W135" s="24"/>
      <c r="X135" s="24"/>
      <c r="Y135" s="24"/>
      <c r="Z135" s="24"/>
      <c r="AA135" s="27" t="s">
        <v>163</v>
      </c>
      <c r="AB135" s="24"/>
      <c r="AC135" s="25"/>
      <c r="AD135" s="26"/>
      <c r="AE135" s="26"/>
      <c r="AH135"/>
      <c r="AI135"/>
      <c r="AJ135"/>
      <c r="AK135"/>
      <c r="AL135"/>
    </row>
    <row r="136" spans="15:38" ht="14.5" x14ac:dyDescent="0.35">
      <c r="V136" s="28" t="s">
        <v>19</v>
      </c>
      <c r="W136" s="24">
        <v>2</v>
      </c>
      <c r="X136" s="24"/>
      <c r="Y136" s="24"/>
      <c r="Z136" s="24">
        <v>2</v>
      </c>
      <c r="AA136" s="28" t="s">
        <v>19</v>
      </c>
      <c r="AB136" s="24">
        <v>163</v>
      </c>
      <c r="AC136" s="25">
        <v>6.5226090436174469E-3</v>
      </c>
      <c r="AD136" s="26">
        <v>6.9961538461538462</v>
      </c>
      <c r="AE136" s="26">
        <v>8.1876959389623547</v>
      </c>
      <c r="AH136"/>
      <c r="AI136"/>
      <c r="AJ136"/>
      <c r="AK136"/>
      <c r="AL136"/>
    </row>
    <row r="137" spans="15:38" ht="14.5" x14ac:dyDescent="0.35">
      <c r="V137" s="23" t="s">
        <v>167</v>
      </c>
      <c r="W137" s="24"/>
      <c r="X137" s="24"/>
      <c r="Y137" s="24"/>
      <c r="Z137" s="24"/>
      <c r="AA137" s="23" t="s">
        <v>167</v>
      </c>
      <c r="AB137" s="24"/>
      <c r="AC137" s="25"/>
      <c r="AD137" s="26"/>
      <c r="AE137" s="26"/>
      <c r="AH137"/>
      <c r="AI137"/>
      <c r="AJ137"/>
      <c r="AK137"/>
      <c r="AL137"/>
    </row>
    <row r="138" spans="15:38" ht="14.5" x14ac:dyDescent="0.35">
      <c r="V138" s="27" t="s">
        <v>166</v>
      </c>
      <c r="W138" s="24"/>
      <c r="X138" s="24"/>
      <c r="Y138" s="24"/>
      <c r="Z138" s="24"/>
      <c r="AA138" s="27" t="s">
        <v>166</v>
      </c>
      <c r="AB138" s="24"/>
      <c r="AC138" s="25"/>
      <c r="AD138" s="26"/>
      <c r="AE138" s="26"/>
      <c r="AH138"/>
      <c r="AI138"/>
      <c r="AJ138"/>
      <c r="AK138"/>
      <c r="AL138"/>
    </row>
    <row r="139" spans="15:38" ht="14.5" x14ac:dyDescent="0.35">
      <c r="V139" s="28" t="s">
        <v>19</v>
      </c>
      <c r="W139" s="24"/>
      <c r="X139" s="24"/>
      <c r="Y139" s="24">
        <v>1</v>
      </c>
      <c r="Z139" s="24">
        <v>1</v>
      </c>
      <c r="AA139" s="28" t="s">
        <v>19</v>
      </c>
      <c r="AB139" s="24">
        <v>7</v>
      </c>
      <c r="AC139" s="25">
        <v>2.8011204481792715E-4</v>
      </c>
      <c r="AD139" s="26">
        <v>1.1666666666666667</v>
      </c>
      <c r="AE139" s="26">
        <v>0.37267799624996495</v>
      </c>
      <c r="AH139"/>
      <c r="AI139"/>
      <c r="AJ139"/>
      <c r="AK139"/>
      <c r="AL139"/>
    </row>
    <row r="140" spans="15:38" ht="14.5" x14ac:dyDescent="0.35">
      <c r="V140" s="27" t="s">
        <v>169</v>
      </c>
      <c r="W140" s="24"/>
      <c r="X140" s="24"/>
      <c r="Y140" s="24"/>
      <c r="Z140" s="24"/>
      <c r="AA140" s="27" t="s">
        <v>169</v>
      </c>
      <c r="AB140" s="24"/>
      <c r="AC140" s="25"/>
      <c r="AD140" s="26"/>
      <c r="AE140" s="26"/>
      <c r="AH140"/>
      <c r="AI140"/>
      <c r="AJ140"/>
      <c r="AK140"/>
      <c r="AL140"/>
    </row>
    <row r="141" spans="15:38" ht="14.5" x14ac:dyDescent="0.35">
      <c r="V141" s="28" t="s">
        <v>19</v>
      </c>
      <c r="W141" s="24">
        <v>1</v>
      </c>
      <c r="X141" s="24"/>
      <c r="Y141" s="24"/>
      <c r="Z141" s="24">
        <v>1</v>
      </c>
      <c r="AA141" s="28" t="s">
        <v>19</v>
      </c>
      <c r="AB141" s="24">
        <v>1</v>
      </c>
      <c r="AC141" s="25">
        <v>4.0016006402561022E-5</v>
      </c>
      <c r="AD141" s="26">
        <v>1</v>
      </c>
      <c r="AE141" s="26">
        <v>0</v>
      </c>
      <c r="AH141"/>
      <c r="AI141"/>
      <c r="AJ141"/>
      <c r="AK141"/>
      <c r="AL141"/>
    </row>
    <row r="142" spans="15:38" ht="14.5" x14ac:dyDescent="0.35">
      <c r="V142" s="23" t="s">
        <v>18</v>
      </c>
      <c r="W142" s="24"/>
      <c r="X142" s="24"/>
      <c r="Y142" s="24"/>
      <c r="Z142" s="24"/>
      <c r="AA142" s="23" t="s">
        <v>18</v>
      </c>
      <c r="AB142" s="24"/>
      <c r="AC142" s="25"/>
      <c r="AD142" s="26"/>
      <c r="AE142" s="26"/>
      <c r="AH142"/>
      <c r="AI142"/>
      <c r="AJ142"/>
      <c r="AK142"/>
      <c r="AL142"/>
    </row>
    <row r="143" spans="15:38" ht="14.5" x14ac:dyDescent="0.35">
      <c r="V143" s="27" t="s">
        <v>15</v>
      </c>
      <c r="W143" s="24"/>
      <c r="X143" s="24"/>
      <c r="Y143" s="24"/>
      <c r="Z143" s="24"/>
      <c r="AA143" s="27" t="s">
        <v>15</v>
      </c>
      <c r="AB143" s="24"/>
      <c r="AC143" s="25"/>
      <c r="AD143" s="26"/>
      <c r="AE143" s="26"/>
      <c r="AH143"/>
      <c r="AI143"/>
      <c r="AJ143"/>
      <c r="AK143"/>
      <c r="AL143"/>
    </row>
    <row r="144" spans="15:38" ht="14.5" x14ac:dyDescent="0.35">
      <c r="V144" s="28" t="s">
        <v>19</v>
      </c>
      <c r="W144" s="24"/>
      <c r="X144" s="24"/>
      <c r="Y144" s="24">
        <v>1</v>
      </c>
      <c r="Z144" s="24">
        <v>1</v>
      </c>
      <c r="AA144" s="28" t="s">
        <v>19</v>
      </c>
      <c r="AB144" s="24">
        <v>2</v>
      </c>
      <c r="AC144" s="25">
        <v>8.0032012805122043E-5</v>
      </c>
      <c r="AD144" s="26">
        <v>1</v>
      </c>
      <c r="AE144" s="26">
        <v>0</v>
      </c>
      <c r="AH144"/>
      <c r="AI144"/>
      <c r="AJ144"/>
      <c r="AK144"/>
      <c r="AL144"/>
    </row>
    <row r="145" spans="22:38" ht="14.5" x14ac:dyDescent="0.35">
      <c r="V145" s="23" t="s">
        <v>172</v>
      </c>
      <c r="W145" s="24"/>
      <c r="X145" s="24"/>
      <c r="Y145" s="24"/>
      <c r="Z145" s="24"/>
      <c r="AA145" s="23" t="s">
        <v>172</v>
      </c>
      <c r="AB145" s="24"/>
      <c r="AC145" s="25"/>
      <c r="AD145" s="26"/>
      <c r="AE145" s="26"/>
      <c r="AH145"/>
      <c r="AI145"/>
      <c r="AJ145"/>
      <c r="AK145"/>
      <c r="AL145"/>
    </row>
    <row r="146" spans="22:38" ht="14.5" x14ac:dyDescent="0.35">
      <c r="V146" s="27" t="s">
        <v>171</v>
      </c>
      <c r="W146" s="24"/>
      <c r="X146" s="24"/>
      <c r="Y146" s="24"/>
      <c r="Z146" s="24"/>
      <c r="AA146" s="27" t="s">
        <v>171</v>
      </c>
      <c r="AB146" s="24"/>
      <c r="AC146" s="25"/>
      <c r="AD146" s="26"/>
      <c r="AE146" s="26"/>
      <c r="AH146"/>
      <c r="AI146"/>
      <c r="AJ146"/>
      <c r="AK146"/>
      <c r="AL146"/>
    </row>
    <row r="147" spans="22:38" ht="14.5" x14ac:dyDescent="0.35">
      <c r="V147" s="28" t="s">
        <v>19</v>
      </c>
      <c r="W147" s="24"/>
      <c r="X147" s="24">
        <v>1</v>
      </c>
      <c r="Y147" s="24"/>
      <c r="Z147" s="24">
        <v>1</v>
      </c>
      <c r="AA147" s="28" t="s">
        <v>19</v>
      </c>
      <c r="AB147" s="24">
        <v>1</v>
      </c>
      <c r="AC147" s="25">
        <v>4.0016006402561022E-5</v>
      </c>
      <c r="AD147" s="26">
        <v>1</v>
      </c>
      <c r="AE147" s="26">
        <v>0</v>
      </c>
      <c r="AH147"/>
      <c r="AI147"/>
      <c r="AJ147"/>
      <c r="AK147"/>
      <c r="AL147"/>
    </row>
    <row r="148" spans="22:38" ht="14.5" x14ac:dyDescent="0.35">
      <c r="V148" s="23" t="s">
        <v>206</v>
      </c>
      <c r="W148" s="24"/>
      <c r="X148" s="24"/>
      <c r="Y148" s="24"/>
      <c r="Z148" s="24"/>
      <c r="AA148" s="23" t="s">
        <v>206</v>
      </c>
      <c r="AB148" s="24"/>
      <c r="AC148" s="25"/>
      <c r="AD148" s="26"/>
      <c r="AE148" s="26"/>
      <c r="AH148"/>
      <c r="AI148"/>
      <c r="AJ148"/>
      <c r="AK148"/>
      <c r="AL148"/>
    </row>
    <row r="149" spans="22:38" ht="14.5" x14ac:dyDescent="0.35">
      <c r="V149" s="27" t="s">
        <v>205</v>
      </c>
      <c r="W149" s="24"/>
      <c r="X149" s="24"/>
      <c r="Y149" s="24"/>
      <c r="Z149" s="24"/>
      <c r="AA149" s="27" t="s">
        <v>205</v>
      </c>
      <c r="AB149" s="24"/>
      <c r="AC149" s="25"/>
      <c r="AD149" s="26"/>
      <c r="AE149" s="26"/>
      <c r="AH149"/>
      <c r="AI149"/>
      <c r="AJ149"/>
      <c r="AK149"/>
      <c r="AL149"/>
    </row>
    <row r="150" spans="22:38" ht="14.5" x14ac:dyDescent="0.35">
      <c r="V150" s="28" t="s">
        <v>19</v>
      </c>
      <c r="W150" s="24">
        <v>1</v>
      </c>
      <c r="X150" s="24"/>
      <c r="Y150" s="24"/>
      <c r="Z150" s="24">
        <v>1</v>
      </c>
      <c r="AA150" s="28" t="s">
        <v>19</v>
      </c>
      <c r="AB150" s="24">
        <v>1</v>
      </c>
      <c r="AC150" s="25">
        <v>4.0016006402561022E-5</v>
      </c>
      <c r="AD150" s="26">
        <v>1</v>
      </c>
      <c r="AE150" s="26">
        <v>0</v>
      </c>
      <c r="AH150"/>
      <c r="AI150"/>
      <c r="AJ150"/>
      <c r="AK150"/>
      <c r="AL150"/>
    </row>
    <row r="151" spans="22:38" ht="14.5" x14ac:dyDescent="0.35">
      <c r="V151" s="23" t="s">
        <v>175</v>
      </c>
      <c r="W151" s="24"/>
      <c r="X151" s="24"/>
      <c r="Y151" s="24"/>
      <c r="Z151" s="24"/>
      <c r="AA151" s="23" t="s">
        <v>175</v>
      </c>
      <c r="AB151" s="24"/>
      <c r="AC151" s="25"/>
      <c r="AD151" s="26"/>
      <c r="AE151" s="26"/>
      <c r="AH151"/>
      <c r="AI151"/>
      <c r="AJ151"/>
      <c r="AK151"/>
      <c r="AL151"/>
    </row>
    <row r="152" spans="22:38" ht="14.5" x14ac:dyDescent="0.35">
      <c r="V152" s="27" t="s">
        <v>178</v>
      </c>
      <c r="W152" s="24"/>
      <c r="X152" s="24"/>
      <c r="Y152" s="24"/>
      <c r="Z152" s="24"/>
      <c r="AA152" s="27" t="s">
        <v>178</v>
      </c>
      <c r="AB152" s="24"/>
      <c r="AC152" s="25"/>
      <c r="AD152" s="26"/>
      <c r="AE152" s="26"/>
      <c r="AH152"/>
      <c r="AI152"/>
      <c r="AJ152"/>
      <c r="AK152"/>
      <c r="AL152"/>
    </row>
    <row r="153" spans="22:38" ht="14.5" x14ac:dyDescent="0.35">
      <c r="V153" s="28" t="s">
        <v>179</v>
      </c>
      <c r="W153" s="24">
        <v>1</v>
      </c>
      <c r="X153" s="24"/>
      <c r="Y153" s="24"/>
      <c r="Z153" s="24">
        <v>1</v>
      </c>
      <c r="AA153" s="28" t="s">
        <v>179</v>
      </c>
      <c r="AB153" s="24">
        <v>93</v>
      </c>
      <c r="AC153" s="25">
        <v>3.7214885954381751E-3</v>
      </c>
      <c r="AD153" s="26">
        <v>8.454545454545455</v>
      </c>
      <c r="AE153" s="26">
        <v>5.0876613016848085</v>
      </c>
      <c r="AH153"/>
      <c r="AI153"/>
      <c r="AJ153"/>
      <c r="AK153"/>
      <c r="AL153"/>
    </row>
    <row r="154" spans="22:38" ht="14.5" x14ac:dyDescent="0.35">
      <c r="V154" s="27" t="s">
        <v>174</v>
      </c>
      <c r="W154" s="24"/>
      <c r="X154" s="24"/>
      <c r="Y154" s="24"/>
      <c r="Z154" s="24"/>
      <c r="AA154" s="27" t="s">
        <v>174</v>
      </c>
      <c r="AB154" s="24"/>
      <c r="AC154" s="25"/>
      <c r="AD154" s="26"/>
      <c r="AE154" s="26"/>
      <c r="AH154"/>
      <c r="AI154"/>
      <c r="AJ154"/>
      <c r="AK154"/>
      <c r="AL154"/>
    </row>
    <row r="155" spans="22:38" ht="14.5" x14ac:dyDescent="0.35">
      <c r="V155" s="28" t="s">
        <v>19</v>
      </c>
      <c r="W155" s="24"/>
      <c r="X155" s="24"/>
      <c r="Y155" s="24">
        <v>2</v>
      </c>
      <c r="Z155" s="24">
        <v>2</v>
      </c>
      <c r="AA155" s="28" t="s">
        <v>19</v>
      </c>
      <c r="AB155" s="24">
        <v>4250</v>
      </c>
      <c r="AC155" s="25">
        <v>0.17006802721088435</v>
      </c>
      <c r="AD155" s="26">
        <v>50.279381677654015</v>
      </c>
      <c r="AE155" s="26">
        <v>75.705843430227887</v>
      </c>
      <c r="AH155"/>
      <c r="AI155"/>
      <c r="AJ155"/>
      <c r="AK155"/>
      <c r="AL155"/>
    </row>
    <row r="156" spans="22:38" ht="14.5" x14ac:dyDescent="0.35">
      <c r="V156" s="23" t="s">
        <v>184</v>
      </c>
      <c r="W156" s="24"/>
      <c r="X156" s="24"/>
      <c r="Y156" s="24"/>
      <c r="Z156" s="24"/>
      <c r="AA156" s="23" t="s">
        <v>184</v>
      </c>
      <c r="AB156" s="24"/>
      <c r="AC156" s="25"/>
      <c r="AD156" s="26"/>
      <c r="AE156" s="26"/>
      <c r="AH156"/>
      <c r="AI156"/>
      <c r="AJ156"/>
      <c r="AK156"/>
      <c r="AL156"/>
    </row>
    <row r="157" spans="22:38" ht="14.5" x14ac:dyDescent="0.35">
      <c r="V157" s="27" t="s">
        <v>187</v>
      </c>
      <c r="W157" s="24"/>
      <c r="X157" s="24"/>
      <c r="Y157" s="24"/>
      <c r="Z157" s="24"/>
      <c r="AA157" s="27" t="s">
        <v>187</v>
      </c>
      <c r="AB157" s="24"/>
      <c r="AC157" s="25"/>
      <c r="AD157" s="26"/>
      <c r="AE157" s="26"/>
      <c r="AH157"/>
      <c r="AI157"/>
      <c r="AJ157"/>
      <c r="AK157"/>
      <c r="AL157"/>
    </row>
    <row r="158" spans="22:38" ht="14.5" x14ac:dyDescent="0.35">
      <c r="V158" s="28" t="s">
        <v>19</v>
      </c>
      <c r="W158" s="24"/>
      <c r="X158" s="24"/>
      <c r="Y158" s="24">
        <v>1</v>
      </c>
      <c r="Z158" s="24">
        <v>1</v>
      </c>
      <c r="AA158" s="28" t="s">
        <v>19</v>
      </c>
      <c r="AB158" s="24">
        <v>19</v>
      </c>
      <c r="AC158" s="25">
        <v>7.6030412164865941E-4</v>
      </c>
      <c r="AD158" s="26">
        <v>2.7142857142857144</v>
      </c>
      <c r="AE158" s="26">
        <v>2.7105237087157539</v>
      </c>
      <c r="AH158"/>
      <c r="AI158"/>
      <c r="AJ158"/>
      <c r="AK158"/>
      <c r="AL158"/>
    </row>
    <row r="159" spans="22:38" ht="14.5" x14ac:dyDescent="0.35">
      <c r="V159" s="27" t="s">
        <v>183</v>
      </c>
      <c r="W159" s="24"/>
      <c r="X159" s="24"/>
      <c r="Y159" s="24"/>
      <c r="Z159" s="24"/>
      <c r="AA159" s="27" t="s">
        <v>183</v>
      </c>
      <c r="AB159" s="24"/>
      <c r="AC159" s="25"/>
      <c r="AD159" s="26"/>
      <c r="AE159" s="26"/>
      <c r="AH159"/>
      <c r="AI159"/>
      <c r="AJ159"/>
      <c r="AK159"/>
      <c r="AL159"/>
    </row>
    <row r="160" spans="22:38" ht="14.5" x14ac:dyDescent="0.35">
      <c r="V160" s="28" t="s">
        <v>186</v>
      </c>
      <c r="W160" s="24"/>
      <c r="X160" s="24"/>
      <c r="Y160" s="24">
        <v>1</v>
      </c>
      <c r="Z160" s="24">
        <v>1</v>
      </c>
      <c r="AA160" s="28" t="s">
        <v>186</v>
      </c>
      <c r="AB160" s="24">
        <v>11</v>
      </c>
      <c r="AC160" s="25">
        <v>4.4017607042817129E-4</v>
      </c>
      <c r="AD160" s="26">
        <v>1.5714285714285714</v>
      </c>
      <c r="AE160" s="26">
        <v>0.90350790290525129</v>
      </c>
      <c r="AH160"/>
      <c r="AI160"/>
      <c r="AJ160"/>
      <c r="AK160"/>
      <c r="AL160"/>
    </row>
    <row r="161" spans="22:38" ht="14.5" x14ac:dyDescent="0.35">
      <c r="V161" s="27" t="s">
        <v>189</v>
      </c>
      <c r="W161" s="24"/>
      <c r="X161" s="24"/>
      <c r="Y161" s="24"/>
      <c r="Z161" s="24"/>
      <c r="AA161" s="27" t="s">
        <v>189</v>
      </c>
      <c r="AB161" s="24"/>
      <c r="AC161" s="25"/>
      <c r="AD161" s="26"/>
      <c r="AE161" s="26"/>
      <c r="AH161"/>
      <c r="AI161"/>
      <c r="AJ161"/>
      <c r="AK161"/>
      <c r="AL161"/>
    </row>
    <row r="162" spans="22:38" ht="14.5" x14ac:dyDescent="0.35">
      <c r="V162" s="28" t="s">
        <v>191</v>
      </c>
      <c r="W162" s="24"/>
      <c r="X162" s="24"/>
      <c r="Y162" s="24">
        <v>2</v>
      </c>
      <c r="Z162" s="24">
        <v>2</v>
      </c>
      <c r="AA162" s="28" t="s">
        <v>191</v>
      </c>
      <c r="AB162" s="24">
        <v>5559</v>
      </c>
      <c r="AC162" s="25">
        <v>0.22244897959183674</v>
      </c>
      <c r="AD162" s="26">
        <v>66.027793065492574</v>
      </c>
      <c r="AE162" s="26">
        <v>141.2214960618368</v>
      </c>
      <c r="AH162"/>
      <c r="AI162"/>
      <c r="AJ162"/>
      <c r="AK162"/>
      <c r="AL162"/>
    </row>
    <row r="163" spans="22:38" ht="14.5" x14ac:dyDescent="0.35">
      <c r="V163" s="23" t="s">
        <v>257</v>
      </c>
      <c r="W163" s="24">
        <v>31</v>
      </c>
      <c r="X163" s="24">
        <v>6</v>
      </c>
      <c r="Y163" s="24">
        <v>44</v>
      </c>
      <c r="Z163" s="24">
        <v>81</v>
      </c>
      <c r="AA163" s="23" t="s">
        <v>257</v>
      </c>
      <c r="AB163" s="24">
        <v>24990</v>
      </c>
      <c r="AC163" s="25">
        <v>1</v>
      </c>
      <c r="AD163" s="26">
        <v>463.57241720150733</v>
      </c>
      <c r="AE163" s="26">
        <v>769.92148236291143</v>
      </c>
      <c r="AH163"/>
      <c r="AI163"/>
      <c r="AJ163"/>
      <c r="AK163"/>
      <c r="AL163"/>
    </row>
    <row r="164" spans="22:38" ht="14.5" x14ac:dyDescent="0.35">
      <c r="V164"/>
      <c r="W164"/>
      <c r="X164"/>
      <c r="Y164"/>
      <c r="Z164"/>
      <c r="AA164"/>
      <c r="AB164"/>
      <c r="AC164"/>
      <c r="AH164"/>
      <c r="AI164"/>
      <c r="AJ164"/>
      <c r="AK164"/>
      <c r="AL164"/>
    </row>
    <row r="165" spans="22:38" ht="14.5" x14ac:dyDescent="0.35">
      <c r="V165"/>
      <c r="W165"/>
      <c r="X165"/>
      <c r="Y165"/>
      <c r="Z165"/>
      <c r="AH165"/>
      <c r="AI165"/>
      <c r="AJ165"/>
      <c r="AK165"/>
      <c r="AL165"/>
    </row>
    <row r="166" spans="22:38" ht="14.5" x14ac:dyDescent="0.35">
      <c r="V166" s="34" t="s">
        <v>250</v>
      </c>
      <c r="W166" s="34" t="s">
        <v>252</v>
      </c>
      <c r="X166" s="34"/>
      <c r="Y166" s="34"/>
      <c r="Z166" s="34"/>
      <c r="AA166" s="35"/>
      <c r="AB166" s="35"/>
      <c r="AC166" s="35"/>
      <c r="AD166" s="35"/>
      <c r="AE166" s="35"/>
      <c r="AF166" s="35"/>
      <c r="AG166" s="35"/>
      <c r="AH166" s="34"/>
      <c r="AI166" s="34"/>
      <c r="AJ166" s="34"/>
      <c r="AK166" s="34"/>
      <c r="AL166" s="34"/>
    </row>
    <row r="167" spans="22:38" ht="14.5" x14ac:dyDescent="0.35">
      <c r="V167" s="23" t="s">
        <v>181</v>
      </c>
      <c r="W167" s="25">
        <v>5.8703481392557023E-2</v>
      </c>
      <c r="X167"/>
      <c r="Y167"/>
      <c r="Z167"/>
      <c r="AH167"/>
      <c r="AI167"/>
      <c r="AJ167"/>
      <c r="AK167"/>
      <c r="AL167"/>
    </row>
    <row r="168" spans="22:38" ht="14.5" x14ac:dyDescent="0.35">
      <c r="V168" s="23" t="s">
        <v>28</v>
      </c>
      <c r="W168" s="25">
        <v>1.2004801920768308E-4</v>
      </c>
      <c r="X168"/>
      <c r="Y168"/>
      <c r="Z168"/>
      <c r="AH168"/>
      <c r="AI168"/>
      <c r="AJ168"/>
      <c r="AK168"/>
      <c r="AL168"/>
    </row>
    <row r="169" spans="22:38" ht="14.5" x14ac:dyDescent="0.35">
      <c r="V169" s="23" t="s">
        <v>30</v>
      </c>
      <c r="W169" s="25">
        <v>0.16442577030812325</v>
      </c>
      <c r="X169"/>
      <c r="Y169"/>
      <c r="Z169"/>
      <c r="AH169"/>
      <c r="AI169"/>
      <c r="AJ169"/>
      <c r="AK169"/>
      <c r="AL169"/>
    </row>
    <row r="170" spans="22:38" ht="14.5" x14ac:dyDescent="0.35">
      <c r="V170" s="23" t="s">
        <v>198</v>
      </c>
      <c r="W170" s="25">
        <v>1.2004801920768306E-3</v>
      </c>
      <c r="X170"/>
      <c r="Y170"/>
      <c r="Z170"/>
      <c r="AH170"/>
      <c r="AI170"/>
      <c r="AJ170"/>
      <c r="AK170"/>
      <c r="AL170"/>
    </row>
    <row r="171" spans="22:38" ht="14.5" x14ac:dyDescent="0.35">
      <c r="V171" s="23" t="s">
        <v>63</v>
      </c>
      <c r="W171" s="25">
        <v>4.0016006402561022E-5</v>
      </c>
      <c r="X171"/>
      <c r="Y171"/>
      <c r="Z171"/>
      <c r="AH171"/>
      <c r="AI171"/>
      <c r="AJ171"/>
      <c r="AK171"/>
      <c r="AL171"/>
    </row>
    <row r="172" spans="22:38" ht="14.5" x14ac:dyDescent="0.35">
      <c r="V172" s="23" t="s">
        <v>65</v>
      </c>
      <c r="W172" s="25">
        <v>8.7074829931972783E-2</v>
      </c>
      <c r="X172"/>
      <c r="Y172"/>
      <c r="Z172"/>
      <c r="AH172"/>
      <c r="AI172"/>
      <c r="AJ172"/>
      <c r="AK172"/>
      <c r="AL172"/>
    </row>
    <row r="173" spans="22:38" ht="14.5" x14ac:dyDescent="0.35">
      <c r="V173" s="23" t="s">
        <v>71</v>
      </c>
      <c r="W173" s="25">
        <v>0.15758303321328532</v>
      </c>
      <c r="X173"/>
      <c r="Y173"/>
      <c r="Z173"/>
      <c r="AH173"/>
      <c r="AI173"/>
      <c r="AJ173"/>
      <c r="AK173"/>
      <c r="AL173"/>
    </row>
    <row r="174" spans="22:38" ht="14.5" x14ac:dyDescent="0.35">
      <c r="V174" s="23" t="s">
        <v>132</v>
      </c>
      <c r="W174" s="25">
        <v>0.12028811524609843</v>
      </c>
      <c r="X174"/>
      <c r="Y174"/>
      <c r="Z174"/>
      <c r="AH174"/>
      <c r="AI174"/>
      <c r="AJ174"/>
      <c r="AK174"/>
      <c r="AL174"/>
    </row>
    <row r="175" spans="22:38" ht="14.5" x14ac:dyDescent="0.35">
      <c r="V175" s="23" t="s">
        <v>25</v>
      </c>
      <c r="W175" s="25">
        <v>2.2008803521408565E-3</v>
      </c>
      <c r="X175"/>
      <c r="Y175"/>
      <c r="Z175"/>
      <c r="AH175"/>
      <c r="AI175"/>
      <c r="AJ175"/>
      <c r="AK175"/>
      <c r="AL175"/>
    </row>
    <row r="176" spans="22:38" ht="14.5" x14ac:dyDescent="0.35">
      <c r="V176" s="23" t="s">
        <v>143</v>
      </c>
      <c r="W176" s="25">
        <v>3.8415366146458585E-3</v>
      </c>
      <c r="X176"/>
      <c r="Y176"/>
      <c r="Z176"/>
      <c r="AH176"/>
      <c r="AI176"/>
      <c r="AJ176"/>
      <c r="AK176"/>
      <c r="AL176"/>
    </row>
    <row r="177" spans="22:38" ht="14.5" x14ac:dyDescent="0.35">
      <c r="V177" s="23" t="s">
        <v>161</v>
      </c>
      <c r="W177" s="25">
        <v>8.0032012805122043E-5</v>
      </c>
      <c r="X177"/>
      <c r="Y177"/>
      <c r="Z177"/>
      <c r="AH177"/>
      <c r="AI177"/>
      <c r="AJ177"/>
      <c r="AK177"/>
      <c r="AL177"/>
    </row>
    <row r="178" spans="22:38" ht="14.5" x14ac:dyDescent="0.35">
      <c r="V178" s="23" t="s">
        <v>164</v>
      </c>
      <c r="W178" s="25">
        <v>6.5226090436174469E-3</v>
      </c>
      <c r="X178"/>
      <c r="Y178"/>
      <c r="Z178"/>
      <c r="AH178"/>
      <c r="AI178"/>
      <c r="AJ178"/>
      <c r="AK178"/>
      <c r="AL178"/>
    </row>
    <row r="179" spans="22:38" ht="14.5" x14ac:dyDescent="0.35">
      <c r="V179" s="23" t="s">
        <v>167</v>
      </c>
      <c r="W179" s="25">
        <v>3.2012805122048817E-4</v>
      </c>
      <c r="X179"/>
      <c r="Y179"/>
      <c r="Z179"/>
      <c r="AH179"/>
      <c r="AI179"/>
      <c r="AJ179"/>
      <c r="AK179"/>
      <c r="AL179"/>
    </row>
    <row r="180" spans="22:38" ht="14.5" x14ac:dyDescent="0.35">
      <c r="V180" s="23" t="s">
        <v>18</v>
      </c>
      <c r="W180" s="25">
        <v>8.0032012805122043E-5</v>
      </c>
      <c r="X180"/>
      <c r="Y180"/>
      <c r="Z180"/>
      <c r="AH180"/>
      <c r="AI180"/>
      <c r="AJ180"/>
      <c r="AK180"/>
      <c r="AL180"/>
    </row>
    <row r="181" spans="22:38" ht="14.5" x14ac:dyDescent="0.35">
      <c r="V181" s="23" t="s">
        <v>172</v>
      </c>
      <c r="W181" s="25">
        <v>4.0016006402561022E-5</v>
      </c>
      <c r="X181"/>
      <c r="Y181"/>
      <c r="Z181"/>
      <c r="AH181"/>
      <c r="AI181"/>
      <c r="AJ181"/>
      <c r="AK181"/>
      <c r="AL181"/>
    </row>
    <row r="182" spans="22:38" ht="14.5" x14ac:dyDescent="0.35">
      <c r="V182" s="23" t="s">
        <v>206</v>
      </c>
      <c r="W182" s="25">
        <v>4.0016006402561022E-5</v>
      </c>
      <c r="X182"/>
      <c r="Y182"/>
      <c r="Z182"/>
      <c r="AH182"/>
      <c r="AI182"/>
      <c r="AJ182"/>
      <c r="AK182"/>
      <c r="AL182"/>
    </row>
    <row r="183" spans="22:38" ht="14.5" x14ac:dyDescent="0.35">
      <c r="V183" s="23" t="s">
        <v>175</v>
      </c>
      <c r="W183" s="25">
        <v>0.17378951580632254</v>
      </c>
      <c r="X183"/>
      <c r="Y183"/>
      <c r="Z183"/>
      <c r="AH183"/>
      <c r="AI183"/>
      <c r="AJ183"/>
      <c r="AK183"/>
      <c r="AL183"/>
    </row>
    <row r="184" spans="22:38" ht="14.5" x14ac:dyDescent="0.35">
      <c r="V184" s="23" t="s">
        <v>184</v>
      </c>
      <c r="W184" s="25">
        <v>0.22364945978391357</v>
      </c>
      <c r="X184"/>
      <c r="Y184"/>
      <c r="Z184"/>
      <c r="AH184"/>
      <c r="AI184"/>
      <c r="AJ184"/>
      <c r="AK184"/>
      <c r="AL184"/>
    </row>
    <row r="185" spans="22:38" ht="14.5" x14ac:dyDescent="0.35">
      <c r="V185" s="23" t="s">
        <v>257</v>
      </c>
      <c r="W185" s="25">
        <v>1</v>
      </c>
      <c r="X185"/>
      <c r="Y185"/>
      <c r="Z185"/>
      <c r="AH185"/>
      <c r="AI185"/>
      <c r="AJ185"/>
      <c r="AK185"/>
      <c r="AL185"/>
    </row>
    <row r="186" spans="22:38" ht="14.5" x14ac:dyDescent="0.35">
      <c r="V186"/>
      <c r="W186"/>
      <c r="X186"/>
      <c r="Y186"/>
      <c r="Z186"/>
      <c r="AH186"/>
      <c r="AI186"/>
      <c r="AJ186"/>
      <c r="AK186"/>
      <c r="AL186"/>
    </row>
    <row r="187" spans="22:38" ht="14.5" x14ac:dyDescent="0.35">
      <c r="V187"/>
      <c r="W187"/>
      <c r="X187"/>
      <c r="Y187"/>
      <c r="Z187"/>
      <c r="AH187"/>
      <c r="AI187"/>
      <c r="AJ187"/>
      <c r="AK187"/>
      <c r="AL187"/>
    </row>
    <row r="188" spans="22:38" ht="14.5" x14ac:dyDescent="0.35">
      <c r="V188"/>
      <c r="W188"/>
      <c r="X188"/>
      <c r="Y188"/>
      <c r="Z188"/>
      <c r="AH188"/>
      <c r="AI188"/>
      <c r="AJ188"/>
      <c r="AK188"/>
      <c r="AL188"/>
    </row>
    <row r="189" spans="22:38" ht="14.5" x14ac:dyDescent="0.35">
      <c r="V189"/>
      <c r="W189"/>
      <c r="X189"/>
      <c r="Y189"/>
      <c r="Z189"/>
      <c r="AH189"/>
      <c r="AI189"/>
      <c r="AJ189"/>
      <c r="AK189"/>
      <c r="AL189"/>
    </row>
    <row r="190" spans="22:38" ht="14.5" x14ac:dyDescent="0.35">
      <c r="V190"/>
      <c r="W190"/>
      <c r="X190"/>
      <c r="Y190"/>
      <c r="Z190"/>
      <c r="AH190"/>
      <c r="AI190"/>
      <c r="AJ190"/>
      <c r="AK190"/>
      <c r="AL190"/>
    </row>
    <row r="191" spans="22:38" ht="14.5" x14ac:dyDescent="0.35">
      <c r="V191"/>
      <c r="W191"/>
      <c r="X191"/>
      <c r="Y191"/>
      <c r="Z191"/>
      <c r="AH191"/>
      <c r="AI191"/>
      <c r="AJ191"/>
      <c r="AK191"/>
      <c r="AL191"/>
    </row>
    <row r="192" spans="22:38" ht="14.5" x14ac:dyDescent="0.35">
      <c r="V192"/>
      <c r="W192"/>
      <c r="X192"/>
      <c r="Y192"/>
      <c r="Z192"/>
      <c r="AH192"/>
      <c r="AI192"/>
      <c r="AJ192"/>
      <c r="AK192"/>
      <c r="AL192"/>
    </row>
    <row r="193" spans="22:38" ht="14.5" x14ac:dyDescent="0.35">
      <c r="V193"/>
      <c r="W193"/>
      <c r="X193"/>
      <c r="Y193"/>
      <c r="Z193"/>
      <c r="AH193"/>
      <c r="AI193"/>
      <c r="AJ193"/>
      <c r="AK193"/>
      <c r="AL193"/>
    </row>
    <row r="194" spans="22:38" ht="14.5" x14ac:dyDescent="0.35">
      <c r="V194"/>
      <c r="W194"/>
      <c r="X194"/>
      <c r="Y194"/>
      <c r="Z194"/>
      <c r="AH194"/>
      <c r="AI194"/>
      <c r="AJ194"/>
      <c r="AK194"/>
      <c r="AL194"/>
    </row>
    <row r="195" spans="22:38" ht="14.5" x14ac:dyDescent="0.35">
      <c r="V195"/>
      <c r="W195"/>
      <c r="X195"/>
      <c r="Y195"/>
      <c r="Z195"/>
      <c r="AH195"/>
      <c r="AI195"/>
      <c r="AJ195"/>
      <c r="AK195"/>
      <c r="AL195"/>
    </row>
    <row r="196" spans="22:38" ht="14.5" x14ac:dyDescent="0.35">
      <c r="V196"/>
      <c r="W196"/>
      <c r="X196"/>
      <c r="Y196"/>
      <c r="Z196"/>
      <c r="AH196"/>
      <c r="AI196"/>
      <c r="AJ196"/>
      <c r="AK196"/>
      <c r="AL196"/>
    </row>
    <row r="197" spans="22:38" ht="14.5" x14ac:dyDescent="0.35">
      <c r="V197"/>
      <c r="W197"/>
      <c r="X197"/>
      <c r="Y197"/>
      <c r="Z197"/>
      <c r="AH197"/>
      <c r="AI197"/>
      <c r="AJ197"/>
      <c r="AK197"/>
      <c r="AL197"/>
    </row>
    <row r="198" spans="22:38" ht="14.5" x14ac:dyDescent="0.35">
      <c r="V198"/>
      <c r="W198"/>
      <c r="X198"/>
      <c r="Y198"/>
      <c r="Z198"/>
      <c r="AH198"/>
      <c r="AI198"/>
      <c r="AJ198"/>
      <c r="AK198"/>
      <c r="AL198"/>
    </row>
    <row r="199" spans="22:38" ht="14.5" x14ac:dyDescent="0.35">
      <c r="V199"/>
      <c r="W199"/>
      <c r="X199"/>
      <c r="Y199"/>
      <c r="Z199"/>
      <c r="AH199"/>
      <c r="AI199"/>
      <c r="AJ199"/>
      <c r="AK199"/>
      <c r="AL199"/>
    </row>
    <row r="200" spans="22:38" ht="14.5" x14ac:dyDescent="0.35">
      <c r="V200"/>
      <c r="W200"/>
      <c r="X200"/>
      <c r="Y200"/>
      <c r="Z200"/>
      <c r="AH200"/>
      <c r="AI200"/>
      <c r="AJ200"/>
      <c r="AK200"/>
      <c r="AL200"/>
    </row>
    <row r="201" spans="22:38" ht="14.5" x14ac:dyDescent="0.35">
      <c r="V201"/>
      <c r="W201"/>
      <c r="X201"/>
      <c r="Y201"/>
      <c r="Z201"/>
      <c r="AH201"/>
      <c r="AI201"/>
      <c r="AJ201"/>
      <c r="AK201"/>
      <c r="AL201"/>
    </row>
    <row r="202" spans="22:38" ht="14.5" x14ac:dyDescent="0.35">
      <c r="V202"/>
      <c r="W202"/>
      <c r="X202"/>
      <c r="Y202"/>
      <c r="Z202"/>
      <c r="AH202"/>
      <c r="AI202"/>
      <c r="AJ202"/>
      <c r="AK202"/>
      <c r="AL202"/>
    </row>
    <row r="203" spans="22:38" ht="14.5" x14ac:dyDescent="0.35">
      <c r="V203"/>
      <c r="W203"/>
      <c r="X203"/>
      <c r="Y203"/>
      <c r="Z203"/>
      <c r="AH203"/>
      <c r="AI203"/>
      <c r="AJ203"/>
      <c r="AK203"/>
      <c r="AL203"/>
    </row>
    <row r="204" spans="22:38" ht="14.5" x14ac:dyDescent="0.35">
      <c r="V204"/>
      <c r="W204"/>
      <c r="X204"/>
      <c r="Y204"/>
      <c r="Z204"/>
      <c r="AH204"/>
      <c r="AI204"/>
      <c r="AJ204"/>
      <c r="AK204"/>
      <c r="AL204"/>
    </row>
    <row r="205" spans="22:38" ht="14.5" x14ac:dyDescent="0.35">
      <c r="V205"/>
      <c r="W205"/>
      <c r="X205"/>
      <c r="Y205"/>
      <c r="Z205"/>
      <c r="AH205"/>
      <c r="AI205"/>
      <c r="AJ205"/>
      <c r="AK205"/>
      <c r="AL205"/>
    </row>
    <row r="206" spans="22:38" ht="14.5" x14ac:dyDescent="0.35">
      <c r="V206"/>
      <c r="W206"/>
      <c r="X206"/>
      <c r="Y206"/>
      <c r="Z206"/>
      <c r="AH206"/>
      <c r="AI206"/>
      <c r="AJ206"/>
      <c r="AK206"/>
      <c r="AL206"/>
    </row>
    <row r="207" spans="22:38" ht="14.5" x14ac:dyDescent="0.35">
      <c r="V207"/>
      <c r="W207"/>
      <c r="X207"/>
      <c r="Y207"/>
      <c r="Z207"/>
      <c r="AH207"/>
      <c r="AI207"/>
      <c r="AJ207"/>
      <c r="AK207"/>
      <c r="AL207"/>
    </row>
    <row r="208" spans="22:38" ht="14.5" x14ac:dyDescent="0.35">
      <c r="V208"/>
      <c r="W208"/>
      <c r="X208"/>
      <c r="Y208"/>
      <c r="Z208"/>
      <c r="AH208"/>
      <c r="AI208"/>
      <c r="AJ208"/>
      <c r="AK208"/>
      <c r="AL208"/>
    </row>
    <row r="209" spans="22:38" ht="14.5" x14ac:dyDescent="0.35">
      <c r="V209"/>
      <c r="W209"/>
      <c r="X209"/>
      <c r="Y209"/>
      <c r="Z209"/>
      <c r="AH209"/>
      <c r="AI209"/>
      <c r="AJ209"/>
      <c r="AK209"/>
      <c r="AL209"/>
    </row>
    <row r="210" spans="22:38" ht="14.5" x14ac:dyDescent="0.35">
      <c r="V210"/>
      <c r="W210"/>
      <c r="X210"/>
      <c r="Y210"/>
      <c r="Z210"/>
      <c r="AH210"/>
      <c r="AI210"/>
      <c r="AJ210"/>
      <c r="AK210"/>
      <c r="AL210"/>
    </row>
    <row r="211" spans="22:38" ht="14.5" x14ac:dyDescent="0.35">
      <c r="V211"/>
      <c r="W211"/>
      <c r="X211"/>
      <c r="Y211"/>
      <c r="Z211"/>
      <c r="AH211"/>
      <c r="AI211"/>
      <c r="AJ211"/>
      <c r="AK211"/>
      <c r="AL211"/>
    </row>
    <row r="212" spans="22:38" ht="14.5" x14ac:dyDescent="0.35">
      <c r="V212"/>
      <c r="W212"/>
      <c r="X212"/>
      <c r="Y212"/>
      <c r="Z212"/>
      <c r="AH212"/>
      <c r="AI212"/>
      <c r="AJ212"/>
      <c r="AK212"/>
      <c r="AL212"/>
    </row>
    <row r="213" spans="22:38" ht="14.5" x14ac:dyDescent="0.35">
      <c r="V213"/>
      <c r="W213"/>
      <c r="X213"/>
      <c r="Y213"/>
      <c r="Z213"/>
      <c r="AH213"/>
      <c r="AI213"/>
      <c r="AJ213"/>
      <c r="AK213"/>
      <c r="AL213"/>
    </row>
    <row r="214" spans="22:38" ht="14.5" x14ac:dyDescent="0.35">
      <c r="V214"/>
      <c r="W214"/>
      <c r="X214"/>
      <c r="Y214"/>
      <c r="Z214"/>
      <c r="AH214"/>
      <c r="AI214"/>
      <c r="AJ214"/>
      <c r="AK214"/>
      <c r="AL214"/>
    </row>
    <row r="215" spans="22:38" ht="14.5" x14ac:dyDescent="0.35">
      <c r="V215"/>
      <c r="W215"/>
      <c r="X215"/>
      <c r="Y215"/>
      <c r="Z215"/>
      <c r="AH215"/>
      <c r="AI215"/>
      <c r="AJ215"/>
      <c r="AK215"/>
      <c r="AL215"/>
    </row>
    <row r="216" spans="22:38" ht="14.5" x14ac:dyDescent="0.35">
      <c r="V216"/>
      <c r="W216"/>
      <c r="X216"/>
      <c r="Y216"/>
      <c r="Z216"/>
      <c r="AH216"/>
      <c r="AI216"/>
      <c r="AJ216"/>
      <c r="AK216"/>
      <c r="AL216"/>
    </row>
    <row r="217" spans="22:38" ht="14.5" x14ac:dyDescent="0.35">
      <c r="V217"/>
      <c r="W217"/>
      <c r="X217"/>
      <c r="Y217"/>
      <c r="Z217"/>
      <c r="AH217"/>
      <c r="AI217"/>
      <c r="AJ217"/>
      <c r="AK217"/>
      <c r="AL217"/>
    </row>
    <row r="218" spans="22:38" ht="14.5" x14ac:dyDescent="0.35">
      <c r="V218"/>
      <c r="W218"/>
      <c r="X218"/>
      <c r="Y218"/>
      <c r="Z218"/>
      <c r="AH218"/>
      <c r="AI218"/>
      <c r="AJ218"/>
      <c r="AK218"/>
      <c r="AL218"/>
    </row>
    <row r="219" spans="22:38" ht="14.5" x14ac:dyDescent="0.35">
      <c r="V219"/>
      <c r="W219"/>
      <c r="X219"/>
      <c r="Y219"/>
      <c r="Z219"/>
      <c r="AH219"/>
      <c r="AI219"/>
      <c r="AJ219"/>
      <c r="AK219"/>
      <c r="AL219"/>
    </row>
    <row r="220" spans="22:38" ht="14.5" x14ac:dyDescent="0.35">
      <c r="V220"/>
      <c r="W220"/>
      <c r="X220"/>
      <c r="Y220"/>
      <c r="Z220"/>
      <c r="AH220"/>
      <c r="AI220"/>
      <c r="AJ220"/>
      <c r="AK220"/>
      <c r="AL220"/>
    </row>
    <row r="221" spans="22:38" ht="14.5" x14ac:dyDescent="0.35">
      <c r="V221"/>
      <c r="W221"/>
      <c r="X221"/>
      <c r="Y221"/>
      <c r="Z221"/>
      <c r="AH221"/>
      <c r="AI221"/>
      <c r="AJ221"/>
      <c r="AK221"/>
      <c r="AL221"/>
    </row>
    <row r="222" spans="22:38" ht="14.5" x14ac:dyDescent="0.35">
      <c r="V222"/>
      <c r="W222"/>
      <c r="X222"/>
      <c r="Y222"/>
      <c r="Z222"/>
      <c r="AH222"/>
      <c r="AI222"/>
      <c r="AJ222"/>
      <c r="AK222"/>
      <c r="AL222"/>
    </row>
    <row r="223" spans="22:38" ht="14.5" x14ac:dyDescent="0.35">
      <c r="V223"/>
      <c r="W223"/>
      <c r="X223"/>
      <c r="Y223"/>
      <c r="Z223"/>
      <c r="AH223"/>
      <c r="AI223"/>
      <c r="AJ223"/>
      <c r="AK223"/>
      <c r="AL223"/>
    </row>
    <row r="224" spans="22:38" ht="14.5" x14ac:dyDescent="0.35">
      <c r="V224"/>
      <c r="W224"/>
      <c r="X224"/>
      <c r="Y224"/>
      <c r="Z224"/>
      <c r="AH224"/>
      <c r="AI224"/>
      <c r="AJ224"/>
      <c r="AK224"/>
      <c r="AL224"/>
    </row>
    <row r="225" spans="22:38" ht="14.5" x14ac:dyDescent="0.35">
      <c r="V225"/>
      <c r="W225"/>
      <c r="X225"/>
      <c r="Y225"/>
      <c r="Z225"/>
      <c r="AH225"/>
      <c r="AI225"/>
      <c r="AJ225"/>
      <c r="AK225"/>
      <c r="AL225"/>
    </row>
    <row r="226" spans="22:38" ht="14.5" x14ac:dyDescent="0.35">
      <c r="V226"/>
      <c r="W226"/>
      <c r="X226"/>
      <c r="Y226"/>
      <c r="Z226"/>
      <c r="AH226"/>
      <c r="AI226"/>
      <c r="AJ226"/>
      <c r="AK226"/>
      <c r="AL226"/>
    </row>
    <row r="227" spans="22:38" ht="14.5" x14ac:dyDescent="0.35">
      <c r="V227"/>
      <c r="W227"/>
      <c r="X227"/>
      <c r="Y227"/>
      <c r="Z227"/>
      <c r="AH227"/>
      <c r="AI227"/>
      <c r="AJ227"/>
      <c r="AK227"/>
      <c r="AL227"/>
    </row>
    <row r="228" spans="22:38" ht="14.5" x14ac:dyDescent="0.35">
      <c r="V228"/>
      <c r="W228"/>
      <c r="X228"/>
      <c r="Y228"/>
      <c r="Z228"/>
      <c r="AH228"/>
      <c r="AI228"/>
      <c r="AJ228"/>
      <c r="AK228"/>
      <c r="AL228"/>
    </row>
    <row r="229" spans="22:38" ht="14.5" x14ac:dyDescent="0.35">
      <c r="V229"/>
      <c r="W229"/>
      <c r="X229"/>
      <c r="Y229"/>
      <c r="Z229"/>
      <c r="AH229"/>
      <c r="AI229"/>
      <c r="AJ229"/>
      <c r="AK229"/>
      <c r="AL229"/>
    </row>
    <row r="230" spans="22:38" ht="14.5" x14ac:dyDescent="0.35">
      <c r="V230"/>
      <c r="W230"/>
      <c r="X230"/>
      <c r="Y230"/>
      <c r="Z230"/>
      <c r="AH230"/>
      <c r="AI230"/>
      <c r="AJ230"/>
      <c r="AK230"/>
      <c r="AL230"/>
    </row>
    <row r="231" spans="22:38" ht="14.5" x14ac:dyDescent="0.35">
      <c r="V231"/>
      <c r="W231"/>
      <c r="X231"/>
      <c r="Y231"/>
      <c r="Z231"/>
      <c r="AH231"/>
      <c r="AI231"/>
      <c r="AJ231"/>
      <c r="AK231"/>
      <c r="AL231"/>
    </row>
    <row r="232" spans="22:38" ht="14.5" x14ac:dyDescent="0.35">
      <c r="V232"/>
      <c r="W232"/>
      <c r="X232"/>
      <c r="Y232"/>
      <c r="Z232"/>
      <c r="AH232"/>
      <c r="AI232"/>
      <c r="AJ232"/>
      <c r="AK232"/>
      <c r="AL232"/>
    </row>
    <row r="233" spans="22:38" ht="14.5" x14ac:dyDescent="0.35">
      <c r="V233"/>
      <c r="W233"/>
      <c r="X233"/>
      <c r="Y233"/>
      <c r="Z233"/>
      <c r="AH233"/>
      <c r="AI233"/>
      <c r="AJ233"/>
      <c r="AK233"/>
      <c r="AL233"/>
    </row>
    <row r="234" spans="22:38" ht="14.5" x14ac:dyDescent="0.35">
      <c r="V234"/>
      <c r="W234"/>
      <c r="X234"/>
      <c r="Y234"/>
      <c r="Z234"/>
      <c r="AH234"/>
      <c r="AI234"/>
      <c r="AJ234"/>
      <c r="AK234"/>
      <c r="AL234"/>
    </row>
    <row r="235" spans="22:38" ht="14.5" x14ac:dyDescent="0.35">
      <c r="V235"/>
      <c r="W235"/>
      <c r="X235"/>
      <c r="Y235"/>
      <c r="Z235"/>
      <c r="AH235"/>
      <c r="AI235"/>
      <c r="AJ235"/>
      <c r="AK235"/>
      <c r="AL235"/>
    </row>
    <row r="236" spans="22:38" ht="14.5" x14ac:dyDescent="0.35">
      <c r="V236"/>
      <c r="W236"/>
      <c r="X236"/>
      <c r="Y236"/>
      <c r="Z236"/>
      <c r="AH236"/>
      <c r="AI236"/>
      <c r="AJ236"/>
      <c r="AK236"/>
      <c r="AL236"/>
    </row>
    <row r="237" spans="22:38" ht="14.5" x14ac:dyDescent="0.35">
      <c r="V237"/>
      <c r="W237"/>
      <c r="X237"/>
      <c r="Y237"/>
      <c r="Z237"/>
      <c r="AH237"/>
      <c r="AI237"/>
      <c r="AJ237"/>
      <c r="AK237"/>
      <c r="AL237"/>
    </row>
    <row r="238" spans="22:38" ht="14.5" x14ac:dyDescent="0.35">
      <c r="V238"/>
      <c r="W238"/>
      <c r="X238"/>
      <c r="Y238"/>
      <c r="Z238"/>
      <c r="AH238"/>
      <c r="AI238"/>
      <c r="AJ238"/>
      <c r="AK238"/>
      <c r="AL238"/>
    </row>
    <row r="239" spans="22:38" ht="14.5" x14ac:dyDescent="0.35">
      <c r="V239"/>
      <c r="W239"/>
      <c r="X239"/>
      <c r="Y239"/>
      <c r="Z239"/>
      <c r="AH239"/>
      <c r="AI239"/>
      <c r="AJ239"/>
      <c r="AK239"/>
      <c r="AL239"/>
    </row>
    <row r="240" spans="22:38" ht="14.5" x14ac:dyDescent="0.35">
      <c r="V240"/>
      <c r="W240"/>
      <c r="X240"/>
      <c r="Y240"/>
      <c r="Z240"/>
      <c r="AH240"/>
      <c r="AI240"/>
      <c r="AJ240"/>
      <c r="AK240"/>
      <c r="AL240"/>
    </row>
    <row r="241" spans="22:38" ht="14.5" x14ac:dyDescent="0.35">
      <c r="V241"/>
      <c r="W241"/>
      <c r="X241"/>
      <c r="Y241"/>
      <c r="Z241"/>
      <c r="AH241"/>
      <c r="AI241"/>
      <c r="AJ241"/>
      <c r="AK241"/>
      <c r="AL241"/>
    </row>
    <row r="242" spans="22:38" ht="14.5" x14ac:dyDescent="0.35">
      <c r="V242"/>
      <c r="W242"/>
      <c r="X242"/>
      <c r="Y242"/>
      <c r="Z242"/>
      <c r="AH242"/>
      <c r="AI242"/>
      <c r="AJ242"/>
      <c r="AK242"/>
      <c r="AL242"/>
    </row>
    <row r="243" spans="22:38" ht="14.5" x14ac:dyDescent="0.35">
      <c r="V243"/>
      <c r="W243"/>
      <c r="X243"/>
      <c r="Y243"/>
      <c r="Z243"/>
      <c r="AH243"/>
      <c r="AI243"/>
      <c r="AJ243"/>
      <c r="AK243"/>
      <c r="AL243"/>
    </row>
    <row r="244" spans="22:38" ht="14.5" x14ac:dyDescent="0.35">
      <c r="V244"/>
      <c r="W244"/>
      <c r="X244"/>
      <c r="Y244"/>
      <c r="Z244"/>
      <c r="AH244"/>
      <c r="AI244"/>
      <c r="AJ244"/>
      <c r="AK244"/>
      <c r="AL244"/>
    </row>
    <row r="245" spans="22:38" ht="14.5" x14ac:dyDescent="0.35">
      <c r="V245"/>
      <c r="W245"/>
      <c r="X245"/>
      <c r="Y245"/>
      <c r="Z245"/>
      <c r="AH245"/>
      <c r="AI245"/>
      <c r="AJ245"/>
      <c r="AK245"/>
      <c r="AL245"/>
    </row>
    <row r="246" spans="22:38" ht="14.5" x14ac:dyDescent="0.35">
      <c r="V246"/>
      <c r="W246"/>
      <c r="X246"/>
      <c r="Y246"/>
      <c r="Z246"/>
      <c r="AH246"/>
      <c r="AI246"/>
      <c r="AJ246"/>
      <c r="AK246"/>
      <c r="AL246"/>
    </row>
    <row r="247" spans="22:38" ht="14.5" x14ac:dyDescent="0.35">
      <c r="V247"/>
      <c r="W247"/>
      <c r="X247"/>
      <c r="Y247"/>
      <c r="Z247"/>
      <c r="AH247"/>
      <c r="AI247"/>
      <c r="AJ247"/>
      <c r="AK247"/>
      <c r="AL247"/>
    </row>
    <row r="248" spans="22:38" ht="14.5" x14ac:dyDescent="0.35">
      <c r="V248"/>
      <c r="W248"/>
      <c r="X248"/>
      <c r="Y248"/>
      <c r="Z248"/>
      <c r="AH248"/>
      <c r="AI248"/>
      <c r="AJ248"/>
      <c r="AK248"/>
      <c r="AL248"/>
    </row>
    <row r="249" spans="22:38" ht="14.5" x14ac:dyDescent="0.35">
      <c r="V249"/>
      <c r="W249"/>
      <c r="X249"/>
      <c r="Y249"/>
      <c r="Z249"/>
      <c r="AH249"/>
      <c r="AI249"/>
      <c r="AJ249"/>
      <c r="AK249"/>
      <c r="AL249"/>
    </row>
    <row r="250" spans="22:38" ht="14.5" x14ac:dyDescent="0.35">
      <c r="V250"/>
      <c r="W250"/>
      <c r="X250"/>
      <c r="Y250"/>
      <c r="Z250"/>
      <c r="AH250"/>
      <c r="AI250"/>
      <c r="AJ250"/>
      <c r="AK250"/>
      <c r="AL250"/>
    </row>
    <row r="251" spans="22:38" ht="14.5" x14ac:dyDescent="0.35">
      <c r="V251"/>
      <c r="W251"/>
      <c r="X251"/>
      <c r="Y251"/>
      <c r="Z251"/>
      <c r="AH251"/>
      <c r="AI251"/>
      <c r="AJ251"/>
      <c r="AK251"/>
      <c r="AL251"/>
    </row>
    <row r="252" spans="22:38" ht="14.5" x14ac:dyDescent="0.35">
      <c r="V252"/>
      <c r="W252"/>
      <c r="X252"/>
      <c r="Y252"/>
      <c r="Z252"/>
    </row>
    <row r="253" spans="22:38" ht="14.5" x14ac:dyDescent="0.35">
      <c r="V253"/>
      <c r="W253"/>
      <c r="X253"/>
      <c r="Y253"/>
      <c r="Z253"/>
    </row>
    <row r="254" spans="22:38" ht="14.5" x14ac:dyDescent="0.35">
      <c r="V254"/>
      <c r="W254"/>
      <c r="X254"/>
      <c r="Y254"/>
      <c r="Z254"/>
    </row>
    <row r="255" spans="22:38" ht="14.5" x14ac:dyDescent="0.35">
      <c r="V255"/>
      <c r="W255"/>
      <c r="X255"/>
      <c r="Y255"/>
      <c r="Z255"/>
    </row>
    <row r="256" spans="22:38" ht="14.5" x14ac:dyDescent="0.35">
      <c r="V256"/>
      <c r="W256"/>
      <c r="X256"/>
      <c r="Y256"/>
      <c r="Z256"/>
    </row>
    <row r="257" spans="22:26" ht="14.5" x14ac:dyDescent="0.35">
      <c r="V257"/>
      <c r="W257"/>
      <c r="X257"/>
      <c r="Y257"/>
      <c r="Z257"/>
    </row>
    <row r="258" spans="22:26" ht="14.5" x14ac:dyDescent="0.35">
      <c r="V258"/>
      <c r="W258"/>
      <c r="X258"/>
      <c r="Y258"/>
      <c r="Z258"/>
    </row>
    <row r="259" spans="22:26" ht="14.5" x14ac:dyDescent="0.35">
      <c r="V259"/>
      <c r="W259"/>
      <c r="X259"/>
      <c r="Y259"/>
      <c r="Z259"/>
    </row>
    <row r="260" spans="22:26" ht="14.5" x14ac:dyDescent="0.35">
      <c r="V260"/>
      <c r="W260"/>
      <c r="X260"/>
      <c r="Y260"/>
      <c r="Z260"/>
    </row>
    <row r="261" spans="22:26" ht="14.5" x14ac:dyDescent="0.35">
      <c r="V261"/>
      <c r="W261"/>
      <c r="X261"/>
      <c r="Y261"/>
      <c r="Z261"/>
    </row>
    <row r="262" spans="22:26" ht="14.5" x14ac:dyDescent="0.35">
      <c r="V262"/>
      <c r="W262"/>
      <c r="X262"/>
      <c r="Y262"/>
      <c r="Z262"/>
    </row>
    <row r="263" spans="22:26" ht="14.5" x14ac:dyDescent="0.35">
      <c r="V263"/>
      <c r="W263"/>
      <c r="X263"/>
      <c r="Y263"/>
      <c r="Z263"/>
    </row>
    <row r="264" spans="22:26" ht="14.5" x14ac:dyDescent="0.35">
      <c r="V264"/>
      <c r="W264"/>
      <c r="X264"/>
      <c r="Y264"/>
      <c r="Z264"/>
    </row>
    <row r="265" spans="22:26" ht="14.5" x14ac:dyDescent="0.35">
      <c r="V265"/>
      <c r="W265"/>
      <c r="X265"/>
      <c r="Y265"/>
      <c r="Z265"/>
    </row>
    <row r="266" spans="22:26" ht="14.5" x14ac:dyDescent="0.35">
      <c r="V266"/>
      <c r="W266"/>
      <c r="X266"/>
      <c r="Y266"/>
      <c r="Z266"/>
    </row>
    <row r="267" spans="22:26" ht="14.5" x14ac:dyDescent="0.35">
      <c r="V267"/>
      <c r="W267"/>
      <c r="X267"/>
      <c r="Y267"/>
      <c r="Z267"/>
    </row>
    <row r="268" spans="22:26" ht="14.5" x14ac:dyDescent="0.35">
      <c r="V268"/>
      <c r="W268"/>
      <c r="X268"/>
      <c r="Y268"/>
      <c r="Z268"/>
    </row>
    <row r="269" spans="22:26" ht="14.5" x14ac:dyDescent="0.35">
      <c r="V269"/>
      <c r="W269"/>
      <c r="X269"/>
      <c r="Y269"/>
      <c r="Z269"/>
    </row>
    <row r="270" spans="22:26" ht="14.5" x14ac:dyDescent="0.35">
      <c r="V270"/>
      <c r="W270"/>
      <c r="X270"/>
      <c r="Y270"/>
      <c r="Z270"/>
    </row>
    <row r="271" spans="22:26" ht="14.5" x14ac:dyDescent="0.35">
      <c r="V271"/>
      <c r="W271"/>
      <c r="X271"/>
      <c r="Y271"/>
      <c r="Z271"/>
    </row>
    <row r="272" spans="22:26" ht="14.5" x14ac:dyDescent="0.35">
      <c r="V272"/>
      <c r="W272"/>
      <c r="X272"/>
      <c r="Y272"/>
      <c r="Z272"/>
    </row>
    <row r="273" spans="22:26" ht="14.5" x14ac:dyDescent="0.35">
      <c r="V273"/>
      <c r="W273"/>
      <c r="X273"/>
      <c r="Y273"/>
      <c r="Z273"/>
    </row>
    <row r="274" spans="22:26" ht="14.5" x14ac:dyDescent="0.35">
      <c r="V274"/>
      <c r="W274"/>
      <c r="X274"/>
      <c r="Y274"/>
      <c r="Z274"/>
    </row>
    <row r="275" spans="22:26" ht="14.5" x14ac:dyDescent="0.35">
      <c r="V275"/>
      <c r="W275"/>
      <c r="X275"/>
      <c r="Y275"/>
      <c r="Z275"/>
    </row>
    <row r="276" spans="22:26" ht="14.5" x14ac:dyDescent="0.35">
      <c r="V276"/>
      <c r="W276"/>
      <c r="X276"/>
      <c r="Y276"/>
      <c r="Z276"/>
    </row>
    <row r="277" spans="22:26" ht="14.5" x14ac:dyDescent="0.35">
      <c r="V277"/>
      <c r="W277"/>
      <c r="X277"/>
      <c r="Y277"/>
      <c r="Z277"/>
    </row>
    <row r="278" spans="22:26" ht="14.5" x14ac:dyDescent="0.35">
      <c r="V278"/>
      <c r="W278"/>
      <c r="X278"/>
      <c r="Y278"/>
      <c r="Z278"/>
    </row>
    <row r="279" spans="22:26" ht="14.5" x14ac:dyDescent="0.35">
      <c r="V279"/>
      <c r="W279"/>
      <c r="X279"/>
      <c r="Y279"/>
      <c r="Z279"/>
    </row>
    <row r="280" spans="22:26" ht="14.5" x14ac:dyDescent="0.35">
      <c r="V280"/>
      <c r="W280"/>
      <c r="X280"/>
      <c r="Y280"/>
      <c r="Z280"/>
    </row>
    <row r="281" spans="22:26" ht="14.5" x14ac:dyDescent="0.35">
      <c r="V281"/>
      <c r="W281"/>
      <c r="X281"/>
      <c r="Y281"/>
      <c r="Z281"/>
    </row>
    <row r="282" spans="22:26" ht="14.5" x14ac:dyDescent="0.35">
      <c r="V282"/>
      <c r="W282"/>
      <c r="X282"/>
      <c r="Y282"/>
      <c r="Z282"/>
    </row>
    <row r="283" spans="22:26" ht="14.5" x14ac:dyDescent="0.35">
      <c r="V283"/>
      <c r="W283"/>
      <c r="X283"/>
      <c r="Y283"/>
      <c r="Z283"/>
    </row>
    <row r="284" spans="22:26" ht="14.5" x14ac:dyDescent="0.35">
      <c r="V284"/>
      <c r="W284"/>
      <c r="X284"/>
      <c r="Y284"/>
      <c r="Z284"/>
    </row>
    <row r="285" spans="22:26" ht="14.5" x14ac:dyDescent="0.35">
      <c r="V285"/>
      <c r="W285"/>
      <c r="X285"/>
      <c r="Y285"/>
      <c r="Z285"/>
    </row>
    <row r="286" spans="22:26" ht="14.5" x14ac:dyDescent="0.35">
      <c r="V286"/>
      <c r="W286"/>
      <c r="X286"/>
      <c r="Y286"/>
      <c r="Z286"/>
    </row>
    <row r="287" spans="22:26" ht="14.5" x14ac:dyDescent="0.35">
      <c r="V287"/>
      <c r="W287"/>
      <c r="X287"/>
      <c r="Y287"/>
      <c r="Z287"/>
    </row>
    <row r="288" spans="22:26" ht="14.5" x14ac:dyDescent="0.35">
      <c r="V288"/>
      <c r="W288"/>
      <c r="X288"/>
      <c r="Y288"/>
      <c r="Z288"/>
    </row>
    <row r="289" spans="22:26" ht="14.5" x14ac:dyDescent="0.35">
      <c r="V289"/>
      <c r="W289"/>
      <c r="X289"/>
      <c r="Y289"/>
      <c r="Z289"/>
    </row>
    <row r="290" spans="22:26" ht="14.5" x14ac:dyDescent="0.35">
      <c r="V290"/>
      <c r="W290"/>
      <c r="X290"/>
      <c r="Y290"/>
      <c r="Z290"/>
    </row>
    <row r="291" spans="22:26" ht="14.5" x14ac:dyDescent="0.35">
      <c r="V291"/>
      <c r="W291"/>
      <c r="X291"/>
      <c r="Y291"/>
      <c r="Z291"/>
    </row>
    <row r="292" spans="22:26" ht="14.5" x14ac:dyDescent="0.35">
      <c r="V292"/>
      <c r="W292"/>
      <c r="X292"/>
      <c r="Y292"/>
      <c r="Z292"/>
    </row>
    <row r="293" spans="22:26" ht="14.5" x14ac:dyDescent="0.35">
      <c r="V293"/>
      <c r="W293"/>
      <c r="X293"/>
      <c r="Y293"/>
      <c r="Z293"/>
    </row>
    <row r="294" spans="22:26" ht="14.5" x14ac:dyDescent="0.35">
      <c r="V294"/>
      <c r="W294"/>
      <c r="X294"/>
      <c r="Y294"/>
      <c r="Z294"/>
    </row>
    <row r="295" spans="22:26" ht="14.5" x14ac:dyDescent="0.35">
      <c r="V295"/>
      <c r="W295"/>
      <c r="X295"/>
      <c r="Y295"/>
      <c r="Z295"/>
    </row>
    <row r="296" spans="22:26" ht="14.5" x14ac:dyDescent="0.35">
      <c r="V296"/>
      <c r="W296"/>
      <c r="X296"/>
      <c r="Y296"/>
      <c r="Z296"/>
    </row>
    <row r="297" spans="22:26" ht="14.5" x14ac:dyDescent="0.35">
      <c r="V297"/>
      <c r="W297"/>
      <c r="X297"/>
      <c r="Y297"/>
      <c r="Z297"/>
    </row>
    <row r="298" spans="22:26" ht="14.5" x14ac:dyDescent="0.35">
      <c r="V298"/>
      <c r="W298"/>
      <c r="X298"/>
      <c r="Y298"/>
      <c r="Z298"/>
    </row>
    <row r="299" spans="22:26" ht="14.5" x14ac:dyDescent="0.35">
      <c r="V299"/>
      <c r="W299"/>
      <c r="X299"/>
      <c r="Y299"/>
      <c r="Z299"/>
    </row>
    <row r="300" spans="22:26" ht="14.5" x14ac:dyDescent="0.35">
      <c r="V300"/>
      <c r="W300"/>
      <c r="X300"/>
      <c r="Y300"/>
      <c r="Z300"/>
    </row>
    <row r="301" spans="22:26" ht="14.5" x14ac:dyDescent="0.35">
      <c r="V301"/>
      <c r="W301"/>
      <c r="X301"/>
      <c r="Y301"/>
      <c r="Z301"/>
    </row>
    <row r="302" spans="22:26" ht="14.5" x14ac:dyDescent="0.35">
      <c r="V302"/>
      <c r="W302"/>
      <c r="X302"/>
      <c r="Y302"/>
      <c r="Z302"/>
    </row>
    <row r="303" spans="22:26" ht="14.5" x14ac:dyDescent="0.35">
      <c r="V303"/>
      <c r="W303"/>
      <c r="X303"/>
      <c r="Y303"/>
      <c r="Z303"/>
    </row>
    <row r="304" spans="22:26" ht="14.5" x14ac:dyDescent="0.35">
      <c r="V304"/>
      <c r="W304"/>
      <c r="X304"/>
      <c r="Y304"/>
      <c r="Z304"/>
    </row>
    <row r="305" spans="22:26" ht="14.5" x14ac:dyDescent="0.35">
      <c r="V305"/>
      <c r="W305"/>
      <c r="X305"/>
      <c r="Y305"/>
      <c r="Z305"/>
    </row>
    <row r="306" spans="22:26" ht="14.5" x14ac:dyDescent="0.35">
      <c r="V306"/>
      <c r="W306"/>
      <c r="X306"/>
      <c r="Y306"/>
      <c r="Z306"/>
    </row>
    <row r="307" spans="22:26" ht="14.5" x14ac:dyDescent="0.35">
      <c r="V307"/>
      <c r="W307"/>
      <c r="X307"/>
      <c r="Y307"/>
      <c r="Z307"/>
    </row>
    <row r="308" spans="22:26" ht="14.5" x14ac:dyDescent="0.35">
      <c r="V308"/>
      <c r="W308"/>
      <c r="X308"/>
      <c r="Y308"/>
      <c r="Z308"/>
    </row>
    <row r="309" spans="22:26" ht="14.5" x14ac:dyDescent="0.35">
      <c r="V309"/>
      <c r="W309"/>
      <c r="X309"/>
      <c r="Y309"/>
      <c r="Z309"/>
    </row>
    <row r="310" spans="22:26" ht="14.5" x14ac:dyDescent="0.35">
      <c r="V310"/>
      <c r="W310"/>
      <c r="X310"/>
      <c r="Y310"/>
      <c r="Z310"/>
    </row>
    <row r="311" spans="22:26" ht="14.5" x14ac:dyDescent="0.35">
      <c r="V311"/>
      <c r="W311"/>
      <c r="X311"/>
      <c r="Y311"/>
      <c r="Z311"/>
    </row>
    <row r="312" spans="22:26" ht="14.5" x14ac:dyDescent="0.35">
      <c r="V312"/>
      <c r="W312"/>
      <c r="X312"/>
      <c r="Y312"/>
      <c r="Z312"/>
    </row>
    <row r="313" spans="22:26" ht="14.5" x14ac:dyDescent="0.35">
      <c r="V313"/>
      <c r="W313"/>
      <c r="X313"/>
      <c r="Y313"/>
      <c r="Z313"/>
    </row>
    <row r="314" spans="22:26" ht="14.5" x14ac:dyDescent="0.35">
      <c r="V314"/>
      <c r="W314"/>
      <c r="X314"/>
      <c r="Y314"/>
      <c r="Z314"/>
    </row>
    <row r="315" spans="22:26" ht="14.5" x14ac:dyDescent="0.35">
      <c r="V315"/>
      <c r="W315"/>
      <c r="X315"/>
      <c r="Y315"/>
      <c r="Z315"/>
    </row>
    <row r="316" spans="22:26" ht="14.5" x14ac:dyDescent="0.35">
      <c r="V316"/>
      <c r="W316"/>
      <c r="X316"/>
      <c r="Y316"/>
      <c r="Z316"/>
    </row>
    <row r="317" spans="22:26" ht="14.5" x14ac:dyDescent="0.35">
      <c r="V317"/>
      <c r="W317"/>
      <c r="X317"/>
      <c r="Y317"/>
      <c r="Z317"/>
    </row>
    <row r="318" spans="22:26" ht="14.5" x14ac:dyDescent="0.35">
      <c r="V318"/>
      <c r="W318"/>
      <c r="X318"/>
      <c r="Y318"/>
      <c r="Z3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FE337-082C-4FF2-AC94-AF1974443869}">
  <dimension ref="A1:G37"/>
  <sheetViews>
    <sheetView topLeftCell="A16" workbookViewId="0">
      <selection sqref="A1:XFD1048576"/>
    </sheetView>
  </sheetViews>
  <sheetFormatPr defaultColWidth="8.90625" defaultRowHeight="14.5" x14ac:dyDescent="0.35"/>
  <sheetData>
    <row r="1" spans="1:7" ht="22.5" customHeight="1" x14ac:dyDescent="0.35">
      <c r="A1" t="s">
        <v>263</v>
      </c>
      <c r="B1" t="s">
        <v>264</v>
      </c>
      <c r="C1" t="s">
        <v>265</v>
      </c>
      <c r="D1" t="s">
        <v>266</v>
      </c>
      <c r="E1" t="s">
        <v>267</v>
      </c>
      <c r="F1" t="s">
        <v>226</v>
      </c>
      <c r="G1" t="s">
        <v>268</v>
      </c>
    </row>
    <row r="2" spans="1:7" x14ac:dyDescent="0.35">
      <c r="A2">
        <v>55</v>
      </c>
      <c r="B2">
        <v>776443</v>
      </c>
      <c r="C2">
        <v>6690860</v>
      </c>
      <c r="D2" t="s">
        <v>208</v>
      </c>
      <c r="E2" t="s">
        <v>269</v>
      </c>
      <c r="F2" t="s">
        <v>270</v>
      </c>
      <c r="G2">
        <v>273</v>
      </c>
    </row>
    <row r="3" spans="1:7" x14ac:dyDescent="0.35">
      <c r="A3">
        <v>55</v>
      </c>
      <c r="B3">
        <v>776432</v>
      </c>
      <c r="C3">
        <v>6690855</v>
      </c>
      <c r="D3" t="s">
        <v>208</v>
      </c>
      <c r="E3" t="s">
        <v>271</v>
      </c>
      <c r="F3" t="s">
        <v>270</v>
      </c>
      <c r="G3">
        <v>251</v>
      </c>
    </row>
    <row r="4" spans="1:7" x14ac:dyDescent="0.35">
      <c r="A4">
        <v>55</v>
      </c>
      <c r="B4">
        <v>776421</v>
      </c>
      <c r="C4">
        <v>6690851</v>
      </c>
      <c r="D4" t="s">
        <v>208</v>
      </c>
      <c r="E4" t="s">
        <v>272</v>
      </c>
      <c r="F4" t="s">
        <v>270</v>
      </c>
      <c r="G4">
        <v>257</v>
      </c>
    </row>
    <row r="5" spans="1:7" x14ac:dyDescent="0.35">
      <c r="A5">
        <v>55</v>
      </c>
      <c r="B5">
        <v>776408</v>
      </c>
      <c r="C5">
        <v>6690843</v>
      </c>
      <c r="D5" t="s">
        <v>208</v>
      </c>
      <c r="E5" t="s">
        <v>273</v>
      </c>
      <c r="F5" t="s">
        <v>270</v>
      </c>
      <c r="G5">
        <v>257</v>
      </c>
    </row>
    <row r="6" spans="1:7" x14ac:dyDescent="0.35">
      <c r="A6">
        <v>55</v>
      </c>
      <c r="B6">
        <v>776459</v>
      </c>
      <c r="C6">
        <v>6690900</v>
      </c>
      <c r="D6" t="s">
        <v>208</v>
      </c>
      <c r="E6" t="s">
        <v>272</v>
      </c>
      <c r="F6" t="s">
        <v>274</v>
      </c>
      <c r="G6">
        <v>274</v>
      </c>
    </row>
    <row r="7" spans="1:7" x14ac:dyDescent="0.35">
      <c r="A7">
        <v>55</v>
      </c>
      <c r="B7">
        <v>776446</v>
      </c>
      <c r="C7">
        <v>6690903</v>
      </c>
      <c r="D7" t="s">
        <v>208</v>
      </c>
      <c r="E7" t="s">
        <v>275</v>
      </c>
      <c r="F7" t="s">
        <v>274</v>
      </c>
      <c r="G7">
        <v>273</v>
      </c>
    </row>
    <row r="8" spans="1:7" x14ac:dyDescent="0.35">
      <c r="A8">
        <v>55</v>
      </c>
      <c r="B8">
        <v>776432</v>
      </c>
      <c r="C8">
        <v>6690906</v>
      </c>
      <c r="D8" t="s">
        <v>208</v>
      </c>
      <c r="E8" t="s">
        <v>276</v>
      </c>
      <c r="F8" t="s">
        <v>274</v>
      </c>
      <c r="G8">
        <v>273</v>
      </c>
    </row>
    <row r="9" spans="1:7" x14ac:dyDescent="0.35">
      <c r="A9">
        <v>55</v>
      </c>
      <c r="B9">
        <v>776416</v>
      </c>
      <c r="C9">
        <v>6690908</v>
      </c>
      <c r="D9" t="s">
        <v>208</v>
      </c>
      <c r="E9" t="s">
        <v>277</v>
      </c>
      <c r="F9" t="s">
        <v>274</v>
      </c>
      <c r="G9">
        <v>273</v>
      </c>
    </row>
    <row r="10" spans="1:7" x14ac:dyDescent="0.35">
      <c r="A10">
        <v>55</v>
      </c>
      <c r="B10">
        <v>776418</v>
      </c>
      <c r="C10">
        <v>6690688</v>
      </c>
      <c r="D10" t="s">
        <v>208</v>
      </c>
      <c r="E10" t="s">
        <v>278</v>
      </c>
      <c r="F10" t="s">
        <v>279</v>
      </c>
      <c r="G10">
        <v>257</v>
      </c>
    </row>
    <row r="11" spans="1:7" x14ac:dyDescent="0.35">
      <c r="A11">
        <v>55</v>
      </c>
      <c r="B11">
        <v>776406</v>
      </c>
      <c r="C11">
        <v>6690680</v>
      </c>
      <c r="D11" t="s">
        <v>208</v>
      </c>
      <c r="E11" t="s">
        <v>269</v>
      </c>
      <c r="F11" t="s">
        <v>279</v>
      </c>
      <c r="G11">
        <v>257</v>
      </c>
    </row>
    <row r="12" spans="1:7" x14ac:dyDescent="0.35">
      <c r="A12">
        <v>55</v>
      </c>
      <c r="B12">
        <v>776394</v>
      </c>
      <c r="C12">
        <v>6690673</v>
      </c>
      <c r="D12" t="s">
        <v>208</v>
      </c>
      <c r="E12" t="s">
        <v>273</v>
      </c>
      <c r="F12" t="s">
        <v>279</v>
      </c>
      <c r="G12">
        <v>257</v>
      </c>
    </row>
    <row r="13" spans="1:7" x14ac:dyDescent="0.35">
      <c r="A13">
        <v>55</v>
      </c>
      <c r="B13">
        <v>776432</v>
      </c>
      <c r="C13">
        <v>6690692</v>
      </c>
      <c r="D13" t="s">
        <v>208</v>
      </c>
      <c r="E13" t="s">
        <v>277</v>
      </c>
      <c r="F13" t="s">
        <v>279</v>
      </c>
      <c r="G13">
        <v>257</v>
      </c>
    </row>
    <row r="14" spans="1:7" x14ac:dyDescent="0.35">
      <c r="A14">
        <v>55</v>
      </c>
      <c r="B14">
        <v>756063</v>
      </c>
      <c r="C14">
        <v>6696305</v>
      </c>
      <c r="D14" t="s">
        <v>280</v>
      </c>
      <c r="E14" t="s">
        <v>275</v>
      </c>
      <c r="F14" t="s">
        <v>274</v>
      </c>
      <c r="G14">
        <v>192</v>
      </c>
    </row>
    <row r="15" spans="1:7" x14ac:dyDescent="0.35">
      <c r="A15">
        <v>55</v>
      </c>
      <c r="B15">
        <v>756086</v>
      </c>
      <c r="C15">
        <v>6696339</v>
      </c>
      <c r="D15" t="s">
        <v>280</v>
      </c>
      <c r="E15" t="s">
        <v>272</v>
      </c>
      <c r="F15" t="s">
        <v>274</v>
      </c>
      <c r="G15">
        <v>192</v>
      </c>
    </row>
    <row r="16" spans="1:7" x14ac:dyDescent="0.35">
      <c r="A16">
        <v>55</v>
      </c>
      <c r="B16">
        <v>756077</v>
      </c>
      <c r="C16">
        <v>6696326</v>
      </c>
      <c r="D16" t="s">
        <v>280</v>
      </c>
      <c r="E16" t="s">
        <v>273</v>
      </c>
      <c r="F16" t="s">
        <v>274</v>
      </c>
      <c r="G16">
        <v>192</v>
      </c>
    </row>
    <row r="17" spans="1:7" x14ac:dyDescent="0.35">
      <c r="A17">
        <v>55</v>
      </c>
      <c r="B17">
        <v>756070</v>
      </c>
      <c r="C17">
        <v>6696315</v>
      </c>
      <c r="D17" t="s">
        <v>280</v>
      </c>
      <c r="E17" t="s">
        <v>277</v>
      </c>
      <c r="F17" t="s">
        <v>274</v>
      </c>
      <c r="G17">
        <v>191</v>
      </c>
    </row>
    <row r="18" spans="1:7" x14ac:dyDescent="0.35">
      <c r="A18">
        <v>55</v>
      </c>
      <c r="B18">
        <v>756136</v>
      </c>
      <c r="C18">
        <v>6696288</v>
      </c>
      <c r="D18" t="s">
        <v>280</v>
      </c>
      <c r="E18" t="s">
        <v>269</v>
      </c>
      <c r="F18" t="s">
        <v>270</v>
      </c>
      <c r="G18">
        <v>194</v>
      </c>
    </row>
    <row r="19" spans="1:7" x14ac:dyDescent="0.35">
      <c r="A19">
        <v>55</v>
      </c>
      <c r="B19">
        <v>756132</v>
      </c>
      <c r="C19">
        <v>6696271</v>
      </c>
      <c r="D19" t="s">
        <v>280</v>
      </c>
      <c r="E19" t="s">
        <v>277</v>
      </c>
      <c r="F19" t="s">
        <v>270</v>
      </c>
      <c r="G19">
        <v>194</v>
      </c>
    </row>
    <row r="20" spans="1:7" x14ac:dyDescent="0.35">
      <c r="A20">
        <v>55</v>
      </c>
      <c r="B20">
        <v>756139</v>
      </c>
      <c r="C20">
        <v>6696302</v>
      </c>
      <c r="D20" t="s">
        <v>280</v>
      </c>
      <c r="E20" t="s">
        <v>273</v>
      </c>
      <c r="F20" t="s">
        <v>270</v>
      </c>
      <c r="G20">
        <v>194</v>
      </c>
    </row>
    <row r="21" spans="1:7" x14ac:dyDescent="0.35">
      <c r="A21">
        <v>55</v>
      </c>
      <c r="B21">
        <v>756140</v>
      </c>
      <c r="C21">
        <v>6696318</v>
      </c>
      <c r="D21" t="s">
        <v>280</v>
      </c>
      <c r="E21" t="s">
        <v>272</v>
      </c>
      <c r="F21" t="s">
        <v>270</v>
      </c>
      <c r="G21">
        <v>193</v>
      </c>
    </row>
    <row r="22" spans="1:7" x14ac:dyDescent="0.35">
      <c r="A22">
        <v>55</v>
      </c>
      <c r="B22">
        <v>756341</v>
      </c>
      <c r="C22">
        <v>6696247</v>
      </c>
      <c r="D22" t="s">
        <v>280</v>
      </c>
      <c r="E22" t="s">
        <v>271</v>
      </c>
      <c r="F22" t="s">
        <v>279</v>
      </c>
      <c r="G22">
        <v>201</v>
      </c>
    </row>
    <row r="23" spans="1:7" x14ac:dyDescent="0.35">
      <c r="A23">
        <v>55</v>
      </c>
      <c r="B23">
        <v>756339</v>
      </c>
      <c r="C23">
        <v>6696238</v>
      </c>
      <c r="D23" t="s">
        <v>280</v>
      </c>
      <c r="E23" t="s">
        <v>275</v>
      </c>
      <c r="F23" t="s">
        <v>279</v>
      </c>
      <c r="G23">
        <v>201</v>
      </c>
    </row>
    <row r="24" spans="1:7" x14ac:dyDescent="0.35">
      <c r="A24">
        <v>55</v>
      </c>
      <c r="B24">
        <v>756337</v>
      </c>
      <c r="C24">
        <v>6696230</v>
      </c>
      <c r="D24" t="s">
        <v>280</v>
      </c>
      <c r="E24" t="s">
        <v>272</v>
      </c>
      <c r="F24" t="s">
        <v>279</v>
      </c>
      <c r="G24">
        <v>201</v>
      </c>
    </row>
    <row r="25" spans="1:7" x14ac:dyDescent="0.35">
      <c r="A25">
        <v>55</v>
      </c>
      <c r="B25">
        <v>756342</v>
      </c>
      <c r="C25">
        <v>6696256</v>
      </c>
      <c r="D25" t="s">
        <v>280</v>
      </c>
      <c r="E25" t="s">
        <v>273</v>
      </c>
      <c r="F25" t="s">
        <v>279</v>
      </c>
      <c r="G25">
        <v>201</v>
      </c>
    </row>
    <row r="26" spans="1:7" x14ac:dyDescent="0.35">
      <c r="A26">
        <v>56</v>
      </c>
      <c r="B26">
        <v>211349</v>
      </c>
      <c r="C26">
        <v>6691536</v>
      </c>
      <c r="D26" t="s">
        <v>281</v>
      </c>
      <c r="E26" t="s">
        <v>275</v>
      </c>
      <c r="F26" t="s">
        <v>282</v>
      </c>
      <c r="G26">
        <v>305</v>
      </c>
    </row>
    <row r="27" spans="1:7" x14ac:dyDescent="0.35">
      <c r="A27">
        <v>56</v>
      </c>
      <c r="B27">
        <v>211350</v>
      </c>
      <c r="C27">
        <v>6691545</v>
      </c>
      <c r="D27" t="s">
        <v>281</v>
      </c>
      <c r="E27" t="s">
        <v>272</v>
      </c>
      <c r="F27" t="s">
        <v>282</v>
      </c>
      <c r="G27">
        <v>305</v>
      </c>
    </row>
    <row r="28" spans="1:7" x14ac:dyDescent="0.35">
      <c r="A28">
        <v>56</v>
      </c>
      <c r="B28">
        <v>211351</v>
      </c>
      <c r="C28">
        <v>6691554</v>
      </c>
      <c r="D28" t="s">
        <v>281</v>
      </c>
      <c r="E28" t="s">
        <v>276</v>
      </c>
      <c r="F28" t="s">
        <v>282</v>
      </c>
      <c r="G28">
        <v>305</v>
      </c>
    </row>
    <row r="29" spans="1:7" x14ac:dyDescent="0.35">
      <c r="A29">
        <v>56</v>
      </c>
      <c r="B29">
        <v>211352</v>
      </c>
      <c r="C29">
        <v>6691562</v>
      </c>
      <c r="D29" t="s">
        <v>281</v>
      </c>
      <c r="E29" t="s">
        <v>271</v>
      </c>
      <c r="F29" t="s">
        <v>282</v>
      </c>
      <c r="G29">
        <v>305</v>
      </c>
    </row>
    <row r="30" spans="1:7" x14ac:dyDescent="0.35">
      <c r="A30">
        <v>56</v>
      </c>
      <c r="B30">
        <v>211394</v>
      </c>
      <c r="C30">
        <v>6691558</v>
      </c>
      <c r="D30" t="s">
        <v>281</v>
      </c>
      <c r="E30" t="s">
        <v>271</v>
      </c>
      <c r="F30" t="s">
        <v>270</v>
      </c>
      <c r="G30">
        <v>303</v>
      </c>
    </row>
    <row r="31" spans="1:7" x14ac:dyDescent="0.35">
      <c r="A31">
        <v>56</v>
      </c>
      <c r="B31">
        <v>211392</v>
      </c>
      <c r="C31">
        <v>6691548</v>
      </c>
      <c r="D31" t="s">
        <v>281</v>
      </c>
      <c r="E31" t="s">
        <v>276</v>
      </c>
      <c r="F31" t="s">
        <v>270</v>
      </c>
      <c r="G31">
        <v>303</v>
      </c>
    </row>
    <row r="32" spans="1:7" x14ac:dyDescent="0.35">
      <c r="A32">
        <v>56</v>
      </c>
      <c r="B32">
        <v>211391</v>
      </c>
      <c r="C32">
        <v>6691540</v>
      </c>
      <c r="D32" t="s">
        <v>281</v>
      </c>
      <c r="E32" t="s">
        <v>272</v>
      </c>
      <c r="F32" t="s">
        <v>270</v>
      </c>
      <c r="G32">
        <v>303</v>
      </c>
    </row>
    <row r="33" spans="1:7" x14ac:dyDescent="0.35">
      <c r="A33">
        <v>56</v>
      </c>
      <c r="B33">
        <v>211390</v>
      </c>
      <c r="C33">
        <v>6691530</v>
      </c>
      <c r="D33" t="s">
        <v>281</v>
      </c>
      <c r="E33" t="s">
        <v>275</v>
      </c>
      <c r="F33" t="s">
        <v>270</v>
      </c>
      <c r="G33">
        <v>303</v>
      </c>
    </row>
    <row r="34" spans="1:7" x14ac:dyDescent="0.35">
      <c r="A34">
        <v>56</v>
      </c>
      <c r="B34">
        <v>211574</v>
      </c>
      <c r="C34">
        <v>6691536</v>
      </c>
      <c r="D34" t="s">
        <v>281</v>
      </c>
      <c r="E34" t="s">
        <v>272</v>
      </c>
      <c r="F34" t="s">
        <v>279</v>
      </c>
      <c r="G34">
        <v>299</v>
      </c>
    </row>
    <row r="35" spans="1:7" x14ac:dyDescent="0.35">
      <c r="A35">
        <v>56</v>
      </c>
      <c r="B35">
        <v>211573</v>
      </c>
      <c r="C35">
        <v>6691526</v>
      </c>
      <c r="D35" t="s">
        <v>281</v>
      </c>
      <c r="E35" t="s">
        <v>271</v>
      </c>
      <c r="F35" t="s">
        <v>279</v>
      </c>
      <c r="G35">
        <v>299</v>
      </c>
    </row>
    <row r="36" spans="1:7" x14ac:dyDescent="0.35">
      <c r="A36">
        <v>56</v>
      </c>
      <c r="B36">
        <v>211572</v>
      </c>
      <c r="C36">
        <v>6691517</v>
      </c>
      <c r="D36" t="s">
        <v>281</v>
      </c>
      <c r="E36" t="s">
        <v>275</v>
      </c>
      <c r="F36" t="s">
        <v>279</v>
      </c>
      <c r="G36">
        <v>299</v>
      </c>
    </row>
    <row r="37" spans="1:7" x14ac:dyDescent="0.35">
      <c r="A37">
        <v>56</v>
      </c>
      <c r="B37">
        <v>211571</v>
      </c>
      <c r="C37">
        <v>6691506</v>
      </c>
      <c r="D37" t="s">
        <v>281</v>
      </c>
      <c r="E37" t="s">
        <v>276</v>
      </c>
      <c r="F37" t="s">
        <v>279</v>
      </c>
      <c r="G37">
        <v>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Insect Collection Results</vt:lpstr>
      <vt:lpstr>Pest-beneficial</vt:lpstr>
      <vt:lpstr>exclsoure coords</vt:lpstr>
      <vt:lpstr>'Insect Collection Results'!Print_Area</vt:lpstr>
    </vt:vector>
  </TitlesOfParts>
  <Company>University of New England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Kolkert</dc:creator>
  <cp:lastModifiedBy>Heidi Kolkert</cp:lastModifiedBy>
  <dcterms:created xsi:type="dcterms:W3CDTF">2020-11-23T03:27:42Z</dcterms:created>
  <dcterms:modified xsi:type="dcterms:W3CDTF">2020-11-23T03:30:06Z</dcterms:modified>
</cp:coreProperties>
</file>