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1" r:id="rId2"/>
    <sheet name="Start" sheetId="912" r:id="rId3"/>
    <sheet name="!N130A00.092" sheetId="2903" r:id="rId4"/>
    <sheet name="!N131850.092" sheetId="2904" r:id="rId5"/>
    <sheet name="!N201A00.092" sheetId="2905" r:id="rId6"/>
    <sheet name="!N202A20.092" sheetId="2906" r:id="rId7"/>
    <sheet name="!N203A20.092" sheetId="2907" r:id="rId8"/>
    <sheet name="!N204940.092" sheetId="2908" r:id="rId9"/>
    <sheet name="!N205820.092" sheetId="2909" r:id="rId10"/>
    <sheet name="!N206840.092" sheetId="2910" r:id="rId11"/>
    <sheet name="!N207820.092" sheetId="2880" r:id="rId12"/>
    <sheet name="!N208840.092" sheetId="2881" r:id="rId13"/>
    <sheet name="!N209800.092" sheetId="2882" r:id="rId14"/>
    <sheet name="!N210840.092" sheetId="2883" r:id="rId15"/>
    <sheet name="!N211900.092" sheetId="2884" r:id="rId16"/>
    <sheet name="!N213900.092" sheetId="2885" r:id="rId17"/>
    <sheet name="!N329820.092" sheetId="2886" r:id="rId18"/>
    <sheet name="!N330730.092" sheetId="2887" r:id="rId19"/>
    <sheet name="!N331730.092" sheetId="2888" r:id="rId20"/>
    <sheet name="!N401820.092" sheetId="2889" r:id="rId21"/>
    <sheet name="!N402930.092" sheetId="2890" r:id="rId22"/>
    <sheet name="!N403740.092" sheetId="2891" r:id="rId23"/>
    <sheet name="!N404B10.092" sheetId="2892" r:id="rId24"/>
    <sheet name="!N405800.092" sheetId="2893" r:id="rId25"/>
    <sheet name="!N406810.092" sheetId="2894" r:id="rId26"/>
    <sheet name="!N407950.092" sheetId="2895" r:id="rId27"/>
    <sheet name="!N408850.092" sheetId="2896" r:id="rId28"/>
    <sheet name="!N409930.092" sheetId="2897" r:id="rId29"/>
    <sheet name="!N410830.092" sheetId="2898" r:id="rId30"/>
    <sheet name="!N411920.092" sheetId="2899" r:id="rId31"/>
    <sheet name="!N412920.092" sheetId="2900" r:id="rId32"/>
    <sheet name="!N413850.092" sheetId="2901" r:id="rId33"/>
    <sheet name="!N414820.092" sheetId="2902" r:id="rId34"/>
  </sheets>
  <functionGroups builtInGroupCount="17"/>
  <calcPr calcId="145621"/>
</workbook>
</file>

<file path=xl/calcChain.xml><?xml version="1.0" encoding="utf-8"?>
<calcChain xmlns="http://schemas.openxmlformats.org/spreadsheetml/2006/main">
  <c r="X9" i="2911" l="1"/>
  <c r="W9" i="2911"/>
  <c r="V9" i="2911"/>
  <c r="U9" i="2911"/>
  <c r="T9" i="2911"/>
  <c r="S9" i="2911"/>
  <c r="R9" i="2911"/>
  <c r="Q9" i="2911"/>
  <c r="P9" i="2911"/>
  <c r="O9" i="2911"/>
  <c r="N9" i="2911"/>
  <c r="M9" i="2911"/>
  <c r="L9" i="2911"/>
  <c r="K9" i="2911"/>
  <c r="J9" i="2911"/>
  <c r="I9" i="2911"/>
  <c r="H9" i="2911"/>
  <c r="G9" i="2911"/>
  <c r="F33" i="2911"/>
  <c r="E33" i="2911"/>
  <c r="D33" i="2911"/>
  <c r="C33" i="2911"/>
  <c r="B33" i="2911"/>
  <c r="F32" i="2911"/>
  <c r="E32" i="2911"/>
  <c r="D32" i="2911"/>
  <c r="C32" i="2911"/>
  <c r="B32" i="2911"/>
  <c r="F31" i="2911"/>
  <c r="E31" i="2911"/>
  <c r="D31" i="2911"/>
  <c r="C31" i="2911"/>
  <c r="B31" i="2911"/>
  <c r="F30" i="2911"/>
  <c r="E30" i="2911"/>
  <c r="D30" i="2911"/>
  <c r="C30" i="2911"/>
  <c r="B30" i="2911"/>
  <c r="F29" i="2911"/>
  <c r="E29" i="2911"/>
  <c r="D29" i="2911"/>
  <c r="C29" i="2911"/>
  <c r="B29" i="2911"/>
  <c r="F28" i="2911"/>
  <c r="E28" i="2911"/>
  <c r="D28" i="2911"/>
  <c r="C28" i="2911"/>
  <c r="B28" i="2911"/>
  <c r="F27" i="2911"/>
  <c r="E27" i="2911"/>
  <c r="D27" i="2911"/>
  <c r="C27" i="2911"/>
  <c r="B27" i="2911"/>
  <c r="F26" i="2911"/>
  <c r="E26" i="2911"/>
  <c r="D26" i="2911"/>
  <c r="C26" i="2911"/>
  <c r="B26" i="2911"/>
  <c r="F25" i="2911"/>
  <c r="E25" i="2911"/>
  <c r="D25" i="2911"/>
  <c r="C25" i="2911"/>
  <c r="B25" i="2911"/>
  <c r="F24" i="2911"/>
  <c r="E24" i="2911"/>
  <c r="D24" i="2911"/>
  <c r="C24" i="2911"/>
  <c r="B24" i="2911"/>
  <c r="F23" i="2911"/>
  <c r="E23" i="2911"/>
  <c r="D23" i="2911"/>
  <c r="C23" i="2911"/>
  <c r="B23" i="2911"/>
  <c r="F22" i="2911"/>
  <c r="E22" i="2911"/>
  <c r="D22" i="2911"/>
  <c r="C22" i="2911"/>
  <c r="B22" i="2911"/>
  <c r="F21" i="2911"/>
  <c r="E21" i="2911"/>
  <c r="D21" i="2911"/>
  <c r="C21" i="2911"/>
  <c r="B21" i="2911"/>
  <c r="F20" i="2911"/>
  <c r="E20" i="2911"/>
  <c r="D20" i="2911"/>
  <c r="C20" i="2911"/>
  <c r="B20" i="2911"/>
  <c r="F19" i="2911"/>
  <c r="E19" i="2911"/>
  <c r="D19" i="2911"/>
  <c r="C19" i="2911"/>
  <c r="B19" i="2911"/>
  <c r="F18" i="2911"/>
  <c r="E18" i="2911"/>
  <c r="D18" i="2911"/>
  <c r="C18" i="2911"/>
  <c r="B18" i="2911"/>
  <c r="F17" i="2911"/>
  <c r="E17" i="2911"/>
  <c r="D17" i="2911"/>
  <c r="C17" i="2911"/>
  <c r="B17" i="2911"/>
  <c r="F16" i="2911"/>
  <c r="E16" i="2911"/>
  <c r="D16" i="2911"/>
  <c r="C16" i="2911"/>
  <c r="B16" i="2911"/>
  <c r="F15" i="2911"/>
  <c r="E15" i="2911"/>
  <c r="D15" i="2911"/>
  <c r="C15" i="2911"/>
  <c r="B15" i="2911"/>
  <c r="F14" i="2911"/>
  <c r="E14" i="2911"/>
  <c r="D14" i="2911"/>
  <c r="C14" i="2911"/>
  <c r="B14" i="2911"/>
  <c r="F13" i="2911"/>
  <c r="E13" i="2911"/>
  <c r="D13" i="2911"/>
  <c r="C13" i="2911"/>
  <c r="B13" i="2911"/>
  <c r="F12" i="2911"/>
  <c r="E12" i="2911"/>
  <c r="D12" i="2911"/>
  <c r="C12" i="2911"/>
  <c r="B12" i="2911"/>
  <c r="F11" i="2911"/>
  <c r="E11" i="2911"/>
  <c r="D11" i="2911"/>
  <c r="C11" i="2911"/>
  <c r="B11" i="2911"/>
  <c r="F10" i="2911"/>
  <c r="E10" i="2911"/>
  <c r="D10" i="2911"/>
  <c r="C10" i="2911"/>
  <c r="B10" i="2911"/>
  <c r="F9" i="2911"/>
  <c r="E9" i="2911"/>
  <c r="L5" i="2911" s="1"/>
  <c r="D9" i="2911"/>
  <c r="L4" i="2911" s="1"/>
  <c r="C9" i="2911"/>
  <c r="B9" i="2911"/>
  <c r="F8" i="2911"/>
  <c r="E8" i="2911"/>
  <c r="D8" i="2911"/>
  <c r="C8" i="2911"/>
  <c r="B8" i="2911"/>
  <c r="F7" i="2911"/>
  <c r="E7" i="2911"/>
  <c r="D7" i="2911"/>
  <c r="C7" i="2911"/>
  <c r="B7" i="2911"/>
  <c r="F6" i="2911"/>
  <c r="E6" i="2911"/>
  <c r="D6" i="2911"/>
  <c r="C6" i="2911"/>
  <c r="B6" i="2911"/>
  <c r="F5" i="2911"/>
  <c r="K6" i="2911" s="1"/>
  <c r="E5" i="2911"/>
  <c r="D5" i="2911"/>
  <c r="K4" i="2911" s="1"/>
  <c r="C5" i="2911"/>
  <c r="K3" i="2911" s="1"/>
  <c r="B5" i="2911"/>
  <c r="F4" i="2911"/>
  <c r="E4" i="2911"/>
  <c r="D4" i="2911"/>
  <c r="C4" i="2911"/>
  <c r="B4" i="2911"/>
  <c r="F3" i="2911"/>
  <c r="E3" i="2911"/>
  <c r="D3" i="2911"/>
  <c r="C3" i="2911"/>
  <c r="B3" i="2911"/>
  <c r="P6" i="2911"/>
  <c r="P5" i="2911"/>
  <c r="P4" i="2911"/>
  <c r="P3" i="2911"/>
  <c r="O6" i="2911"/>
  <c r="O5" i="2911"/>
  <c r="O4" i="2911"/>
  <c r="O3" i="2911"/>
  <c r="N6" i="2911"/>
  <c r="N5" i="2911"/>
  <c r="N4" i="2911"/>
  <c r="N3" i="2911"/>
  <c r="M4" i="2911"/>
  <c r="U28" i="2910"/>
  <c r="T28" i="2910"/>
  <c r="S28" i="2910"/>
  <c r="R28" i="2910"/>
  <c r="Q28" i="2910"/>
  <c r="P28" i="2910"/>
  <c r="AT14" i="2910"/>
  <c r="AT13" i="2910"/>
  <c r="AT10" i="2910"/>
  <c r="AT9" i="2910"/>
  <c r="AV3" i="2910"/>
  <c r="AS14" i="2910"/>
  <c r="AS13" i="2910"/>
  <c r="AS12" i="2910"/>
  <c r="AT12" i="2910" s="1"/>
  <c r="AS11" i="2910"/>
  <c r="AT11" i="2910" s="1"/>
  <c r="AS10" i="2910"/>
  <c r="AS9" i="2910"/>
  <c r="AS8" i="2910"/>
  <c r="AT8" i="2910" s="1"/>
  <c r="U24" i="2910" s="1"/>
  <c r="AS7" i="2910"/>
  <c r="AT7" i="2910" s="1"/>
  <c r="AO13" i="2910"/>
  <c r="AO9" i="2910"/>
  <c r="AQ3" i="2910"/>
  <c r="AN14" i="2910"/>
  <c r="AO14" i="2910" s="1"/>
  <c r="AN13" i="2910"/>
  <c r="AN12" i="2910"/>
  <c r="AO12" i="2910" s="1"/>
  <c r="AN11" i="2910"/>
  <c r="AO11" i="2910" s="1"/>
  <c r="AN10" i="2910"/>
  <c r="AO10" i="2910" s="1"/>
  <c r="AN9" i="2910"/>
  <c r="AN8" i="2910"/>
  <c r="AO8" i="2910" s="1"/>
  <c r="T24" i="2910" s="1"/>
  <c r="AN7" i="2910"/>
  <c r="AO7" i="2910" s="1"/>
  <c r="AJ14" i="2910"/>
  <c r="AJ13" i="2910"/>
  <c r="AJ10" i="2910"/>
  <c r="AJ9" i="2910"/>
  <c r="AL3" i="2910"/>
  <c r="AI14" i="2910"/>
  <c r="AI13" i="2910"/>
  <c r="AI12" i="2910"/>
  <c r="AJ12" i="2910" s="1"/>
  <c r="AI11" i="2910"/>
  <c r="AJ11" i="2910" s="1"/>
  <c r="AI10" i="2910"/>
  <c r="AI9" i="2910"/>
  <c r="AI8" i="2910"/>
  <c r="AJ8" i="2910" s="1"/>
  <c r="S24" i="2910" s="1"/>
  <c r="AI7" i="2910"/>
  <c r="AJ7" i="2910" s="1"/>
  <c r="AE13" i="2910"/>
  <c r="AE9" i="2910"/>
  <c r="AG3" i="2910"/>
  <c r="AD14" i="2910"/>
  <c r="AE14" i="2910" s="1"/>
  <c r="AD13" i="2910"/>
  <c r="AD12" i="2910"/>
  <c r="AE12" i="2910" s="1"/>
  <c r="AD11" i="2910"/>
  <c r="AE11" i="2910" s="1"/>
  <c r="AD10" i="2910"/>
  <c r="AE10" i="2910" s="1"/>
  <c r="AD9" i="2910"/>
  <c r="AD8" i="2910"/>
  <c r="AE8" i="2910" s="1"/>
  <c r="R24" i="2910" s="1"/>
  <c r="AD7" i="2910"/>
  <c r="AE7" i="2910" s="1"/>
  <c r="Z14" i="2910"/>
  <c r="Z13" i="2910"/>
  <c r="Z10" i="2910"/>
  <c r="Z9" i="2910"/>
  <c r="AB3" i="2910"/>
  <c r="Y14" i="2910"/>
  <c r="Y13" i="2910"/>
  <c r="Y12" i="2910"/>
  <c r="Z12" i="2910" s="1"/>
  <c r="Y11" i="2910"/>
  <c r="Z11" i="2910" s="1"/>
  <c r="Y10" i="2910"/>
  <c r="Y9" i="2910"/>
  <c r="Y8" i="2910"/>
  <c r="Z8" i="2910" s="1"/>
  <c r="Q24" i="2910" s="1"/>
  <c r="Y7" i="2910"/>
  <c r="Z7" i="2910" s="1"/>
  <c r="U13" i="2910"/>
  <c r="U9" i="2910"/>
  <c r="W3" i="2910"/>
  <c r="T14" i="2910"/>
  <c r="U14" i="2910" s="1"/>
  <c r="T13" i="2910"/>
  <c r="T12" i="2910"/>
  <c r="U12" i="2910" s="1"/>
  <c r="T11" i="2910"/>
  <c r="U11" i="2910" s="1"/>
  <c r="T10" i="2910"/>
  <c r="U10" i="2910" s="1"/>
  <c r="T9" i="2910"/>
  <c r="T8" i="2910"/>
  <c r="U8" i="2910" s="1"/>
  <c r="P24" i="2910" s="1"/>
  <c r="T7" i="2910"/>
  <c r="U7" i="2910" s="1"/>
  <c r="U23" i="2910"/>
  <c r="O10" i="2910"/>
  <c r="P10" i="2910" s="1"/>
  <c r="Q10" i="2910" s="1"/>
  <c r="O9" i="2910"/>
  <c r="O8" i="2910"/>
  <c r="P7" i="2910"/>
  <c r="O7" i="2910"/>
  <c r="Q4" i="2910" s="1"/>
  <c r="Q3" i="2910"/>
  <c r="G3" i="2910"/>
  <c r="R23" i="2910" s="1"/>
  <c r="U28" i="2909"/>
  <c r="T28" i="2909"/>
  <c r="S28" i="2909"/>
  <c r="R28" i="2909"/>
  <c r="Q28" i="2909"/>
  <c r="P28" i="2909"/>
  <c r="AT13" i="2909"/>
  <c r="AT12" i="2909"/>
  <c r="AT8" i="2909"/>
  <c r="U24" i="2909" s="1"/>
  <c r="AV3" i="2909"/>
  <c r="AS14" i="2909"/>
  <c r="AT14" i="2909" s="1"/>
  <c r="AS13" i="2909"/>
  <c r="AS12" i="2909"/>
  <c r="AS11" i="2909"/>
  <c r="AT11" i="2909" s="1"/>
  <c r="AS10" i="2909"/>
  <c r="AT10" i="2909" s="1"/>
  <c r="AS9" i="2909"/>
  <c r="AT9" i="2909" s="1"/>
  <c r="AS8" i="2909"/>
  <c r="AS7" i="2909"/>
  <c r="AT7" i="2909" s="1"/>
  <c r="AO12" i="2909"/>
  <c r="AO8" i="2909"/>
  <c r="T24" i="2909" s="1"/>
  <c r="AQ3" i="2909"/>
  <c r="AN14" i="2909"/>
  <c r="AO14" i="2909" s="1"/>
  <c r="AN13" i="2909"/>
  <c r="AO13" i="2909" s="1"/>
  <c r="AN12" i="2909"/>
  <c r="AN11" i="2909"/>
  <c r="AO11" i="2909" s="1"/>
  <c r="AN10" i="2909"/>
  <c r="AO10" i="2909" s="1"/>
  <c r="AN9" i="2909"/>
  <c r="AO9" i="2909" s="1"/>
  <c r="AN8" i="2909"/>
  <c r="AN7" i="2909"/>
  <c r="AO7" i="2909" s="1"/>
  <c r="S24" i="2909"/>
  <c r="AJ12" i="2909"/>
  <c r="AJ8" i="2909"/>
  <c r="AL3" i="2909"/>
  <c r="AI14" i="2909"/>
  <c r="AJ14" i="2909" s="1"/>
  <c r="AI13" i="2909"/>
  <c r="AJ13" i="2909" s="1"/>
  <c r="AI12" i="2909"/>
  <c r="AI11" i="2909"/>
  <c r="AJ11" i="2909" s="1"/>
  <c r="AI10" i="2909"/>
  <c r="AJ10" i="2909" s="1"/>
  <c r="AI9" i="2909"/>
  <c r="AJ9" i="2909" s="1"/>
  <c r="AI8" i="2909"/>
  <c r="AI7" i="2909"/>
  <c r="AJ7" i="2909" s="1"/>
  <c r="AE13" i="2909"/>
  <c r="AE12" i="2909"/>
  <c r="AE8" i="2909"/>
  <c r="R24" i="2909" s="1"/>
  <c r="AG3" i="2909"/>
  <c r="AD14" i="2909"/>
  <c r="AE14" i="2909" s="1"/>
  <c r="AD13" i="2909"/>
  <c r="AD12" i="2909"/>
  <c r="AD11" i="2909"/>
  <c r="AE11" i="2909" s="1"/>
  <c r="AD10" i="2909"/>
  <c r="AE10" i="2909" s="1"/>
  <c r="AD9" i="2909"/>
  <c r="AE9" i="2909" s="1"/>
  <c r="AD8" i="2909"/>
  <c r="AD7" i="2909"/>
  <c r="AE7" i="2909" s="1"/>
  <c r="Z13" i="2909"/>
  <c r="Z12" i="2909"/>
  <c r="Z8" i="2909"/>
  <c r="Q24" i="2909" s="1"/>
  <c r="AB3" i="2909"/>
  <c r="Y14" i="2909"/>
  <c r="Z14" i="2909" s="1"/>
  <c r="Y13" i="2909"/>
  <c r="Y12" i="2909"/>
  <c r="Y11" i="2909"/>
  <c r="Z11" i="2909" s="1"/>
  <c r="Y10" i="2909"/>
  <c r="Z10" i="2909" s="1"/>
  <c r="Y9" i="2909"/>
  <c r="Z9" i="2909" s="1"/>
  <c r="Y8" i="2909"/>
  <c r="Y7" i="2909"/>
  <c r="Z7" i="2909" s="1"/>
  <c r="U14" i="2909"/>
  <c r="U11" i="2909"/>
  <c r="U10" i="2909"/>
  <c r="U7" i="2909"/>
  <c r="W3" i="2909"/>
  <c r="T14" i="2909"/>
  <c r="T13" i="2909"/>
  <c r="U13" i="2909" s="1"/>
  <c r="T12" i="2909"/>
  <c r="U12" i="2909" s="1"/>
  <c r="T11" i="2909"/>
  <c r="T10" i="2909"/>
  <c r="T9" i="2909"/>
  <c r="U9" i="2909" s="1"/>
  <c r="T8" i="2909"/>
  <c r="U8" i="2909" s="1"/>
  <c r="P24" i="2909" s="1"/>
  <c r="T7" i="2909"/>
  <c r="T23" i="2909"/>
  <c r="S23" i="2909"/>
  <c r="R23" i="2909"/>
  <c r="P23" i="2909"/>
  <c r="N20" i="2909"/>
  <c r="O10" i="2909"/>
  <c r="P9" i="2909"/>
  <c r="Q9" i="2909" s="1"/>
  <c r="O9" i="2909"/>
  <c r="O8" i="2909"/>
  <c r="O7" i="2909"/>
  <c r="P7" i="2909" s="1"/>
  <c r="Q4" i="2909"/>
  <c r="P10" i="2909" s="1"/>
  <c r="Q10" i="2909" s="1"/>
  <c r="Q3" i="2909"/>
  <c r="G3" i="2909"/>
  <c r="U23" i="2909" s="1"/>
  <c r="U28" i="2908"/>
  <c r="T28" i="2908"/>
  <c r="S28" i="2908"/>
  <c r="R28" i="2908"/>
  <c r="Q28" i="2908"/>
  <c r="P28" i="2908"/>
  <c r="AT14" i="2908"/>
  <c r="AT13" i="2908"/>
  <c r="AT9" i="2908"/>
  <c r="AV3" i="2908"/>
  <c r="AS14" i="2908"/>
  <c r="AS13" i="2908"/>
  <c r="AS12" i="2908"/>
  <c r="AT12" i="2908" s="1"/>
  <c r="AS11" i="2908"/>
  <c r="AT11" i="2908" s="1"/>
  <c r="AS10" i="2908"/>
  <c r="AT10" i="2908" s="1"/>
  <c r="AS9" i="2908"/>
  <c r="AS8" i="2908"/>
  <c r="AT8" i="2908" s="1"/>
  <c r="U24" i="2908" s="1"/>
  <c r="AS7" i="2908"/>
  <c r="AT7" i="2908" s="1"/>
  <c r="AO14" i="2908"/>
  <c r="AO13" i="2908"/>
  <c r="AO10" i="2908"/>
  <c r="AO9" i="2908"/>
  <c r="AQ3" i="2908"/>
  <c r="AN14" i="2908"/>
  <c r="AN13" i="2908"/>
  <c r="AN12" i="2908"/>
  <c r="AO12" i="2908" s="1"/>
  <c r="AN11" i="2908"/>
  <c r="AO11" i="2908" s="1"/>
  <c r="AN10" i="2908"/>
  <c r="AN9" i="2908"/>
  <c r="AN8" i="2908"/>
  <c r="AO8" i="2908" s="1"/>
  <c r="T24" i="2908" s="1"/>
  <c r="AN7" i="2908"/>
  <c r="AO7" i="2908" s="1"/>
  <c r="AJ13" i="2908"/>
  <c r="AJ9" i="2908"/>
  <c r="AL3" i="2908"/>
  <c r="AI14" i="2908"/>
  <c r="AJ14" i="2908" s="1"/>
  <c r="AI13" i="2908"/>
  <c r="AI12" i="2908"/>
  <c r="AJ12" i="2908" s="1"/>
  <c r="AI11" i="2908"/>
  <c r="AJ11" i="2908" s="1"/>
  <c r="AI10" i="2908"/>
  <c r="AJ10" i="2908" s="1"/>
  <c r="AI9" i="2908"/>
  <c r="AI8" i="2908"/>
  <c r="AJ8" i="2908" s="1"/>
  <c r="S24" i="2908" s="1"/>
  <c r="AI7" i="2908"/>
  <c r="AJ7" i="2908" s="1"/>
  <c r="AE14" i="2908"/>
  <c r="AE13" i="2908"/>
  <c r="AE10" i="2908"/>
  <c r="AE9" i="2908"/>
  <c r="AG3" i="2908"/>
  <c r="AD14" i="2908"/>
  <c r="AD13" i="2908"/>
  <c r="AD12" i="2908"/>
  <c r="AE12" i="2908" s="1"/>
  <c r="AD11" i="2908"/>
  <c r="AE11" i="2908" s="1"/>
  <c r="AD10" i="2908"/>
  <c r="AD9" i="2908"/>
  <c r="AD8" i="2908"/>
  <c r="AE8" i="2908" s="1"/>
  <c r="R24" i="2908" s="1"/>
  <c r="AD7" i="2908"/>
  <c r="AE7" i="2908" s="1"/>
  <c r="Z13" i="2908"/>
  <c r="Z9" i="2908"/>
  <c r="AB3" i="2908"/>
  <c r="Y14" i="2908"/>
  <c r="Z14" i="2908" s="1"/>
  <c r="Y13" i="2908"/>
  <c r="Y12" i="2908"/>
  <c r="Z12" i="2908" s="1"/>
  <c r="Y11" i="2908"/>
  <c r="Z11" i="2908" s="1"/>
  <c r="Y10" i="2908"/>
  <c r="Z10" i="2908" s="1"/>
  <c r="Y9" i="2908"/>
  <c r="Y8" i="2908"/>
  <c r="Z8" i="2908" s="1"/>
  <c r="Q24" i="2908" s="1"/>
  <c r="Y7" i="2908"/>
  <c r="Z7" i="2908" s="1"/>
  <c r="U13" i="2908"/>
  <c r="U9" i="2908"/>
  <c r="U7" i="2908"/>
  <c r="W3" i="2908"/>
  <c r="T14" i="2908"/>
  <c r="U14" i="2908" s="1"/>
  <c r="T13" i="2908"/>
  <c r="T12" i="2908"/>
  <c r="U12" i="2908" s="1"/>
  <c r="T11" i="2908"/>
  <c r="U11" i="2908" s="1"/>
  <c r="T10" i="2908"/>
  <c r="U10" i="2908" s="1"/>
  <c r="T9" i="2908"/>
  <c r="T8" i="2908"/>
  <c r="U8" i="2908" s="1"/>
  <c r="P24" i="2908" s="1"/>
  <c r="T7" i="2908"/>
  <c r="U23" i="2908"/>
  <c r="S23" i="2908"/>
  <c r="R23" i="2908"/>
  <c r="N20" i="2908"/>
  <c r="O10" i="2908"/>
  <c r="O9" i="2908"/>
  <c r="O8" i="2908"/>
  <c r="O7" i="2908"/>
  <c r="Q3" i="2908"/>
  <c r="G3" i="2908"/>
  <c r="U28" i="2907"/>
  <c r="T28" i="2907"/>
  <c r="S28" i="2907"/>
  <c r="R28" i="2907"/>
  <c r="Q28" i="2907"/>
  <c r="P28" i="2907"/>
  <c r="AT13" i="2907"/>
  <c r="AT10" i="2907"/>
  <c r="AT9" i="2907"/>
  <c r="AV3" i="2907"/>
  <c r="AS14" i="2907"/>
  <c r="AT14" i="2907" s="1"/>
  <c r="AS13" i="2907"/>
  <c r="AS12" i="2907"/>
  <c r="AT12" i="2907" s="1"/>
  <c r="AS11" i="2907"/>
  <c r="AT11" i="2907" s="1"/>
  <c r="AS10" i="2907"/>
  <c r="AS9" i="2907"/>
  <c r="AS8" i="2907"/>
  <c r="AT8" i="2907" s="1"/>
  <c r="U24" i="2907" s="1"/>
  <c r="AS7" i="2907"/>
  <c r="AT7" i="2907" s="1"/>
  <c r="AO13" i="2907"/>
  <c r="AO9" i="2907"/>
  <c r="AO7" i="2907"/>
  <c r="AQ3" i="2907"/>
  <c r="AN14" i="2907"/>
  <c r="AO14" i="2907" s="1"/>
  <c r="AN13" i="2907"/>
  <c r="AN12" i="2907"/>
  <c r="AO12" i="2907" s="1"/>
  <c r="AN11" i="2907"/>
  <c r="AO11" i="2907" s="1"/>
  <c r="AN10" i="2907"/>
  <c r="AO10" i="2907" s="1"/>
  <c r="AN9" i="2907"/>
  <c r="AN8" i="2907"/>
  <c r="AO8" i="2907" s="1"/>
  <c r="T24" i="2907" s="1"/>
  <c r="AN7" i="2907"/>
  <c r="AJ14" i="2907"/>
  <c r="AJ13" i="2907"/>
  <c r="AJ9" i="2907"/>
  <c r="AJ7" i="2907"/>
  <c r="AL3" i="2907"/>
  <c r="AI14" i="2907"/>
  <c r="AI13" i="2907"/>
  <c r="AI12" i="2907"/>
  <c r="AJ12" i="2907" s="1"/>
  <c r="AI11" i="2907"/>
  <c r="AJ11" i="2907" s="1"/>
  <c r="AI10" i="2907"/>
  <c r="AJ10" i="2907" s="1"/>
  <c r="AI9" i="2907"/>
  <c r="AI8" i="2907"/>
  <c r="AJ8" i="2907" s="1"/>
  <c r="S24" i="2907" s="1"/>
  <c r="AI7" i="2907"/>
  <c r="AE14" i="2907"/>
  <c r="AE13" i="2907"/>
  <c r="AE9" i="2907"/>
  <c r="AG4" i="2907" s="1"/>
  <c r="AF12" i="2907" s="1"/>
  <c r="AG12" i="2907" s="1"/>
  <c r="AE7" i="2907"/>
  <c r="AG3" i="2907"/>
  <c r="AD14" i="2907"/>
  <c r="AD13" i="2907"/>
  <c r="AD12" i="2907"/>
  <c r="AE12" i="2907" s="1"/>
  <c r="AD11" i="2907"/>
  <c r="AE11" i="2907" s="1"/>
  <c r="AD10" i="2907"/>
  <c r="AE10" i="2907" s="1"/>
  <c r="AD9" i="2907"/>
  <c r="AD8" i="2907"/>
  <c r="AE8" i="2907" s="1"/>
  <c r="R24" i="2907" s="1"/>
  <c r="AD7" i="2907"/>
  <c r="Z10" i="2907"/>
  <c r="Z9" i="2907"/>
  <c r="Z7" i="2907"/>
  <c r="AB3" i="2907"/>
  <c r="Y14" i="2907"/>
  <c r="Z14" i="2907" s="1"/>
  <c r="Y13" i="2907"/>
  <c r="Z13" i="2907" s="1"/>
  <c r="Y12" i="2907"/>
  <c r="Z12" i="2907" s="1"/>
  <c r="Y11" i="2907"/>
  <c r="Z11" i="2907" s="1"/>
  <c r="Y10" i="2907"/>
  <c r="Y9" i="2907"/>
  <c r="Y8" i="2907"/>
  <c r="Z8" i="2907" s="1"/>
  <c r="Q24" i="2907" s="1"/>
  <c r="Y7" i="2907"/>
  <c r="W4" i="2907"/>
  <c r="U14" i="2907"/>
  <c r="U13" i="2907"/>
  <c r="U10" i="2907"/>
  <c r="U9" i="2907"/>
  <c r="U7" i="2907"/>
  <c r="W3" i="2907"/>
  <c r="T14" i="2907"/>
  <c r="T13" i="2907"/>
  <c r="T12" i="2907"/>
  <c r="U12" i="2907" s="1"/>
  <c r="T11" i="2907"/>
  <c r="U11" i="2907" s="1"/>
  <c r="T10" i="2907"/>
  <c r="T9" i="2907"/>
  <c r="T8" i="2907"/>
  <c r="U8" i="2907" s="1"/>
  <c r="P24" i="2907" s="1"/>
  <c r="T7" i="2907"/>
  <c r="S23" i="2907"/>
  <c r="R23" i="2907"/>
  <c r="N20" i="2907"/>
  <c r="P10" i="2907"/>
  <c r="Q10" i="2907" s="1"/>
  <c r="O10" i="2907"/>
  <c r="O9" i="2907"/>
  <c r="O8" i="2907"/>
  <c r="O7" i="2907"/>
  <c r="Q4" i="2907"/>
  <c r="P7" i="2907" s="1"/>
  <c r="Q3" i="2907"/>
  <c r="G3" i="2907"/>
  <c r="U23" i="2907" s="1"/>
  <c r="U28" i="2906"/>
  <c r="T28" i="2906"/>
  <c r="S28" i="2906"/>
  <c r="R28" i="2906"/>
  <c r="Q28" i="2906"/>
  <c r="P28" i="2906"/>
  <c r="AT13" i="2906"/>
  <c r="AT12" i="2906"/>
  <c r="AT9" i="2906"/>
  <c r="AT8" i="2906"/>
  <c r="U24" i="2906" s="1"/>
  <c r="AV3" i="2906"/>
  <c r="AS14" i="2906"/>
  <c r="AT14" i="2906" s="1"/>
  <c r="AS13" i="2906"/>
  <c r="AS12" i="2906"/>
  <c r="AS11" i="2906"/>
  <c r="AT11" i="2906" s="1"/>
  <c r="AS10" i="2906"/>
  <c r="AT10" i="2906" s="1"/>
  <c r="AS9" i="2906"/>
  <c r="AS8" i="2906"/>
  <c r="AS7" i="2906"/>
  <c r="AT7" i="2906" s="1"/>
  <c r="AO13" i="2906"/>
  <c r="AO12" i="2906"/>
  <c r="AO9" i="2906"/>
  <c r="AO8" i="2906"/>
  <c r="T24" i="2906" s="1"/>
  <c r="AQ3" i="2906"/>
  <c r="AN14" i="2906"/>
  <c r="AO14" i="2906" s="1"/>
  <c r="AN13" i="2906"/>
  <c r="AN12" i="2906"/>
  <c r="AN11" i="2906"/>
  <c r="AO11" i="2906" s="1"/>
  <c r="AN10" i="2906"/>
  <c r="AO10" i="2906" s="1"/>
  <c r="AN9" i="2906"/>
  <c r="AN8" i="2906"/>
  <c r="AN7" i="2906"/>
  <c r="AO7" i="2906" s="1"/>
  <c r="AJ13" i="2906"/>
  <c r="AJ12" i="2906"/>
  <c r="AJ9" i="2906"/>
  <c r="AJ8" i="2906"/>
  <c r="S24" i="2906" s="1"/>
  <c r="AL3" i="2906"/>
  <c r="AI14" i="2906"/>
  <c r="AJ14" i="2906" s="1"/>
  <c r="AI13" i="2906"/>
  <c r="AI12" i="2906"/>
  <c r="AI11" i="2906"/>
  <c r="AJ11" i="2906" s="1"/>
  <c r="AI10" i="2906"/>
  <c r="AJ10" i="2906" s="1"/>
  <c r="AI9" i="2906"/>
  <c r="AI8" i="2906"/>
  <c r="AI7" i="2906"/>
  <c r="AJ7" i="2906" s="1"/>
  <c r="AE13" i="2906"/>
  <c r="AE12" i="2906"/>
  <c r="AE9" i="2906"/>
  <c r="AE8" i="2906"/>
  <c r="R24" i="2906" s="1"/>
  <c r="AG3" i="2906"/>
  <c r="AD14" i="2906"/>
  <c r="AE14" i="2906" s="1"/>
  <c r="AD13" i="2906"/>
  <c r="AD12" i="2906"/>
  <c r="AD11" i="2906"/>
  <c r="AE11" i="2906" s="1"/>
  <c r="AD10" i="2906"/>
  <c r="AE10" i="2906" s="1"/>
  <c r="AD9" i="2906"/>
  <c r="AD8" i="2906"/>
  <c r="AD7" i="2906"/>
  <c r="AE7" i="2906" s="1"/>
  <c r="Z13" i="2906"/>
  <c r="Z12" i="2906"/>
  <c r="Z9" i="2906"/>
  <c r="Z8" i="2906"/>
  <c r="Q24" i="2906" s="1"/>
  <c r="AB3" i="2906"/>
  <c r="Y14" i="2906"/>
  <c r="Z14" i="2906" s="1"/>
  <c r="Y13" i="2906"/>
  <c r="Y12" i="2906"/>
  <c r="Y11" i="2906"/>
  <c r="Z11" i="2906" s="1"/>
  <c r="Y10" i="2906"/>
  <c r="Z10" i="2906" s="1"/>
  <c r="Y9" i="2906"/>
  <c r="Y8" i="2906"/>
  <c r="Y7" i="2906"/>
  <c r="Z7" i="2906" s="1"/>
  <c r="U13" i="2906"/>
  <c r="U12" i="2906"/>
  <c r="U9" i="2906"/>
  <c r="U8" i="2906"/>
  <c r="P24" i="2906" s="1"/>
  <c r="W3" i="2906"/>
  <c r="T14" i="2906"/>
  <c r="U14" i="2906" s="1"/>
  <c r="T13" i="2906"/>
  <c r="T12" i="2906"/>
  <c r="T11" i="2906"/>
  <c r="U11" i="2906" s="1"/>
  <c r="T10" i="2906"/>
  <c r="U10" i="2906" s="1"/>
  <c r="T9" i="2906"/>
  <c r="T8" i="2906"/>
  <c r="T7" i="2906"/>
  <c r="U7" i="2906" s="1"/>
  <c r="U23" i="2906"/>
  <c r="R23" i="2906"/>
  <c r="O10" i="2906"/>
  <c r="O9" i="2906"/>
  <c r="O8" i="2906"/>
  <c r="O7" i="2906"/>
  <c r="Q3" i="2906"/>
  <c r="G3" i="2906"/>
  <c r="U28" i="2905"/>
  <c r="T28" i="2905"/>
  <c r="S28" i="2905"/>
  <c r="R28" i="2905"/>
  <c r="Q28" i="2905"/>
  <c r="P28" i="2905"/>
  <c r="AT11" i="2905"/>
  <c r="AT8" i="2905"/>
  <c r="AT7" i="2905"/>
  <c r="AV3" i="2905"/>
  <c r="AS14" i="2905"/>
  <c r="AT14" i="2905" s="1"/>
  <c r="AS13" i="2905"/>
  <c r="AT13" i="2905" s="1"/>
  <c r="AS12" i="2905"/>
  <c r="AT12" i="2905" s="1"/>
  <c r="AS11" i="2905"/>
  <c r="AS10" i="2905"/>
  <c r="AT10" i="2905" s="1"/>
  <c r="AS9" i="2905"/>
  <c r="AT9" i="2905" s="1"/>
  <c r="AS8" i="2905"/>
  <c r="AS7" i="2905"/>
  <c r="AO11" i="2905"/>
  <c r="AO9" i="2905"/>
  <c r="AO7" i="2905"/>
  <c r="AQ3" i="2905"/>
  <c r="AN14" i="2905"/>
  <c r="AO14" i="2905" s="1"/>
  <c r="AN13" i="2905"/>
  <c r="AO13" i="2905" s="1"/>
  <c r="AN12" i="2905"/>
  <c r="AO12" i="2905" s="1"/>
  <c r="AN11" i="2905"/>
  <c r="AN10" i="2905"/>
  <c r="AO10" i="2905" s="1"/>
  <c r="AN9" i="2905"/>
  <c r="AN8" i="2905"/>
  <c r="AO8" i="2905" s="1"/>
  <c r="T24" i="2905" s="1"/>
  <c r="AN7" i="2905"/>
  <c r="AJ11" i="2905"/>
  <c r="AJ9" i="2905"/>
  <c r="AJ8" i="2905"/>
  <c r="S24" i="2905" s="1"/>
  <c r="AJ7" i="2905"/>
  <c r="AL3" i="2905"/>
  <c r="AI14" i="2905"/>
  <c r="AJ14" i="2905" s="1"/>
  <c r="AI13" i="2905"/>
  <c r="AJ13" i="2905" s="1"/>
  <c r="AI12" i="2905"/>
  <c r="AJ12" i="2905" s="1"/>
  <c r="AI11" i="2905"/>
  <c r="AI10" i="2905"/>
  <c r="AJ10" i="2905" s="1"/>
  <c r="AI9" i="2905"/>
  <c r="AI8" i="2905"/>
  <c r="AI7" i="2905"/>
  <c r="AE12" i="2905"/>
  <c r="AE11" i="2905"/>
  <c r="AE9" i="2905"/>
  <c r="AE7" i="2905"/>
  <c r="AG3" i="2905"/>
  <c r="AD14" i="2905"/>
  <c r="AE14" i="2905" s="1"/>
  <c r="AD13" i="2905"/>
  <c r="AE13" i="2905" s="1"/>
  <c r="AD12" i="2905"/>
  <c r="AD11" i="2905"/>
  <c r="AD10" i="2905"/>
  <c r="AE10" i="2905" s="1"/>
  <c r="AD9" i="2905"/>
  <c r="AD8" i="2905"/>
  <c r="AE8" i="2905" s="1"/>
  <c r="R24" i="2905" s="1"/>
  <c r="AD7" i="2905"/>
  <c r="Z13" i="2905"/>
  <c r="Z11" i="2905"/>
  <c r="Z8" i="2905"/>
  <c r="Q24" i="2905" s="1"/>
  <c r="Z7" i="2905"/>
  <c r="AB3" i="2905"/>
  <c r="Y14" i="2905"/>
  <c r="Z14" i="2905" s="1"/>
  <c r="Y13" i="2905"/>
  <c r="Y12" i="2905"/>
  <c r="Z12" i="2905" s="1"/>
  <c r="Y11" i="2905"/>
  <c r="Y10" i="2905"/>
  <c r="Z10" i="2905" s="1"/>
  <c r="Y9" i="2905"/>
  <c r="Z9" i="2905" s="1"/>
  <c r="Y8" i="2905"/>
  <c r="Y7" i="2905"/>
  <c r="U11" i="2905"/>
  <c r="U9" i="2905"/>
  <c r="U7" i="2905"/>
  <c r="W3" i="2905"/>
  <c r="T14" i="2905"/>
  <c r="U14" i="2905" s="1"/>
  <c r="T13" i="2905"/>
  <c r="U13" i="2905" s="1"/>
  <c r="T12" i="2905"/>
  <c r="U12" i="2905" s="1"/>
  <c r="T11" i="2905"/>
  <c r="T10" i="2905"/>
  <c r="U10" i="2905" s="1"/>
  <c r="T9" i="2905"/>
  <c r="T8" i="2905"/>
  <c r="U8" i="2905" s="1"/>
  <c r="P24" i="2905" s="1"/>
  <c r="T7" i="2905"/>
  <c r="S23" i="2905"/>
  <c r="Q23" i="2905"/>
  <c r="O10" i="2905"/>
  <c r="O9" i="2905"/>
  <c r="O8" i="2905"/>
  <c r="O7" i="2905"/>
  <c r="Q3" i="2905"/>
  <c r="G3" i="2905"/>
  <c r="R23" i="2905" s="1"/>
  <c r="U28" i="2904"/>
  <c r="T28" i="2904"/>
  <c r="S28" i="2904"/>
  <c r="R28" i="2904"/>
  <c r="Q28" i="2904"/>
  <c r="P28" i="2904"/>
  <c r="U24" i="2904"/>
  <c r="AT14" i="2904"/>
  <c r="AT12" i="2904"/>
  <c r="AT11" i="2904"/>
  <c r="AT10" i="2904"/>
  <c r="AV3" i="2904"/>
  <c r="AS14" i="2904"/>
  <c r="AS13" i="2904"/>
  <c r="AT13" i="2904" s="1"/>
  <c r="AS12" i="2904"/>
  <c r="AS11" i="2904"/>
  <c r="AS10" i="2904"/>
  <c r="AS9" i="2904"/>
  <c r="AT9" i="2904" s="1"/>
  <c r="AS8" i="2904"/>
  <c r="AT8" i="2904" s="1"/>
  <c r="AS7" i="2904"/>
  <c r="AT7" i="2904" s="1"/>
  <c r="AO14" i="2904"/>
  <c r="AO12" i="2904"/>
  <c r="AO8" i="2904"/>
  <c r="T24" i="2904" s="1"/>
  <c r="AO7" i="2904"/>
  <c r="AQ3" i="2904"/>
  <c r="AN14" i="2904"/>
  <c r="AN13" i="2904"/>
  <c r="AO13" i="2904" s="1"/>
  <c r="AN12" i="2904"/>
  <c r="AN11" i="2904"/>
  <c r="AO11" i="2904" s="1"/>
  <c r="AN10" i="2904"/>
  <c r="AO10" i="2904" s="1"/>
  <c r="AN9" i="2904"/>
  <c r="AO9" i="2904" s="1"/>
  <c r="AN8" i="2904"/>
  <c r="AN7" i="2904"/>
  <c r="S24" i="2904"/>
  <c r="AL4" i="2904"/>
  <c r="AJ14" i="2904"/>
  <c r="AJ11" i="2904"/>
  <c r="AJ10" i="2904"/>
  <c r="AJ8" i="2904"/>
  <c r="AJ7" i="2904"/>
  <c r="AL3" i="2904"/>
  <c r="AI14" i="2904"/>
  <c r="AI13" i="2904"/>
  <c r="AJ13" i="2904" s="1"/>
  <c r="AI12" i="2904"/>
  <c r="AJ12" i="2904" s="1"/>
  <c r="AI11" i="2904"/>
  <c r="AI10" i="2904"/>
  <c r="AI9" i="2904"/>
  <c r="AJ9" i="2904" s="1"/>
  <c r="AI8" i="2904"/>
  <c r="AI7" i="2904"/>
  <c r="AE14" i="2904"/>
  <c r="AE11" i="2904"/>
  <c r="AE10" i="2904"/>
  <c r="AE7" i="2904"/>
  <c r="AG3" i="2904"/>
  <c r="AD14" i="2904"/>
  <c r="AD13" i="2904"/>
  <c r="AE13" i="2904" s="1"/>
  <c r="AD12" i="2904"/>
  <c r="AE12" i="2904" s="1"/>
  <c r="AD11" i="2904"/>
  <c r="AD10" i="2904"/>
  <c r="AD9" i="2904"/>
  <c r="AE9" i="2904" s="1"/>
  <c r="AD8" i="2904"/>
  <c r="AE8" i="2904" s="1"/>
  <c r="R24" i="2904" s="1"/>
  <c r="AD7" i="2904"/>
  <c r="Z14" i="2904"/>
  <c r="Z11" i="2904"/>
  <c r="Z10" i="2904"/>
  <c r="Z7" i="2904"/>
  <c r="AB3" i="2904"/>
  <c r="Y14" i="2904"/>
  <c r="Y13" i="2904"/>
  <c r="Z13" i="2904" s="1"/>
  <c r="Y12" i="2904"/>
  <c r="Z12" i="2904" s="1"/>
  <c r="Y11" i="2904"/>
  <c r="Y10" i="2904"/>
  <c r="Y9" i="2904"/>
  <c r="Z9" i="2904" s="1"/>
  <c r="Y8" i="2904"/>
  <c r="Z8" i="2904" s="1"/>
  <c r="Q24" i="2904" s="1"/>
  <c r="Y7" i="2904"/>
  <c r="U14" i="2904"/>
  <c r="U11" i="2904"/>
  <c r="U10" i="2904"/>
  <c r="U8" i="2904"/>
  <c r="P24" i="2904" s="1"/>
  <c r="U7" i="2904"/>
  <c r="W3" i="2904"/>
  <c r="T14" i="2904"/>
  <c r="T13" i="2904"/>
  <c r="U13" i="2904" s="1"/>
  <c r="T12" i="2904"/>
  <c r="U12" i="2904" s="1"/>
  <c r="T11" i="2904"/>
  <c r="T10" i="2904"/>
  <c r="T9" i="2904"/>
  <c r="U9" i="2904" s="1"/>
  <c r="T8" i="2904"/>
  <c r="T7" i="2904"/>
  <c r="T23" i="2904"/>
  <c r="S23" i="2904"/>
  <c r="R23" i="2904"/>
  <c r="P23" i="2904"/>
  <c r="N20" i="2904"/>
  <c r="O10" i="2904"/>
  <c r="O9" i="2904"/>
  <c r="O8" i="2904"/>
  <c r="O7" i="2904"/>
  <c r="Q3" i="2904"/>
  <c r="G3" i="2904"/>
  <c r="U23" i="2904" s="1"/>
  <c r="U28" i="2903"/>
  <c r="T28" i="2903"/>
  <c r="S28" i="2903"/>
  <c r="R28" i="2903"/>
  <c r="Q28" i="2903"/>
  <c r="P28" i="2903"/>
  <c r="AT14" i="2903"/>
  <c r="AT13" i="2903"/>
  <c r="AT10" i="2903"/>
  <c r="AT9" i="2903"/>
  <c r="AT7" i="2903"/>
  <c r="AV3" i="2903"/>
  <c r="AS14" i="2903"/>
  <c r="AS13" i="2903"/>
  <c r="AS12" i="2903"/>
  <c r="AT12" i="2903" s="1"/>
  <c r="AS11" i="2903"/>
  <c r="AT11" i="2903" s="1"/>
  <c r="AS10" i="2903"/>
  <c r="AS9" i="2903"/>
  <c r="AS8" i="2903"/>
  <c r="AT8" i="2903" s="1"/>
  <c r="U24" i="2903" s="1"/>
  <c r="AS7" i="2903"/>
  <c r="AO14" i="2903"/>
  <c r="AO13" i="2903"/>
  <c r="AO10" i="2903"/>
  <c r="AO9" i="2903"/>
  <c r="AO7" i="2903"/>
  <c r="AQ3" i="2903"/>
  <c r="AN14" i="2903"/>
  <c r="AN13" i="2903"/>
  <c r="AN12" i="2903"/>
  <c r="AO12" i="2903" s="1"/>
  <c r="AN11" i="2903"/>
  <c r="AO11" i="2903" s="1"/>
  <c r="AN10" i="2903"/>
  <c r="AN9" i="2903"/>
  <c r="AN8" i="2903"/>
  <c r="AO8" i="2903" s="1"/>
  <c r="T24" i="2903" s="1"/>
  <c r="AN7" i="2903"/>
  <c r="AJ14" i="2903"/>
  <c r="AJ13" i="2903"/>
  <c r="AJ10" i="2903"/>
  <c r="AJ9" i="2903"/>
  <c r="AJ7" i="2903"/>
  <c r="AL3" i="2903"/>
  <c r="AI14" i="2903"/>
  <c r="AI13" i="2903"/>
  <c r="AI12" i="2903"/>
  <c r="AJ12" i="2903" s="1"/>
  <c r="AI11" i="2903"/>
  <c r="AJ11" i="2903" s="1"/>
  <c r="AI10" i="2903"/>
  <c r="AI9" i="2903"/>
  <c r="AI8" i="2903"/>
  <c r="AJ8" i="2903" s="1"/>
  <c r="S24" i="2903" s="1"/>
  <c r="AI7" i="2903"/>
  <c r="AE14" i="2903"/>
  <c r="AE13" i="2903"/>
  <c r="AE10" i="2903"/>
  <c r="AE9" i="2903"/>
  <c r="AE7" i="2903"/>
  <c r="AG3" i="2903"/>
  <c r="AD14" i="2903"/>
  <c r="AD13" i="2903"/>
  <c r="AD12" i="2903"/>
  <c r="AE12" i="2903" s="1"/>
  <c r="AD11" i="2903"/>
  <c r="AE11" i="2903" s="1"/>
  <c r="AD10" i="2903"/>
  <c r="AD9" i="2903"/>
  <c r="AD8" i="2903"/>
  <c r="AE8" i="2903" s="1"/>
  <c r="R24" i="2903" s="1"/>
  <c r="AD7" i="2903"/>
  <c r="Z14" i="2903"/>
  <c r="Z13" i="2903"/>
  <c r="Z10" i="2903"/>
  <c r="Z9" i="2903"/>
  <c r="Z7" i="2903"/>
  <c r="AB3" i="2903"/>
  <c r="Y14" i="2903"/>
  <c r="Y13" i="2903"/>
  <c r="Y12" i="2903"/>
  <c r="Z12" i="2903" s="1"/>
  <c r="Y11" i="2903"/>
  <c r="Z11" i="2903" s="1"/>
  <c r="Y10" i="2903"/>
  <c r="Y9" i="2903"/>
  <c r="Y8" i="2903"/>
  <c r="Z8" i="2903" s="1"/>
  <c r="Q24" i="2903" s="1"/>
  <c r="Y7" i="2903"/>
  <c r="U14" i="2903"/>
  <c r="U13" i="2903"/>
  <c r="U10" i="2903"/>
  <c r="U9" i="2903"/>
  <c r="U7" i="2903"/>
  <c r="W3" i="2903"/>
  <c r="T14" i="2903"/>
  <c r="T13" i="2903"/>
  <c r="T12" i="2903"/>
  <c r="U12" i="2903" s="1"/>
  <c r="T11" i="2903"/>
  <c r="U11" i="2903" s="1"/>
  <c r="T10" i="2903"/>
  <c r="T9" i="2903"/>
  <c r="T8" i="2903"/>
  <c r="U8" i="2903" s="1"/>
  <c r="P24" i="2903" s="1"/>
  <c r="T7" i="2903"/>
  <c r="S23" i="2903"/>
  <c r="R23" i="2903"/>
  <c r="N20" i="2903"/>
  <c r="O10" i="2903"/>
  <c r="O9" i="2903"/>
  <c r="O8" i="2903"/>
  <c r="O7" i="2903"/>
  <c r="Q3" i="2903"/>
  <c r="G3" i="2903"/>
  <c r="U23" i="2903" s="1"/>
  <c r="U28" i="2902"/>
  <c r="T28" i="2902"/>
  <c r="S28" i="2902"/>
  <c r="R28" i="2902"/>
  <c r="Q28" i="2902"/>
  <c r="P28" i="2902"/>
  <c r="AT14" i="2902"/>
  <c r="AT13" i="2902"/>
  <c r="AT12" i="2902"/>
  <c r="AT9" i="2902"/>
  <c r="AT8" i="2902"/>
  <c r="U24" i="2902" s="1"/>
  <c r="AV3" i="2902"/>
  <c r="AS14" i="2902"/>
  <c r="AS13" i="2902"/>
  <c r="AS12" i="2902"/>
  <c r="AS11" i="2902"/>
  <c r="AT11" i="2902" s="1"/>
  <c r="AS10" i="2902"/>
  <c r="AT10" i="2902" s="1"/>
  <c r="AS9" i="2902"/>
  <c r="AS8" i="2902"/>
  <c r="AS7" i="2902"/>
  <c r="AT7" i="2902" s="1"/>
  <c r="AO14" i="2902"/>
  <c r="AO13" i="2902"/>
  <c r="AO12" i="2902"/>
  <c r="AO9" i="2902"/>
  <c r="AO8" i="2902"/>
  <c r="T24" i="2902" s="1"/>
  <c r="AQ3" i="2902"/>
  <c r="AN14" i="2902"/>
  <c r="AN13" i="2902"/>
  <c r="AN12" i="2902"/>
  <c r="AN11" i="2902"/>
  <c r="AO11" i="2902" s="1"/>
  <c r="AN10" i="2902"/>
  <c r="AO10" i="2902" s="1"/>
  <c r="AN9" i="2902"/>
  <c r="AN8" i="2902"/>
  <c r="AN7" i="2902"/>
  <c r="AO7" i="2902" s="1"/>
  <c r="AJ14" i="2902"/>
  <c r="AJ13" i="2902"/>
  <c r="AJ12" i="2902"/>
  <c r="AJ9" i="2902"/>
  <c r="AJ8" i="2902"/>
  <c r="S24" i="2902" s="1"/>
  <c r="AL3" i="2902"/>
  <c r="AI14" i="2902"/>
  <c r="AI13" i="2902"/>
  <c r="AI12" i="2902"/>
  <c r="AI11" i="2902"/>
  <c r="AJ11" i="2902" s="1"/>
  <c r="AI10" i="2902"/>
  <c r="AJ10" i="2902" s="1"/>
  <c r="AI9" i="2902"/>
  <c r="AI8" i="2902"/>
  <c r="AI7" i="2902"/>
  <c r="AJ7" i="2902" s="1"/>
  <c r="AE12" i="2902"/>
  <c r="AE8" i="2902"/>
  <c r="R24" i="2902" s="1"/>
  <c r="AG3" i="2902"/>
  <c r="AD14" i="2902"/>
  <c r="AE14" i="2902" s="1"/>
  <c r="AD13" i="2902"/>
  <c r="AE13" i="2902" s="1"/>
  <c r="AD12" i="2902"/>
  <c r="AD11" i="2902"/>
  <c r="AE11" i="2902" s="1"/>
  <c r="AD10" i="2902"/>
  <c r="AE10" i="2902" s="1"/>
  <c r="AD9" i="2902"/>
  <c r="AE9" i="2902" s="1"/>
  <c r="AD8" i="2902"/>
  <c r="AD7" i="2902"/>
  <c r="AE7" i="2902" s="1"/>
  <c r="Q24" i="2902"/>
  <c r="Z12" i="2902"/>
  <c r="Z8" i="2902"/>
  <c r="AB3" i="2902"/>
  <c r="Y14" i="2902"/>
  <c r="Z14" i="2902" s="1"/>
  <c r="Y13" i="2902"/>
  <c r="Z13" i="2902" s="1"/>
  <c r="Y12" i="2902"/>
  <c r="Y11" i="2902"/>
  <c r="Z11" i="2902" s="1"/>
  <c r="Y10" i="2902"/>
  <c r="Z10" i="2902" s="1"/>
  <c r="Y9" i="2902"/>
  <c r="Z9" i="2902" s="1"/>
  <c r="Y8" i="2902"/>
  <c r="Y7" i="2902"/>
  <c r="Z7" i="2902" s="1"/>
  <c r="U13" i="2902"/>
  <c r="U12" i="2902"/>
  <c r="U8" i="2902"/>
  <c r="P24" i="2902" s="1"/>
  <c r="W3" i="2902"/>
  <c r="T14" i="2902"/>
  <c r="U14" i="2902" s="1"/>
  <c r="T13" i="2902"/>
  <c r="T12" i="2902"/>
  <c r="T11" i="2902"/>
  <c r="U11" i="2902" s="1"/>
  <c r="T10" i="2902"/>
  <c r="U10" i="2902" s="1"/>
  <c r="T9" i="2902"/>
  <c r="U9" i="2902" s="1"/>
  <c r="T8" i="2902"/>
  <c r="T7" i="2902"/>
  <c r="U7" i="2902" s="1"/>
  <c r="R23" i="2902"/>
  <c r="Q23" i="2902"/>
  <c r="O10" i="2902"/>
  <c r="O9" i="2902"/>
  <c r="O8" i="2902"/>
  <c r="O7" i="2902"/>
  <c r="Q3" i="2902"/>
  <c r="G3" i="2902"/>
  <c r="U28" i="2901"/>
  <c r="T28" i="2901"/>
  <c r="S28" i="2901"/>
  <c r="R28" i="2901"/>
  <c r="Q28" i="2901"/>
  <c r="P28" i="2901"/>
  <c r="U24" i="2901"/>
  <c r="AT11" i="2901"/>
  <c r="AT7" i="2901"/>
  <c r="AV3" i="2901"/>
  <c r="AS14" i="2901"/>
  <c r="AT14" i="2901" s="1"/>
  <c r="AS13" i="2901"/>
  <c r="AT13" i="2901" s="1"/>
  <c r="AS12" i="2901"/>
  <c r="AT12" i="2901" s="1"/>
  <c r="AS11" i="2901"/>
  <c r="AS10" i="2901"/>
  <c r="AT10" i="2901" s="1"/>
  <c r="AS9" i="2901"/>
  <c r="AT9" i="2901" s="1"/>
  <c r="AS8" i="2901"/>
  <c r="AT8" i="2901" s="1"/>
  <c r="AS7" i="2901"/>
  <c r="AO13" i="2901"/>
  <c r="AO11" i="2901"/>
  <c r="AO8" i="2901"/>
  <c r="T24" i="2901" s="1"/>
  <c r="AO7" i="2901"/>
  <c r="AQ3" i="2901"/>
  <c r="AN14" i="2901"/>
  <c r="AO14" i="2901" s="1"/>
  <c r="AN13" i="2901"/>
  <c r="AN12" i="2901"/>
  <c r="AO12" i="2901" s="1"/>
  <c r="AN11" i="2901"/>
  <c r="AN10" i="2901"/>
  <c r="AO10" i="2901" s="1"/>
  <c r="AN9" i="2901"/>
  <c r="AO9" i="2901" s="1"/>
  <c r="AN8" i="2901"/>
  <c r="AN7" i="2901"/>
  <c r="AJ11" i="2901"/>
  <c r="AJ7" i="2901"/>
  <c r="AL3" i="2901"/>
  <c r="AI14" i="2901"/>
  <c r="AJ14" i="2901" s="1"/>
  <c r="AI13" i="2901"/>
  <c r="AJ13" i="2901" s="1"/>
  <c r="AI12" i="2901"/>
  <c r="AJ12" i="2901" s="1"/>
  <c r="AI11" i="2901"/>
  <c r="AI10" i="2901"/>
  <c r="AJ10" i="2901" s="1"/>
  <c r="AI9" i="2901"/>
  <c r="AJ9" i="2901" s="1"/>
  <c r="AI8" i="2901"/>
  <c r="AJ8" i="2901" s="1"/>
  <c r="S24" i="2901" s="1"/>
  <c r="AI7" i="2901"/>
  <c r="AE11" i="2901"/>
  <c r="AE9" i="2901"/>
  <c r="AE8" i="2901"/>
  <c r="R24" i="2901" s="1"/>
  <c r="AE7" i="2901"/>
  <c r="AG3" i="2901"/>
  <c r="AD14" i="2901"/>
  <c r="AE14" i="2901" s="1"/>
  <c r="AD13" i="2901"/>
  <c r="AE13" i="2901" s="1"/>
  <c r="AD12" i="2901"/>
  <c r="AE12" i="2901" s="1"/>
  <c r="AD11" i="2901"/>
  <c r="AD10" i="2901"/>
  <c r="AE10" i="2901" s="1"/>
  <c r="AD9" i="2901"/>
  <c r="AD8" i="2901"/>
  <c r="AD7" i="2901"/>
  <c r="Z12" i="2901"/>
  <c r="Z11" i="2901"/>
  <c r="Z9" i="2901"/>
  <c r="Z7" i="2901"/>
  <c r="AB3" i="2901"/>
  <c r="Y14" i="2901"/>
  <c r="Z14" i="2901" s="1"/>
  <c r="Y13" i="2901"/>
  <c r="Z13" i="2901" s="1"/>
  <c r="Y12" i="2901"/>
  <c r="Y11" i="2901"/>
  <c r="Y10" i="2901"/>
  <c r="Z10" i="2901" s="1"/>
  <c r="Y9" i="2901"/>
  <c r="Y8" i="2901"/>
  <c r="Z8" i="2901" s="1"/>
  <c r="Q24" i="2901" s="1"/>
  <c r="Y7" i="2901"/>
  <c r="U13" i="2901"/>
  <c r="U11" i="2901"/>
  <c r="U8" i="2901"/>
  <c r="P24" i="2901" s="1"/>
  <c r="U7" i="2901"/>
  <c r="W3" i="2901"/>
  <c r="T14" i="2901"/>
  <c r="U14" i="2901" s="1"/>
  <c r="T13" i="2901"/>
  <c r="T12" i="2901"/>
  <c r="U12" i="2901" s="1"/>
  <c r="T11" i="2901"/>
  <c r="T10" i="2901"/>
  <c r="U10" i="2901" s="1"/>
  <c r="T9" i="2901"/>
  <c r="U9" i="2901" s="1"/>
  <c r="T8" i="2901"/>
  <c r="T7" i="2901"/>
  <c r="T23" i="2901"/>
  <c r="P23" i="2901"/>
  <c r="N20" i="2901"/>
  <c r="O10" i="2901"/>
  <c r="O9" i="2901"/>
  <c r="O8" i="2901"/>
  <c r="O7" i="2901"/>
  <c r="Q3" i="2901"/>
  <c r="G3" i="2901"/>
  <c r="U28" i="2900"/>
  <c r="T28" i="2900"/>
  <c r="S28" i="2900"/>
  <c r="R28" i="2900"/>
  <c r="Q28" i="2900"/>
  <c r="P28" i="2900"/>
  <c r="AT14" i="2900"/>
  <c r="AT10" i="2900"/>
  <c r="AT8" i="2900"/>
  <c r="U24" i="2900" s="1"/>
  <c r="AT7" i="2900"/>
  <c r="AV3" i="2900"/>
  <c r="AS14" i="2900"/>
  <c r="AS13" i="2900"/>
  <c r="AT13" i="2900" s="1"/>
  <c r="AS12" i="2900"/>
  <c r="AT12" i="2900" s="1"/>
  <c r="AS11" i="2900"/>
  <c r="AT11" i="2900" s="1"/>
  <c r="AS10" i="2900"/>
  <c r="AS9" i="2900"/>
  <c r="AT9" i="2900" s="1"/>
  <c r="AS8" i="2900"/>
  <c r="AS7" i="2900"/>
  <c r="T24" i="2900"/>
  <c r="AO14" i="2900"/>
  <c r="AO10" i="2900"/>
  <c r="AO8" i="2900"/>
  <c r="AQ3" i="2900"/>
  <c r="AN14" i="2900"/>
  <c r="AN13" i="2900"/>
  <c r="AO13" i="2900" s="1"/>
  <c r="AN12" i="2900"/>
  <c r="AO12" i="2900" s="1"/>
  <c r="AN11" i="2900"/>
  <c r="AO11" i="2900" s="1"/>
  <c r="AN10" i="2900"/>
  <c r="AN9" i="2900"/>
  <c r="AO9" i="2900" s="1"/>
  <c r="AN8" i="2900"/>
  <c r="AN7" i="2900"/>
  <c r="AO7" i="2900" s="1"/>
  <c r="AJ14" i="2900"/>
  <c r="AJ11" i="2900"/>
  <c r="AJ10" i="2900"/>
  <c r="AJ7" i="2900"/>
  <c r="AL3" i="2900"/>
  <c r="AI14" i="2900"/>
  <c r="AI13" i="2900"/>
  <c r="AJ13" i="2900" s="1"/>
  <c r="AI12" i="2900"/>
  <c r="AJ12" i="2900" s="1"/>
  <c r="AI11" i="2900"/>
  <c r="AI10" i="2900"/>
  <c r="AI9" i="2900"/>
  <c r="AJ9" i="2900" s="1"/>
  <c r="AI8" i="2900"/>
  <c r="AJ8" i="2900" s="1"/>
  <c r="S24" i="2900" s="1"/>
  <c r="AI7" i="2900"/>
  <c r="AE14" i="2900"/>
  <c r="AE10" i="2900"/>
  <c r="AE7" i="2900"/>
  <c r="AG3" i="2900"/>
  <c r="AD14" i="2900"/>
  <c r="AD13" i="2900"/>
  <c r="AE13" i="2900" s="1"/>
  <c r="AD12" i="2900"/>
  <c r="AE12" i="2900" s="1"/>
  <c r="AD11" i="2900"/>
  <c r="AE11" i="2900" s="1"/>
  <c r="AD10" i="2900"/>
  <c r="AD9" i="2900"/>
  <c r="AE9" i="2900" s="1"/>
  <c r="AD8" i="2900"/>
  <c r="AE8" i="2900" s="1"/>
  <c r="R24" i="2900" s="1"/>
  <c r="AD7" i="2900"/>
  <c r="Z14" i="2900"/>
  <c r="Z10" i="2900"/>
  <c r="Z8" i="2900"/>
  <c r="Z7" i="2900"/>
  <c r="AB3" i="2900"/>
  <c r="Y14" i="2900"/>
  <c r="Y13" i="2900"/>
  <c r="Z13" i="2900" s="1"/>
  <c r="Y12" i="2900"/>
  <c r="Z12" i="2900" s="1"/>
  <c r="Y11" i="2900"/>
  <c r="Z11" i="2900" s="1"/>
  <c r="Y10" i="2900"/>
  <c r="Y9" i="2900"/>
  <c r="Z9" i="2900" s="1"/>
  <c r="Y8" i="2900"/>
  <c r="Y7" i="2900"/>
  <c r="U14" i="2900"/>
  <c r="U10" i="2900"/>
  <c r="U8" i="2900"/>
  <c r="P24" i="2900" s="1"/>
  <c r="W3" i="2900"/>
  <c r="T14" i="2900"/>
  <c r="T13" i="2900"/>
  <c r="U13" i="2900" s="1"/>
  <c r="T12" i="2900"/>
  <c r="U12" i="2900" s="1"/>
  <c r="T11" i="2900"/>
  <c r="U11" i="2900" s="1"/>
  <c r="T10" i="2900"/>
  <c r="T9" i="2900"/>
  <c r="U9" i="2900" s="1"/>
  <c r="T8" i="2900"/>
  <c r="T7" i="2900"/>
  <c r="U7" i="2900" s="1"/>
  <c r="T23" i="2900"/>
  <c r="S23" i="2900"/>
  <c r="R23" i="2900"/>
  <c r="P23" i="2900"/>
  <c r="N20" i="2900"/>
  <c r="O10" i="2900"/>
  <c r="O9" i="2900"/>
  <c r="O8" i="2900"/>
  <c r="O7" i="2900"/>
  <c r="Q4" i="2900"/>
  <c r="Q3" i="2900"/>
  <c r="G3" i="2900"/>
  <c r="U23" i="2900" s="1"/>
  <c r="U28" i="2899"/>
  <c r="T28" i="2899"/>
  <c r="S28" i="2899"/>
  <c r="R28" i="2899"/>
  <c r="Q28" i="2899"/>
  <c r="P28" i="2899"/>
  <c r="AT14" i="2899"/>
  <c r="AT13" i="2899"/>
  <c r="AT9" i="2899"/>
  <c r="AT7" i="2899"/>
  <c r="AV3" i="2899"/>
  <c r="AS14" i="2899"/>
  <c r="AS13" i="2899"/>
  <c r="AS12" i="2899"/>
  <c r="AT12" i="2899" s="1"/>
  <c r="AS11" i="2899"/>
  <c r="AT11" i="2899" s="1"/>
  <c r="AS10" i="2899"/>
  <c r="AT10" i="2899" s="1"/>
  <c r="AS9" i="2899"/>
  <c r="AS8" i="2899"/>
  <c r="AT8" i="2899" s="1"/>
  <c r="U24" i="2899" s="1"/>
  <c r="AS7" i="2899"/>
  <c r="AO14" i="2899"/>
  <c r="AO13" i="2899"/>
  <c r="AO9" i="2899"/>
  <c r="AO7" i="2899"/>
  <c r="AQ3" i="2899"/>
  <c r="AN14" i="2899"/>
  <c r="AN13" i="2899"/>
  <c r="AN12" i="2899"/>
  <c r="AO12" i="2899" s="1"/>
  <c r="AN11" i="2899"/>
  <c r="AO11" i="2899" s="1"/>
  <c r="AN10" i="2899"/>
  <c r="AO10" i="2899" s="1"/>
  <c r="AN9" i="2899"/>
  <c r="AN8" i="2899"/>
  <c r="AO8" i="2899" s="1"/>
  <c r="T24" i="2899" s="1"/>
  <c r="AN7" i="2899"/>
  <c r="AJ14" i="2899"/>
  <c r="AJ13" i="2899"/>
  <c r="AJ9" i="2899"/>
  <c r="AL3" i="2899"/>
  <c r="AI14" i="2899"/>
  <c r="AI13" i="2899"/>
  <c r="AI12" i="2899"/>
  <c r="AJ12" i="2899" s="1"/>
  <c r="AI11" i="2899"/>
  <c r="AJ11" i="2899" s="1"/>
  <c r="AI10" i="2899"/>
  <c r="AJ10" i="2899" s="1"/>
  <c r="AI9" i="2899"/>
  <c r="AI8" i="2899"/>
  <c r="AJ8" i="2899" s="1"/>
  <c r="S24" i="2899" s="1"/>
  <c r="AI7" i="2899"/>
  <c r="AJ7" i="2899" s="1"/>
  <c r="R24" i="2899"/>
  <c r="AE12" i="2899"/>
  <c r="AE8" i="2899"/>
  <c r="AG3" i="2899"/>
  <c r="AD14" i="2899"/>
  <c r="AE14" i="2899" s="1"/>
  <c r="AD13" i="2899"/>
  <c r="AE13" i="2899" s="1"/>
  <c r="AD12" i="2899"/>
  <c r="AD11" i="2899"/>
  <c r="AE11" i="2899" s="1"/>
  <c r="AD10" i="2899"/>
  <c r="AE10" i="2899" s="1"/>
  <c r="AD9" i="2899"/>
  <c r="AE9" i="2899" s="1"/>
  <c r="AD8" i="2899"/>
  <c r="AD7" i="2899"/>
  <c r="AE7" i="2899" s="1"/>
  <c r="Q24" i="2899"/>
  <c r="Z13" i="2899"/>
  <c r="Z12" i="2899"/>
  <c r="Z8" i="2899"/>
  <c r="AB3" i="2899"/>
  <c r="Y14" i="2899"/>
  <c r="Z14" i="2899" s="1"/>
  <c r="Y13" i="2899"/>
  <c r="Y12" i="2899"/>
  <c r="Y11" i="2899"/>
  <c r="Z11" i="2899" s="1"/>
  <c r="Y10" i="2899"/>
  <c r="Z10" i="2899" s="1"/>
  <c r="Y9" i="2899"/>
  <c r="Z9" i="2899" s="1"/>
  <c r="Y8" i="2899"/>
  <c r="Y7" i="2899"/>
  <c r="Z7" i="2899" s="1"/>
  <c r="U13" i="2899"/>
  <c r="U12" i="2899"/>
  <c r="U8" i="2899"/>
  <c r="P24" i="2899" s="1"/>
  <c r="W3" i="2899"/>
  <c r="T14" i="2899"/>
  <c r="U14" i="2899" s="1"/>
  <c r="T13" i="2899"/>
  <c r="T12" i="2899"/>
  <c r="T11" i="2899"/>
  <c r="U11" i="2899" s="1"/>
  <c r="T10" i="2899"/>
  <c r="U10" i="2899" s="1"/>
  <c r="T9" i="2899"/>
  <c r="U9" i="2899" s="1"/>
  <c r="T8" i="2899"/>
  <c r="T7" i="2899"/>
  <c r="U7" i="2899" s="1"/>
  <c r="U23" i="2899"/>
  <c r="O10" i="2899"/>
  <c r="Q9" i="2899"/>
  <c r="O9" i="2899"/>
  <c r="P9" i="2899" s="1"/>
  <c r="O8" i="2899"/>
  <c r="P7" i="2899"/>
  <c r="O7" i="2899"/>
  <c r="Q4" i="2899" s="1"/>
  <c r="P8" i="2899" s="1"/>
  <c r="Q8" i="2899" s="1"/>
  <c r="Q3" i="2899"/>
  <c r="G3" i="2899"/>
  <c r="U28" i="2898"/>
  <c r="T28" i="2898"/>
  <c r="S28" i="2898"/>
  <c r="R28" i="2898"/>
  <c r="Q28" i="2898"/>
  <c r="P28" i="2898"/>
  <c r="AT11" i="2898"/>
  <c r="AT7" i="2898"/>
  <c r="AV3" i="2898"/>
  <c r="AS14" i="2898"/>
  <c r="AT14" i="2898" s="1"/>
  <c r="AS13" i="2898"/>
  <c r="AT13" i="2898" s="1"/>
  <c r="AS12" i="2898"/>
  <c r="AT12" i="2898" s="1"/>
  <c r="AS11" i="2898"/>
  <c r="AS10" i="2898"/>
  <c r="AT10" i="2898" s="1"/>
  <c r="AS9" i="2898"/>
  <c r="AT9" i="2898" s="1"/>
  <c r="AS8" i="2898"/>
  <c r="AT8" i="2898" s="1"/>
  <c r="U24" i="2898" s="1"/>
  <c r="AS7" i="2898"/>
  <c r="AO12" i="2898"/>
  <c r="AO11" i="2898"/>
  <c r="AO8" i="2898"/>
  <c r="T24" i="2898" s="1"/>
  <c r="AO7" i="2898"/>
  <c r="AQ3" i="2898"/>
  <c r="AN14" i="2898"/>
  <c r="AO14" i="2898" s="1"/>
  <c r="AN13" i="2898"/>
  <c r="AO13" i="2898" s="1"/>
  <c r="AN12" i="2898"/>
  <c r="AN11" i="2898"/>
  <c r="AN10" i="2898"/>
  <c r="AO10" i="2898" s="1"/>
  <c r="AN9" i="2898"/>
  <c r="AO9" i="2898" s="1"/>
  <c r="AN8" i="2898"/>
  <c r="AN7" i="2898"/>
  <c r="S24" i="2898"/>
  <c r="AJ11" i="2898"/>
  <c r="AJ8" i="2898"/>
  <c r="AJ7" i="2898"/>
  <c r="AL3" i="2898"/>
  <c r="AI14" i="2898"/>
  <c r="AJ14" i="2898" s="1"/>
  <c r="AI13" i="2898"/>
  <c r="AJ13" i="2898" s="1"/>
  <c r="AI12" i="2898"/>
  <c r="AJ12" i="2898" s="1"/>
  <c r="AI11" i="2898"/>
  <c r="AI10" i="2898"/>
  <c r="AJ10" i="2898" s="1"/>
  <c r="AI9" i="2898"/>
  <c r="AJ9" i="2898" s="1"/>
  <c r="AI8" i="2898"/>
  <c r="AI7" i="2898"/>
  <c r="R24" i="2898"/>
  <c r="AE11" i="2898"/>
  <c r="AE7" i="2898"/>
  <c r="AG3" i="2898"/>
  <c r="AD14" i="2898"/>
  <c r="AE14" i="2898" s="1"/>
  <c r="AD13" i="2898"/>
  <c r="AE13" i="2898" s="1"/>
  <c r="AD12" i="2898"/>
  <c r="AE12" i="2898" s="1"/>
  <c r="AD11" i="2898"/>
  <c r="AD10" i="2898"/>
  <c r="AE10" i="2898" s="1"/>
  <c r="AD9" i="2898"/>
  <c r="AE9" i="2898" s="1"/>
  <c r="AD8" i="2898"/>
  <c r="AE8" i="2898" s="1"/>
  <c r="AD7" i="2898"/>
  <c r="Z12" i="2898"/>
  <c r="Z11" i="2898"/>
  <c r="Z7" i="2898"/>
  <c r="AB3" i="2898"/>
  <c r="Y14" i="2898"/>
  <c r="Z14" i="2898" s="1"/>
  <c r="Y13" i="2898"/>
  <c r="Z13" i="2898" s="1"/>
  <c r="Y12" i="2898"/>
  <c r="Y11" i="2898"/>
  <c r="Y10" i="2898"/>
  <c r="Z10" i="2898" s="1"/>
  <c r="Y9" i="2898"/>
  <c r="Z9" i="2898" s="1"/>
  <c r="Y8" i="2898"/>
  <c r="Z8" i="2898" s="1"/>
  <c r="Q24" i="2898" s="1"/>
  <c r="Y7" i="2898"/>
  <c r="U12" i="2898"/>
  <c r="U11" i="2898"/>
  <c r="U8" i="2898"/>
  <c r="P24" i="2898" s="1"/>
  <c r="U7" i="2898"/>
  <c r="W3" i="2898"/>
  <c r="T14" i="2898"/>
  <c r="U14" i="2898" s="1"/>
  <c r="T13" i="2898"/>
  <c r="U13" i="2898" s="1"/>
  <c r="T12" i="2898"/>
  <c r="T11" i="2898"/>
  <c r="T10" i="2898"/>
  <c r="U10" i="2898" s="1"/>
  <c r="T9" i="2898"/>
  <c r="U9" i="2898" s="1"/>
  <c r="T8" i="2898"/>
  <c r="T7" i="2898"/>
  <c r="T23" i="2898"/>
  <c r="S23" i="2898"/>
  <c r="P23" i="2898"/>
  <c r="N20" i="2898"/>
  <c r="O10" i="2898"/>
  <c r="O9" i="2898"/>
  <c r="O8" i="2898"/>
  <c r="O7" i="2898"/>
  <c r="Q3" i="2898"/>
  <c r="G3" i="2898"/>
  <c r="R23" i="2898" s="1"/>
  <c r="U28" i="2897"/>
  <c r="T28" i="2897"/>
  <c r="S28" i="2897"/>
  <c r="R28" i="2897"/>
  <c r="Q28" i="2897"/>
  <c r="P28" i="2897"/>
  <c r="AT14" i="2897"/>
  <c r="AT11" i="2897"/>
  <c r="AT10" i="2897"/>
  <c r="AV3" i="2897"/>
  <c r="AS14" i="2897"/>
  <c r="AS13" i="2897"/>
  <c r="AT13" i="2897" s="1"/>
  <c r="AS12" i="2897"/>
  <c r="AT12" i="2897" s="1"/>
  <c r="AS11" i="2897"/>
  <c r="AS10" i="2897"/>
  <c r="AS9" i="2897"/>
  <c r="AT9" i="2897" s="1"/>
  <c r="AS8" i="2897"/>
  <c r="AT8" i="2897" s="1"/>
  <c r="U24" i="2897" s="1"/>
  <c r="AS7" i="2897"/>
  <c r="AT7" i="2897" s="1"/>
  <c r="AO14" i="2897"/>
  <c r="AO10" i="2897"/>
  <c r="AO7" i="2897"/>
  <c r="AQ3" i="2897"/>
  <c r="AN14" i="2897"/>
  <c r="AN13" i="2897"/>
  <c r="AO13" i="2897" s="1"/>
  <c r="AN12" i="2897"/>
  <c r="AO12" i="2897" s="1"/>
  <c r="AN11" i="2897"/>
  <c r="AO11" i="2897" s="1"/>
  <c r="AN10" i="2897"/>
  <c r="AN9" i="2897"/>
  <c r="AO9" i="2897" s="1"/>
  <c r="AN8" i="2897"/>
  <c r="AO8" i="2897" s="1"/>
  <c r="T24" i="2897" s="1"/>
  <c r="AN7" i="2897"/>
  <c r="AJ14" i="2897"/>
  <c r="AJ10" i="2897"/>
  <c r="AL3" i="2897"/>
  <c r="AI14" i="2897"/>
  <c r="AI13" i="2897"/>
  <c r="AJ13" i="2897" s="1"/>
  <c r="AI12" i="2897"/>
  <c r="AJ12" i="2897" s="1"/>
  <c r="AI11" i="2897"/>
  <c r="AJ11" i="2897" s="1"/>
  <c r="AI10" i="2897"/>
  <c r="AI9" i="2897"/>
  <c r="AJ9" i="2897" s="1"/>
  <c r="AI8" i="2897"/>
  <c r="AJ8" i="2897" s="1"/>
  <c r="S24" i="2897" s="1"/>
  <c r="AI7" i="2897"/>
  <c r="AJ7" i="2897" s="1"/>
  <c r="AE14" i="2897"/>
  <c r="AE10" i="2897"/>
  <c r="AE7" i="2897"/>
  <c r="AG3" i="2897"/>
  <c r="AD14" i="2897"/>
  <c r="AD13" i="2897"/>
  <c r="AE13" i="2897" s="1"/>
  <c r="AD12" i="2897"/>
  <c r="AE12" i="2897" s="1"/>
  <c r="AD11" i="2897"/>
  <c r="AE11" i="2897" s="1"/>
  <c r="AD10" i="2897"/>
  <c r="AD9" i="2897"/>
  <c r="AE9" i="2897" s="1"/>
  <c r="AD8" i="2897"/>
  <c r="AE8" i="2897" s="1"/>
  <c r="R24" i="2897" s="1"/>
  <c r="AD7" i="2897"/>
  <c r="Z14" i="2897"/>
  <c r="Z10" i="2897"/>
  <c r="AB3" i="2897"/>
  <c r="Y14" i="2897"/>
  <c r="Y13" i="2897"/>
  <c r="Z13" i="2897" s="1"/>
  <c r="Y12" i="2897"/>
  <c r="Z12" i="2897" s="1"/>
  <c r="Y11" i="2897"/>
  <c r="Z11" i="2897" s="1"/>
  <c r="Y10" i="2897"/>
  <c r="Y9" i="2897"/>
  <c r="Z9" i="2897" s="1"/>
  <c r="Y8" i="2897"/>
  <c r="Z8" i="2897" s="1"/>
  <c r="Q24" i="2897" s="1"/>
  <c r="Y7" i="2897"/>
  <c r="Z7" i="2897" s="1"/>
  <c r="U14" i="2897"/>
  <c r="U10" i="2897"/>
  <c r="U7" i="2897"/>
  <c r="W3" i="2897"/>
  <c r="T14" i="2897"/>
  <c r="T13" i="2897"/>
  <c r="U13" i="2897" s="1"/>
  <c r="T12" i="2897"/>
  <c r="U12" i="2897" s="1"/>
  <c r="T11" i="2897"/>
  <c r="U11" i="2897" s="1"/>
  <c r="T10" i="2897"/>
  <c r="T9" i="2897"/>
  <c r="U9" i="2897" s="1"/>
  <c r="T8" i="2897"/>
  <c r="U8" i="2897" s="1"/>
  <c r="P24" i="2897" s="1"/>
  <c r="T7" i="2897"/>
  <c r="T23" i="2897"/>
  <c r="S23" i="2897"/>
  <c r="R23" i="2897"/>
  <c r="P23" i="2897"/>
  <c r="N20" i="2897"/>
  <c r="O10" i="2897"/>
  <c r="O9" i="2897"/>
  <c r="O8" i="2897"/>
  <c r="O7" i="2897"/>
  <c r="Q3" i="2897"/>
  <c r="G3" i="2897"/>
  <c r="U23" i="2897" s="1"/>
  <c r="U28" i="2896"/>
  <c r="T28" i="2896"/>
  <c r="S28" i="2896"/>
  <c r="R28" i="2896"/>
  <c r="Q28" i="2896"/>
  <c r="P28" i="2896"/>
  <c r="AT13" i="2896"/>
  <c r="AT10" i="2896"/>
  <c r="AT9" i="2896"/>
  <c r="AV3" i="2896"/>
  <c r="AS14" i="2896"/>
  <c r="AT14" i="2896" s="1"/>
  <c r="AS13" i="2896"/>
  <c r="AS12" i="2896"/>
  <c r="AT12" i="2896" s="1"/>
  <c r="AS11" i="2896"/>
  <c r="AT11" i="2896" s="1"/>
  <c r="AS10" i="2896"/>
  <c r="AS9" i="2896"/>
  <c r="AS8" i="2896"/>
  <c r="AT8" i="2896" s="1"/>
  <c r="U24" i="2896" s="1"/>
  <c r="AS7" i="2896"/>
  <c r="AT7" i="2896" s="1"/>
  <c r="AO14" i="2896"/>
  <c r="AO13" i="2896"/>
  <c r="AO9" i="2896"/>
  <c r="AQ3" i="2896"/>
  <c r="AN14" i="2896"/>
  <c r="AN13" i="2896"/>
  <c r="AN12" i="2896"/>
  <c r="AO12" i="2896" s="1"/>
  <c r="AN11" i="2896"/>
  <c r="AO11" i="2896" s="1"/>
  <c r="AN10" i="2896"/>
  <c r="AO10" i="2896" s="1"/>
  <c r="AN9" i="2896"/>
  <c r="AN8" i="2896"/>
  <c r="AO8" i="2896" s="1"/>
  <c r="T24" i="2896" s="1"/>
  <c r="AN7" i="2896"/>
  <c r="AO7" i="2896" s="1"/>
  <c r="AJ13" i="2896"/>
  <c r="AJ9" i="2896"/>
  <c r="AL3" i="2896"/>
  <c r="AI14" i="2896"/>
  <c r="AJ14" i="2896" s="1"/>
  <c r="AI13" i="2896"/>
  <c r="AI12" i="2896"/>
  <c r="AJ12" i="2896" s="1"/>
  <c r="AI11" i="2896"/>
  <c r="AJ11" i="2896" s="1"/>
  <c r="AI10" i="2896"/>
  <c r="AJ10" i="2896" s="1"/>
  <c r="AI9" i="2896"/>
  <c r="AI8" i="2896"/>
  <c r="AJ8" i="2896" s="1"/>
  <c r="S24" i="2896" s="1"/>
  <c r="AI7" i="2896"/>
  <c r="AJ7" i="2896" s="1"/>
  <c r="AE14" i="2896"/>
  <c r="AE13" i="2896"/>
  <c r="AE9" i="2896"/>
  <c r="AG3" i="2896"/>
  <c r="AD14" i="2896"/>
  <c r="AD13" i="2896"/>
  <c r="AD12" i="2896"/>
  <c r="AE12" i="2896" s="1"/>
  <c r="AD11" i="2896"/>
  <c r="AE11" i="2896" s="1"/>
  <c r="AD10" i="2896"/>
  <c r="AE10" i="2896" s="1"/>
  <c r="AD9" i="2896"/>
  <c r="AD8" i="2896"/>
  <c r="AE8" i="2896" s="1"/>
  <c r="R24" i="2896" s="1"/>
  <c r="AD7" i="2896"/>
  <c r="AE7" i="2896" s="1"/>
  <c r="AG4" i="2896" s="1"/>
  <c r="AF13" i="2896" s="1"/>
  <c r="AG13" i="2896" s="1"/>
  <c r="Z13" i="2896"/>
  <c r="Z10" i="2896"/>
  <c r="Z9" i="2896"/>
  <c r="AB3" i="2896"/>
  <c r="Y14" i="2896"/>
  <c r="Z14" i="2896" s="1"/>
  <c r="Y13" i="2896"/>
  <c r="Y12" i="2896"/>
  <c r="Z12" i="2896" s="1"/>
  <c r="Y11" i="2896"/>
  <c r="Z11" i="2896" s="1"/>
  <c r="Y10" i="2896"/>
  <c r="Y9" i="2896"/>
  <c r="Y8" i="2896"/>
  <c r="Z8" i="2896" s="1"/>
  <c r="Q24" i="2896" s="1"/>
  <c r="Y7" i="2896"/>
  <c r="Z7" i="2896" s="1"/>
  <c r="U14" i="2896"/>
  <c r="U13" i="2896"/>
  <c r="U9" i="2896"/>
  <c r="W3" i="2896"/>
  <c r="T14" i="2896"/>
  <c r="T13" i="2896"/>
  <c r="T12" i="2896"/>
  <c r="U12" i="2896" s="1"/>
  <c r="T11" i="2896"/>
  <c r="U11" i="2896" s="1"/>
  <c r="T10" i="2896"/>
  <c r="U10" i="2896" s="1"/>
  <c r="T9" i="2896"/>
  <c r="T8" i="2896"/>
  <c r="U8" i="2896" s="1"/>
  <c r="P24" i="2896" s="1"/>
  <c r="T7" i="2896"/>
  <c r="U7" i="2896" s="1"/>
  <c r="O10" i="2896"/>
  <c r="O9" i="2896"/>
  <c r="O8" i="2896"/>
  <c r="O7" i="2896"/>
  <c r="Q3" i="2896"/>
  <c r="G3" i="2896"/>
  <c r="Q23" i="2896" s="1"/>
  <c r="U28" i="2895"/>
  <c r="T28" i="2895"/>
  <c r="S28" i="2895"/>
  <c r="R28" i="2895"/>
  <c r="Q28" i="2895"/>
  <c r="P28" i="2895"/>
  <c r="U24" i="2895"/>
  <c r="AT13" i="2895"/>
  <c r="AT12" i="2895"/>
  <c r="AT8" i="2895"/>
  <c r="AV3" i="2895"/>
  <c r="AS14" i="2895"/>
  <c r="AT14" i="2895" s="1"/>
  <c r="AS13" i="2895"/>
  <c r="AS12" i="2895"/>
  <c r="AS11" i="2895"/>
  <c r="AT11" i="2895" s="1"/>
  <c r="AS10" i="2895"/>
  <c r="AT10" i="2895" s="1"/>
  <c r="AS9" i="2895"/>
  <c r="AT9" i="2895" s="1"/>
  <c r="AS8" i="2895"/>
  <c r="AS7" i="2895"/>
  <c r="AT7" i="2895" s="1"/>
  <c r="AO13" i="2895"/>
  <c r="AO12" i="2895"/>
  <c r="AO8" i="2895"/>
  <c r="T24" i="2895" s="1"/>
  <c r="AQ3" i="2895"/>
  <c r="AN14" i="2895"/>
  <c r="AO14" i="2895" s="1"/>
  <c r="AN13" i="2895"/>
  <c r="AN12" i="2895"/>
  <c r="AN11" i="2895"/>
  <c r="AO11" i="2895" s="1"/>
  <c r="AN10" i="2895"/>
  <c r="AO10" i="2895" s="1"/>
  <c r="AN9" i="2895"/>
  <c r="AO9" i="2895" s="1"/>
  <c r="AN8" i="2895"/>
  <c r="AN7" i="2895"/>
  <c r="AO7" i="2895" s="1"/>
  <c r="AJ12" i="2895"/>
  <c r="AJ8" i="2895"/>
  <c r="S24" i="2895" s="1"/>
  <c r="AL3" i="2895"/>
  <c r="AI14" i="2895"/>
  <c r="AJ14" i="2895" s="1"/>
  <c r="AI13" i="2895"/>
  <c r="AJ13" i="2895" s="1"/>
  <c r="AI12" i="2895"/>
  <c r="AI11" i="2895"/>
  <c r="AJ11" i="2895" s="1"/>
  <c r="AI10" i="2895"/>
  <c r="AJ10" i="2895" s="1"/>
  <c r="AI9" i="2895"/>
  <c r="AJ9" i="2895" s="1"/>
  <c r="AI8" i="2895"/>
  <c r="AI7" i="2895"/>
  <c r="AJ7" i="2895" s="1"/>
  <c r="AE12" i="2895"/>
  <c r="AE8" i="2895"/>
  <c r="R24" i="2895" s="1"/>
  <c r="AG3" i="2895"/>
  <c r="AD14" i="2895"/>
  <c r="AE14" i="2895" s="1"/>
  <c r="AD13" i="2895"/>
  <c r="AE13" i="2895" s="1"/>
  <c r="AD12" i="2895"/>
  <c r="AD11" i="2895"/>
  <c r="AE11" i="2895" s="1"/>
  <c r="AD10" i="2895"/>
  <c r="AE10" i="2895" s="1"/>
  <c r="AD9" i="2895"/>
  <c r="AE9" i="2895" s="1"/>
  <c r="AD8" i="2895"/>
  <c r="AD7" i="2895"/>
  <c r="AE7" i="2895" s="1"/>
  <c r="Q24" i="2895"/>
  <c r="Z13" i="2895"/>
  <c r="Z12" i="2895"/>
  <c r="Z8" i="2895"/>
  <c r="AB3" i="2895"/>
  <c r="Y14" i="2895"/>
  <c r="Z14" i="2895" s="1"/>
  <c r="Y13" i="2895"/>
  <c r="Y12" i="2895"/>
  <c r="Y11" i="2895"/>
  <c r="Z11" i="2895" s="1"/>
  <c r="Y10" i="2895"/>
  <c r="Z10" i="2895" s="1"/>
  <c r="Y9" i="2895"/>
  <c r="Z9" i="2895" s="1"/>
  <c r="Y8" i="2895"/>
  <c r="Y7" i="2895"/>
  <c r="Z7" i="2895" s="1"/>
  <c r="U13" i="2895"/>
  <c r="U12" i="2895"/>
  <c r="U8" i="2895"/>
  <c r="P24" i="2895" s="1"/>
  <c r="W3" i="2895"/>
  <c r="T14" i="2895"/>
  <c r="U14" i="2895" s="1"/>
  <c r="T13" i="2895"/>
  <c r="T12" i="2895"/>
  <c r="T11" i="2895"/>
  <c r="U11" i="2895" s="1"/>
  <c r="T10" i="2895"/>
  <c r="U10" i="2895" s="1"/>
  <c r="T9" i="2895"/>
  <c r="U9" i="2895" s="1"/>
  <c r="T8" i="2895"/>
  <c r="T7" i="2895"/>
  <c r="U7" i="2895" s="1"/>
  <c r="O10" i="2895"/>
  <c r="O9" i="2895"/>
  <c r="O8" i="2895"/>
  <c r="O7" i="2895"/>
  <c r="Q3" i="2895"/>
  <c r="G3" i="2895"/>
  <c r="U28" i="2894"/>
  <c r="T28" i="2894"/>
  <c r="S28" i="2894"/>
  <c r="R28" i="2894"/>
  <c r="Q28" i="2894"/>
  <c r="P28" i="2894"/>
  <c r="U24" i="2894"/>
  <c r="AT11" i="2894"/>
  <c r="AT9" i="2894"/>
  <c r="AT8" i="2894"/>
  <c r="AT7" i="2894"/>
  <c r="AV3" i="2894"/>
  <c r="AS14" i="2894"/>
  <c r="AT14" i="2894" s="1"/>
  <c r="AS13" i="2894"/>
  <c r="AT13" i="2894" s="1"/>
  <c r="AS12" i="2894"/>
  <c r="AT12" i="2894" s="1"/>
  <c r="AS11" i="2894"/>
  <c r="AS10" i="2894"/>
  <c r="AT10" i="2894" s="1"/>
  <c r="AS9" i="2894"/>
  <c r="AS8" i="2894"/>
  <c r="AS7" i="2894"/>
  <c r="AO13" i="2894"/>
  <c r="AO12" i="2894"/>
  <c r="AO7" i="2894"/>
  <c r="AQ3" i="2894"/>
  <c r="AN14" i="2894"/>
  <c r="AO14" i="2894" s="1"/>
  <c r="AN13" i="2894"/>
  <c r="AN12" i="2894"/>
  <c r="AN11" i="2894"/>
  <c r="AO11" i="2894" s="1"/>
  <c r="AN10" i="2894"/>
  <c r="AO10" i="2894" s="1"/>
  <c r="AN9" i="2894"/>
  <c r="AO9" i="2894" s="1"/>
  <c r="AN8" i="2894"/>
  <c r="AO8" i="2894" s="1"/>
  <c r="T24" i="2894" s="1"/>
  <c r="AN7" i="2894"/>
  <c r="AJ14" i="2894"/>
  <c r="AJ11" i="2894"/>
  <c r="AJ10" i="2894"/>
  <c r="AJ7" i="2894"/>
  <c r="AL3" i="2894"/>
  <c r="AI14" i="2894"/>
  <c r="AI13" i="2894"/>
  <c r="AJ13" i="2894" s="1"/>
  <c r="AI12" i="2894"/>
  <c r="AJ12" i="2894" s="1"/>
  <c r="AI11" i="2894"/>
  <c r="AI10" i="2894"/>
  <c r="AI9" i="2894"/>
  <c r="AJ9" i="2894" s="1"/>
  <c r="AI8" i="2894"/>
  <c r="AJ8" i="2894" s="1"/>
  <c r="S24" i="2894" s="1"/>
  <c r="AI7" i="2894"/>
  <c r="AE14" i="2894"/>
  <c r="AE12" i="2894"/>
  <c r="AE11" i="2894"/>
  <c r="AE10" i="2894"/>
  <c r="AE7" i="2894"/>
  <c r="AG3" i="2894"/>
  <c r="AD14" i="2894"/>
  <c r="AD13" i="2894"/>
  <c r="AE13" i="2894" s="1"/>
  <c r="AD12" i="2894"/>
  <c r="AD11" i="2894"/>
  <c r="AD10" i="2894"/>
  <c r="AD9" i="2894"/>
  <c r="AE9" i="2894" s="1"/>
  <c r="AD8" i="2894"/>
  <c r="AE8" i="2894" s="1"/>
  <c r="R24" i="2894" s="1"/>
  <c r="AD7" i="2894"/>
  <c r="Z14" i="2894"/>
  <c r="Z11" i="2894"/>
  <c r="Z10" i="2894"/>
  <c r="Z8" i="2894"/>
  <c r="Z7" i="2894"/>
  <c r="AB3" i="2894"/>
  <c r="Y14" i="2894"/>
  <c r="Y13" i="2894"/>
  <c r="Z13" i="2894" s="1"/>
  <c r="Y12" i="2894"/>
  <c r="Z12" i="2894" s="1"/>
  <c r="Y11" i="2894"/>
  <c r="Y10" i="2894"/>
  <c r="Y9" i="2894"/>
  <c r="Z9" i="2894" s="1"/>
  <c r="Y8" i="2894"/>
  <c r="Y7" i="2894"/>
  <c r="U14" i="2894"/>
  <c r="U11" i="2894"/>
  <c r="U10" i="2894"/>
  <c r="U7" i="2894"/>
  <c r="W3" i="2894"/>
  <c r="T14" i="2894"/>
  <c r="T13" i="2894"/>
  <c r="U13" i="2894" s="1"/>
  <c r="T12" i="2894"/>
  <c r="U12" i="2894" s="1"/>
  <c r="T11" i="2894"/>
  <c r="T10" i="2894"/>
  <c r="T9" i="2894"/>
  <c r="U9" i="2894" s="1"/>
  <c r="T8" i="2894"/>
  <c r="U8" i="2894" s="1"/>
  <c r="P24" i="2894" s="1"/>
  <c r="T7" i="2894"/>
  <c r="T23" i="2894"/>
  <c r="S23" i="2894"/>
  <c r="R23" i="2894"/>
  <c r="P23" i="2894"/>
  <c r="N20" i="2894"/>
  <c r="O10" i="2894"/>
  <c r="O9" i="2894"/>
  <c r="O8" i="2894"/>
  <c r="O7" i="2894"/>
  <c r="Q3" i="2894"/>
  <c r="G3" i="2894"/>
  <c r="U23" i="2894" s="1"/>
  <c r="U28" i="2893"/>
  <c r="T28" i="2893"/>
  <c r="S28" i="2893"/>
  <c r="R28" i="2893"/>
  <c r="Q28" i="2893"/>
  <c r="P28" i="2893"/>
  <c r="AT14" i="2893"/>
  <c r="AT13" i="2893"/>
  <c r="AT10" i="2893"/>
  <c r="AT9" i="2893"/>
  <c r="AV3" i="2893"/>
  <c r="AS14" i="2893"/>
  <c r="AS13" i="2893"/>
  <c r="AS12" i="2893"/>
  <c r="AT12" i="2893" s="1"/>
  <c r="AS11" i="2893"/>
  <c r="AT11" i="2893" s="1"/>
  <c r="AS10" i="2893"/>
  <c r="AS9" i="2893"/>
  <c r="AS8" i="2893"/>
  <c r="AT8" i="2893" s="1"/>
  <c r="U24" i="2893" s="1"/>
  <c r="AS7" i="2893"/>
  <c r="AT7" i="2893" s="1"/>
  <c r="AO14" i="2893"/>
  <c r="AO13" i="2893"/>
  <c r="AO10" i="2893"/>
  <c r="AO9" i="2893"/>
  <c r="AQ3" i="2893"/>
  <c r="AN14" i="2893"/>
  <c r="AN13" i="2893"/>
  <c r="AN12" i="2893"/>
  <c r="AO12" i="2893" s="1"/>
  <c r="AN11" i="2893"/>
  <c r="AO11" i="2893" s="1"/>
  <c r="AN10" i="2893"/>
  <c r="AN9" i="2893"/>
  <c r="AN8" i="2893"/>
  <c r="AO8" i="2893" s="1"/>
  <c r="T24" i="2893" s="1"/>
  <c r="AN7" i="2893"/>
  <c r="AO7" i="2893" s="1"/>
  <c r="AJ14" i="2893"/>
  <c r="AJ13" i="2893"/>
  <c r="AJ10" i="2893"/>
  <c r="AJ9" i="2893"/>
  <c r="AL3" i="2893"/>
  <c r="AI14" i="2893"/>
  <c r="AI13" i="2893"/>
  <c r="AI12" i="2893"/>
  <c r="AJ12" i="2893" s="1"/>
  <c r="AI11" i="2893"/>
  <c r="AJ11" i="2893" s="1"/>
  <c r="AI10" i="2893"/>
  <c r="AI9" i="2893"/>
  <c r="AI8" i="2893"/>
  <c r="AJ8" i="2893" s="1"/>
  <c r="S24" i="2893" s="1"/>
  <c r="AI7" i="2893"/>
  <c r="AJ7" i="2893" s="1"/>
  <c r="AE14" i="2893"/>
  <c r="AE13" i="2893"/>
  <c r="AE10" i="2893"/>
  <c r="AE9" i="2893"/>
  <c r="AG3" i="2893"/>
  <c r="AD14" i="2893"/>
  <c r="AD13" i="2893"/>
  <c r="AD12" i="2893"/>
  <c r="AE12" i="2893" s="1"/>
  <c r="AD11" i="2893"/>
  <c r="AE11" i="2893" s="1"/>
  <c r="AD10" i="2893"/>
  <c r="AD9" i="2893"/>
  <c r="AD8" i="2893"/>
  <c r="AE8" i="2893" s="1"/>
  <c r="R24" i="2893" s="1"/>
  <c r="AD7" i="2893"/>
  <c r="AE7" i="2893" s="1"/>
  <c r="Z14" i="2893"/>
  <c r="Z13" i="2893"/>
  <c r="Z10" i="2893"/>
  <c r="Z9" i="2893"/>
  <c r="AB3" i="2893"/>
  <c r="Y14" i="2893"/>
  <c r="Y13" i="2893"/>
  <c r="Y12" i="2893"/>
  <c r="Z12" i="2893" s="1"/>
  <c r="Y11" i="2893"/>
  <c r="Z11" i="2893" s="1"/>
  <c r="Y10" i="2893"/>
  <c r="Y9" i="2893"/>
  <c r="Y8" i="2893"/>
  <c r="Z8" i="2893" s="1"/>
  <c r="Q24" i="2893" s="1"/>
  <c r="Y7" i="2893"/>
  <c r="Z7" i="2893" s="1"/>
  <c r="U14" i="2893"/>
  <c r="U13" i="2893"/>
  <c r="U10" i="2893"/>
  <c r="U9" i="2893"/>
  <c r="W3" i="2893"/>
  <c r="T14" i="2893"/>
  <c r="T13" i="2893"/>
  <c r="T12" i="2893"/>
  <c r="U12" i="2893" s="1"/>
  <c r="T11" i="2893"/>
  <c r="U11" i="2893" s="1"/>
  <c r="T10" i="2893"/>
  <c r="T9" i="2893"/>
  <c r="T8" i="2893"/>
  <c r="U8" i="2893" s="1"/>
  <c r="P24" i="2893" s="1"/>
  <c r="T7" i="2893"/>
  <c r="U7" i="2893" s="1"/>
  <c r="S23" i="2893"/>
  <c r="R23" i="2893"/>
  <c r="N20" i="2893"/>
  <c r="O10" i="2893"/>
  <c r="O9" i="2893"/>
  <c r="O8" i="2893"/>
  <c r="O7" i="2893"/>
  <c r="Q3" i="2893"/>
  <c r="G3" i="2893"/>
  <c r="U23" i="2893" s="1"/>
  <c r="U28" i="2892"/>
  <c r="T28" i="2892"/>
  <c r="S28" i="2892"/>
  <c r="R28" i="2892"/>
  <c r="Q28" i="2892"/>
  <c r="P28" i="2892"/>
  <c r="AT13" i="2892"/>
  <c r="AT12" i="2892"/>
  <c r="AT9" i="2892"/>
  <c r="AT8" i="2892"/>
  <c r="U24" i="2892" s="1"/>
  <c r="AV3" i="2892"/>
  <c r="AS14" i="2892"/>
  <c r="AT14" i="2892" s="1"/>
  <c r="AS13" i="2892"/>
  <c r="AS12" i="2892"/>
  <c r="AS11" i="2892"/>
  <c r="AT11" i="2892" s="1"/>
  <c r="AS10" i="2892"/>
  <c r="AT10" i="2892" s="1"/>
  <c r="AS9" i="2892"/>
  <c r="AS8" i="2892"/>
  <c r="AS7" i="2892"/>
  <c r="AT7" i="2892" s="1"/>
  <c r="AO13" i="2892"/>
  <c r="AO12" i="2892"/>
  <c r="AO9" i="2892"/>
  <c r="AO8" i="2892"/>
  <c r="T24" i="2892" s="1"/>
  <c r="AQ3" i="2892"/>
  <c r="AN14" i="2892"/>
  <c r="AO14" i="2892" s="1"/>
  <c r="AN13" i="2892"/>
  <c r="AN12" i="2892"/>
  <c r="AN11" i="2892"/>
  <c r="AO11" i="2892" s="1"/>
  <c r="AN10" i="2892"/>
  <c r="AO10" i="2892" s="1"/>
  <c r="AN9" i="2892"/>
  <c r="AN8" i="2892"/>
  <c r="AN7" i="2892"/>
  <c r="AO7" i="2892" s="1"/>
  <c r="AJ13" i="2892"/>
  <c r="AJ12" i="2892"/>
  <c r="AJ9" i="2892"/>
  <c r="AJ8" i="2892"/>
  <c r="S24" i="2892" s="1"/>
  <c r="AL3" i="2892"/>
  <c r="AI14" i="2892"/>
  <c r="AJ14" i="2892" s="1"/>
  <c r="AI13" i="2892"/>
  <c r="AI12" i="2892"/>
  <c r="AI11" i="2892"/>
  <c r="AJ11" i="2892" s="1"/>
  <c r="AI10" i="2892"/>
  <c r="AJ10" i="2892" s="1"/>
  <c r="AI9" i="2892"/>
  <c r="AI8" i="2892"/>
  <c r="AI7" i="2892"/>
  <c r="AJ7" i="2892" s="1"/>
  <c r="AE13" i="2892"/>
  <c r="AE12" i="2892"/>
  <c r="AE9" i="2892"/>
  <c r="AE8" i="2892"/>
  <c r="R24" i="2892" s="1"/>
  <c r="AG3" i="2892"/>
  <c r="AD14" i="2892"/>
  <c r="AE14" i="2892" s="1"/>
  <c r="AD13" i="2892"/>
  <c r="AD12" i="2892"/>
  <c r="AD11" i="2892"/>
  <c r="AE11" i="2892" s="1"/>
  <c r="AD10" i="2892"/>
  <c r="AE10" i="2892" s="1"/>
  <c r="AD9" i="2892"/>
  <c r="AD8" i="2892"/>
  <c r="AD7" i="2892"/>
  <c r="AE7" i="2892" s="1"/>
  <c r="Z13" i="2892"/>
  <c r="Z12" i="2892"/>
  <c r="Z9" i="2892"/>
  <c r="Z8" i="2892"/>
  <c r="Q24" i="2892" s="1"/>
  <c r="AB3" i="2892"/>
  <c r="Y14" i="2892"/>
  <c r="Z14" i="2892" s="1"/>
  <c r="Y13" i="2892"/>
  <c r="Y12" i="2892"/>
  <c r="Y11" i="2892"/>
  <c r="Z11" i="2892" s="1"/>
  <c r="Y10" i="2892"/>
  <c r="Z10" i="2892" s="1"/>
  <c r="Y9" i="2892"/>
  <c r="Y8" i="2892"/>
  <c r="Y7" i="2892"/>
  <c r="Z7" i="2892" s="1"/>
  <c r="U13" i="2892"/>
  <c r="U12" i="2892"/>
  <c r="U9" i="2892"/>
  <c r="U8" i="2892"/>
  <c r="P24" i="2892" s="1"/>
  <c r="W3" i="2892"/>
  <c r="T14" i="2892"/>
  <c r="U14" i="2892" s="1"/>
  <c r="T13" i="2892"/>
  <c r="T12" i="2892"/>
  <c r="T11" i="2892"/>
  <c r="U11" i="2892" s="1"/>
  <c r="T10" i="2892"/>
  <c r="U10" i="2892" s="1"/>
  <c r="T9" i="2892"/>
  <c r="T8" i="2892"/>
  <c r="T7" i="2892"/>
  <c r="U7" i="2892" s="1"/>
  <c r="U23" i="2892"/>
  <c r="O10" i="2892"/>
  <c r="P10" i="2892" s="1"/>
  <c r="Q10" i="2892" s="1"/>
  <c r="O9" i="2892"/>
  <c r="O8" i="2892"/>
  <c r="O7" i="2892"/>
  <c r="Q4" i="2892" s="1"/>
  <c r="Q3" i="2892"/>
  <c r="G3" i="2892"/>
  <c r="U28" i="2891"/>
  <c r="T28" i="2891"/>
  <c r="S28" i="2891"/>
  <c r="R28" i="2891"/>
  <c r="Q28" i="2891"/>
  <c r="P28" i="2891"/>
  <c r="AT12" i="2891"/>
  <c r="AT11" i="2891"/>
  <c r="AT8" i="2891"/>
  <c r="U24" i="2891" s="1"/>
  <c r="AT7" i="2891"/>
  <c r="AV3" i="2891"/>
  <c r="AS14" i="2891"/>
  <c r="AT14" i="2891" s="1"/>
  <c r="AS13" i="2891"/>
  <c r="AT13" i="2891" s="1"/>
  <c r="AS12" i="2891"/>
  <c r="AS11" i="2891"/>
  <c r="AS10" i="2891"/>
  <c r="AT10" i="2891" s="1"/>
  <c r="AS9" i="2891"/>
  <c r="AT9" i="2891" s="1"/>
  <c r="AS8" i="2891"/>
  <c r="AS7" i="2891"/>
  <c r="AO12" i="2891"/>
  <c r="AO11" i="2891"/>
  <c r="AO8" i="2891"/>
  <c r="T24" i="2891" s="1"/>
  <c r="AO7" i="2891"/>
  <c r="AQ3" i="2891"/>
  <c r="AN14" i="2891"/>
  <c r="AO14" i="2891" s="1"/>
  <c r="AN13" i="2891"/>
  <c r="AO13" i="2891" s="1"/>
  <c r="AN12" i="2891"/>
  <c r="AN11" i="2891"/>
  <c r="AN10" i="2891"/>
  <c r="AO10" i="2891" s="1"/>
  <c r="AN9" i="2891"/>
  <c r="AO9" i="2891" s="1"/>
  <c r="AN8" i="2891"/>
  <c r="AN7" i="2891"/>
  <c r="S24" i="2891"/>
  <c r="AJ12" i="2891"/>
  <c r="AJ11" i="2891"/>
  <c r="AJ9" i="2891"/>
  <c r="AJ8" i="2891"/>
  <c r="AJ7" i="2891"/>
  <c r="AL3" i="2891"/>
  <c r="AI14" i="2891"/>
  <c r="AJ14" i="2891" s="1"/>
  <c r="AI13" i="2891"/>
  <c r="AJ13" i="2891" s="1"/>
  <c r="AI12" i="2891"/>
  <c r="AI11" i="2891"/>
  <c r="AI10" i="2891"/>
  <c r="AJ10" i="2891" s="1"/>
  <c r="AI9" i="2891"/>
  <c r="AI8" i="2891"/>
  <c r="AI7" i="2891"/>
  <c r="AE12" i="2891"/>
  <c r="AE11" i="2891"/>
  <c r="AE8" i="2891"/>
  <c r="R24" i="2891" s="1"/>
  <c r="AE7" i="2891"/>
  <c r="AG3" i="2891"/>
  <c r="AD14" i="2891"/>
  <c r="AE14" i="2891" s="1"/>
  <c r="AD13" i="2891"/>
  <c r="AE13" i="2891" s="1"/>
  <c r="AD12" i="2891"/>
  <c r="AD11" i="2891"/>
  <c r="AD10" i="2891"/>
  <c r="AE10" i="2891" s="1"/>
  <c r="AD9" i="2891"/>
  <c r="AE9" i="2891" s="1"/>
  <c r="AD8" i="2891"/>
  <c r="AD7" i="2891"/>
  <c r="Z12" i="2891"/>
  <c r="Z11" i="2891"/>
  <c r="Z8" i="2891"/>
  <c r="Q24" i="2891" s="1"/>
  <c r="Z7" i="2891"/>
  <c r="AB3" i="2891"/>
  <c r="Y14" i="2891"/>
  <c r="Z14" i="2891" s="1"/>
  <c r="Y13" i="2891"/>
  <c r="Z13" i="2891" s="1"/>
  <c r="Y12" i="2891"/>
  <c r="Y11" i="2891"/>
  <c r="Y10" i="2891"/>
  <c r="Z10" i="2891" s="1"/>
  <c r="Y9" i="2891"/>
  <c r="Z9" i="2891" s="1"/>
  <c r="Y8" i="2891"/>
  <c r="Y7" i="2891"/>
  <c r="U12" i="2891"/>
  <c r="U11" i="2891"/>
  <c r="U8" i="2891"/>
  <c r="P24" i="2891" s="1"/>
  <c r="U7" i="2891"/>
  <c r="W3" i="2891"/>
  <c r="T14" i="2891"/>
  <c r="U14" i="2891" s="1"/>
  <c r="T13" i="2891"/>
  <c r="U13" i="2891" s="1"/>
  <c r="T12" i="2891"/>
  <c r="T11" i="2891"/>
  <c r="T10" i="2891"/>
  <c r="U10" i="2891" s="1"/>
  <c r="T9" i="2891"/>
  <c r="U9" i="2891" s="1"/>
  <c r="T8" i="2891"/>
  <c r="T7" i="2891"/>
  <c r="U23" i="2891"/>
  <c r="T23" i="2891"/>
  <c r="O10" i="2891"/>
  <c r="O9" i="2891"/>
  <c r="O8" i="2891"/>
  <c r="O7" i="2891"/>
  <c r="Q3" i="2891"/>
  <c r="G3" i="2891"/>
  <c r="U28" i="2890"/>
  <c r="T28" i="2890"/>
  <c r="S28" i="2890"/>
  <c r="R28" i="2890"/>
  <c r="Q28" i="2890"/>
  <c r="P28" i="2890"/>
  <c r="AT14" i="2890"/>
  <c r="AT12" i="2890"/>
  <c r="AT11" i="2890"/>
  <c r="AT10" i="2890"/>
  <c r="AT7" i="2890"/>
  <c r="AV3" i="2890"/>
  <c r="AS14" i="2890"/>
  <c r="AS13" i="2890"/>
  <c r="AT13" i="2890" s="1"/>
  <c r="AS12" i="2890"/>
  <c r="AS11" i="2890"/>
  <c r="AS10" i="2890"/>
  <c r="AS9" i="2890"/>
  <c r="AT9" i="2890" s="1"/>
  <c r="AS8" i="2890"/>
  <c r="AT8" i="2890" s="1"/>
  <c r="U24" i="2890" s="1"/>
  <c r="AS7" i="2890"/>
  <c r="AO14" i="2890"/>
  <c r="AO11" i="2890"/>
  <c r="AO10" i="2890"/>
  <c r="AO8" i="2890"/>
  <c r="AO7" i="2890"/>
  <c r="AQ3" i="2890"/>
  <c r="AN14" i="2890"/>
  <c r="AN13" i="2890"/>
  <c r="AO13" i="2890" s="1"/>
  <c r="AN12" i="2890"/>
  <c r="AO12" i="2890" s="1"/>
  <c r="AN11" i="2890"/>
  <c r="AN10" i="2890"/>
  <c r="AN9" i="2890"/>
  <c r="AO9" i="2890" s="1"/>
  <c r="AN8" i="2890"/>
  <c r="AN7" i="2890"/>
  <c r="S24" i="2890"/>
  <c r="AJ14" i="2890"/>
  <c r="AJ11" i="2890"/>
  <c r="AJ10" i="2890"/>
  <c r="AJ8" i="2890"/>
  <c r="AJ7" i="2890"/>
  <c r="AL3" i="2890"/>
  <c r="AI14" i="2890"/>
  <c r="AI13" i="2890"/>
  <c r="AJ13" i="2890" s="1"/>
  <c r="AI12" i="2890"/>
  <c r="AJ12" i="2890" s="1"/>
  <c r="AI11" i="2890"/>
  <c r="AI10" i="2890"/>
  <c r="AI9" i="2890"/>
  <c r="AJ9" i="2890" s="1"/>
  <c r="AI8" i="2890"/>
  <c r="AI7" i="2890"/>
  <c r="AE14" i="2890"/>
  <c r="AE11" i="2890"/>
  <c r="AE10" i="2890"/>
  <c r="AE7" i="2890"/>
  <c r="AG3" i="2890"/>
  <c r="AD14" i="2890"/>
  <c r="AD13" i="2890"/>
  <c r="AE13" i="2890" s="1"/>
  <c r="AD12" i="2890"/>
  <c r="AE12" i="2890" s="1"/>
  <c r="AD11" i="2890"/>
  <c r="AD10" i="2890"/>
  <c r="AD9" i="2890"/>
  <c r="AE9" i="2890" s="1"/>
  <c r="AD8" i="2890"/>
  <c r="AE8" i="2890" s="1"/>
  <c r="R24" i="2890" s="1"/>
  <c r="AD7" i="2890"/>
  <c r="Z14" i="2890"/>
  <c r="Z11" i="2890"/>
  <c r="Z10" i="2890"/>
  <c r="Z7" i="2890"/>
  <c r="AB3" i="2890"/>
  <c r="Y14" i="2890"/>
  <c r="Y13" i="2890"/>
  <c r="Z13" i="2890" s="1"/>
  <c r="Y12" i="2890"/>
  <c r="Z12" i="2890" s="1"/>
  <c r="Y11" i="2890"/>
  <c r="Y10" i="2890"/>
  <c r="Y9" i="2890"/>
  <c r="Z9" i="2890" s="1"/>
  <c r="Y8" i="2890"/>
  <c r="Z8" i="2890" s="1"/>
  <c r="Q24" i="2890" s="1"/>
  <c r="Y7" i="2890"/>
  <c r="U14" i="2890"/>
  <c r="U11" i="2890"/>
  <c r="U10" i="2890"/>
  <c r="U8" i="2890"/>
  <c r="U7" i="2890"/>
  <c r="W3" i="2890"/>
  <c r="T14" i="2890"/>
  <c r="T13" i="2890"/>
  <c r="U13" i="2890" s="1"/>
  <c r="T12" i="2890"/>
  <c r="U12" i="2890" s="1"/>
  <c r="T11" i="2890"/>
  <c r="T10" i="2890"/>
  <c r="T9" i="2890"/>
  <c r="U9" i="2890" s="1"/>
  <c r="T8" i="2890"/>
  <c r="T7" i="2890"/>
  <c r="T23" i="2890"/>
  <c r="S23" i="2890"/>
  <c r="R23" i="2890"/>
  <c r="P23" i="2890"/>
  <c r="N20" i="2890"/>
  <c r="O10" i="2890"/>
  <c r="O9" i="2890"/>
  <c r="O8" i="2890"/>
  <c r="O7" i="2890"/>
  <c r="Q3" i="2890"/>
  <c r="G3" i="2890"/>
  <c r="U23" i="2890" s="1"/>
  <c r="U28" i="2889"/>
  <c r="T28" i="2889"/>
  <c r="S28" i="2889"/>
  <c r="R28" i="2889"/>
  <c r="Q28" i="2889"/>
  <c r="P28" i="2889"/>
  <c r="AT14" i="2889"/>
  <c r="AT13" i="2889"/>
  <c r="AT10" i="2889"/>
  <c r="AT9" i="2889"/>
  <c r="AT7" i="2889"/>
  <c r="AV3" i="2889"/>
  <c r="AS14" i="2889"/>
  <c r="AS13" i="2889"/>
  <c r="AS12" i="2889"/>
  <c r="AT12" i="2889" s="1"/>
  <c r="AS11" i="2889"/>
  <c r="AT11" i="2889" s="1"/>
  <c r="AS10" i="2889"/>
  <c r="AS9" i="2889"/>
  <c r="AS8" i="2889"/>
  <c r="AT8" i="2889" s="1"/>
  <c r="U24" i="2889" s="1"/>
  <c r="AS7" i="2889"/>
  <c r="AO14" i="2889"/>
  <c r="AO13" i="2889"/>
  <c r="AO10" i="2889"/>
  <c r="AO9" i="2889"/>
  <c r="AO7" i="2889"/>
  <c r="AQ3" i="2889"/>
  <c r="AN14" i="2889"/>
  <c r="AN13" i="2889"/>
  <c r="AN12" i="2889"/>
  <c r="AO12" i="2889" s="1"/>
  <c r="AN11" i="2889"/>
  <c r="AO11" i="2889" s="1"/>
  <c r="AN10" i="2889"/>
  <c r="AN9" i="2889"/>
  <c r="AN8" i="2889"/>
  <c r="AO8" i="2889" s="1"/>
  <c r="T24" i="2889" s="1"/>
  <c r="AN7" i="2889"/>
  <c r="AJ14" i="2889"/>
  <c r="AJ13" i="2889"/>
  <c r="AJ10" i="2889"/>
  <c r="AJ9" i="2889"/>
  <c r="AJ7" i="2889"/>
  <c r="AL3" i="2889"/>
  <c r="AI14" i="2889"/>
  <c r="AI13" i="2889"/>
  <c r="AI12" i="2889"/>
  <c r="AJ12" i="2889" s="1"/>
  <c r="AI11" i="2889"/>
  <c r="AJ11" i="2889" s="1"/>
  <c r="AI10" i="2889"/>
  <c r="AI9" i="2889"/>
  <c r="AI8" i="2889"/>
  <c r="AJ8" i="2889" s="1"/>
  <c r="S24" i="2889" s="1"/>
  <c r="AI7" i="2889"/>
  <c r="AE14" i="2889"/>
  <c r="AE13" i="2889"/>
  <c r="AE10" i="2889"/>
  <c r="AE9" i="2889"/>
  <c r="AE7" i="2889"/>
  <c r="AG3" i="2889"/>
  <c r="AD14" i="2889"/>
  <c r="AD13" i="2889"/>
  <c r="AD12" i="2889"/>
  <c r="AE12" i="2889" s="1"/>
  <c r="AD11" i="2889"/>
  <c r="AE11" i="2889" s="1"/>
  <c r="AD10" i="2889"/>
  <c r="AD9" i="2889"/>
  <c r="AD8" i="2889"/>
  <c r="AE8" i="2889" s="1"/>
  <c r="R24" i="2889" s="1"/>
  <c r="AD7" i="2889"/>
  <c r="Z14" i="2889"/>
  <c r="Z13" i="2889"/>
  <c r="Z10" i="2889"/>
  <c r="Z9" i="2889"/>
  <c r="Z7" i="2889"/>
  <c r="AB3" i="2889"/>
  <c r="Y14" i="2889"/>
  <c r="Y13" i="2889"/>
  <c r="Y12" i="2889"/>
  <c r="Z12" i="2889" s="1"/>
  <c r="Y11" i="2889"/>
  <c r="Z11" i="2889" s="1"/>
  <c r="Y10" i="2889"/>
  <c r="Y9" i="2889"/>
  <c r="Y8" i="2889"/>
  <c r="Z8" i="2889" s="1"/>
  <c r="Q24" i="2889" s="1"/>
  <c r="Y7" i="2889"/>
  <c r="U14" i="2889"/>
  <c r="U13" i="2889"/>
  <c r="U10" i="2889"/>
  <c r="U9" i="2889"/>
  <c r="U7" i="2889"/>
  <c r="W3" i="2889"/>
  <c r="T14" i="2889"/>
  <c r="T13" i="2889"/>
  <c r="T12" i="2889"/>
  <c r="U12" i="2889" s="1"/>
  <c r="T11" i="2889"/>
  <c r="U11" i="2889" s="1"/>
  <c r="T10" i="2889"/>
  <c r="T9" i="2889"/>
  <c r="T8" i="2889"/>
  <c r="U8" i="2889" s="1"/>
  <c r="P24" i="2889" s="1"/>
  <c r="T7" i="2889"/>
  <c r="S23" i="2889"/>
  <c r="R23" i="2889"/>
  <c r="N20" i="2889"/>
  <c r="O10" i="2889"/>
  <c r="O9" i="2889"/>
  <c r="O8" i="2889"/>
  <c r="O7" i="2889"/>
  <c r="Q3" i="2889"/>
  <c r="G3" i="2889"/>
  <c r="U23" i="2889" s="1"/>
  <c r="U28" i="2888"/>
  <c r="T28" i="2888"/>
  <c r="S28" i="2888"/>
  <c r="R28" i="2888"/>
  <c r="Q28" i="2888"/>
  <c r="P28" i="2888"/>
  <c r="AT14" i="2888"/>
  <c r="AT13" i="2888"/>
  <c r="AT12" i="2888"/>
  <c r="AT9" i="2888"/>
  <c r="AT8" i="2888"/>
  <c r="U24" i="2888" s="1"/>
  <c r="AV3" i="2888"/>
  <c r="AS14" i="2888"/>
  <c r="AS13" i="2888"/>
  <c r="AS12" i="2888"/>
  <c r="AS11" i="2888"/>
  <c r="AT11" i="2888" s="1"/>
  <c r="AS10" i="2888"/>
  <c r="AT10" i="2888" s="1"/>
  <c r="AS9" i="2888"/>
  <c r="AS8" i="2888"/>
  <c r="AS7" i="2888"/>
  <c r="AT7" i="2888" s="1"/>
  <c r="AO14" i="2888"/>
  <c r="AO13" i="2888"/>
  <c r="AO12" i="2888"/>
  <c r="AO9" i="2888"/>
  <c r="AO8" i="2888"/>
  <c r="T24" i="2888" s="1"/>
  <c r="AQ3" i="2888"/>
  <c r="AN14" i="2888"/>
  <c r="AN13" i="2888"/>
  <c r="AN12" i="2888"/>
  <c r="AN11" i="2888"/>
  <c r="AO11" i="2888" s="1"/>
  <c r="AN10" i="2888"/>
  <c r="AO10" i="2888" s="1"/>
  <c r="AN9" i="2888"/>
  <c r="AN8" i="2888"/>
  <c r="AN7" i="2888"/>
  <c r="AO7" i="2888" s="1"/>
  <c r="AJ14" i="2888"/>
  <c r="AJ13" i="2888"/>
  <c r="AJ12" i="2888"/>
  <c r="AJ9" i="2888"/>
  <c r="AJ8" i="2888"/>
  <c r="S24" i="2888" s="1"/>
  <c r="AL3" i="2888"/>
  <c r="AI14" i="2888"/>
  <c r="AI13" i="2888"/>
  <c r="AI12" i="2888"/>
  <c r="AI11" i="2888"/>
  <c r="AJ11" i="2888" s="1"/>
  <c r="AI10" i="2888"/>
  <c r="AJ10" i="2888" s="1"/>
  <c r="AI9" i="2888"/>
  <c r="AI8" i="2888"/>
  <c r="AI7" i="2888"/>
  <c r="AJ7" i="2888" s="1"/>
  <c r="AE14" i="2888"/>
  <c r="AE13" i="2888"/>
  <c r="AE12" i="2888"/>
  <c r="AE9" i="2888"/>
  <c r="AE8" i="2888"/>
  <c r="R24" i="2888" s="1"/>
  <c r="AG3" i="2888"/>
  <c r="AD14" i="2888"/>
  <c r="AD13" i="2888"/>
  <c r="AD12" i="2888"/>
  <c r="AD11" i="2888"/>
  <c r="AE11" i="2888" s="1"/>
  <c r="AD10" i="2888"/>
  <c r="AE10" i="2888" s="1"/>
  <c r="AD9" i="2888"/>
  <c r="AD8" i="2888"/>
  <c r="AD7" i="2888"/>
  <c r="AE7" i="2888" s="1"/>
  <c r="Z13" i="2888"/>
  <c r="Z12" i="2888"/>
  <c r="Z9" i="2888"/>
  <c r="Z8" i="2888"/>
  <c r="Q24" i="2888" s="1"/>
  <c r="AB3" i="2888"/>
  <c r="Y14" i="2888"/>
  <c r="Z14" i="2888" s="1"/>
  <c r="Y13" i="2888"/>
  <c r="Y12" i="2888"/>
  <c r="Y11" i="2888"/>
  <c r="Z11" i="2888" s="1"/>
  <c r="Y10" i="2888"/>
  <c r="Z10" i="2888" s="1"/>
  <c r="Y9" i="2888"/>
  <c r="Y8" i="2888"/>
  <c r="Y7" i="2888"/>
  <c r="Z7" i="2888" s="1"/>
  <c r="U13" i="2888"/>
  <c r="U12" i="2888"/>
  <c r="U9" i="2888"/>
  <c r="U8" i="2888"/>
  <c r="P24" i="2888" s="1"/>
  <c r="W3" i="2888"/>
  <c r="T14" i="2888"/>
  <c r="U14" i="2888" s="1"/>
  <c r="T13" i="2888"/>
  <c r="T12" i="2888"/>
  <c r="T11" i="2888"/>
  <c r="U11" i="2888" s="1"/>
  <c r="T10" i="2888"/>
  <c r="U10" i="2888" s="1"/>
  <c r="T9" i="2888"/>
  <c r="T8" i="2888"/>
  <c r="T7" i="2888"/>
  <c r="U7" i="2888" s="1"/>
  <c r="U23" i="2888"/>
  <c r="R23" i="2888"/>
  <c r="O10" i="2888"/>
  <c r="O9" i="2888"/>
  <c r="O8" i="2888"/>
  <c r="O7" i="2888"/>
  <c r="Q4" i="2888" s="1"/>
  <c r="Q3" i="2888"/>
  <c r="G3" i="2888"/>
  <c r="U28" i="2887"/>
  <c r="T28" i="2887"/>
  <c r="S28" i="2887"/>
  <c r="R28" i="2887"/>
  <c r="Q28" i="2887"/>
  <c r="P28" i="2887"/>
  <c r="AT12" i="2887"/>
  <c r="AT11" i="2887"/>
  <c r="AT8" i="2887"/>
  <c r="U24" i="2887" s="1"/>
  <c r="AT7" i="2887"/>
  <c r="AV3" i="2887"/>
  <c r="AS14" i="2887"/>
  <c r="AT14" i="2887" s="1"/>
  <c r="AS13" i="2887"/>
  <c r="AT13" i="2887" s="1"/>
  <c r="AS12" i="2887"/>
  <c r="AS11" i="2887"/>
  <c r="AS10" i="2887"/>
  <c r="AT10" i="2887" s="1"/>
  <c r="AS9" i="2887"/>
  <c r="AT9" i="2887" s="1"/>
  <c r="AS8" i="2887"/>
  <c r="AS7" i="2887"/>
  <c r="AO13" i="2887"/>
  <c r="AO12" i="2887"/>
  <c r="AO11" i="2887"/>
  <c r="AO8" i="2887"/>
  <c r="T24" i="2887" s="1"/>
  <c r="AO7" i="2887"/>
  <c r="AQ3" i="2887"/>
  <c r="AN14" i="2887"/>
  <c r="AO14" i="2887" s="1"/>
  <c r="AN13" i="2887"/>
  <c r="AN12" i="2887"/>
  <c r="AN11" i="2887"/>
  <c r="AN10" i="2887"/>
  <c r="AO10" i="2887" s="1"/>
  <c r="AN9" i="2887"/>
  <c r="AO9" i="2887" s="1"/>
  <c r="AN8" i="2887"/>
  <c r="AN7" i="2887"/>
  <c r="S24" i="2887"/>
  <c r="AJ12" i="2887"/>
  <c r="AJ11" i="2887"/>
  <c r="AJ9" i="2887"/>
  <c r="AJ8" i="2887"/>
  <c r="AJ7" i="2887"/>
  <c r="AL3" i="2887"/>
  <c r="AI14" i="2887"/>
  <c r="AJ14" i="2887" s="1"/>
  <c r="AI13" i="2887"/>
  <c r="AJ13" i="2887" s="1"/>
  <c r="AI12" i="2887"/>
  <c r="AI11" i="2887"/>
  <c r="AI10" i="2887"/>
  <c r="AJ10" i="2887" s="1"/>
  <c r="AI9" i="2887"/>
  <c r="AI8" i="2887"/>
  <c r="AI7" i="2887"/>
  <c r="AE11" i="2887"/>
  <c r="AE9" i="2887"/>
  <c r="AE7" i="2887"/>
  <c r="AG3" i="2887"/>
  <c r="AD14" i="2887"/>
  <c r="AE14" i="2887" s="1"/>
  <c r="AD13" i="2887"/>
  <c r="AE13" i="2887" s="1"/>
  <c r="AD12" i="2887"/>
  <c r="AE12" i="2887" s="1"/>
  <c r="AD11" i="2887"/>
  <c r="AD10" i="2887"/>
  <c r="AE10" i="2887" s="1"/>
  <c r="AD9" i="2887"/>
  <c r="AD8" i="2887"/>
  <c r="AE8" i="2887" s="1"/>
  <c r="AG4" i="2887" s="1"/>
  <c r="AD7" i="2887"/>
  <c r="Z11" i="2887"/>
  <c r="Z8" i="2887"/>
  <c r="Q24" i="2887" s="1"/>
  <c r="Z7" i="2887"/>
  <c r="AB3" i="2887"/>
  <c r="Y14" i="2887"/>
  <c r="Z14" i="2887" s="1"/>
  <c r="Y13" i="2887"/>
  <c r="Z13" i="2887" s="1"/>
  <c r="Y12" i="2887"/>
  <c r="Z12" i="2887" s="1"/>
  <c r="Y11" i="2887"/>
  <c r="Y10" i="2887"/>
  <c r="Z10" i="2887" s="1"/>
  <c r="Y9" i="2887"/>
  <c r="Z9" i="2887" s="1"/>
  <c r="Y8" i="2887"/>
  <c r="Y7" i="2887"/>
  <c r="U11" i="2887"/>
  <c r="U9" i="2887"/>
  <c r="U7" i="2887"/>
  <c r="W3" i="2887"/>
  <c r="T14" i="2887"/>
  <c r="U14" i="2887" s="1"/>
  <c r="T13" i="2887"/>
  <c r="U13" i="2887" s="1"/>
  <c r="T12" i="2887"/>
  <c r="U12" i="2887" s="1"/>
  <c r="T11" i="2887"/>
  <c r="T10" i="2887"/>
  <c r="U10" i="2887" s="1"/>
  <c r="T9" i="2887"/>
  <c r="T8" i="2887"/>
  <c r="U8" i="2887" s="1"/>
  <c r="T7" i="2887"/>
  <c r="Q23" i="2887"/>
  <c r="P23" i="2887"/>
  <c r="O10" i="2887"/>
  <c r="O9" i="2887"/>
  <c r="O8" i="2887"/>
  <c r="O7" i="2887"/>
  <c r="Q3" i="2887"/>
  <c r="G3" i="2887"/>
  <c r="U28" i="2886"/>
  <c r="T28" i="2886"/>
  <c r="S28" i="2886"/>
  <c r="R28" i="2886"/>
  <c r="Q28" i="2886"/>
  <c r="P28" i="2886"/>
  <c r="AT14" i="2886"/>
  <c r="AT10" i="2886"/>
  <c r="AV3" i="2886"/>
  <c r="AS14" i="2886"/>
  <c r="AS13" i="2886"/>
  <c r="AT13" i="2886" s="1"/>
  <c r="AS12" i="2886"/>
  <c r="AT12" i="2886" s="1"/>
  <c r="AS11" i="2886"/>
  <c r="AT11" i="2886" s="1"/>
  <c r="AS10" i="2886"/>
  <c r="AS9" i="2886"/>
  <c r="AT9" i="2886" s="1"/>
  <c r="AS8" i="2886"/>
  <c r="AT8" i="2886" s="1"/>
  <c r="U24" i="2886" s="1"/>
  <c r="AS7" i="2886"/>
  <c r="AT7" i="2886" s="1"/>
  <c r="T24" i="2886"/>
  <c r="AO14" i="2886"/>
  <c r="AO10" i="2886"/>
  <c r="AO7" i="2886"/>
  <c r="AQ3" i="2886"/>
  <c r="AN14" i="2886"/>
  <c r="AN13" i="2886"/>
  <c r="AO13" i="2886" s="1"/>
  <c r="AN12" i="2886"/>
  <c r="AO12" i="2886" s="1"/>
  <c r="AN11" i="2886"/>
  <c r="AO11" i="2886" s="1"/>
  <c r="AN10" i="2886"/>
  <c r="AN9" i="2886"/>
  <c r="AO9" i="2886" s="1"/>
  <c r="AN8" i="2886"/>
  <c r="AO8" i="2886" s="1"/>
  <c r="AN7" i="2886"/>
  <c r="AJ14" i="2886"/>
  <c r="AJ10" i="2886"/>
  <c r="AJ7" i="2886"/>
  <c r="AL3" i="2886"/>
  <c r="AI14" i="2886"/>
  <c r="AI13" i="2886"/>
  <c r="AJ13" i="2886" s="1"/>
  <c r="AI12" i="2886"/>
  <c r="AJ12" i="2886" s="1"/>
  <c r="AI11" i="2886"/>
  <c r="AJ11" i="2886" s="1"/>
  <c r="AI10" i="2886"/>
  <c r="AI9" i="2886"/>
  <c r="AJ9" i="2886" s="1"/>
  <c r="AI8" i="2886"/>
  <c r="AJ8" i="2886" s="1"/>
  <c r="S24" i="2886" s="1"/>
  <c r="AI7" i="2886"/>
  <c r="AE14" i="2886"/>
  <c r="AE10" i="2886"/>
  <c r="AE8" i="2886"/>
  <c r="R24" i="2886" s="1"/>
  <c r="AG3" i="2886"/>
  <c r="AD14" i="2886"/>
  <c r="AD13" i="2886"/>
  <c r="AE13" i="2886" s="1"/>
  <c r="AD12" i="2886"/>
  <c r="AE12" i="2886" s="1"/>
  <c r="AD11" i="2886"/>
  <c r="AE11" i="2886" s="1"/>
  <c r="AD10" i="2886"/>
  <c r="AD9" i="2886"/>
  <c r="AE9" i="2886" s="1"/>
  <c r="AD8" i="2886"/>
  <c r="AD7" i="2886"/>
  <c r="AE7" i="2886" s="1"/>
  <c r="Q24" i="2886"/>
  <c r="AB4" i="2886"/>
  <c r="Z14" i="2886"/>
  <c r="Z10" i="2886"/>
  <c r="AB3" i="2886"/>
  <c r="Y14" i="2886"/>
  <c r="Y13" i="2886"/>
  <c r="Z13" i="2886" s="1"/>
  <c r="Y12" i="2886"/>
  <c r="Z12" i="2886" s="1"/>
  <c r="Y11" i="2886"/>
  <c r="Z11" i="2886" s="1"/>
  <c r="Y10" i="2886"/>
  <c r="Y9" i="2886"/>
  <c r="Z9" i="2886" s="1"/>
  <c r="Y8" i="2886"/>
  <c r="Z8" i="2886" s="1"/>
  <c r="Y7" i="2886"/>
  <c r="Z7" i="2886" s="1"/>
  <c r="U14" i="2886"/>
  <c r="U10" i="2886"/>
  <c r="U7" i="2886"/>
  <c r="W3" i="2886"/>
  <c r="T14" i="2886"/>
  <c r="T13" i="2886"/>
  <c r="U13" i="2886" s="1"/>
  <c r="T12" i="2886"/>
  <c r="U12" i="2886" s="1"/>
  <c r="T11" i="2886"/>
  <c r="U11" i="2886" s="1"/>
  <c r="T10" i="2886"/>
  <c r="T9" i="2886"/>
  <c r="U9" i="2886" s="1"/>
  <c r="T8" i="2886"/>
  <c r="U8" i="2886" s="1"/>
  <c r="P24" i="2886" s="1"/>
  <c r="T7" i="2886"/>
  <c r="T23" i="2886"/>
  <c r="S23" i="2886"/>
  <c r="R23" i="2886"/>
  <c r="P23" i="2886"/>
  <c r="N20" i="2886"/>
  <c r="Q10" i="2886"/>
  <c r="O10" i="2886"/>
  <c r="P9" i="2886"/>
  <c r="Q9" i="2886" s="1"/>
  <c r="O9" i="2886"/>
  <c r="O8" i="2886"/>
  <c r="O7" i="2886"/>
  <c r="Q4" i="2886" s="1"/>
  <c r="P10" i="2886" s="1"/>
  <c r="Q3" i="2886"/>
  <c r="G3" i="2886"/>
  <c r="U23" i="2886" s="1"/>
  <c r="U28" i="2885"/>
  <c r="T28" i="2885"/>
  <c r="S28" i="2885"/>
  <c r="R28" i="2885"/>
  <c r="Q28" i="2885"/>
  <c r="P28" i="2885"/>
  <c r="AT13" i="2885"/>
  <c r="AT9" i="2885"/>
  <c r="AV3" i="2885"/>
  <c r="AS14" i="2885"/>
  <c r="AT14" i="2885" s="1"/>
  <c r="AS13" i="2885"/>
  <c r="AS12" i="2885"/>
  <c r="AT12" i="2885" s="1"/>
  <c r="AS11" i="2885"/>
  <c r="AT11" i="2885" s="1"/>
  <c r="AS10" i="2885"/>
  <c r="AT10" i="2885" s="1"/>
  <c r="AS9" i="2885"/>
  <c r="AS8" i="2885"/>
  <c r="AT8" i="2885" s="1"/>
  <c r="U24" i="2885" s="1"/>
  <c r="AS7" i="2885"/>
  <c r="AT7" i="2885" s="1"/>
  <c r="AO13" i="2885"/>
  <c r="AO9" i="2885"/>
  <c r="AQ3" i="2885"/>
  <c r="AN14" i="2885"/>
  <c r="AO14" i="2885" s="1"/>
  <c r="AN13" i="2885"/>
  <c r="AN12" i="2885"/>
  <c r="AO12" i="2885" s="1"/>
  <c r="AN11" i="2885"/>
  <c r="AO11" i="2885" s="1"/>
  <c r="AN10" i="2885"/>
  <c r="AO10" i="2885" s="1"/>
  <c r="AN9" i="2885"/>
  <c r="AN8" i="2885"/>
  <c r="AO8" i="2885" s="1"/>
  <c r="T24" i="2885" s="1"/>
  <c r="AN7" i="2885"/>
  <c r="AO7" i="2885" s="1"/>
  <c r="AJ14" i="2885"/>
  <c r="AJ13" i="2885"/>
  <c r="AJ9" i="2885"/>
  <c r="AJ7" i="2885"/>
  <c r="AL3" i="2885"/>
  <c r="AI14" i="2885"/>
  <c r="AI13" i="2885"/>
  <c r="AI12" i="2885"/>
  <c r="AJ12" i="2885" s="1"/>
  <c r="AI11" i="2885"/>
  <c r="AJ11" i="2885" s="1"/>
  <c r="AI10" i="2885"/>
  <c r="AJ10" i="2885" s="1"/>
  <c r="AI9" i="2885"/>
  <c r="AI8" i="2885"/>
  <c r="AJ8" i="2885" s="1"/>
  <c r="S24" i="2885" s="1"/>
  <c r="AI7" i="2885"/>
  <c r="AE14" i="2885"/>
  <c r="AE13" i="2885"/>
  <c r="AE9" i="2885"/>
  <c r="AE7" i="2885"/>
  <c r="AG3" i="2885"/>
  <c r="AD14" i="2885"/>
  <c r="AD13" i="2885"/>
  <c r="AD12" i="2885"/>
  <c r="AE12" i="2885" s="1"/>
  <c r="AD11" i="2885"/>
  <c r="AE11" i="2885" s="1"/>
  <c r="AD10" i="2885"/>
  <c r="AE10" i="2885" s="1"/>
  <c r="AD9" i="2885"/>
  <c r="AD8" i="2885"/>
  <c r="AE8" i="2885" s="1"/>
  <c r="R24" i="2885" s="1"/>
  <c r="AD7" i="2885"/>
  <c r="Z13" i="2885"/>
  <c r="Z10" i="2885"/>
  <c r="Z9" i="2885"/>
  <c r="AB3" i="2885"/>
  <c r="Y14" i="2885"/>
  <c r="Z14" i="2885" s="1"/>
  <c r="Y13" i="2885"/>
  <c r="Y12" i="2885"/>
  <c r="Z12" i="2885" s="1"/>
  <c r="Y11" i="2885"/>
  <c r="Z11" i="2885" s="1"/>
  <c r="Y10" i="2885"/>
  <c r="Y9" i="2885"/>
  <c r="Y8" i="2885"/>
  <c r="Z8" i="2885" s="1"/>
  <c r="Q24" i="2885" s="1"/>
  <c r="Y7" i="2885"/>
  <c r="Z7" i="2885" s="1"/>
  <c r="U13" i="2885"/>
  <c r="U9" i="2885"/>
  <c r="U7" i="2885"/>
  <c r="W3" i="2885"/>
  <c r="T14" i="2885"/>
  <c r="U14" i="2885" s="1"/>
  <c r="T13" i="2885"/>
  <c r="T12" i="2885"/>
  <c r="U12" i="2885" s="1"/>
  <c r="T11" i="2885"/>
  <c r="U11" i="2885" s="1"/>
  <c r="T10" i="2885"/>
  <c r="U10" i="2885" s="1"/>
  <c r="T9" i="2885"/>
  <c r="T8" i="2885"/>
  <c r="U8" i="2885" s="1"/>
  <c r="P24" i="2885" s="1"/>
  <c r="T7" i="2885"/>
  <c r="Q23" i="2885"/>
  <c r="O10" i="2885"/>
  <c r="O9" i="2885"/>
  <c r="Q4" i="2885" s="1"/>
  <c r="P10" i="2885" s="1"/>
  <c r="Q10" i="2885" s="1"/>
  <c r="O8" i="2885"/>
  <c r="O7" i="2885"/>
  <c r="Q3" i="2885"/>
  <c r="G3" i="2885"/>
  <c r="U28" i="2884"/>
  <c r="T28" i="2884"/>
  <c r="S28" i="2884"/>
  <c r="R28" i="2884"/>
  <c r="Q28" i="2884"/>
  <c r="P28" i="2884"/>
  <c r="U24" i="2884"/>
  <c r="AT13" i="2884"/>
  <c r="AT12" i="2884"/>
  <c r="AT10" i="2884"/>
  <c r="AT8" i="2884"/>
  <c r="AV3" i="2884"/>
  <c r="AS14" i="2884"/>
  <c r="AT14" i="2884" s="1"/>
  <c r="AS13" i="2884"/>
  <c r="AS12" i="2884"/>
  <c r="AS11" i="2884"/>
  <c r="AT11" i="2884" s="1"/>
  <c r="AS10" i="2884"/>
  <c r="AS9" i="2884"/>
  <c r="AT9" i="2884" s="1"/>
  <c r="AS8" i="2884"/>
  <c r="AS7" i="2884"/>
  <c r="AT7" i="2884" s="1"/>
  <c r="AO14" i="2884"/>
  <c r="AO13" i="2884"/>
  <c r="AO12" i="2884"/>
  <c r="AO8" i="2884"/>
  <c r="T24" i="2884" s="1"/>
  <c r="AQ3" i="2884"/>
  <c r="AN14" i="2884"/>
  <c r="AN13" i="2884"/>
  <c r="AN12" i="2884"/>
  <c r="AN11" i="2884"/>
  <c r="AO11" i="2884" s="1"/>
  <c r="AN10" i="2884"/>
  <c r="AO10" i="2884" s="1"/>
  <c r="AN9" i="2884"/>
  <c r="AO9" i="2884" s="1"/>
  <c r="AN8" i="2884"/>
  <c r="AN7" i="2884"/>
  <c r="AO7" i="2884" s="1"/>
  <c r="AJ14" i="2884"/>
  <c r="AJ12" i="2884"/>
  <c r="AJ8" i="2884"/>
  <c r="S24" i="2884" s="1"/>
  <c r="AL3" i="2884"/>
  <c r="AI14" i="2884"/>
  <c r="AI13" i="2884"/>
  <c r="AJ13" i="2884" s="1"/>
  <c r="AI12" i="2884"/>
  <c r="AI11" i="2884"/>
  <c r="AJ11" i="2884" s="1"/>
  <c r="AI10" i="2884"/>
  <c r="AJ10" i="2884" s="1"/>
  <c r="AI9" i="2884"/>
  <c r="AJ9" i="2884" s="1"/>
  <c r="AI8" i="2884"/>
  <c r="AI7" i="2884"/>
  <c r="AJ7" i="2884" s="1"/>
  <c r="R24" i="2884"/>
  <c r="AE12" i="2884"/>
  <c r="AE8" i="2884"/>
  <c r="AG3" i="2884"/>
  <c r="AD14" i="2884"/>
  <c r="AE14" i="2884" s="1"/>
  <c r="AD13" i="2884"/>
  <c r="AE13" i="2884" s="1"/>
  <c r="AD12" i="2884"/>
  <c r="AD11" i="2884"/>
  <c r="AE11" i="2884" s="1"/>
  <c r="AD10" i="2884"/>
  <c r="AE10" i="2884" s="1"/>
  <c r="AD9" i="2884"/>
  <c r="AE9" i="2884" s="1"/>
  <c r="AD8" i="2884"/>
  <c r="AD7" i="2884"/>
  <c r="AE7" i="2884" s="1"/>
  <c r="Q24" i="2884"/>
  <c r="Z13" i="2884"/>
  <c r="Z12" i="2884"/>
  <c r="Z10" i="2884"/>
  <c r="Z8" i="2884"/>
  <c r="AB3" i="2884"/>
  <c r="Y14" i="2884"/>
  <c r="Z14" i="2884" s="1"/>
  <c r="Y13" i="2884"/>
  <c r="Y12" i="2884"/>
  <c r="Y11" i="2884"/>
  <c r="Z11" i="2884" s="1"/>
  <c r="Y10" i="2884"/>
  <c r="Y9" i="2884"/>
  <c r="Z9" i="2884" s="1"/>
  <c r="Y8" i="2884"/>
  <c r="Y7" i="2884"/>
  <c r="Z7" i="2884" s="1"/>
  <c r="U14" i="2884"/>
  <c r="U13" i="2884"/>
  <c r="U12" i="2884"/>
  <c r="U8" i="2884"/>
  <c r="P24" i="2884" s="1"/>
  <c r="W3" i="2884"/>
  <c r="T14" i="2884"/>
  <c r="T13" i="2884"/>
  <c r="T12" i="2884"/>
  <c r="T11" i="2884"/>
  <c r="U11" i="2884" s="1"/>
  <c r="T10" i="2884"/>
  <c r="U10" i="2884" s="1"/>
  <c r="T9" i="2884"/>
  <c r="U9" i="2884" s="1"/>
  <c r="T8" i="2884"/>
  <c r="T7" i="2884"/>
  <c r="U7" i="2884" s="1"/>
  <c r="R23" i="2884"/>
  <c r="Q23" i="2884"/>
  <c r="O10" i="2884"/>
  <c r="O9" i="2884"/>
  <c r="O8" i="2884"/>
  <c r="O7" i="2884"/>
  <c r="Q3" i="2884"/>
  <c r="G3" i="2884"/>
  <c r="U28" i="2883"/>
  <c r="T28" i="2883"/>
  <c r="S28" i="2883"/>
  <c r="R28" i="2883"/>
  <c r="Q28" i="2883"/>
  <c r="P28" i="2883"/>
  <c r="AT12" i="2883"/>
  <c r="AT11" i="2883"/>
  <c r="AT7" i="2883"/>
  <c r="AV3" i="2883"/>
  <c r="AS14" i="2883"/>
  <c r="AT14" i="2883" s="1"/>
  <c r="AS13" i="2883"/>
  <c r="AT13" i="2883" s="1"/>
  <c r="AS12" i="2883"/>
  <c r="AS11" i="2883"/>
  <c r="AS10" i="2883"/>
  <c r="AT10" i="2883" s="1"/>
  <c r="AS9" i="2883"/>
  <c r="AT9" i="2883" s="1"/>
  <c r="AS8" i="2883"/>
  <c r="AT8" i="2883" s="1"/>
  <c r="U24" i="2883" s="1"/>
  <c r="AS7" i="2883"/>
  <c r="AO12" i="2883"/>
  <c r="AO11" i="2883"/>
  <c r="AO8" i="2883"/>
  <c r="T24" i="2883" s="1"/>
  <c r="AO7" i="2883"/>
  <c r="AQ3" i="2883"/>
  <c r="AN14" i="2883"/>
  <c r="AO14" i="2883" s="1"/>
  <c r="AN13" i="2883"/>
  <c r="AO13" i="2883" s="1"/>
  <c r="AN12" i="2883"/>
  <c r="AN11" i="2883"/>
  <c r="AN10" i="2883"/>
  <c r="AO10" i="2883" s="1"/>
  <c r="AN9" i="2883"/>
  <c r="AO9" i="2883" s="1"/>
  <c r="AN8" i="2883"/>
  <c r="AN7" i="2883"/>
  <c r="AJ11" i="2883"/>
  <c r="AJ8" i="2883"/>
  <c r="S24" i="2883" s="1"/>
  <c r="AJ7" i="2883"/>
  <c r="AL3" i="2883"/>
  <c r="AI14" i="2883"/>
  <c r="AJ14" i="2883" s="1"/>
  <c r="AI13" i="2883"/>
  <c r="AJ13" i="2883" s="1"/>
  <c r="AI12" i="2883"/>
  <c r="AJ12" i="2883" s="1"/>
  <c r="AI11" i="2883"/>
  <c r="AI10" i="2883"/>
  <c r="AJ10" i="2883" s="1"/>
  <c r="AI9" i="2883"/>
  <c r="AJ9" i="2883" s="1"/>
  <c r="AI8" i="2883"/>
  <c r="AI7" i="2883"/>
  <c r="AE11" i="2883"/>
  <c r="AE7" i="2883"/>
  <c r="AG3" i="2883"/>
  <c r="AD14" i="2883"/>
  <c r="AE14" i="2883" s="1"/>
  <c r="AD13" i="2883"/>
  <c r="AE13" i="2883" s="1"/>
  <c r="AD12" i="2883"/>
  <c r="AE12" i="2883" s="1"/>
  <c r="AD11" i="2883"/>
  <c r="AD10" i="2883"/>
  <c r="AE10" i="2883" s="1"/>
  <c r="AD9" i="2883"/>
  <c r="AE9" i="2883" s="1"/>
  <c r="AD8" i="2883"/>
  <c r="AE8" i="2883" s="1"/>
  <c r="R24" i="2883" s="1"/>
  <c r="AD7" i="2883"/>
  <c r="Z12" i="2883"/>
  <c r="Z11" i="2883"/>
  <c r="Z7" i="2883"/>
  <c r="AB3" i="2883"/>
  <c r="Y14" i="2883"/>
  <c r="Z14" i="2883" s="1"/>
  <c r="Y13" i="2883"/>
  <c r="Z13" i="2883" s="1"/>
  <c r="Y12" i="2883"/>
  <c r="Y11" i="2883"/>
  <c r="Y10" i="2883"/>
  <c r="Z10" i="2883" s="1"/>
  <c r="Y9" i="2883"/>
  <c r="Z9" i="2883" s="1"/>
  <c r="Y8" i="2883"/>
  <c r="Z8" i="2883" s="1"/>
  <c r="Q24" i="2883" s="1"/>
  <c r="Y7" i="2883"/>
  <c r="U12" i="2883"/>
  <c r="U11" i="2883"/>
  <c r="U8" i="2883"/>
  <c r="P24" i="2883" s="1"/>
  <c r="U7" i="2883"/>
  <c r="W3" i="2883"/>
  <c r="T14" i="2883"/>
  <c r="U14" i="2883" s="1"/>
  <c r="T13" i="2883"/>
  <c r="U13" i="2883" s="1"/>
  <c r="T12" i="2883"/>
  <c r="T11" i="2883"/>
  <c r="T10" i="2883"/>
  <c r="U10" i="2883" s="1"/>
  <c r="T9" i="2883"/>
  <c r="U9" i="2883" s="1"/>
  <c r="T8" i="2883"/>
  <c r="T7" i="2883"/>
  <c r="T23" i="2883"/>
  <c r="S23" i="2883"/>
  <c r="P23" i="2883"/>
  <c r="N20" i="2883"/>
  <c r="O10" i="2883"/>
  <c r="O9" i="2883"/>
  <c r="O8" i="2883"/>
  <c r="O7" i="2883"/>
  <c r="Q3" i="2883"/>
  <c r="G3" i="2883"/>
  <c r="R23" i="2883" s="1"/>
  <c r="U28" i="2882"/>
  <c r="T28" i="2882"/>
  <c r="S28" i="2882"/>
  <c r="R28" i="2882"/>
  <c r="Q28" i="2882"/>
  <c r="P28" i="2882"/>
  <c r="AT14" i="2882"/>
  <c r="AT11" i="2882"/>
  <c r="AT10" i="2882"/>
  <c r="AV3" i="2882"/>
  <c r="AS14" i="2882"/>
  <c r="AS13" i="2882"/>
  <c r="AT13" i="2882" s="1"/>
  <c r="AS12" i="2882"/>
  <c r="AT12" i="2882" s="1"/>
  <c r="AS11" i="2882"/>
  <c r="AS10" i="2882"/>
  <c r="AS9" i="2882"/>
  <c r="AT9" i="2882" s="1"/>
  <c r="AS8" i="2882"/>
  <c r="AT8" i="2882" s="1"/>
  <c r="U24" i="2882" s="1"/>
  <c r="AS7" i="2882"/>
  <c r="AT7" i="2882" s="1"/>
  <c r="AO14" i="2882"/>
  <c r="AO10" i="2882"/>
  <c r="AO7" i="2882"/>
  <c r="AQ3" i="2882"/>
  <c r="AN14" i="2882"/>
  <c r="AN13" i="2882"/>
  <c r="AO13" i="2882" s="1"/>
  <c r="AN12" i="2882"/>
  <c r="AO12" i="2882" s="1"/>
  <c r="AN11" i="2882"/>
  <c r="AO11" i="2882" s="1"/>
  <c r="AN10" i="2882"/>
  <c r="AN9" i="2882"/>
  <c r="AO9" i="2882" s="1"/>
  <c r="AN8" i="2882"/>
  <c r="AO8" i="2882" s="1"/>
  <c r="T24" i="2882" s="1"/>
  <c r="AN7" i="2882"/>
  <c r="AJ14" i="2882"/>
  <c r="AJ11" i="2882"/>
  <c r="AJ10" i="2882"/>
  <c r="AL3" i="2882"/>
  <c r="AI14" i="2882"/>
  <c r="AI13" i="2882"/>
  <c r="AJ13" i="2882" s="1"/>
  <c r="AI12" i="2882"/>
  <c r="AJ12" i="2882" s="1"/>
  <c r="AI11" i="2882"/>
  <c r="AI10" i="2882"/>
  <c r="AI9" i="2882"/>
  <c r="AJ9" i="2882" s="1"/>
  <c r="AI8" i="2882"/>
  <c r="AJ8" i="2882" s="1"/>
  <c r="S24" i="2882" s="1"/>
  <c r="AI7" i="2882"/>
  <c r="AJ7" i="2882" s="1"/>
  <c r="AE14" i="2882"/>
  <c r="AE10" i="2882"/>
  <c r="AF10" i="2882" s="1"/>
  <c r="AG10" i="2882" s="1"/>
  <c r="AE7" i="2882"/>
  <c r="AG4" i="2882" s="1"/>
  <c r="AF14" i="2882" s="1"/>
  <c r="AG14" i="2882" s="1"/>
  <c r="AG3" i="2882"/>
  <c r="AD14" i="2882"/>
  <c r="AD13" i="2882"/>
  <c r="AE13" i="2882" s="1"/>
  <c r="AF13" i="2882" s="1"/>
  <c r="AG13" i="2882" s="1"/>
  <c r="AD12" i="2882"/>
  <c r="AE12" i="2882" s="1"/>
  <c r="AD11" i="2882"/>
  <c r="AE11" i="2882" s="1"/>
  <c r="AD10" i="2882"/>
  <c r="AD9" i="2882"/>
  <c r="AE9" i="2882" s="1"/>
  <c r="AF9" i="2882" s="1"/>
  <c r="AG9" i="2882" s="1"/>
  <c r="AD8" i="2882"/>
  <c r="AE8" i="2882" s="1"/>
  <c r="R24" i="2882" s="1"/>
  <c r="AD7" i="2882"/>
  <c r="Z14" i="2882"/>
  <c r="Z11" i="2882"/>
  <c r="Z10" i="2882"/>
  <c r="AB3" i="2882"/>
  <c r="Y14" i="2882"/>
  <c r="Y13" i="2882"/>
  <c r="Z13" i="2882" s="1"/>
  <c r="Y12" i="2882"/>
  <c r="Z12" i="2882" s="1"/>
  <c r="Y11" i="2882"/>
  <c r="Y10" i="2882"/>
  <c r="Y9" i="2882"/>
  <c r="Z9" i="2882" s="1"/>
  <c r="Y8" i="2882"/>
  <c r="Z8" i="2882" s="1"/>
  <c r="Q24" i="2882" s="1"/>
  <c r="Y7" i="2882"/>
  <c r="Z7" i="2882" s="1"/>
  <c r="U14" i="2882"/>
  <c r="U10" i="2882"/>
  <c r="U7" i="2882"/>
  <c r="W3" i="2882"/>
  <c r="T14" i="2882"/>
  <c r="T13" i="2882"/>
  <c r="U13" i="2882" s="1"/>
  <c r="T12" i="2882"/>
  <c r="U12" i="2882" s="1"/>
  <c r="T11" i="2882"/>
  <c r="U11" i="2882" s="1"/>
  <c r="T10" i="2882"/>
  <c r="T9" i="2882"/>
  <c r="U9" i="2882" s="1"/>
  <c r="T8" i="2882"/>
  <c r="U8" i="2882" s="1"/>
  <c r="P24" i="2882" s="1"/>
  <c r="T7" i="2882"/>
  <c r="S23" i="2882"/>
  <c r="R23" i="2882"/>
  <c r="N20" i="2882"/>
  <c r="O10" i="2882"/>
  <c r="O9" i="2882"/>
  <c r="O8" i="2882"/>
  <c r="O7" i="2882"/>
  <c r="Q3" i="2882"/>
  <c r="G3" i="2882"/>
  <c r="U23" i="2882" s="1"/>
  <c r="U28" i="2881"/>
  <c r="T28" i="2881"/>
  <c r="S28" i="2881"/>
  <c r="R28" i="2881"/>
  <c r="Q28" i="2881"/>
  <c r="P28" i="2881"/>
  <c r="AT14" i="2881"/>
  <c r="AT13" i="2881"/>
  <c r="AT9" i="2881"/>
  <c r="AV3" i="2881"/>
  <c r="AS14" i="2881"/>
  <c r="AS13" i="2881"/>
  <c r="AS12" i="2881"/>
  <c r="AT12" i="2881" s="1"/>
  <c r="AS11" i="2881"/>
  <c r="AT11" i="2881" s="1"/>
  <c r="AS10" i="2881"/>
  <c r="AT10" i="2881" s="1"/>
  <c r="AS9" i="2881"/>
  <c r="AS8" i="2881"/>
  <c r="AT8" i="2881" s="1"/>
  <c r="U24" i="2881" s="1"/>
  <c r="AS7" i="2881"/>
  <c r="AT7" i="2881" s="1"/>
  <c r="AO13" i="2881"/>
  <c r="AO10" i="2881"/>
  <c r="AO9" i="2881"/>
  <c r="AQ3" i="2881"/>
  <c r="AN14" i="2881"/>
  <c r="AO14" i="2881" s="1"/>
  <c r="AN13" i="2881"/>
  <c r="AN12" i="2881"/>
  <c r="AO12" i="2881" s="1"/>
  <c r="AN11" i="2881"/>
  <c r="AO11" i="2881" s="1"/>
  <c r="AN10" i="2881"/>
  <c r="AN9" i="2881"/>
  <c r="AN8" i="2881"/>
  <c r="AO8" i="2881" s="1"/>
  <c r="T24" i="2881" s="1"/>
  <c r="AN7" i="2881"/>
  <c r="AO7" i="2881" s="1"/>
  <c r="AJ14" i="2881"/>
  <c r="AJ13" i="2881"/>
  <c r="AJ9" i="2881"/>
  <c r="AL3" i="2881"/>
  <c r="AI14" i="2881"/>
  <c r="AI13" i="2881"/>
  <c r="AI12" i="2881"/>
  <c r="AJ12" i="2881" s="1"/>
  <c r="AI11" i="2881"/>
  <c r="AJ11" i="2881" s="1"/>
  <c r="AI10" i="2881"/>
  <c r="AJ10" i="2881" s="1"/>
  <c r="AI9" i="2881"/>
  <c r="AI8" i="2881"/>
  <c r="AJ8" i="2881" s="1"/>
  <c r="S24" i="2881" s="1"/>
  <c r="AI7" i="2881"/>
  <c r="AJ7" i="2881" s="1"/>
  <c r="AE13" i="2881"/>
  <c r="AE10" i="2881"/>
  <c r="AE9" i="2881"/>
  <c r="AG3" i="2881"/>
  <c r="AD14" i="2881"/>
  <c r="AE14" i="2881" s="1"/>
  <c r="AD13" i="2881"/>
  <c r="AD12" i="2881"/>
  <c r="AE12" i="2881" s="1"/>
  <c r="AD11" i="2881"/>
  <c r="AE11" i="2881" s="1"/>
  <c r="AD10" i="2881"/>
  <c r="AD9" i="2881"/>
  <c r="AD8" i="2881"/>
  <c r="AE8" i="2881" s="1"/>
  <c r="R24" i="2881" s="1"/>
  <c r="AD7" i="2881"/>
  <c r="AE7" i="2881" s="1"/>
  <c r="Z14" i="2881"/>
  <c r="Z13" i="2881"/>
  <c r="Z9" i="2881"/>
  <c r="AB3" i="2881"/>
  <c r="Y14" i="2881"/>
  <c r="Y13" i="2881"/>
  <c r="Y12" i="2881"/>
  <c r="Z12" i="2881" s="1"/>
  <c r="Y11" i="2881"/>
  <c r="Z11" i="2881" s="1"/>
  <c r="Y10" i="2881"/>
  <c r="Z10" i="2881" s="1"/>
  <c r="Y9" i="2881"/>
  <c r="Y8" i="2881"/>
  <c r="Z8" i="2881" s="1"/>
  <c r="Q24" i="2881" s="1"/>
  <c r="Y7" i="2881"/>
  <c r="Z7" i="2881" s="1"/>
  <c r="U13" i="2881"/>
  <c r="U10" i="2881"/>
  <c r="U9" i="2881"/>
  <c r="W3" i="2881"/>
  <c r="T14" i="2881"/>
  <c r="U14" i="2881" s="1"/>
  <c r="T13" i="2881"/>
  <c r="T12" i="2881"/>
  <c r="U12" i="2881" s="1"/>
  <c r="T11" i="2881"/>
  <c r="U11" i="2881" s="1"/>
  <c r="T10" i="2881"/>
  <c r="T9" i="2881"/>
  <c r="T8" i="2881"/>
  <c r="U8" i="2881" s="1"/>
  <c r="P24" i="2881" s="1"/>
  <c r="T7" i="2881"/>
  <c r="U7" i="2881" s="1"/>
  <c r="U23" i="2881"/>
  <c r="R23" i="2881"/>
  <c r="P10" i="2881"/>
  <c r="Q10" i="2881" s="1"/>
  <c r="O10" i="2881"/>
  <c r="O9" i="2881"/>
  <c r="O8" i="2881"/>
  <c r="P8" i="2881" s="1"/>
  <c r="Q8" i="2881" s="1"/>
  <c r="O7" i="2881"/>
  <c r="Q4" i="2881" s="1"/>
  <c r="P7" i="2881" s="1"/>
  <c r="Q3" i="2881"/>
  <c r="G3" i="2881"/>
  <c r="U28" i="2880"/>
  <c r="T28" i="2880"/>
  <c r="S28" i="2880"/>
  <c r="R28" i="2880"/>
  <c r="Q28" i="2880"/>
  <c r="P28" i="2880"/>
  <c r="AT12" i="2880"/>
  <c r="AT8" i="2880"/>
  <c r="U24" i="2880" s="1"/>
  <c r="AV3" i="2880"/>
  <c r="AS14" i="2880"/>
  <c r="AT14" i="2880" s="1"/>
  <c r="AS13" i="2880"/>
  <c r="AT13" i="2880" s="1"/>
  <c r="AS12" i="2880"/>
  <c r="AS11" i="2880"/>
  <c r="AT11" i="2880" s="1"/>
  <c r="AS10" i="2880"/>
  <c r="AT10" i="2880" s="1"/>
  <c r="AS9" i="2880"/>
  <c r="AT9" i="2880" s="1"/>
  <c r="AS8" i="2880"/>
  <c r="AS7" i="2880"/>
  <c r="AT7" i="2880" s="1"/>
  <c r="AO12" i="2880"/>
  <c r="AO8" i="2880"/>
  <c r="T24" i="2880" s="1"/>
  <c r="AQ3" i="2880"/>
  <c r="AN14" i="2880"/>
  <c r="AO14" i="2880" s="1"/>
  <c r="AN13" i="2880"/>
  <c r="AO13" i="2880" s="1"/>
  <c r="AN12" i="2880"/>
  <c r="AN11" i="2880"/>
  <c r="AO11" i="2880" s="1"/>
  <c r="AN10" i="2880"/>
  <c r="AO10" i="2880" s="1"/>
  <c r="AN9" i="2880"/>
  <c r="AO9" i="2880" s="1"/>
  <c r="AN8" i="2880"/>
  <c r="AN7" i="2880"/>
  <c r="AO7" i="2880" s="1"/>
  <c r="AJ13" i="2880"/>
  <c r="AJ12" i="2880"/>
  <c r="AJ8" i="2880"/>
  <c r="S24" i="2880" s="1"/>
  <c r="AL3" i="2880"/>
  <c r="AI14" i="2880"/>
  <c r="AJ14" i="2880" s="1"/>
  <c r="AI13" i="2880"/>
  <c r="AI12" i="2880"/>
  <c r="AI11" i="2880"/>
  <c r="AJ11" i="2880" s="1"/>
  <c r="AI10" i="2880"/>
  <c r="AJ10" i="2880" s="1"/>
  <c r="AI9" i="2880"/>
  <c r="AJ9" i="2880" s="1"/>
  <c r="AI8" i="2880"/>
  <c r="AI7" i="2880"/>
  <c r="AJ7" i="2880" s="1"/>
  <c r="AE13" i="2880"/>
  <c r="AE12" i="2880"/>
  <c r="AE8" i="2880"/>
  <c r="R24" i="2880" s="1"/>
  <c r="AG3" i="2880"/>
  <c r="AD14" i="2880"/>
  <c r="AE14" i="2880" s="1"/>
  <c r="AD13" i="2880"/>
  <c r="AD12" i="2880"/>
  <c r="AD11" i="2880"/>
  <c r="AE11" i="2880" s="1"/>
  <c r="AD10" i="2880"/>
  <c r="AE10" i="2880" s="1"/>
  <c r="AD9" i="2880"/>
  <c r="AE9" i="2880" s="1"/>
  <c r="AD8" i="2880"/>
  <c r="AD7" i="2880"/>
  <c r="AE7" i="2880" s="1"/>
  <c r="Z12" i="2880"/>
  <c r="Z8" i="2880"/>
  <c r="Q24" i="2880" s="1"/>
  <c r="AB3" i="2880"/>
  <c r="Y14" i="2880"/>
  <c r="Z14" i="2880" s="1"/>
  <c r="Y13" i="2880"/>
  <c r="Z13" i="2880" s="1"/>
  <c r="Y12" i="2880"/>
  <c r="Y11" i="2880"/>
  <c r="Z11" i="2880" s="1"/>
  <c r="Y10" i="2880"/>
  <c r="Z10" i="2880" s="1"/>
  <c r="Y9" i="2880"/>
  <c r="Z9" i="2880" s="1"/>
  <c r="Y8" i="2880"/>
  <c r="Y7" i="2880"/>
  <c r="Z7" i="2880" s="1"/>
  <c r="U12" i="2880"/>
  <c r="U8" i="2880"/>
  <c r="P24" i="2880" s="1"/>
  <c r="W3" i="2880"/>
  <c r="T14" i="2880"/>
  <c r="U14" i="2880" s="1"/>
  <c r="T13" i="2880"/>
  <c r="U13" i="2880" s="1"/>
  <c r="T12" i="2880"/>
  <c r="T11" i="2880"/>
  <c r="U11" i="2880" s="1"/>
  <c r="T10" i="2880"/>
  <c r="U10" i="2880" s="1"/>
  <c r="T9" i="2880"/>
  <c r="U9" i="2880" s="1"/>
  <c r="T8" i="2880"/>
  <c r="T7" i="2880"/>
  <c r="U7" i="2880" s="1"/>
  <c r="T23" i="2880"/>
  <c r="Q23" i="2880"/>
  <c r="O10" i="2880"/>
  <c r="O9" i="2880"/>
  <c r="O8" i="2880"/>
  <c r="O7" i="2880"/>
  <c r="Q3" i="2880"/>
  <c r="G3" i="2880"/>
  <c r="M6" i="2911" l="1"/>
  <c r="M5" i="2911"/>
  <c r="M3" i="2911"/>
  <c r="L6" i="2911"/>
  <c r="L3" i="2911"/>
  <c r="K5" i="2911"/>
  <c r="AP13" i="2880"/>
  <c r="AQ13" i="2880" s="1"/>
  <c r="AA12" i="2881"/>
  <c r="AB12" i="2881" s="1"/>
  <c r="V13" i="2882"/>
  <c r="W13" i="2882" s="1"/>
  <c r="AA9" i="2882"/>
  <c r="AB9" i="2882" s="1"/>
  <c r="AB4" i="2883"/>
  <c r="AA7" i="2883" s="1"/>
  <c r="AK10" i="2892"/>
  <c r="AL10" i="2892" s="1"/>
  <c r="AA13" i="2880"/>
  <c r="AB13" i="2880" s="1"/>
  <c r="AU14" i="2882"/>
  <c r="AV14" i="2882" s="1"/>
  <c r="AK10" i="2883"/>
  <c r="AL10" i="2883" s="1"/>
  <c r="AP11" i="2883"/>
  <c r="AQ11" i="2883" s="1"/>
  <c r="AK14" i="2885"/>
  <c r="AL14" i="2885" s="1"/>
  <c r="V10" i="2888"/>
  <c r="W10" i="2888" s="1"/>
  <c r="AA10" i="2881"/>
  <c r="AB10" i="2881" s="1"/>
  <c r="AK10" i="2881"/>
  <c r="AL10" i="2881" s="1"/>
  <c r="AP14" i="2881"/>
  <c r="AQ14" i="2881" s="1"/>
  <c r="V11" i="2882"/>
  <c r="W11" i="2882" s="1"/>
  <c r="AA7" i="2882"/>
  <c r="AB4" i="2882"/>
  <c r="AA14" i="2882" s="1"/>
  <c r="AB14" i="2882" s="1"/>
  <c r="AF11" i="2882"/>
  <c r="AG11" i="2882" s="1"/>
  <c r="AL4" i="2882"/>
  <c r="AK14" i="2882" s="1"/>
  <c r="AL14" i="2882" s="1"/>
  <c r="AV4" i="2882"/>
  <c r="AA10" i="2883"/>
  <c r="AB10" i="2883" s="1"/>
  <c r="AF9" i="2884"/>
  <c r="AG9" i="2884" s="1"/>
  <c r="AQ4" i="2885"/>
  <c r="AP10" i="2885" s="1"/>
  <c r="AQ10" i="2885" s="1"/>
  <c r="AP7" i="2885"/>
  <c r="AP9" i="2880"/>
  <c r="AQ9" i="2880" s="1"/>
  <c r="Q7" i="2881"/>
  <c r="AA9" i="2881"/>
  <c r="AB9" i="2881" s="1"/>
  <c r="AK12" i="2881"/>
  <c r="AL12" i="2881" s="1"/>
  <c r="V10" i="2882"/>
  <c r="W10" i="2882" s="1"/>
  <c r="AK9" i="2882"/>
  <c r="AL9" i="2882" s="1"/>
  <c r="AA9" i="2880"/>
  <c r="AB9" i="2880" s="1"/>
  <c r="AU9" i="2880"/>
  <c r="AV9" i="2880" s="1"/>
  <c r="P8" i="2883"/>
  <c r="Q8" i="2883" s="1"/>
  <c r="AK12" i="2883"/>
  <c r="AL12" i="2883" s="1"/>
  <c r="AA11" i="2881"/>
  <c r="AB11" i="2881" s="1"/>
  <c r="AA14" i="2881"/>
  <c r="AB14" i="2881" s="1"/>
  <c r="AL4" i="2881"/>
  <c r="AK13" i="2881" s="1"/>
  <c r="AL13" i="2881" s="1"/>
  <c r="AV4" i="2881"/>
  <c r="AU13" i="2881" s="1"/>
  <c r="AV13" i="2881" s="1"/>
  <c r="V7" i="2882"/>
  <c r="AA11" i="2882"/>
  <c r="AB11" i="2882" s="1"/>
  <c r="AF12" i="2882"/>
  <c r="AG12" i="2882" s="1"/>
  <c r="P7" i="2883"/>
  <c r="AA12" i="2883"/>
  <c r="AB12" i="2883" s="1"/>
  <c r="AP11" i="2885"/>
  <c r="AQ11" i="2885" s="1"/>
  <c r="AU9" i="2885"/>
  <c r="AV9" i="2885" s="1"/>
  <c r="AF7" i="2886"/>
  <c r="AG4" i="2886"/>
  <c r="AF10" i="2886" s="1"/>
  <c r="AG10" i="2886" s="1"/>
  <c r="AV4" i="2893"/>
  <c r="AU7" i="2893" s="1"/>
  <c r="AU11" i="2893"/>
  <c r="AV11" i="2893" s="1"/>
  <c r="Q4" i="2880"/>
  <c r="P8" i="2880" s="1"/>
  <c r="Q8" i="2880" s="1"/>
  <c r="P8" i="2882"/>
  <c r="Q8" i="2882" s="1"/>
  <c r="V12" i="2883"/>
  <c r="W12" i="2883" s="1"/>
  <c r="AV4" i="2883"/>
  <c r="AU11" i="2883" s="1"/>
  <c r="AV11" i="2883" s="1"/>
  <c r="W4" i="2884"/>
  <c r="V9" i="2884" s="1"/>
  <c r="W9" i="2884" s="1"/>
  <c r="AK13" i="2884"/>
  <c r="AL13" i="2884" s="1"/>
  <c r="AP12" i="2884"/>
  <c r="AQ12" i="2884" s="1"/>
  <c r="P9" i="2885"/>
  <c r="Q9" i="2885" s="1"/>
  <c r="AB4" i="2885"/>
  <c r="AA11" i="2885" s="1"/>
  <c r="AB11" i="2885" s="1"/>
  <c r="AF14" i="2885"/>
  <c r="AG14" i="2885" s="1"/>
  <c r="AA7" i="2886"/>
  <c r="AP12" i="2886"/>
  <c r="AQ12" i="2886" s="1"/>
  <c r="AF11" i="2887"/>
  <c r="AG11" i="2887" s="1"/>
  <c r="AU12" i="2889"/>
  <c r="AV12" i="2889" s="1"/>
  <c r="AU14" i="2889"/>
  <c r="AV14" i="2889" s="1"/>
  <c r="S23" i="2880"/>
  <c r="N20" i="2880"/>
  <c r="R23" i="2880"/>
  <c r="P23" i="2880"/>
  <c r="W4" i="2880"/>
  <c r="V13" i="2880" s="1"/>
  <c r="W13" i="2880" s="1"/>
  <c r="AQ4" i="2880"/>
  <c r="T23" i="2881"/>
  <c r="P23" i="2881"/>
  <c r="S23" i="2881"/>
  <c r="N20" i="2881"/>
  <c r="Q23" i="2881"/>
  <c r="P7" i="2882"/>
  <c r="Q4" i="2883"/>
  <c r="P9" i="2883" s="1"/>
  <c r="Q9" i="2883" s="1"/>
  <c r="AK7" i="2883"/>
  <c r="AL4" i="2883"/>
  <c r="AK14" i="2883" s="1"/>
  <c r="AL14" i="2883" s="1"/>
  <c r="V12" i="2884"/>
  <c r="W12" i="2884" s="1"/>
  <c r="AB4" i="2884"/>
  <c r="AA12" i="2884" s="1"/>
  <c r="AB12" i="2884" s="1"/>
  <c r="AA11" i="2884"/>
  <c r="AB11" i="2884" s="1"/>
  <c r="AK14" i="2884"/>
  <c r="AL14" i="2884" s="1"/>
  <c r="AP13" i="2885"/>
  <c r="AQ13" i="2885" s="1"/>
  <c r="AU7" i="2885"/>
  <c r="W4" i="2886"/>
  <c r="W4" i="2887"/>
  <c r="V11" i="2887" s="1"/>
  <c r="W11" i="2887" s="1"/>
  <c r="V12" i="2887"/>
  <c r="W12" i="2887" s="1"/>
  <c r="AB4" i="2887"/>
  <c r="AA13" i="2887" s="1"/>
  <c r="AB13" i="2887" s="1"/>
  <c r="AA7" i="2887"/>
  <c r="AF12" i="2887"/>
  <c r="AG12" i="2887" s="1"/>
  <c r="AF7" i="2887"/>
  <c r="R24" i="2887"/>
  <c r="AP12" i="2887"/>
  <c r="AQ12" i="2887" s="1"/>
  <c r="V12" i="2889"/>
  <c r="W12" i="2889" s="1"/>
  <c r="V7" i="2889"/>
  <c r="W4" i="2889"/>
  <c r="V14" i="2889"/>
  <c r="W14" i="2889" s="1"/>
  <c r="AF12" i="2889"/>
  <c r="AG12" i="2889" s="1"/>
  <c r="AF7" i="2889"/>
  <c r="AG4" i="2889"/>
  <c r="AF14" i="2889"/>
  <c r="AG14" i="2889" s="1"/>
  <c r="AP12" i="2889"/>
  <c r="AQ12" i="2889" s="1"/>
  <c r="AP7" i="2889"/>
  <c r="AQ4" i="2889"/>
  <c r="AP14" i="2889"/>
  <c r="AQ14" i="2889" s="1"/>
  <c r="P8" i="2890"/>
  <c r="Q8" i="2890" s="1"/>
  <c r="Q4" i="2891"/>
  <c r="AA12" i="2891"/>
  <c r="AB12" i="2891" s="1"/>
  <c r="W4" i="2893"/>
  <c r="V7" i="2893" s="1"/>
  <c r="V11" i="2893"/>
  <c r="W11" i="2893" s="1"/>
  <c r="AQ4" i="2893"/>
  <c r="AP14" i="2893" s="1"/>
  <c r="AQ14" i="2893" s="1"/>
  <c r="Q4" i="2894"/>
  <c r="S23" i="2895"/>
  <c r="N20" i="2895"/>
  <c r="T23" i="2895"/>
  <c r="R23" i="2895"/>
  <c r="P23" i="2895"/>
  <c r="U23" i="2895"/>
  <c r="V11" i="2895"/>
  <c r="W11" i="2895" s="1"/>
  <c r="P10" i="2896"/>
  <c r="Q10" i="2896" s="1"/>
  <c r="AL4" i="2880"/>
  <c r="AK12" i="2880" s="1"/>
  <c r="AL12" i="2880" s="1"/>
  <c r="AB4" i="2881"/>
  <c r="AA13" i="2881" s="1"/>
  <c r="AB13" i="2881" s="1"/>
  <c r="AF10" i="2881"/>
  <c r="AG10" i="2881" s="1"/>
  <c r="AK11" i="2881"/>
  <c r="AL11" i="2881" s="1"/>
  <c r="AU14" i="2881"/>
  <c r="AV14" i="2881" s="1"/>
  <c r="V12" i="2882"/>
  <c r="W12" i="2882" s="1"/>
  <c r="W4" i="2882"/>
  <c r="V14" i="2882" s="1"/>
  <c r="W14" i="2882" s="1"/>
  <c r="AF7" i="2882"/>
  <c r="AP12" i="2882"/>
  <c r="AQ12" i="2882" s="1"/>
  <c r="AQ4" i="2882"/>
  <c r="AP14" i="2882" s="1"/>
  <c r="AQ14" i="2882" s="1"/>
  <c r="AU11" i="2882"/>
  <c r="AV11" i="2882" s="1"/>
  <c r="AF7" i="2883"/>
  <c r="AG4" i="2883"/>
  <c r="AK13" i="2883"/>
  <c r="AL13" i="2883" s="1"/>
  <c r="AF10" i="2885"/>
  <c r="AG10" i="2885" s="1"/>
  <c r="AA14" i="2886"/>
  <c r="AB14" i="2886" s="1"/>
  <c r="AA9" i="2886"/>
  <c r="AB9" i="2886" s="1"/>
  <c r="AA13" i="2886"/>
  <c r="AB13" i="2886" s="1"/>
  <c r="AF11" i="2886"/>
  <c r="AG11" i="2886" s="1"/>
  <c r="AP11" i="2886"/>
  <c r="AQ11" i="2886" s="1"/>
  <c r="AQ4" i="2887"/>
  <c r="V14" i="2888"/>
  <c r="W14" i="2888" s="1"/>
  <c r="AB4" i="2890"/>
  <c r="AA12" i="2890" s="1"/>
  <c r="AB12" i="2890" s="1"/>
  <c r="AU12" i="2890"/>
  <c r="AV12" i="2890" s="1"/>
  <c r="AA7" i="2893"/>
  <c r="AB4" i="2893"/>
  <c r="AA14" i="2893"/>
  <c r="AB14" i="2893" s="1"/>
  <c r="AF12" i="2894"/>
  <c r="AG12" i="2894" s="1"/>
  <c r="AL4" i="2900"/>
  <c r="AK11" i="2900" s="1"/>
  <c r="AL11" i="2900" s="1"/>
  <c r="AA10" i="2880"/>
  <c r="AB10" i="2880" s="1"/>
  <c r="AG4" i="2880"/>
  <c r="AF11" i="2880" s="1"/>
  <c r="AG11" i="2880" s="1"/>
  <c r="AU10" i="2880"/>
  <c r="AV10" i="2880" s="1"/>
  <c r="AA7" i="2881"/>
  <c r="AK7" i="2881"/>
  <c r="AF13" i="2883"/>
  <c r="AG13" i="2883" s="1"/>
  <c r="P10" i="2884"/>
  <c r="Q10" i="2884" s="1"/>
  <c r="AA9" i="2884"/>
  <c r="AB9" i="2884" s="1"/>
  <c r="V11" i="2885"/>
  <c r="W11" i="2885" s="1"/>
  <c r="AP12" i="2885"/>
  <c r="AQ12" i="2885" s="1"/>
  <c r="AA11" i="2886"/>
  <c r="AB11" i="2886" s="1"/>
  <c r="AF12" i="2886"/>
  <c r="AG12" i="2886" s="1"/>
  <c r="AL4" i="2886"/>
  <c r="AP7" i="2886"/>
  <c r="AQ4" i="2886"/>
  <c r="AB4" i="2889"/>
  <c r="AA7" i="2889" s="1"/>
  <c r="AL4" i="2889"/>
  <c r="AK12" i="2889" s="1"/>
  <c r="AL12" i="2889" s="1"/>
  <c r="AK14" i="2889"/>
  <c r="AL14" i="2889" s="1"/>
  <c r="AV4" i="2889"/>
  <c r="V12" i="2890"/>
  <c r="W12" i="2890" s="1"/>
  <c r="P8" i="2892"/>
  <c r="Q8" i="2892" s="1"/>
  <c r="P7" i="2892"/>
  <c r="AU10" i="2896"/>
  <c r="AV10" i="2896" s="1"/>
  <c r="AU12" i="2898"/>
  <c r="AV12" i="2898" s="1"/>
  <c r="AU7" i="2898"/>
  <c r="AV4" i="2898"/>
  <c r="V13" i="2899"/>
  <c r="W13" i="2899" s="1"/>
  <c r="P7" i="2880"/>
  <c r="U23" i="2880"/>
  <c r="V10" i="2880"/>
  <c r="W10" i="2880" s="1"/>
  <c r="V14" i="2880"/>
  <c r="W14" i="2880" s="1"/>
  <c r="AB4" i="2880"/>
  <c r="AP10" i="2880"/>
  <c r="AQ10" i="2880" s="1"/>
  <c r="AP14" i="2880"/>
  <c r="AQ14" i="2880" s="1"/>
  <c r="AV4" i="2880"/>
  <c r="AU12" i="2880" s="1"/>
  <c r="AV12" i="2880" s="1"/>
  <c r="P9" i="2881"/>
  <c r="Q9" i="2881" s="1"/>
  <c r="W4" i="2881"/>
  <c r="V14" i="2881" s="1"/>
  <c r="W14" i="2881" s="1"/>
  <c r="V11" i="2881"/>
  <c r="W11" i="2881" s="1"/>
  <c r="AG4" i="2881"/>
  <c r="AF13" i="2881" s="1"/>
  <c r="AG13" i="2881" s="1"/>
  <c r="AF11" i="2881"/>
  <c r="AG11" i="2881" s="1"/>
  <c r="AQ4" i="2881"/>
  <c r="AP11" i="2881"/>
  <c r="AQ11" i="2881" s="1"/>
  <c r="Q4" i="2882"/>
  <c r="AA12" i="2882"/>
  <c r="AB12" i="2882" s="1"/>
  <c r="AU12" i="2882"/>
  <c r="AV12" i="2882" s="1"/>
  <c r="P10" i="2883"/>
  <c r="Q10" i="2883" s="1"/>
  <c r="W4" i="2883"/>
  <c r="V10" i="2883" s="1"/>
  <c r="W10" i="2883" s="1"/>
  <c r="AA9" i="2883"/>
  <c r="AB9" i="2883" s="1"/>
  <c r="AU7" i="2883"/>
  <c r="S23" i="2884"/>
  <c r="N20" i="2884"/>
  <c r="U23" i="2884"/>
  <c r="P23" i="2884"/>
  <c r="T23" i="2884"/>
  <c r="AA14" i="2884"/>
  <c r="AB14" i="2884" s="1"/>
  <c r="P7" i="2885"/>
  <c r="W4" i="2885"/>
  <c r="V12" i="2885" s="1"/>
  <c r="W12" i="2885" s="1"/>
  <c r="AA9" i="2885"/>
  <c r="AB9" i="2885" s="1"/>
  <c r="AV4" i="2885"/>
  <c r="V11" i="2886"/>
  <c r="W11" i="2886" s="1"/>
  <c r="AA12" i="2886"/>
  <c r="AB12" i="2886" s="1"/>
  <c r="AA10" i="2886"/>
  <c r="AB10" i="2886" s="1"/>
  <c r="AK13" i="2886"/>
  <c r="AL13" i="2886" s="1"/>
  <c r="AV4" i="2886"/>
  <c r="AU11" i="2886" s="1"/>
  <c r="AV11" i="2886" s="1"/>
  <c r="P24" i="2887"/>
  <c r="P8" i="2888"/>
  <c r="Q8" i="2888" s="1"/>
  <c r="P7" i="2888"/>
  <c r="P10" i="2888"/>
  <c r="Q10" i="2888" s="1"/>
  <c r="V11" i="2889"/>
  <c r="W11" i="2889" s="1"/>
  <c r="AF11" i="2889"/>
  <c r="AG11" i="2889" s="1"/>
  <c r="AP11" i="2889"/>
  <c r="AQ11" i="2889" s="1"/>
  <c r="P7" i="2890"/>
  <c r="Q4" i="2890"/>
  <c r="V9" i="2890"/>
  <c r="W9" i="2890" s="1"/>
  <c r="V13" i="2890"/>
  <c r="W13" i="2890" s="1"/>
  <c r="P24" i="2890"/>
  <c r="W4" i="2890"/>
  <c r="AL4" i="2890"/>
  <c r="V10" i="2892"/>
  <c r="W10" i="2892" s="1"/>
  <c r="V11" i="2894"/>
  <c r="W11" i="2894" s="1"/>
  <c r="Q23" i="2895"/>
  <c r="AP10" i="2898"/>
  <c r="AQ10" i="2898" s="1"/>
  <c r="AQ4" i="2884"/>
  <c r="AP7" i="2884" s="1"/>
  <c r="AP11" i="2884"/>
  <c r="AQ11" i="2884" s="1"/>
  <c r="AV4" i="2884"/>
  <c r="AU9" i="2884" s="1"/>
  <c r="AV9" i="2884" s="1"/>
  <c r="AU14" i="2885"/>
  <c r="AV14" i="2885" s="1"/>
  <c r="P8" i="2886"/>
  <c r="Q8" i="2886" s="1"/>
  <c r="AF14" i="2886"/>
  <c r="AG14" i="2886" s="1"/>
  <c r="AF10" i="2887"/>
  <c r="AG10" i="2887" s="1"/>
  <c r="AF14" i="2887"/>
  <c r="AG14" i="2887" s="1"/>
  <c r="AK9" i="2887"/>
  <c r="AL9" i="2887" s="1"/>
  <c r="AV4" i="2887"/>
  <c r="AU13" i="2887" s="1"/>
  <c r="AV13" i="2887" s="1"/>
  <c r="AF10" i="2888"/>
  <c r="AG10" i="2888" s="1"/>
  <c r="P9" i="2889"/>
  <c r="Q9" i="2889" s="1"/>
  <c r="AK11" i="2890"/>
  <c r="AL11" i="2890" s="1"/>
  <c r="AQ4" i="2890"/>
  <c r="AP13" i="2890" s="1"/>
  <c r="AQ13" i="2890" s="1"/>
  <c r="T24" i="2890"/>
  <c r="AA13" i="2891"/>
  <c r="AB13" i="2891" s="1"/>
  <c r="AU9" i="2891"/>
  <c r="AV9" i="2891" s="1"/>
  <c r="AK13" i="2892"/>
  <c r="AL13" i="2892" s="1"/>
  <c r="AG4" i="2893"/>
  <c r="AF14" i="2893" s="1"/>
  <c r="AG14" i="2893" s="1"/>
  <c r="AA9" i="2894"/>
  <c r="AB9" i="2894" s="1"/>
  <c r="AB4" i="2894"/>
  <c r="Q24" i="2894"/>
  <c r="AP12" i="2894"/>
  <c r="AQ12" i="2894" s="1"/>
  <c r="AF11" i="2896"/>
  <c r="AG11" i="2896" s="1"/>
  <c r="AF7" i="2896"/>
  <c r="AF12" i="2898"/>
  <c r="AG12" i="2898" s="1"/>
  <c r="AG4" i="2898"/>
  <c r="AF13" i="2899"/>
  <c r="AG13" i="2899" s="1"/>
  <c r="AP10" i="2899"/>
  <c r="AQ10" i="2899" s="1"/>
  <c r="P8" i="2900"/>
  <c r="Q8" i="2900" s="1"/>
  <c r="P10" i="2900"/>
  <c r="Q10" i="2900" s="1"/>
  <c r="AF10" i="2902"/>
  <c r="AG10" i="2902" s="1"/>
  <c r="AA12" i="2904"/>
  <c r="AB12" i="2904" s="1"/>
  <c r="AA7" i="2904"/>
  <c r="AB4" i="2904"/>
  <c r="AF12" i="2905"/>
  <c r="AG12" i="2905" s="1"/>
  <c r="V10" i="2906"/>
  <c r="W10" i="2906" s="1"/>
  <c r="AQ4" i="2883"/>
  <c r="AP14" i="2883" s="1"/>
  <c r="AQ14" i="2883" s="1"/>
  <c r="AU9" i="2883"/>
  <c r="AV9" i="2883" s="1"/>
  <c r="AK10" i="2884"/>
  <c r="AL10" i="2884" s="1"/>
  <c r="AP10" i="2884"/>
  <c r="AQ10" i="2884" s="1"/>
  <c r="T23" i="2885"/>
  <c r="P23" i="2885"/>
  <c r="U23" i="2885"/>
  <c r="N20" i="2885"/>
  <c r="S23" i="2885"/>
  <c r="R23" i="2885"/>
  <c r="V10" i="2885"/>
  <c r="W10" i="2885" s="1"/>
  <c r="AG4" i="2885"/>
  <c r="AF12" i="2885" s="1"/>
  <c r="AG12" i="2885" s="1"/>
  <c r="AK12" i="2885"/>
  <c r="AL12" i="2885" s="1"/>
  <c r="AL4" i="2885"/>
  <c r="AK7" i="2885" s="1"/>
  <c r="AF9" i="2886"/>
  <c r="AG9" i="2886" s="1"/>
  <c r="AF13" i="2886"/>
  <c r="AG13" i="2886" s="1"/>
  <c r="R23" i="2887"/>
  <c r="T23" i="2887"/>
  <c r="N20" i="2887"/>
  <c r="S23" i="2887"/>
  <c r="Q4" i="2887"/>
  <c r="U23" i="2887"/>
  <c r="V10" i="2887"/>
  <c r="W10" i="2887" s="1"/>
  <c r="AF13" i="2887"/>
  <c r="AG13" i="2887" s="1"/>
  <c r="AF9" i="2887"/>
  <c r="AG9" i="2887" s="1"/>
  <c r="AP9" i="2887"/>
  <c r="AQ9" i="2887" s="1"/>
  <c r="AP9" i="2888"/>
  <c r="AQ9" i="2888" s="1"/>
  <c r="AP12" i="2890"/>
  <c r="AQ12" i="2890" s="1"/>
  <c r="AU7" i="2890"/>
  <c r="AV4" i="2890"/>
  <c r="AB4" i="2891"/>
  <c r="AF13" i="2891"/>
  <c r="AG13" i="2891" s="1"/>
  <c r="AV4" i="2891"/>
  <c r="V14" i="2892"/>
  <c r="W14" i="2892" s="1"/>
  <c r="AP14" i="2892"/>
  <c r="AQ14" i="2892" s="1"/>
  <c r="Q4" i="2893"/>
  <c r="AA10" i="2893"/>
  <c r="AB10" i="2893" s="1"/>
  <c r="AK7" i="2893"/>
  <c r="AL4" i="2893"/>
  <c r="AK10" i="2893" s="1"/>
  <c r="AL10" i="2893" s="1"/>
  <c r="AK11" i="2893"/>
  <c r="AL11" i="2893" s="1"/>
  <c r="AK14" i="2893"/>
  <c r="AL14" i="2893" s="1"/>
  <c r="AU10" i="2893"/>
  <c r="AV10" i="2893" s="1"/>
  <c r="W4" i="2894"/>
  <c r="AA12" i="2894"/>
  <c r="AB12" i="2894" s="1"/>
  <c r="AF7" i="2894"/>
  <c r="AG4" i="2894"/>
  <c r="AU10" i="2894"/>
  <c r="AV10" i="2894" s="1"/>
  <c r="AU14" i="2894"/>
  <c r="AV14" i="2894" s="1"/>
  <c r="AV4" i="2894"/>
  <c r="AF9" i="2895"/>
  <c r="AG9" i="2895" s="1"/>
  <c r="W4" i="2897"/>
  <c r="V12" i="2897" s="1"/>
  <c r="W12" i="2897" s="1"/>
  <c r="AB4" i="2897"/>
  <c r="AA11" i="2897"/>
  <c r="AB11" i="2897" s="1"/>
  <c r="AF11" i="2897"/>
  <c r="AG11" i="2897" s="1"/>
  <c r="AG4" i="2897"/>
  <c r="V10" i="2898"/>
  <c r="W10" i="2898" s="1"/>
  <c r="V14" i="2898"/>
  <c r="W14" i="2898" s="1"/>
  <c r="AU11" i="2900"/>
  <c r="AV11" i="2900" s="1"/>
  <c r="AU14" i="2900"/>
  <c r="AV14" i="2900" s="1"/>
  <c r="P8" i="2889"/>
  <c r="Q8" i="2889" s="1"/>
  <c r="AA13" i="2890"/>
  <c r="AB13" i="2890" s="1"/>
  <c r="AU9" i="2890"/>
  <c r="AV9" i="2890" s="1"/>
  <c r="P9" i="2892"/>
  <c r="Q9" i="2892" s="1"/>
  <c r="V11" i="2892"/>
  <c r="W11" i="2892" s="1"/>
  <c r="AL4" i="2892"/>
  <c r="AQ4" i="2892"/>
  <c r="AF9" i="2894"/>
  <c r="AG9" i="2894" s="1"/>
  <c r="V14" i="2895"/>
  <c r="W14" i="2895" s="1"/>
  <c r="AF13" i="2895"/>
  <c r="AG13" i="2895" s="1"/>
  <c r="AF12" i="2896"/>
  <c r="AG12" i="2896" s="1"/>
  <c r="AQ4" i="2896"/>
  <c r="AP13" i="2896" s="1"/>
  <c r="AQ13" i="2896" s="1"/>
  <c r="AU14" i="2896"/>
  <c r="AV14" i="2896" s="1"/>
  <c r="AU13" i="2896"/>
  <c r="AV13" i="2896" s="1"/>
  <c r="AF12" i="2897"/>
  <c r="AG12" i="2897" s="1"/>
  <c r="AL4" i="2897"/>
  <c r="AQ4" i="2897"/>
  <c r="V12" i="2898"/>
  <c r="W12" i="2898" s="1"/>
  <c r="AF13" i="2898"/>
  <c r="AG13" i="2898" s="1"/>
  <c r="AP14" i="2898"/>
  <c r="AQ14" i="2898" s="1"/>
  <c r="AB4" i="2899"/>
  <c r="AA12" i="2899" s="1"/>
  <c r="AB12" i="2899" s="1"/>
  <c r="P7" i="2900"/>
  <c r="AG4" i="2900"/>
  <c r="AP10" i="2906"/>
  <c r="AQ10" i="2906" s="1"/>
  <c r="AF10" i="2907"/>
  <c r="AG10" i="2907" s="1"/>
  <c r="AV4" i="2907"/>
  <c r="AP9" i="2909"/>
  <c r="AQ9" i="2909" s="1"/>
  <c r="P23" i="2882"/>
  <c r="T23" i="2882"/>
  <c r="Q23" i="2883"/>
  <c r="U23" i="2883"/>
  <c r="Q4" i="2884"/>
  <c r="P8" i="2884" s="1"/>
  <c r="Q8" i="2884" s="1"/>
  <c r="AG4" i="2884"/>
  <c r="AF10" i="2884" s="1"/>
  <c r="AG10" i="2884" s="1"/>
  <c r="AF7" i="2884"/>
  <c r="AP14" i="2884"/>
  <c r="AQ14" i="2884" s="1"/>
  <c r="P8" i="2885"/>
  <c r="Q8" i="2885" s="1"/>
  <c r="AP10" i="2887"/>
  <c r="AQ10" i="2887" s="1"/>
  <c r="AP14" i="2887"/>
  <c r="AQ14" i="2887" s="1"/>
  <c r="P9" i="2888"/>
  <c r="Q9" i="2888" s="1"/>
  <c r="W4" i="2888"/>
  <c r="V11" i="2888"/>
  <c r="W11" i="2888" s="1"/>
  <c r="AB4" i="2888"/>
  <c r="AG4" i="2888"/>
  <c r="AF11" i="2888"/>
  <c r="AG11" i="2888" s="1"/>
  <c r="AL4" i="2888"/>
  <c r="AQ4" i="2888"/>
  <c r="AP11" i="2888"/>
  <c r="AQ11" i="2888" s="1"/>
  <c r="AV4" i="2888"/>
  <c r="AU10" i="2888" s="1"/>
  <c r="AV10" i="2888" s="1"/>
  <c r="Q4" i="2889"/>
  <c r="AF13" i="2890"/>
  <c r="AG13" i="2890" s="1"/>
  <c r="S23" i="2891"/>
  <c r="N20" i="2891"/>
  <c r="R23" i="2891"/>
  <c r="P23" i="2891"/>
  <c r="AA10" i="2891"/>
  <c r="AB10" i="2891" s="1"/>
  <c r="AA14" i="2891"/>
  <c r="AB14" i="2891" s="1"/>
  <c r="AL4" i="2891"/>
  <c r="AK9" i="2891" s="1"/>
  <c r="AL9" i="2891" s="1"/>
  <c r="AU10" i="2891"/>
  <c r="AV10" i="2891" s="1"/>
  <c r="AU14" i="2891"/>
  <c r="AV14" i="2891" s="1"/>
  <c r="T23" i="2892"/>
  <c r="P23" i="2892"/>
  <c r="S23" i="2892"/>
  <c r="N20" i="2892"/>
  <c r="Q23" i="2892"/>
  <c r="V7" i="2894"/>
  <c r="AQ4" i="2894"/>
  <c r="AP13" i="2894" s="1"/>
  <c r="AQ13" i="2894" s="1"/>
  <c r="AP7" i="2894"/>
  <c r="AU7" i="2894"/>
  <c r="W4" i="2895"/>
  <c r="V9" i="2895" s="1"/>
  <c r="W9" i="2895" s="1"/>
  <c r="V7" i="2895"/>
  <c r="AB4" i="2895"/>
  <c r="AA12" i="2895" s="1"/>
  <c r="AB12" i="2895" s="1"/>
  <c r="AQ4" i="2895"/>
  <c r="AP9" i="2895" s="1"/>
  <c r="AQ9" i="2895" s="1"/>
  <c r="AP7" i="2895"/>
  <c r="AV4" i="2895"/>
  <c r="AU12" i="2895" s="1"/>
  <c r="AV12" i="2895" s="1"/>
  <c r="AU7" i="2895"/>
  <c r="AU11" i="2895"/>
  <c r="AV11" i="2895" s="1"/>
  <c r="AP9" i="2896"/>
  <c r="AQ9" i="2896" s="1"/>
  <c r="Q4" i="2897"/>
  <c r="P10" i="2897" s="1"/>
  <c r="Q10" i="2897" s="1"/>
  <c r="AA9" i="2897"/>
  <c r="AB9" i="2897" s="1"/>
  <c r="AF13" i="2897"/>
  <c r="AG13" i="2897" s="1"/>
  <c r="AF10" i="2897"/>
  <c r="AG10" i="2897" s="1"/>
  <c r="AP12" i="2897"/>
  <c r="AQ12" i="2897" s="1"/>
  <c r="AP7" i="2897"/>
  <c r="AV4" i="2897"/>
  <c r="Q4" i="2898"/>
  <c r="P9" i="2898" s="1"/>
  <c r="Q9" i="2898" s="1"/>
  <c r="AB4" i="2898"/>
  <c r="AA10" i="2898" s="1"/>
  <c r="AB10" i="2898" s="1"/>
  <c r="AF10" i="2898"/>
  <c r="AG10" i="2898" s="1"/>
  <c r="AU10" i="2898"/>
  <c r="AV10" i="2898" s="1"/>
  <c r="S23" i="2899"/>
  <c r="N20" i="2899"/>
  <c r="R23" i="2899"/>
  <c r="T23" i="2899"/>
  <c r="Q23" i="2899"/>
  <c r="AL4" i="2899"/>
  <c r="AK11" i="2899" s="1"/>
  <c r="AL11" i="2899" s="1"/>
  <c r="AP12" i="2899"/>
  <c r="AQ12" i="2899" s="1"/>
  <c r="AQ4" i="2899"/>
  <c r="AP9" i="2899" s="1"/>
  <c r="AQ9" i="2899" s="1"/>
  <c r="AV4" i="2899"/>
  <c r="AU10" i="2899" s="1"/>
  <c r="AV10" i="2899" s="1"/>
  <c r="W4" i="2900"/>
  <c r="V13" i="2900" s="1"/>
  <c r="W13" i="2900" s="1"/>
  <c r="AF13" i="2900"/>
  <c r="AG13" i="2900" s="1"/>
  <c r="Q4" i="2901"/>
  <c r="P7" i="2901"/>
  <c r="V7" i="2901"/>
  <c r="P7" i="2904"/>
  <c r="Q4" i="2904"/>
  <c r="AG4" i="2904"/>
  <c r="AF12" i="2904" s="1"/>
  <c r="AG12" i="2904" s="1"/>
  <c r="AA9" i="2890"/>
  <c r="AB9" i="2890" s="1"/>
  <c r="AF7" i="2890"/>
  <c r="AU13" i="2890"/>
  <c r="AV13" i="2890" s="1"/>
  <c r="AG4" i="2891"/>
  <c r="AF10" i="2891" s="1"/>
  <c r="AG10" i="2891" s="1"/>
  <c r="W4" i="2892"/>
  <c r="AB4" i="2892"/>
  <c r="AA14" i="2892" s="1"/>
  <c r="AB14" i="2892" s="1"/>
  <c r="AG4" i="2892"/>
  <c r="AF10" i="2892" s="1"/>
  <c r="AG10" i="2892" s="1"/>
  <c r="AK11" i="2892"/>
  <c r="AL11" i="2892" s="1"/>
  <c r="AP11" i="2892"/>
  <c r="AQ11" i="2892" s="1"/>
  <c r="AV4" i="2892"/>
  <c r="AF13" i="2894"/>
  <c r="AG13" i="2894" s="1"/>
  <c r="AP11" i="2894"/>
  <c r="AQ11" i="2894" s="1"/>
  <c r="V10" i="2895"/>
  <c r="W10" i="2895" s="1"/>
  <c r="V13" i="2895"/>
  <c r="W13" i="2895" s="1"/>
  <c r="AP14" i="2895"/>
  <c r="AQ14" i="2895" s="1"/>
  <c r="AU13" i="2895"/>
  <c r="AV13" i="2895" s="1"/>
  <c r="T23" i="2896"/>
  <c r="P23" i="2896"/>
  <c r="S23" i="2896"/>
  <c r="N20" i="2896"/>
  <c r="U23" i="2896"/>
  <c r="R23" i="2896"/>
  <c r="AF9" i="2896"/>
  <c r="AG9" i="2896" s="1"/>
  <c r="V10" i="2897"/>
  <c r="W10" i="2897" s="1"/>
  <c r="AF7" i="2897"/>
  <c r="AF9" i="2898"/>
  <c r="AG9" i="2898" s="1"/>
  <c r="Q7" i="2899"/>
  <c r="W4" i="2899"/>
  <c r="V12" i="2899" s="1"/>
  <c r="W12" i="2899" s="1"/>
  <c r="V7" i="2899"/>
  <c r="AA11" i="2899"/>
  <c r="AB11" i="2899" s="1"/>
  <c r="AK14" i="2899"/>
  <c r="AL14" i="2899" s="1"/>
  <c r="AP11" i="2899"/>
  <c r="AQ11" i="2899" s="1"/>
  <c r="AP14" i="2899"/>
  <c r="AQ14" i="2899" s="1"/>
  <c r="AK10" i="2900"/>
  <c r="AL10" i="2900" s="1"/>
  <c r="AP10" i="2901"/>
  <c r="AQ10" i="2901" s="1"/>
  <c r="AA12" i="2902"/>
  <c r="AB12" i="2902" s="1"/>
  <c r="AG4" i="2905"/>
  <c r="AF14" i="2905" s="1"/>
  <c r="AG14" i="2905" s="1"/>
  <c r="AF7" i="2905"/>
  <c r="Q23" i="2882"/>
  <c r="P7" i="2884"/>
  <c r="AL4" i="2884"/>
  <c r="AK7" i="2884"/>
  <c r="P7" i="2886"/>
  <c r="P10" i="2887"/>
  <c r="Q10" i="2887" s="1"/>
  <c r="AL4" i="2887"/>
  <c r="AU14" i="2887"/>
  <c r="AV14" i="2887" s="1"/>
  <c r="T23" i="2888"/>
  <c r="P23" i="2888"/>
  <c r="S23" i="2888"/>
  <c r="N20" i="2888"/>
  <c r="Q23" i="2888"/>
  <c r="V7" i="2890"/>
  <c r="AG4" i="2890"/>
  <c r="AF12" i="2890" s="1"/>
  <c r="AG12" i="2890" s="1"/>
  <c r="AK9" i="2890"/>
  <c r="AL9" i="2890" s="1"/>
  <c r="Q23" i="2891"/>
  <c r="W4" i="2891"/>
  <c r="V13" i="2891" s="1"/>
  <c r="W13" i="2891" s="1"/>
  <c r="AF14" i="2891"/>
  <c r="AG14" i="2891" s="1"/>
  <c r="AQ4" i="2891"/>
  <c r="R23" i="2892"/>
  <c r="AA12" i="2893"/>
  <c r="AB12" i="2893" s="1"/>
  <c r="AF12" i="2893"/>
  <c r="AG12" i="2893" s="1"/>
  <c r="AK12" i="2893"/>
  <c r="AL12" i="2893" s="1"/>
  <c r="AU12" i="2893"/>
  <c r="AV12" i="2893" s="1"/>
  <c r="P7" i="2894"/>
  <c r="V9" i="2894"/>
  <c r="W9" i="2894" s="1"/>
  <c r="V13" i="2894"/>
  <c r="W13" i="2894" s="1"/>
  <c r="AA7" i="2894"/>
  <c r="AL4" i="2894"/>
  <c r="AU13" i="2894"/>
  <c r="AV13" i="2894" s="1"/>
  <c r="P9" i="2895"/>
  <c r="Q9" i="2895" s="1"/>
  <c r="AF11" i="2895"/>
  <c r="AG11" i="2895" s="1"/>
  <c r="Q4" i="2896"/>
  <c r="P7" i="2896" s="1"/>
  <c r="W4" i="2896"/>
  <c r="V13" i="2896" s="1"/>
  <c r="W13" i="2896" s="1"/>
  <c r="AA14" i="2896"/>
  <c r="AB14" i="2896" s="1"/>
  <c r="AA13" i="2896"/>
  <c r="AB13" i="2896" s="1"/>
  <c r="AF10" i="2896"/>
  <c r="AG10" i="2896" s="1"/>
  <c r="AF14" i="2896"/>
  <c r="AG14" i="2896" s="1"/>
  <c r="P7" i="2897"/>
  <c r="V11" i="2897"/>
  <c r="W11" i="2897" s="1"/>
  <c r="AA14" i="2897"/>
  <c r="AB14" i="2897" s="1"/>
  <c r="AP13" i="2897"/>
  <c r="AQ13" i="2897" s="1"/>
  <c r="AP10" i="2897"/>
  <c r="AQ10" i="2897" s="1"/>
  <c r="P8" i="2898"/>
  <c r="Q8" i="2898" s="1"/>
  <c r="P23" i="2899"/>
  <c r="V9" i="2899"/>
  <c r="W9" i="2899" s="1"/>
  <c r="AK9" i="2899"/>
  <c r="AL9" i="2899" s="1"/>
  <c r="P9" i="2900"/>
  <c r="Q9" i="2900" s="1"/>
  <c r="AA9" i="2900"/>
  <c r="AB9" i="2900" s="1"/>
  <c r="AA13" i="2900"/>
  <c r="AB13" i="2900" s="1"/>
  <c r="Q24" i="2900"/>
  <c r="AB4" i="2900"/>
  <c r="AK9" i="2901"/>
  <c r="AL9" i="2901" s="1"/>
  <c r="AF9" i="2902"/>
  <c r="AG9" i="2902" s="1"/>
  <c r="AP9" i="2904"/>
  <c r="AQ9" i="2904" s="1"/>
  <c r="Q23" i="2886"/>
  <c r="P23" i="2889"/>
  <c r="T23" i="2889"/>
  <c r="Q23" i="2890"/>
  <c r="P23" i="2893"/>
  <c r="T23" i="2893"/>
  <c r="Q23" i="2894"/>
  <c r="AF14" i="2895"/>
  <c r="AG14" i="2895" s="1"/>
  <c r="AL4" i="2895"/>
  <c r="AB4" i="2896"/>
  <c r="AA11" i="2896"/>
  <c r="AB11" i="2896" s="1"/>
  <c r="AL4" i="2896"/>
  <c r="AK10" i="2896" s="1"/>
  <c r="AL10" i="2896" s="1"/>
  <c r="AV4" i="2896"/>
  <c r="AU11" i="2896"/>
  <c r="AV11" i="2896" s="1"/>
  <c r="AA12" i="2897"/>
  <c r="AB12" i="2897" s="1"/>
  <c r="P10" i="2898"/>
  <c r="Q10" i="2898" s="1"/>
  <c r="V7" i="2898"/>
  <c r="W4" i="2898"/>
  <c r="V11" i="2898" s="1"/>
  <c r="W11" i="2898" s="1"/>
  <c r="AA13" i="2898"/>
  <c r="AB13" i="2898" s="1"/>
  <c r="AP7" i="2898"/>
  <c r="AQ4" i="2898"/>
  <c r="AP11" i="2898" s="1"/>
  <c r="AQ11" i="2898" s="1"/>
  <c r="AU9" i="2898"/>
  <c r="AV9" i="2898" s="1"/>
  <c r="AU13" i="2898"/>
  <c r="AV13" i="2898" s="1"/>
  <c r="P10" i="2899"/>
  <c r="Q10" i="2899" s="1"/>
  <c r="V12" i="2900"/>
  <c r="W12" i="2900" s="1"/>
  <c r="AG4" i="2901"/>
  <c r="AF11" i="2901" s="1"/>
  <c r="AG11" i="2901" s="1"/>
  <c r="AP12" i="2901"/>
  <c r="AQ12" i="2901" s="1"/>
  <c r="AQ4" i="2901"/>
  <c r="AP11" i="2901" s="1"/>
  <c r="AQ11" i="2901" s="1"/>
  <c r="AV4" i="2901"/>
  <c r="AA10" i="2902"/>
  <c r="AB10" i="2902" s="1"/>
  <c r="AA14" i="2902"/>
  <c r="AB14" i="2902" s="1"/>
  <c r="AB4" i="2903"/>
  <c r="AA14" i="2903"/>
  <c r="AB14" i="2903" s="1"/>
  <c r="AL4" i="2903"/>
  <c r="AK7" i="2903" s="1"/>
  <c r="AK14" i="2903"/>
  <c r="AL14" i="2903" s="1"/>
  <c r="AV4" i="2903"/>
  <c r="AU14" i="2903"/>
  <c r="AV14" i="2903" s="1"/>
  <c r="AK10" i="2904"/>
  <c r="AL10" i="2904" s="1"/>
  <c r="AK14" i="2904"/>
  <c r="AL14" i="2904" s="1"/>
  <c r="Q4" i="2905"/>
  <c r="P8" i="2905"/>
  <c r="Q8" i="2905" s="1"/>
  <c r="AK9" i="2905"/>
  <c r="AL9" i="2905" s="1"/>
  <c r="U24" i="2905"/>
  <c r="AV4" i="2905"/>
  <c r="AU11" i="2905" s="1"/>
  <c r="AV11" i="2905" s="1"/>
  <c r="V14" i="2907"/>
  <c r="W14" i="2907" s="1"/>
  <c r="Q7" i="2909"/>
  <c r="Q23" i="2889"/>
  <c r="Q23" i="2893"/>
  <c r="Q4" i="2895"/>
  <c r="AA14" i="2895"/>
  <c r="AB14" i="2895" s="1"/>
  <c r="AG4" i="2895"/>
  <c r="AF10" i="2895" s="1"/>
  <c r="AG10" i="2895" s="1"/>
  <c r="AU10" i="2895"/>
  <c r="AV10" i="2895" s="1"/>
  <c r="AU14" i="2895"/>
  <c r="AV14" i="2895" s="1"/>
  <c r="P8" i="2897"/>
  <c r="Q8" i="2897" s="1"/>
  <c r="V9" i="2898"/>
  <c r="W9" i="2898" s="1"/>
  <c r="V13" i="2898"/>
  <c r="W13" i="2898" s="1"/>
  <c r="AL4" i="2898"/>
  <c r="AK12" i="2898" s="1"/>
  <c r="AL12" i="2898" s="1"/>
  <c r="AP9" i="2898"/>
  <c r="AQ9" i="2898" s="1"/>
  <c r="AP13" i="2898"/>
  <c r="AQ13" i="2898" s="1"/>
  <c r="AA14" i="2899"/>
  <c r="AB14" i="2899" s="1"/>
  <c r="AG4" i="2899"/>
  <c r="AF7" i="2899" s="1"/>
  <c r="AF11" i="2899"/>
  <c r="AG11" i="2899" s="1"/>
  <c r="AP13" i="2899"/>
  <c r="AQ13" i="2899" s="1"/>
  <c r="AU11" i="2899"/>
  <c r="AV11" i="2899" s="1"/>
  <c r="AA12" i="2900"/>
  <c r="AB12" i="2900" s="1"/>
  <c r="AF14" i="2900"/>
  <c r="AG14" i="2900" s="1"/>
  <c r="AQ4" i="2900"/>
  <c r="AP13" i="2900" s="1"/>
  <c r="AQ13" i="2900" s="1"/>
  <c r="AU10" i="2900"/>
  <c r="AV10" i="2900" s="1"/>
  <c r="AV4" i="2900"/>
  <c r="AL4" i="2901"/>
  <c r="AP9" i="2901"/>
  <c r="AQ9" i="2901" s="1"/>
  <c r="V10" i="2902"/>
  <c r="W10" i="2902" s="1"/>
  <c r="AB4" i="2902"/>
  <c r="AA13" i="2902" s="1"/>
  <c r="AB13" i="2902" s="1"/>
  <c r="AA7" i="2902"/>
  <c r="AA11" i="2902"/>
  <c r="AB11" i="2902" s="1"/>
  <c r="AB4" i="2905"/>
  <c r="AA11" i="2905" s="1"/>
  <c r="AB11" i="2905" s="1"/>
  <c r="AF10" i="2906"/>
  <c r="AG10" i="2906" s="1"/>
  <c r="V9" i="2907"/>
  <c r="W9" i="2907" s="1"/>
  <c r="V13" i="2907"/>
  <c r="W13" i="2907" s="1"/>
  <c r="Q23" i="2898"/>
  <c r="U23" i="2898"/>
  <c r="AP9" i="2900"/>
  <c r="AQ9" i="2900" s="1"/>
  <c r="AP10" i="2900"/>
  <c r="AQ10" i="2900" s="1"/>
  <c r="AU12" i="2900"/>
  <c r="AV12" i="2900" s="1"/>
  <c r="P10" i="2901"/>
  <c r="Q10" i="2901" s="1"/>
  <c r="W4" i="2901"/>
  <c r="V11" i="2901" s="1"/>
  <c r="W11" i="2901" s="1"/>
  <c r="AB4" i="2901"/>
  <c r="AA10" i="2901" s="1"/>
  <c r="AB10" i="2901" s="1"/>
  <c r="AP14" i="2901"/>
  <c r="AQ14" i="2901" s="1"/>
  <c r="AU11" i="2901"/>
  <c r="AV11" i="2901" s="1"/>
  <c r="S23" i="2902"/>
  <c r="N20" i="2902"/>
  <c r="U23" i="2902"/>
  <c r="P23" i="2902"/>
  <c r="T23" i="2902"/>
  <c r="W4" i="2902"/>
  <c r="V13" i="2902" s="1"/>
  <c r="W13" i="2902" s="1"/>
  <c r="V11" i="2902"/>
  <c r="W11" i="2902" s="1"/>
  <c r="V7" i="2902"/>
  <c r="AP9" i="2902"/>
  <c r="AQ9" i="2902" s="1"/>
  <c r="AP14" i="2902"/>
  <c r="AQ14" i="2902" s="1"/>
  <c r="Q4" i="2903"/>
  <c r="W4" i="2903"/>
  <c r="V14" i="2903"/>
  <c r="W14" i="2903" s="1"/>
  <c r="AG4" i="2903"/>
  <c r="AF7" i="2903" s="1"/>
  <c r="AF14" i="2903"/>
  <c r="AG14" i="2903" s="1"/>
  <c r="AQ4" i="2903"/>
  <c r="AP14" i="2903"/>
  <c r="AQ14" i="2903" s="1"/>
  <c r="P8" i="2904"/>
  <c r="Q8" i="2904" s="1"/>
  <c r="AA9" i="2904"/>
  <c r="AB9" i="2904" s="1"/>
  <c r="AA13" i="2904"/>
  <c r="AB13" i="2904" s="1"/>
  <c r="AK11" i="2904"/>
  <c r="AL11" i="2904" s="1"/>
  <c r="AV4" i="2904"/>
  <c r="AU7" i="2904" s="1"/>
  <c r="Q4" i="2906"/>
  <c r="AB4" i="2906"/>
  <c r="AA11" i="2906" s="1"/>
  <c r="AB11" i="2906" s="1"/>
  <c r="AG4" i="2906"/>
  <c r="AF7" i="2906"/>
  <c r="AV4" i="2906"/>
  <c r="AU7" i="2906"/>
  <c r="AU11" i="2906"/>
  <c r="AV11" i="2906" s="1"/>
  <c r="Q7" i="2907"/>
  <c r="V10" i="2907"/>
  <c r="W10" i="2907" s="1"/>
  <c r="AF14" i="2907"/>
  <c r="AG14" i="2907" s="1"/>
  <c r="P15" i="2910"/>
  <c r="Q7" i="2910"/>
  <c r="Q15" i="2910" s="1"/>
  <c r="Q16" i="2910" s="1"/>
  <c r="Q23" i="2897"/>
  <c r="AA14" i="2900"/>
  <c r="AB14" i="2900" s="1"/>
  <c r="AU9" i="2900"/>
  <c r="AV9" i="2900" s="1"/>
  <c r="AU13" i="2900"/>
  <c r="AV13" i="2900" s="1"/>
  <c r="R23" i="2901"/>
  <c r="S23" i="2901"/>
  <c r="Q23" i="2901"/>
  <c r="U23" i="2901"/>
  <c r="AA7" i="2901"/>
  <c r="AA9" i="2902"/>
  <c r="AB9" i="2902" s="1"/>
  <c r="AU11" i="2903"/>
  <c r="AV11" i="2903" s="1"/>
  <c r="V9" i="2904"/>
  <c r="W9" i="2904" s="1"/>
  <c r="W4" i="2904"/>
  <c r="AK12" i="2904"/>
  <c r="AL12" i="2904" s="1"/>
  <c r="AU12" i="2905"/>
  <c r="AV12" i="2905" s="1"/>
  <c r="AA14" i="2907"/>
  <c r="AB14" i="2907" s="1"/>
  <c r="AA10" i="2907"/>
  <c r="AB10" i="2907" s="1"/>
  <c r="AK10" i="2907"/>
  <c r="AL10" i="2907" s="1"/>
  <c r="AQ4" i="2908"/>
  <c r="AP13" i="2908" s="1"/>
  <c r="AQ13" i="2908" s="1"/>
  <c r="AP7" i="2908"/>
  <c r="AP11" i="2908"/>
  <c r="AQ11" i="2908" s="1"/>
  <c r="Q4" i="2902"/>
  <c r="P8" i="2902" s="1"/>
  <c r="Q8" i="2902" s="1"/>
  <c r="AG4" i="2902"/>
  <c r="AF11" i="2902"/>
  <c r="AG11" i="2902" s="1"/>
  <c r="AL4" i="2902"/>
  <c r="AK14" i="2902" s="1"/>
  <c r="AL14" i="2902" s="1"/>
  <c r="AK11" i="2902"/>
  <c r="AL11" i="2902" s="1"/>
  <c r="AQ4" i="2902"/>
  <c r="AP10" i="2902" s="1"/>
  <c r="AQ10" i="2902" s="1"/>
  <c r="AP11" i="2902"/>
  <c r="AQ11" i="2902" s="1"/>
  <c r="AV4" i="2902"/>
  <c r="AU11" i="2902"/>
  <c r="AV11" i="2902" s="1"/>
  <c r="AK7" i="2904"/>
  <c r="AP11" i="2904"/>
  <c r="AQ11" i="2904" s="1"/>
  <c r="AF13" i="2905"/>
  <c r="AG13" i="2905" s="1"/>
  <c r="AK7" i="2905"/>
  <c r="W4" i="2906"/>
  <c r="V11" i="2906"/>
  <c r="W11" i="2906" s="1"/>
  <c r="AK14" i="2906"/>
  <c r="AL14" i="2906" s="1"/>
  <c r="AQ4" i="2906"/>
  <c r="AP11" i="2906"/>
  <c r="AQ11" i="2906" s="1"/>
  <c r="P8" i="2907"/>
  <c r="Q8" i="2907" s="1"/>
  <c r="V11" i="2907"/>
  <c r="W11" i="2907" s="1"/>
  <c r="AB4" i="2907"/>
  <c r="AA11" i="2907" s="1"/>
  <c r="AB11" i="2907" s="1"/>
  <c r="AF7" i="2907"/>
  <c r="AK12" i="2907"/>
  <c r="AL12" i="2907" s="1"/>
  <c r="AK7" i="2907"/>
  <c r="AL4" i="2907"/>
  <c r="AK9" i="2907" s="1"/>
  <c r="AL9" i="2907" s="1"/>
  <c r="AQ4" i="2907"/>
  <c r="AU9" i="2907"/>
  <c r="AV9" i="2907" s="1"/>
  <c r="AU10" i="2908"/>
  <c r="AV10" i="2908" s="1"/>
  <c r="AU14" i="2908"/>
  <c r="AV14" i="2908" s="1"/>
  <c r="AA7" i="2900"/>
  <c r="AU7" i="2900"/>
  <c r="AA9" i="2901"/>
  <c r="AB9" i="2901" s="1"/>
  <c r="V7" i="2904"/>
  <c r="AK9" i="2904"/>
  <c r="AL9" i="2904" s="1"/>
  <c r="AK13" i="2904"/>
  <c r="AL13" i="2904" s="1"/>
  <c r="AQ4" i="2904"/>
  <c r="AP14" i="2904" s="1"/>
  <c r="AQ14" i="2904" s="1"/>
  <c r="W4" i="2905"/>
  <c r="V12" i="2905" s="1"/>
  <c r="W12" i="2905" s="1"/>
  <c r="AF10" i="2905"/>
  <c r="AG10" i="2905" s="1"/>
  <c r="AF11" i="2905"/>
  <c r="AG11" i="2905" s="1"/>
  <c r="AL4" i="2905"/>
  <c r="AK11" i="2905" s="1"/>
  <c r="AL11" i="2905" s="1"/>
  <c r="AQ4" i="2905"/>
  <c r="AL4" i="2906"/>
  <c r="AK11" i="2906"/>
  <c r="AL11" i="2906" s="1"/>
  <c r="P9" i="2907"/>
  <c r="Q9" i="2907" s="1"/>
  <c r="AA13" i="2907"/>
  <c r="AB13" i="2907" s="1"/>
  <c r="AA9" i="2907"/>
  <c r="AB9" i="2907" s="1"/>
  <c r="AF9" i="2907"/>
  <c r="AG9" i="2907" s="1"/>
  <c r="AU10" i="2907"/>
  <c r="AV10" i="2907" s="1"/>
  <c r="AV4" i="2908"/>
  <c r="AU7" i="2908"/>
  <c r="AU11" i="2908"/>
  <c r="AV11" i="2908" s="1"/>
  <c r="Q23" i="2900"/>
  <c r="P23" i="2903"/>
  <c r="T23" i="2903"/>
  <c r="Q23" i="2904"/>
  <c r="N20" i="2905"/>
  <c r="T23" i="2905"/>
  <c r="T23" i="2906"/>
  <c r="P23" i="2906"/>
  <c r="S23" i="2906"/>
  <c r="N20" i="2906"/>
  <c r="Q23" i="2906"/>
  <c r="Q4" i="2908"/>
  <c r="AP12" i="2908"/>
  <c r="AQ12" i="2908" s="1"/>
  <c r="AP9" i="2908"/>
  <c r="AQ9" i="2908" s="1"/>
  <c r="AA12" i="2910"/>
  <c r="AB12" i="2910" s="1"/>
  <c r="AA9" i="2910"/>
  <c r="AB9" i="2910" s="1"/>
  <c r="AK10" i="2910"/>
  <c r="AL10" i="2910" s="1"/>
  <c r="AQ4" i="2910"/>
  <c r="AP7" i="2910"/>
  <c r="Q23" i="2903"/>
  <c r="P23" i="2905"/>
  <c r="U23" i="2905"/>
  <c r="AF9" i="2905"/>
  <c r="AG9" i="2905" s="1"/>
  <c r="V12" i="2907"/>
  <c r="W12" i="2907" s="1"/>
  <c r="V7" i="2907"/>
  <c r="AF11" i="2907"/>
  <c r="AG11" i="2907" s="1"/>
  <c r="AF13" i="2907"/>
  <c r="AG13" i="2907" s="1"/>
  <c r="AK13" i="2907"/>
  <c r="AL13" i="2907" s="1"/>
  <c r="AG4" i="2908"/>
  <c r="AF7" i="2908"/>
  <c r="AF11" i="2908"/>
  <c r="AG11" i="2908" s="1"/>
  <c r="AL4" i="2908"/>
  <c r="AK7" i="2908"/>
  <c r="AK11" i="2908"/>
  <c r="AL11" i="2908" s="1"/>
  <c r="AA11" i="2909"/>
  <c r="AB11" i="2909" s="1"/>
  <c r="P23" i="2907"/>
  <c r="T23" i="2907"/>
  <c r="W4" i="2908"/>
  <c r="AB4" i="2908"/>
  <c r="AA7" i="2908"/>
  <c r="AF12" i="2908"/>
  <c r="AG12" i="2908" s="1"/>
  <c r="AP10" i="2908"/>
  <c r="AQ10" i="2908" s="1"/>
  <c r="V14" i="2910"/>
  <c r="W14" i="2910" s="1"/>
  <c r="AF13" i="2910"/>
  <c r="AG13" i="2910" s="1"/>
  <c r="Q23" i="2907"/>
  <c r="AF10" i="2908"/>
  <c r="AG10" i="2908" s="1"/>
  <c r="AA9" i="2909"/>
  <c r="AB9" i="2909" s="1"/>
  <c r="AP10" i="2909"/>
  <c r="AQ10" i="2909" s="1"/>
  <c r="AP14" i="2909"/>
  <c r="AQ14" i="2909" s="1"/>
  <c r="AP12" i="2909"/>
  <c r="AQ12" i="2909" s="1"/>
  <c r="W4" i="2910"/>
  <c r="V7" i="2910"/>
  <c r="V11" i="2910"/>
  <c r="W11" i="2910" s="1"/>
  <c r="AF10" i="2910"/>
  <c r="AG10" i="2910" s="1"/>
  <c r="T23" i="2908"/>
  <c r="P23" i="2908"/>
  <c r="Q23" i="2908"/>
  <c r="V11" i="2908"/>
  <c r="W11" i="2908" s="1"/>
  <c r="P8" i="2909"/>
  <c r="Q8" i="2909" s="1"/>
  <c r="AA14" i="2909"/>
  <c r="AB14" i="2909" s="1"/>
  <c r="AA13" i="2909"/>
  <c r="AB13" i="2909" s="1"/>
  <c r="AF13" i="2909"/>
  <c r="AG13" i="2909" s="1"/>
  <c r="AU13" i="2909"/>
  <c r="AV13" i="2909" s="1"/>
  <c r="AG4" i="2910"/>
  <c r="AF7" i="2910"/>
  <c r="AF11" i="2910"/>
  <c r="AG11" i="2910" s="1"/>
  <c r="W4" i="2909"/>
  <c r="V9" i="2909" s="1"/>
  <c r="W9" i="2909" s="1"/>
  <c r="AB4" i="2909"/>
  <c r="AA12" i="2909" s="1"/>
  <c r="AB12" i="2909" s="1"/>
  <c r="AA7" i="2909"/>
  <c r="AG4" i="2909"/>
  <c r="AF12" i="2909" s="1"/>
  <c r="AG12" i="2909" s="1"/>
  <c r="AF7" i="2909"/>
  <c r="AV4" i="2909"/>
  <c r="AU9" i="2909" s="1"/>
  <c r="AV9" i="2909" s="1"/>
  <c r="AU7" i="2909"/>
  <c r="P9" i="2910"/>
  <c r="Q9" i="2910" s="1"/>
  <c r="V10" i="2910"/>
  <c r="W10" i="2910" s="1"/>
  <c r="AK12" i="2910"/>
  <c r="AL12" i="2910" s="1"/>
  <c r="AP10" i="2910"/>
  <c r="AQ10" i="2910" s="1"/>
  <c r="Q23" i="2909"/>
  <c r="AF14" i="2909"/>
  <c r="AG14" i="2909" s="1"/>
  <c r="AL4" i="2909"/>
  <c r="AK12" i="2909" s="1"/>
  <c r="AL12" i="2909" s="1"/>
  <c r="P8" i="2910"/>
  <c r="Q8" i="2910" s="1"/>
  <c r="AB4" i="2910"/>
  <c r="AA11" i="2910"/>
  <c r="AB11" i="2910" s="1"/>
  <c r="AA14" i="2910"/>
  <c r="AB14" i="2910" s="1"/>
  <c r="AL4" i="2910"/>
  <c r="AK11" i="2910"/>
  <c r="AL11" i="2910" s="1"/>
  <c r="AK14" i="2910"/>
  <c r="AL14" i="2910" s="1"/>
  <c r="AV4" i="2910"/>
  <c r="AK14" i="2909"/>
  <c r="AL14" i="2909" s="1"/>
  <c r="AQ4" i="2909"/>
  <c r="S23" i="2910"/>
  <c r="N20" i="2910"/>
  <c r="T23" i="2910"/>
  <c r="P23" i="2910"/>
  <c r="Q23" i="2910"/>
  <c r="AL7" i="2885" l="1"/>
  <c r="AL15" i="2885" s="1"/>
  <c r="AL16" i="2885" s="1"/>
  <c r="AK15" i="2885"/>
  <c r="AV7" i="2904"/>
  <c r="AG7" i="2903"/>
  <c r="AB7" i="2889"/>
  <c r="AA15" i="2889"/>
  <c r="W7" i="2893"/>
  <c r="AL7" i="2903"/>
  <c r="AV7" i="2893"/>
  <c r="AB7" i="2883"/>
  <c r="AB15" i="2883" s="1"/>
  <c r="AB16" i="2883" s="1"/>
  <c r="AA15" i="2883"/>
  <c r="AU13" i="2910"/>
  <c r="AV13" i="2910" s="1"/>
  <c r="AU7" i="2910"/>
  <c r="AG7" i="2909"/>
  <c r="AG15" i="2909" s="1"/>
  <c r="AG16" i="2909" s="1"/>
  <c r="V13" i="2909"/>
  <c r="W13" i="2909" s="1"/>
  <c r="P7" i="2908"/>
  <c r="P9" i="2908"/>
  <c r="Q9" i="2908" s="1"/>
  <c r="AP14" i="2905"/>
  <c r="AQ14" i="2905" s="1"/>
  <c r="AP7" i="2905"/>
  <c r="V10" i="2905"/>
  <c r="W10" i="2905" s="1"/>
  <c r="AB7" i="2901"/>
  <c r="AG7" i="2906"/>
  <c r="AP12" i="2905"/>
  <c r="AQ12" i="2905" s="1"/>
  <c r="AA11" i="2901"/>
  <c r="AB11" i="2901" s="1"/>
  <c r="AU10" i="2901"/>
  <c r="AV10" i="2901" s="1"/>
  <c r="AU14" i="2901"/>
  <c r="AV14" i="2901" s="1"/>
  <c r="AU7" i="2901"/>
  <c r="AK7" i="2895"/>
  <c r="AK11" i="2895"/>
  <c r="AL11" i="2895" s="1"/>
  <c r="AK13" i="2898"/>
  <c r="AL13" i="2898" s="1"/>
  <c r="AK14" i="2894"/>
  <c r="AL14" i="2894" s="1"/>
  <c r="AK10" i="2894"/>
  <c r="AL10" i="2894" s="1"/>
  <c r="Q7" i="2894"/>
  <c r="AP11" i="2891"/>
  <c r="AQ11" i="2891" s="1"/>
  <c r="AP7" i="2891"/>
  <c r="AP12" i="2891"/>
  <c r="AQ12" i="2891" s="1"/>
  <c r="AU9" i="2892"/>
  <c r="AV9" i="2892" s="1"/>
  <c r="AU12" i="2892"/>
  <c r="AV12" i="2892" s="1"/>
  <c r="AU7" i="2892"/>
  <c r="AG7" i="2890"/>
  <c r="Q7" i="2904"/>
  <c r="P15" i="2904"/>
  <c r="AU13" i="2897"/>
  <c r="AV13" i="2897" s="1"/>
  <c r="AU10" i="2897"/>
  <c r="AV10" i="2897" s="1"/>
  <c r="AP15" i="2895"/>
  <c r="AQ7" i="2895"/>
  <c r="AQ15" i="2895" s="1"/>
  <c r="AQ16" i="2895" s="1"/>
  <c r="AQ7" i="2894"/>
  <c r="AK12" i="2888"/>
  <c r="AL12" i="2888" s="1"/>
  <c r="AK7" i="2888"/>
  <c r="AK13" i="2888"/>
  <c r="AL13" i="2888" s="1"/>
  <c r="AA12" i="2888"/>
  <c r="AB12" i="2888" s="1"/>
  <c r="AA13" i="2888"/>
  <c r="AB13" i="2888" s="1"/>
  <c r="AA7" i="2888"/>
  <c r="AG7" i="2884"/>
  <c r="AF10" i="2900"/>
  <c r="AG10" i="2900" s="1"/>
  <c r="AF9" i="2900"/>
  <c r="AG9" i="2900" s="1"/>
  <c r="AK13" i="2897"/>
  <c r="AL13" i="2897" s="1"/>
  <c r="AK10" i="2897"/>
  <c r="AL10" i="2897" s="1"/>
  <c r="AK11" i="2898"/>
  <c r="AL11" i="2898" s="1"/>
  <c r="V12" i="2896"/>
  <c r="W12" i="2896" s="1"/>
  <c r="AV7" i="2890"/>
  <c r="AB7" i="2904"/>
  <c r="AG7" i="2896"/>
  <c r="AG15" i="2896" s="1"/>
  <c r="AG16" i="2896" s="1"/>
  <c r="AF15" i="2896"/>
  <c r="AK12" i="2895"/>
  <c r="AL12" i="2895" s="1"/>
  <c r="AU14" i="2892"/>
  <c r="AV14" i="2892" s="1"/>
  <c r="AK10" i="2891"/>
  <c r="AL10" i="2891" s="1"/>
  <c r="AK10" i="2888"/>
  <c r="AL10" i="2888" s="1"/>
  <c r="AU10" i="2884"/>
  <c r="AV10" i="2884" s="1"/>
  <c r="Q7" i="2880"/>
  <c r="Q15" i="2880" s="1"/>
  <c r="Q16" i="2880" s="1"/>
  <c r="AQ7" i="2886"/>
  <c r="AU10" i="2886"/>
  <c r="AV10" i="2886" s="1"/>
  <c r="AG7" i="2883"/>
  <c r="P10" i="2894"/>
  <c r="Q10" i="2894" s="1"/>
  <c r="P9" i="2894"/>
  <c r="Q9" i="2894" s="1"/>
  <c r="P9" i="2891"/>
  <c r="Q9" i="2891" s="1"/>
  <c r="P8" i="2891"/>
  <c r="Q8" i="2891" s="1"/>
  <c r="AQ7" i="2889"/>
  <c r="AG7" i="2889"/>
  <c r="AB7" i="2887"/>
  <c r="AB15" i="2887" s="1"/>
  <c r="AB16" i="2887" s="1"/>
  <c r="V10" i="2886"/>
  <c r="W10" i="2886" s="1"/>
  <c r="V9" i="2886"/>
  <c r="W9" i="2886" s="1"/>
  <c r="V13" i="2886"/>
  <c r="W13" i="2886" s="1"/>
  <c r="V14" i="2886"/>
  <c r="W14" i="2886" s="1"/>
  <c r="AV7" i="2885"/>
  <c r="AV15" i="2885" s="1"/>
  <c r="AV16" i="2885" s="1"/>
  <c r="AU15" i="2885"/>
  <c r="AU12" i="2884"/>
  <c r="AV12" i="2884" s="1"/>
  <c r="AL7" i="2883"/>
  <c r="Q7" i="2882"/>
  <c r="Q15" i="2882" s="1"/>
  <c r="Q16" i="2882" s="1"/>
  <c r="AK10" i="2880"/>
  <c r="AL10" i="2880" s="1"/>
  <c r="AP10" i="2896"/>
  <c r="AQ10" i="2896" s="1"/>
  <c r="V10" i="2884"/>
  <c r="W10" i="2884" s="1"/>
  <c r="V7" i="2909"/>
  <c r="AU14" i="2909"/>
  <c r="AV14" i="2909" s="1"/>
  <c r="AV7" i="2908"/>
  <c r="AU15" i="2900"/>
  <c r="AV7" i="2900"/>
  <c r="AV15" i="2900" s="1"/>
  <c r="AV16" i="2900" s="1"/>
  <c r="AP14" i="2907"/>
  <c r="AQ14" i="2907" s="1"/>
  <c r="AP9" i="2907"/>
  <c r="AQ9" i="2907" s="1"/>
  <c r="AP7" i="2907"/>
  <c r="AK12" i="2905"/>
  <c r="AL12" i="2905" s="1"/>
  <c r="AU12" i="2902"/>
  <c r="AV12" i="2902" s="1"/>
  <c r="AU7" i="2902"/>
  <c r="AU13" i="2902"/>
  <c r="AV13" i="2902" s="1"/>
  <c r="AU12" i="2909"/>
  <c r="AV12" i="2909" s="1"/>
  <c r="AQ7" i="2908"/>
  <c r="AK13" i="2905"/>
  <c r="AL13" i="2905" s="1"/>
  <c r="AA13" i="2901"/>
  <c r="AB13" i="2901" s="1"/>
  <c r="AF11" i="2900"/>
  <c r="AG11" i="2900" s="1"/>
  <c r="AF13" i="2906"/>
  <c r="AG13" i="2906" s="1"/>
  <c r="AF12" i="2906"/>
  <c r="AG12" i="2906" s="1"/>
  <c r="AF9" i="2906"/>
  <c r="AG9" i="2906" s="1"/>
  <c r="P8" i="2906"/>
  <c r="Q8" i="2906" s="1"/>
  <c r="P10" i="2906"/>
  <c r="Q10" i="2906" s="1"/>
  <c r="P7" i="2906"/>
  <c r="AP9" i="2903"/>
  <c r="AQ9" i="2903" s="1"/>
  <c r="AP10" i="2903"/>
  <c r="AQ10" i="2903" s="1"/>
  <c r="AP13" i="2903"/>
  <c r="AQ13" i="2903" s="1"/>
  <c r="V9" i="2903"/>
  <c r="W9" i="2903" s="1"/>
  <c r="V10" i="2903"/>
  <c r="W10" i="2903" s="1"/>
  <c r="V13" i="2903"/>
  <c r="W13" i="2903" s="1"/>
  <c r="AA14" i="2906"/>
  <c r="AB14" i="2906" s="1"/>
  <c r="AU10" i="2902"/>
  <c r="AV10" i="2902" s="1"/>
  <c r="AA10" i="2899"/>
  <c r="AB10" i="2899" s="1"/>
  <c r="Q15" i="2909"/>
  <c r="Q16" i="2909" s="1"/>
  <c r="P7" i="2905"/>
  <c r="P9" i="2905"/>
  <c r="Q9" i="2905" s="1"/>
  <c r="AU9" i="2903"/>
  <c r="AV9" i="2903" s="1"/>
  <c r="AU13" i="2903"/>
  <c r="AV13" i="2903" s="1"/>
  <c r="AU10" i="2903"/>
  <c r="AV10" i="2903" s="1"/>
  <c r="AA9" i="2903"/>
  <c r="AB9" i="2903" s="1"/>
  <c r="AA13" i="2903"/>
  <c r="AB13" i="2903" s="1"/>
  <c r="AA10" i="2903"/>
  <c r="AB10" i="2903" s="1"/>
  <c r="AU13" i="2899"/>
  <c r="AV13" i="2899" s="1"/>
  <c r="AP12" i="2900"/>
  <c r="AQ12" i="2900" s="1"/>
  <c r="AA9" i="2899"/>
  <c r="AB9" i="2899" s="1"/>
  <c r="AK9" i="2898"/>
  <c r="AL9" i="2898" s="1"/>
  <c r="Q7" i="2896"/>
  <c r="P10" i="2891"/>
  <c r="Q10" i="2891" s="1"/>
  <c r="AU10" i="2887"/>
  <c r="AV10" i="2887" s="1"/>
  <c r="AF12" i="2900"/>
  <c r="AG12" i="2900" s="1"/>
  <c r="AF11" i="2903"/>
  <c r="AG11" i="2903" s="1"/>
  <c r="V12" i="2901"/>
  <c r="W12" i="2901" s="1"/>
  <c r="AU7" i="2899"/>
  <c r="AU13" i="2907"/>
  <c r="AV13" i="2907" s="1"/>
  <c r="AU12" i="2907"/>
  <c r="AV12" i="2907" s="1"/>
  <c r="AU7" i="2907"/>
  <c r="AK14" i="2898"/>
  <c r="AL14" i="2898" s="1"/>
  <c r="V7" i="2897"/>
  <c r="AF9" i="2891"/>
  <c r="AG9" i="2891" s="1"/>
  <c r="AK9" i="2888"/>
  <c r="AL9" i="2888" s="1"/>
  <c r="AU11" i="2897"/>
  <c r="AV11" i="2897" s="1"/>
  <c r="AK9" i="2895"/>
  <c r="AL9" i="2895" s="1"/>
  <c r="AP10" i="2893"/>
  <c r="AQ10" i="2893" s="1"/>
  <c r="AF7" i="2893"/>
  <c r="AA9" i="2895"/>
  <c r="AB9" i="2895" s="1"/>
  <c r="AK10" i="2890"/>
  <c r="AL10" i="2890" s="1"/>
  <c r="AK14" i="2890"/>
  <c r="AL14" i="2890" s="1"/>
  <c r="P15" i="2888"/>
  <c r="Q7" i="2888"/>
  <c r="Q15" i="2888" s="1"/>
  <c r="Q16" i="2888" s="1"/>
  <c r="AU12" i="2885"/>
  <c r="AV12" i="2885" s="1"/>
  <c r="AU13" i="2885"/>
  <c r="AV13" i="2885" s="1"/>
  <c r="AV7" i="2883"/>
  <c r="AK12" i="2882"/>
  <c r="AL12" i="2882" s="1"/>
  <c r="AP12" i="2881"/>
  <c r="AQ12" i="2881" s="1"/>
  <c r="AP9" i="2881"/>
  <c r="AQ9" i="2881" s="1"/>
  <c r="AP7" i="2881"/>
  <c r="AK10" i="2886"/>
  <c r="AL10" i="2886" s="1"/>
  <c r="AK9" i="2886"/>
  <c r="AL9" i="2886" s="1"/>
  <c r="AF14" i="2884"/>
  <c r="AG14" i="2884" s="1"/>
  <c r="AF10" i="2893"/>
  <c r="AG10" i="2893" s="1"/>
  <c r="AA10" i="2892"/>
  <c r="AB10" i="2892" s="1"/>
  <c r="AF14" i="2880"/>
  <c r="AG14" i="2880" s="1"/>
  <c r="AP7" i="2893"/>
  <c r="AP13" i="2883"/>
  <c r="AQ13" i="2883" s="1"/>
  <c r="AK12" i="2900"/>
  <c r="AL12" i="2900" s="1"/>
  <c r="AP13" i="2891"/>
  <c r="AQ13" i="2891" s="1"/>
  <c r="AF12" i="2880"/>
  <c r="AG12" i="2880" s="1"/>
  <c r="AU14" i="2883"/>
  <c r="AV14" i="2883" s="1"/>
  <c r="AU13" i="2882"/>
  <c r="AV13" i="2882" s="1"/>
  <c r="AU10" i="2882"/>
  <c r="AV10" i="2882" s="1"/>
  <c r="AK7" i="2882"/>
  <c r="V13" i="2881"/>
  <c r="W13" i="2881" s="1"/>
  <c r="AF7" i="2880"/>
  <c r="AP10" i="2883"/>
  <c r="AQ10" i="2883" s="1"/>
  <c r="V11" i="2883"/>
  <c r="W11" i="2883" s="1"/>
  <c r="AU9" i="2882"/>
  <c r="AV9" i="2882" s="1"/>
  <c r="AU14" i="2910"/>
  <c r="AV14" i="2910" s="1"/>
  <c r="AA13" i="2910"/>
  <c r="AB13" i="2910" s="1"/>
  <c r="AA7" i="2910"/>
  <c r="AF10" i="2909"/>
  <c r="AG10" i="2909" s="1"/>
  <c r="AB7" i="2909"/>
  <c r="V12" i="2909"/>
  <c r="W12" i="2909" s="1"/>
  <c r="AF9" i="2910"/>
  <c r="AG9" i="2910" s="1"/>
  <c r="AF12" i="2910"/>
  <c r="AG12" i="2910" s="1"/>
  <c r="AU10" i="2909"/>
  <c r="AV10" i="2909" s="1"/>
  <c r="AU9" i="2910"/>
  <c r="AV9" i="2910" s="1"/>
  <c r="W7" i="2910"/>
  <c r="AU11" i="2909"/>
  <c r="AV11" i="2909" s="1"/>
  <c r="V7" i="2908"/>
  <c r="V9" i="2908"/>
  <c r="W9" i="2908" s="1"/>
  <c r="V13" i="2908"/>
  <c r="W13" i="2908" s="1"/>
  <c r="AK12" i="2908"/>
  <c r="AL12" i="2908" s="1"/>
  <c r="AK9" i="2908"/>
  <c r="AL9" i="2908" s="1"/>
  <c r="AF9" i="2908"/>
  <c r="AG9" i="2908" s="1"/>
  <c r="AF13" i="2908"/>
  <c r="AG13" i="2908" s="1"/>
  <c r="AF9" i="2909"/>
  <c r="AG9" i="2909" s="1"/>
  <c r="AK10" i="2908"/>
  <c r="AL10" i="2908" s="1"/>
  <c r="AU14" i="2907"/>
  <c r="AV14" i="2907" s="1"/>
  <c r="AU12" i="2908"/>
  <c r="AV12" i="2908" s="1"/>
  <c r="AU9" i="2908"/>
  <c r="AV9" i="2908" s="1"/>
  <c r="AK13" i="2906"/>
  <c r="AL13" i="2906" s="1"/>
  <c r="AK12" i="2906"/>
  <c r="AL12" i="2906" s="1"/>
  <c r="AK9" i="2906"/>
  <c r="AL9" i="2906" s="1"/>
  <c r="AK7" i="2906"/>
  <c r="W7" i="2904"/>
  <c r="AB7" i="2900"/>
  <c r="V10" i="2908"/>
  <c r="W10" i="2908" s="1"/>
  <c r="AP12" i="2907"/>
  <c r="AQ12" i="2907" s="1"/>
  <c r="AG7" i="2907"/>
  <c r="AG15" i="2907" s="1"/>
  <c r="AG16" i="2907" s="1"/>
  <c r="AF15" i="2907"/>
  <c r="V13" i="2906"/>
  <c r="W13" i="2906" s="1"/>
  <c r="V12" i="2906"/>
  <c r="W12" i="2906" s="1"/>
  <c r="V7" i="2906"/>
  <c r="V9" i="2906"/>
  <c r="W9" i="2906" s="1"/>
  <c r="AF13" i="2904"/>
  <c r="AG13" i="2904" s="1"/>
  <c r="AA10" i="2905"/>
  <c r="AB10" i="2905" s="1"/>
  <c r="V10" i="2904"/>
  <c r="W10" i="2904" s="1"/>
  <c r="V14" i="2904"/>
  <c r="W14" i="2904" s="1"/>
  <c r="V11" i="2904"/>
  <c r="W11" i="2904" s="1"/>
  <c r="AK11" i="2903"/>
  <c r="AL11" i="2903" s="1"/>
  <c r="AF7" i="2901"/>
  <c r="V14" i="2901"/>
  <c r="W14" i="2901" s="1"/>
  <c r="AK14" i="2908"/>
  <c r="AL14" i="2908" s="1"/>
  <c r="Q15" i="2907"/>
  <c r="Q16" i="2907" s="1"/>
  <c r="AU13" i="2906"/>
  <c r="AV13" i="2906" s="1"/>
  <c r="AU12" i="2906"/>
  <c r="AV12" i="2906" s="1"/>
  <c r="AU9" i="2906"/>
  <c r="AV9" i="2906" s="1"/>
  <c r="AA9" i="2905"/>
  <c r="AB9" i="2905" s="1"/>
  <c r="V12" i="2904"/>
  <c r="W12" i="2904" s="1"/>
  <c r="AP7" i="2903"/>
  <c r="V7" i="2903"/>
  <c r="AU14" i="2902"/>
  <c r="AV14" i="2902" s="1"/>
  <c r="AU9" i="2901"/>
  <c r="AV9" i="2901" s="1"/>
  <c r="AK14" i="2907"/>
  <c r="AL14" i="2907" s="1"/>
  <c r="AU14" i="2906"/>
  <c r="AV14" i="2906" s="1"/>
  <c r="V14" i="2906"/>
  <c r="W14" i="2906" s="1"/>
  <c r="AA7" i="2905"/>
  <c r="AK10" i="2901"/>
  <c r="AL10" i="2901" s="1"/>
  <c r="AK14" i="2901"/>
  <c r="AL14" i="2901" s="1"/>
  <c r="AK12" i="2901"/>
  <c r="AL12" i="2901" s="1"/>
  <c r="AK7" i="2901"/>
  <c r="V10" i="2901"/>
  <c r="W10" i="2901" s="1"/>
  <c r="AP11" i="2900"/>
  <c r="AQ11" i="2900" s="1"/>
  <c r="V10" i="2900"/>
  <c r="W10" i="2900" s="1"/>
  <c r="P8" i="2895"/>
  <c r="Q8" i="2895" s="1"/>
  <c r="P7" i="2895"/>
  <c r="P10" i="2895"/>
  <c r="Q10" i="2895" s="1"/>
  <c r="P15" i="2909"/>
  <c r="AU13" i="2905"/>
  <c r="AV13" i="2905" s="1"/>
  <c r="AK10" i="2905"/>
  <c r="AL10" i="2905" s="1"/>
  <c r="AU7" i="2903"/>
  <c r="AA7" i="2903"/>
  <c r="V12" i="2902"/>
  <c r="W12" i="2902" s="1"/>
  <c r="V9" i="2901"/>
  <c r="W9" i="2901" s="1"/>
  <c r="AF14" i="2899"/>
  <c r="AG14" i="2899" s="1"/>
  <c r="AA9" i="2898"/>
  <c r="AB9" i="2898" s="1"/>
  <c r="AU12" i="2897"/>
  <c r="AV12" i="2897" s="1"/>
  <c r="AU7" i="2896"/>
  <c r="AU12" i="2896"/>
  <c r="AV12" i="2896" s="1"/>
  <c r="AU9" i="2896"/>
  <c r="AV9" i="2896" s="1"/>
  <c r="AA7" i="2896"/>
  <c r="AA12" i="2896"/>
  <c r="AB12" i="2896" s="1"/>
  <c r="AA9" i="2896"/>
  <c r="AB9" i="2896" s="1"/>
  <c r="AP13" i="2905"/>
  <c r="AQ13" i="2905" s="1"/>
  <c r="AK11" i="2901"/>
  <c r="AL11" i="2901" s="1"/>
  <c r="AA11" i="2900"/>
  <c r="AB11" i="2900" s="1"/>
  <c r="AA10" i="2900"/>
  <c r="AB10" i="2900" s="1"/>
  <c r="AA7" i="2898"/>
  <c r="AK9" i="2897"/>
  <c r="AL9" i="2897" s="1"/>
  <c r="V7" i="2896"/>
  <c r="P9" i="2896"/>
  <c r="Q9" i="2896" s="1"/>
  <c r="AP12" i="2893"/>
  <c r="AQ12" i="2893" s="1"/>
  <c r="V12" i="2893"/>
  <c r="W12" i="2893" s="1"/>
  <c r="AP7" i="2890"/>
  <c r="W7" i="2890"/>
  <c r="AK11" i="2887"/>
  <c r="AL11" i="2887" s="1"/>
  <c r="AK7" i="2887"/>
  <c r="AK12" i="2887"/>
  <c r="AL12" i="2887" s="1"/>
  <c r="AK12" i="2884"/>
  <c r="AL12" i="2884" s="1"/>
  <c r="AK11" i="2884"/>
  <c r="AL11" i="2884" s="1"/>
  <c r="AF15" i="2905"/>
  <c r="AG7" i="2905"/>
  <c r="AG15" i="2905" s="1"/>
  <c r="AG16" i="2905" s="1"/>
  <c r="AF14" i="2901"/>
  <c r="AG14" i="2901" s="1"/>
  <c r="V14" i="2900"/>
  <c r="W14" i="2900" s="1"/>
  <c r="AK10" i="2899"/>
  <c r="AL10" i="2899" s="1"/>
  <c r="AA13" i="2895"/>
  <c r="AB13" i="2895" s="1"/>
  <c r="V13" i="2892"/>
  <c r="W13" i="2892" s="1"/>
  <c r="V12" i="2892"/>
  <c r="W12" i="2892" s="1"/>
  <c r="V9" i="2892"/>
  <c r="W9" i="2892" s="1"/>
  <c r="V7" i="2892"/>
  <c r="V10" i="2891"/>
  <c r="W10" i="2891" s="1"/>
  <c r="AU10" i="2906"/>
  <c r="AV10" i="2906" s="1"/>
  <c r="P10" i="2902"/>
  <c r="Q10" i="2902" s="1"/>
  <c r="Q7" i="2901"/>
  <c r="Q15" i="2901" s="1"/>
  <c r="Q16" i="2901" s="1"/>
  <c r="V11" i="2900"/>
  <c r="W11" i="2900" s="1"/>
  <c r="AP12" i="2898"/>
  <c r="AQ12" i="2898" s="1"/>
  <c r="AQ7" i="2897"/>
  <c r="AA10" i="2896"/>
  <c r="AB10" i="2896" s="1"/>
  <c r="AU15" i="2895"/>
  <c r="AV7" i="2895"/>
  <c r="AV15" i="2895" s="1"/>
  <c r="AV16" i="2895" s="1"/>
  <c r="AA11" i="2895"/>
  <c r="AB11" i="2895" s="1"/>
  <c r="AK13" i="2894"/>
  <c r="AL13" i="2894" s="1"/>
  <c r="P7" i="2889"/>
  <c r="P10" i="2889"/>
  <c r="Q10" i="2889" s="1"/>
  <c r="AP12" i="2888"/>
  <c r="AQ12" i="2888" s="1"/>
  <c r="AP7" i="2888"/>
  <c r="AP13" i="2888"/>
  <c r="AQ13" i="2888" s="1"/>
  <c r="AF12" i="2888"/>
  <c r="AG12" i="2888" s="1"/>
  <c r="AF7" i="2888"/>
  <c r="AF13" i="2888"/>
  <c r="AG13" i="2888" s="1"/>
  <c r="V12" i="2888"/>
  <c r="W12" i="2888" s="1"/>
  <c r="V13" i="2888"/>
  <c r="W13" i="2888" s="1"/>
  <c r="V7" i="2888"/>
  <c r="V14" i="2884"/>
  <c r="W14" i="2884" s="1"/>
  <c r="AU11" i="2907"/>
  <c r="AV11" i="2907" s="1"/>
  <c r="AF9" i="2901"/>
  <c r="AG9" i="2901" s="1"/>
  <c r="P15" i="2900"/>
  <c r="Q7" i="2900"/>
  <c r="Q15" i="2900" s="1"/>
  <c r="Q16" i="2900" s="1"/>
  <c r="AP14" i="2897"/>
  <c r="AQ14" i="2897" s="1"/>
  <c r="AP9" i="2897"/>
  <c r="AQ9" i="2897" s="1"/>
  <c r="AP7" i="2896"/>
  <c r="AP13" i="2895"/>
  <c r="AQ13" i="2895" s="1"/>
  <c r="AK9" i="2892"/>
  <c r="AL9" i="2892" s="1"/>
  <c r="AK12" i="2892"/>
  <c r="AL12" i="2892" s="1"/>
  <c r="AK7" i="2892"/>
  <c r="V14" i="2891"/>
  <c r="W14" i="2891" s="1"/>
  <c r="AP13" i="2907"/>
  <c r="AQ13" i="2907" s="1"/>
  <c r="AA13" i="2899"/>
  <c r="AB13" i="2899" s="1"/>
  <c r="AK10" i="2898"/>
  <c r="AL10" i="2898" s="1"/>
  <c r="AK14" i="2897"/>
  <c r="AL14" i="2897" s="1"/>
  <c r="AA13" i="2897"/>
  <c r="AB13" i="2897" s="1"/>
  <c r="AA10" i="2897"/>
  <c r="AB10" i="2897" s="1"/>
  <c r="AU12" i="2894"/>
  <c r="AV12" i="2894" s="1"/>
  <c r="AU11" i="2894"/>
  <c r="AV11" i="2894" s="1"/>
  <c r="AK12" i="2894"/>
  <c r="AL12" i="2894" s="1"/>
  <c r="V10" i="2894"/>
  <c r="W10" i="2894" s="1"/>
  <c r="V14" i="2894"/>
  <c r="W14" i="2894" s="1"/>
  <c r="P7" i="2893"/>
  <c r="P10" i="2893"/>
  <c r="Q10" i="2893" s="1"/>
  <c r="AU7" i="2891"/>
  <c r="AU11" i="2891"/>
  <c r="AV11" i="2891" s="1"/>
  <c r="AA7" i="2891"/>
  <c r="AA11" i="2891"/>
  <c r="AB11" i="2891" s="1"/>
  <c r="AF11" i="2890"/>
  <c r="AG11" i="2890" s="1"/>
  <c r="AF9" i="2888"/>
  <c r="AG9" i="2888" s="1"/>
  <c r="P9" i="2887"/>
  <c r="Q9" i="2887" s="1"/>
  <c r="P7" i="2887"/>
  <c r="AF9" i="2885"/>
  <c r="AG9" i="2885" s="1"/>
  <c r="P9" i="2884"/>
  <c r="Q9" i="2884" s="1"/>
  <c r="AP11" i="2903"/>
  <c r="AQ11" i="2903" s="1"/>
  <c r="AF11" i="2898"/>
  <c r="AG11" i="2898" s="1"/>
  <c r="AF14" i="2898"/>
  <c r="AG14" i="2898" s="1"/>
  <c r="AU9" i="2897"/>
  <c r="AV9" i="2897" s="1"/>
  <c r="AP12" i="2895"/>
  <c r="AQ12" i="2895" s="1"/>
  <c r="V12" i="2895"/>
  <c r="W12" i="2895" s="1"/>
  <c r="AA10" i="2894"/>
  <c r="AB10" i="2894" s="1"/>
  <c r="AA14" i="2894"/>
  <c r="AB14" i="2894" s="1"/>
  <c r="AA11" i="2894"/>
  <c r="AB11" i="2894" s="1"/>
  <c r="V10" i="2893"/>
  <c r="W10" i="2893" s="1"/>
  <c r="AA9" i="2891"/>
  <c r="AB9" i="2891" s="1"/>
  <c r="AA9" i="2888"/>
  <c r="AB9" i="2888" s="1"/>
  <c r="AK14" i="2887"/>
  <c r="AL14" i="2887" s="1"/>
  <c r="AK11" i="2886"/>
  <c r="AL11" i="2886" s="1"/>
  <c r="AP15" i="2884"/>
  <c r="AQ7" i="2884"/>
  <c r="AQ15" i="2884" s="1"/>
  <c r="AQ16" i="2884" s="1"/>
  <c r="AK14" i="2892"/>
  <c r="AL14" i="2892" s="1"/>
  <c r="AU10" i="2885"/>
  <c r="AV10" i="2885" s="1"/>
  <c r="AP13" i="2884"/>
  <c r="AQ13" i="2884" s="1"/>
  <c r="AP7" i="2883"/>
  <c r="V7" i="2883"/>
  <c r="AK7" i="2880"/>
  <c r="V10" i="2899"/>
  <c r="W10" i="2899" s="1"/>
  <c r="AK11" i="2897"/>
  <c r="AL11" i="2897" s="1"/>
  <c r="AP11" i="2895"/>
  <c r="AQ11" i="2895" s="1"/>
  <c r="AU9" i="2889"/>
  <c r="AV9" i="2889" s="1"/>
  <c r="AU13" i="2889"/>
  <c r="AV13" i="2889" s="1"/>
  <c r="AU10" i="2889"/>
  <c r="AV10" i="2889" s="1"/>
  <c r="AK7" i="2889"/>
  <c r="AK7" i="2886"/>
  <c r="AK11" i="2885"/>
  <c r="AL11" i="2885" s="1"/>
  <c r="AP11" i="2905"/>
  <c r="AQ11" i="2905" s="1"/>
  <c r="AU9" i="2895"/>
  <c r="AV9" i="2895" s="1"/>
  <c r="AU12" i="2891"/>
  <c r="AV12" i="2891" s="1"/>
  <c r="AA7" i="2890"/>
  <c r="AK13" i="2887"/>
  <c r="AL13" i="2887" s="1"/>
  <c r="AK13" i="2885"/>
  <c r="AL13" i="2885" s="1"/>
  <c r="AG7" i="2882"/>
  <c r="AG15" i="2882" s="1"/>
  <c r="AG16" i="2882" s="1"/>
  <c r="AF15" i="2882"/>
  <c r="AU11" i="2881"/>
  <c r="AV11" i="2881" s="1"/>
  <c r="AP12" i="2904"/>
  <c r="AQ12" i="2904" s="1"/>
  <c r="AP14" i="2888"/>
  <c r="AQ14" i="2888" s="1"/>
  <c r="AF15" i="2887"/>
  <c r="AG7" i="2887"/>
  <c r="AG15" i="2887" s="1"/>
  <c r="AG16" i="2887" s="1"/>
  <c r="AA12" i="2887"/>
  <c r="AB12" i="2887" s="1"/>
  <c r="V12" i="2886"/>
  <c r="W12" i="2886" s="1"/>
  <c r="AK9" i="2885"/>
  <c r="AL9" i="2885" s="1"/>
  <c r="AP9" i="2883"/>
  <c r="AQ9" i="2883" s="1"/>
  <c r="V9" i="2883"/>
  <c r="W9" i="2883" s="1"/>
  <c r="AP12" i="2880"/>
  <c r="AQ12" i="2880" s="1"/>
  <c r="AP7" i="2880"/>
  <c r="V14" i="2899"/>
  <c r="W14" i="2899" s="1"/>
  <c r="AU13" i="2892"/>
  <c r="AV13" i="2892" s="1"/>
  <c r="AA14" i="2888"/>
  <c r="AB14" i="2888" s="1"/>
  <c r="AK12" i="2886"/>
  <c r="AL12" i="2886" s="1"/>
  <c r="AA10" i="2884"/>
  <c r="AB10" i="2884" s="1"/>
  <c r="AP12" i="2883"/>
  <c r="AQ12" i="2883" s="1"/>
  <c r="AU14" i="2880"/>
  <c r="AV14" i="2880" s="1"/>
  <c r="AK14" i="2895"/>
  <c r="AL14" i="2895" s="1"/>
  <c r="AA9" i="2887"/>
  <c r="AB9" i="2887" s="1"/>
  <c r="AK10" i="2885"/>
  <c r="AL10" i="2885" s="1"/>
  <c r="AK14" i="2881"/>
  <c r="AL14" i="2881" s="1"/>
  <c r="V10" i="2881"/>
  <c r="W10" i="2881" s="1"/>
  <c r="V9" i="2882"/>
  <c r="W9" i="2882" s="1"/>
  <c r="Q15" i="2881"/>
  <c r="Q16" i="2881" s="1"/>
  <c r="AF9" i="2880"/>
  <c r="AG9" i="2880" s="1"/>
  <c r="AP9" i="2884"/>
  <c r="AQ9" i="2884" s="1"/>
  <c r="AU10" i="2883"/>
  <c r="AV10" i="2883" s="1"/>
  <c r="AU7" i="2882"/>
  <c r="AU10" i="2881"/>
  <c r="AV10" i="2881" s="1"/>
  <c r="AK11" i="2883"/>
  <c r="AL11" i="2883" s="1"/>
  <c r="V14" i="2883"/>
  <c r="W14" i="2883" s="1"/>
  <c r="V13" i="2884"/>
  <c r="W13" i="2884" s="1"/>
  <c r="AP13" i="2882"/>
  <c r="AQ13" i="2882" s="1"/>
  <c r="AU9" i="2881"/>
  <c r="AV9" i="2881" s="1"/>
  <c r="AK9" i="2880"/>
  <c r="AL9" i="2880" s="1"/>
  <c r="AK11" i="2909"/>
  <c r="AL11" i="2909" s="1"/>
  <c r="AK7" i="2909"/>
  <c r="AU15" i="2909"/>
  <c r="AV7" i="2909"/>
  <c r="V14" i="2909"/>
  <c r="W14" i="2909" s="1"/>
  <c r="AB7" i="2908"/>
  <c r="AQ7" i="2910"/>
  <c r="V14" i="2905"/>
  <c r="W14" i="2905" s="1"/>
  <c r="V7" i="2905"/>
  <c r="AL7" i="2907"/>
  <c r="AL7" i="2905"/>
  <c r="AK15" i="2905"/>
  <c r="AA13" i="2906"/>
  <c r="AB13" i="2906" s="1"/>
  <c r="AA12" i="2906"/>
  <c r="AB12" i="2906" s="1"/>
  <c r="AA9" i="2906"/>
  <c r="AB9" i="2906" s="1"/>
  <c r="AU14" i="2904"/>
  <c r="AV14" i="2904" s="1"/>
  <c r="AU9" i="2904"/>
  <c r="AV9" i="2904" s="1"/>
  <c r="AU13" i="2904"/>
  <c r="AV13" i="2904" s="1"/>
  <c r="P7" i="2903"/>
  <c r="P9" i="2903"/>
  <c r="Q9" i="2903" s="1"/>
  <c r="P10" i="2903"/>
  <c r="Q10" i="2903" s="1"/>
  <c r="W7" i="2902"/>
  <c r="W15" i="2902" s="1"/>
  <c r="W16" i="2902" s="1"/>
  <c r="AA14" i="2901"/>
  <c r="AB14" i="2901" s="1"/>
  <c r="AA12" i="2901"/>
  <c r="AB12" i="2901" s="1"/>
  <c r="AU11" i="2904"/>
  <c r="AV11" i="2904" s="1"/>
  <c r="AQ7" i="2898"/>
  <c r="AQ15" i="2898" s="1"/>
  <c r="AQ16" i="2898" s="1"/>
  <c r="AP15" i="2898"/>
  <c r="W7" i="2898"/>
  <c r="W15" i="2898" s="1"/>
  <c r="W16" i="2898" s="1"/>
  <c r="V15" i="2898"/>
  <c r="AK7" i="2896"/>
  <c r="AK9" i="2896"/>
  <c r="AL9" i="2896" s="1"/>
  <c r="AK12" i="2896"/>
  <c r="AL12" i="2896" s="1"/>
  <c r="Q7" i="2886"/>
  <c r="Q15" i="2886" s="1"/>
  <c r="Q16" i="2886" s="1"/>
  <c r="P15" i="2886"/>
  <c r="Q15" i="2899"/>
  <c r="Q16" i="2899" s="1"/>
  <c r="AF13" i="2892"/>
  <c r="AG13" i="2892" s="1"/>
  <c r="AF9" i="2892"/>
  <c r="AG9" i="2892" s="1"/>
  <c r="AF12" i="2892"/>
  <c r="AG12" i="2892" s="1"/>
  <c r="AF7" i="2892"/>
  <c r="AP10" i="2891"/>
  <c r="AQ10" i="2891" s="1"/>
  <c r="AF14" i="2904"/>
  <c r="AG14" i="2904" s="1"/>
  <c r="AF10" i="2904"/>
  <c r="AG10" i="2904" s="1"/>
  <c r="W7" i="2901"/>
  <c r="V10" i="2896"/>
  <c r="W10" i="2896" s="1"/>
  <c r="W7" i="2894"/>
  <c r="V15" i="2894"/>
  <c r="AK7" i="2891"/>
  <c r="AK11" i="2891"/>
  <c r="AL11" i="2891" s="1"/>
  <c r="AU12" i="2888"/>
  <c r="AV12" i="2888" s="1"/>
  <c r="AU7" i="2888"/>
  <c r="AU13" i="2888"/>
  <c r="AV13" i="2888" s="1"/>
  <c r="V14" i="2897"/>
  <c r="W14" i="2897" s="1"/>
  <c r="V9" i="2897"/>
  <c r="W9" i="2897" s="1"/>
  <c r="AG7" i="2894"/>
  <c r="AL7" i="2893"/>
  <c r="AF9" i="2893"/>
  <c r="AG9" i="2893" s="1"/>
  <c r="AF13" i="2893"/>
  <c r="AG13" i="2893" s="1"/>
  <c r="AU7" i="2887"/>
  <c r="AU11" i="2887"/>
  <c r="AV11" i="2887" s="1"/>
  <c r="AU13" i="2884"/>
  <c r="AV13" i="2884" s="1"/>
  <c r="AU7" i="2884"/>
  <c r="Q7" i="2890"/>
  <c r="AU14" i="2886"/>
  <c r="AV14" i="2886" s="1"/>
  <c r="AU9" i="2886"/>
  <c r="AV9" i="2886" s="1"/>
  <c r="AU13" i="2886"/>
  <c r="AV13" i="2886" s="1"/>
  <c r="AV7" i="2898"/>
  <c r="AA9" i="2889"/>
  <c r="AB9" i="2889" s="1"/>
  <c r="AA13" i="2889"/>
  <c r="AB13" i="2889" s="1"/>
  <c r="AA10" i="2889"/>
  <c r="AB10" i="2889" s="1"/>
  <c r="AL7" i="2881"/>
  <c r="AK13" i="2900"/>
  <c r="AL13" i="2900" s="1"/>
  <c r="AK9" i="2900"/>
  <c r="AL9" i="2900" s="1"/>
  <c r="AK14" i="2900"/>
  <c r="AL14" i="2900" s="1"/>
  <c r="AB7" i="2893"/>
  <c r="AP9" i="2893"/>
  <c r="AQ9" i="2893" s="1"/>
  <c r="AP13" i="2893"/>
  <c r="AQ13" i="2893" s="1"/>
  <c r="AK12" i="2891"/>
  <c r="AL12" i="2891" s="1"/>
  <c r="W7" i="2889"/>
  <c r="AU14" i="2888"/>
  <c r="AV14" i="2888" s="1"/>
  <c r="AU10" i="2892"/>
  <c r="AV10" i="2892" s="1"/>
  <c r="AA11" i="2889"/>
  <c r="AB11" i="2889" s="1"/>
  <c r="AU12" i="2886"/>
  <c r="AV12" i="2886" s="1"/>
  <c r="W7" i="2882"/>
  <c r="W15" i="2882" s="1"/>
  <c r="W16" i="2882" s="1"/>
  <c r="V15" i="2882"/>
  <c r="P10" i="2880"/>
  <c r="Q10" i="2880" s="1"/>
  <c r="AQ7" i="2885"/>
  <c r="AK10" i="2882"/>
  <c r="AL10" i="2882" s="1"/>
  <c r="AK13" i="2882"/>
  <c r="AL13" i="2882" s="1"/>
  <c r="AB7" i="2882"/>
  <c r="AK11" i="2880"/>
  <c r="AL11" i="2880" s="1"/>
  <c r="AA14" i="2883"/>
  <c r="AB14" i="2883" s="1"/>
  <c r="AA11" i="2883"/>
  <c r="AB11" i="2883" s="1"/>
  <c r="AK10" i="2909"/>
  <c r="AL10" i="2909" s="1"/>
  <c r="AG7" i="2910"/>
  <c r="V11" i="2909"/>
  <c r="W11" i="2909" s="1"/>
  <c r="AA9" i="2908"/>
  <c r="AB9" i="2908" s="1"/>
  <c r="AA12" i="2908"/>
  <c r="AB12" i="2908" s="1"/>
  <c r="AA13" i="2908"/>
  <c r="AB13" i="2908" s="1"/>
  <c r="AL7" i="2908"/>
  <c r="AG7" i="2908"/>
  <c r="AP9" i="2905"/>
  <c r="AQ9" i="2905" s="1"/>
  <c r="AP9" i="2910"/>
  <c r="AQ9" i="2910" s="1"/>
  <c r="AP13" i="2910"/>
  <c r="AQ13" i="2910" s="1"/>
  <c r="AP12" i="2910"/>
  <c r="AQ12" i="2910" s="1"/>
  <c r="P8" i="2908"/>
  <c r="Q8" i="2908" s="1"/>
  <c r="AU10" i="2904"/>
  <c r="AV10" i="2904" s="1"/>
  <c r="AL7" i="2904"/>
  <c r="AL15" i="2904" s="1"/>
  <c r="AL16" i="2904" s="1"/>
  <c r="AK15" i="2904"/>
  <c r="AK12" i="2902"/>
  <c r="AL12" i="2902" s="1"/>
  <c r="AK7" i="2902"/>
  <c r="AK13" i="2902"/>
  <c r="AL13" i="2902" s="1"/>
  <c r="P9" i="2902"/>
  <c r="Q9" i="2902" s="1"/>
  <c r="AV7" i="2906"/>
  <c r="AU15" i="2906"/>
  <c r="AF9" i="2903"/>
  <c r="AG9" i="2903" s="1"/>
  <c r="AF10" i="2903"/>
  <c r="AG10" i="2903" s="1"/>
  <c r="AF13" i="2903"/>
  <c r="AG13" i="2903" s="1"/>
  <c r="P8" i="2903"/>
  <c r="Q8" i="2903" s="1"/>
  <c r="AU13" i="2901"/>
  <c r="AV13" i="2901" s="1"/>
  <c r="AA15" i="2902"/>
  <c r="AB7" i="2902"/>
  <c r="AB15" i="2902" s="1"/>
  <c r="AB16" i="2902" s="1"/>
  <c r="AK7" i="2898"/>
  <c r="AA10" i="2895"/>
  <c r="AB10" i="2895" s="1"/>
  <c r="AK14" i="2905"/>
  <c r="AL14" i="2905" s="1"/>
  <c r="AK9" i="2903"/>
  <c r="AL9" i="2903" s="1"/>
  <c r="AK13" i="2903"/>
  <c r="AL13" i="2903" s="1"/>
  <c r="AK10" i="2903"/>
  <c r="AL10" i="2903" s="1"/>
  <c r="AU12" i="2901"/>
  <c r="AV12" i="2901" s="1"/>
  <c r="P15" i="2897"/>
  <c r="Q7" i="2897"/>
  <c r="Q15" i="2897" s="1"/>
  <c r="Q16" i="2897" s="1"/>
  <c r="AB7" i="2894"/>
  <c r="AF14" i="2890"/>
  <c r="AG14" i="2890" s="1"/>
  <c r="AF10" i="2890"/>
  <c r="AG10" i="2890" s="1"/>
  <c r="AK15" i="2884"/>
  <c r="AL7" i="2884"/>
  <c r="AL15" i="2884" s="1"/>
  <c r="AL16" i="2884" s="1"/>
  <c r="AA10" i="2906"/>
  <c r="AB10" i="2906" s="1"/>
  <c r="V15" i="2899"/>
  <c r="W7" i="2899"/>
  <c r="AA13" i="2892"/>
  <c r="AB13" i="2892" s="1"/>
  <c r="AA12" i="2892"/>
  <c r="AB12" i="2892" s="1"/>
  <c r="AA9" i="2892"/>
  <c r="AB9" i="2892" s="1"/>
  <c r="AA7" i="2892"/>
  <c r="AF11" i="2891"/>
  <c r="AG11" i="2891" s="1"/>
  <c r="AF7" i="2891"/>
  <c r="AF7" i="2904"/>
  <c r="AK13" i="2899"/>
  <c r="AL13" i="2899" s="1"/>
  <c r="AK12" i="2899"/>
  <c r="AL12" i="2899" s="1"/>
  <c r="AA11" i="2898"/>
  <c r="AB11" i="2898" s="1"/>
  <c r="AA14" i="2898"/>
  <c r="AB14" i="2898" s="1"/>
  <c r="AU7" i="2897"/>
  <c r="AP12" i="2896"/>
  <c r="AQ12" i="2896" s="1"/>
  <c r="V15" i="2895"/>
  <c r="W7" i="2895"/>
  <c r="W15" i="2895" s="1"/>
  <c r="W16" i="2895" s="1"/>
  <c r="AP10" i="2894"/>
  <c r="AQ10" i="2894" s="1"/>
  <c r="AP14" i="2894"/>
  <c r="AQ14" i="2894" s="1"/>
  <c r="AF9" i="2890"/>
  <c r="AG9" i="2890" s="1"/>
  <c r="AF12" i="2884"/>
  <c r="AG12" i="2884" s="1"/>
  <c r="AF11" i="2884"/>
  <c r="AG11" i="2884" s="1"/>
  <c r="P9" i="2906"/>
  <c r="Q9" i="2906" s="1"/>
  <c r="AF7" i="2900"/>
  <c r="AU14" i="2897"/>
  <c r="AV14" i="2897" s="1"/>
  <c r="AK7" i="2897"/>
  <c r="AP9" i="2892"/>
  <c r="AQ9" i="2892" s="1"/>
  <c r="AP12" i="2892"/>
  <c r="AQ12" i="2892" s="1"/>
  <c r="AP7" i="2892"/>
  <c r="AP9" i="2891"/>
  <c r="AQ9" i="2891" s="1"/>
  <c r="AP10" i="2890"/>
  <c r="AQ10" i="2890" s="1"/>
  <c r="AP14" i="2890"/>
  <c r="AQ14" i="2890" s="1"/>
  <c r="AP11" i="2890"/>
  <c r="AQ11" i="2890" s="1"/>
  <c r="AP10" i="2892"/>
  <c r="AQ10" i="2892" s="1"/>
  <c r="V14" i="2885"/>
  <c r="W14" i="2885" s="1"/>
  <c r="V9" i="2885"/>
  <c r="W9" i="2885" s="1"/>
  <c r="V7" i="2885"/>
  <c r="V7" i="2881"/>
  <c r="V12" i="2881"/>
  <c r="W12" i="2881" s="1"/>
  <c r="V9" i="2881"/>
  <c r="W9" i="2881" s="1"/>
  <c r="AK14" i="2896"/>
  <c r="AL14" i="2896" s="1"/>
  <c r="AK9" i="2889"/>
  <c r="AL9" i="2889" s="1"/>
  <c r="AK13" i="2889"/>
  <c r="AL13" i="2889" s="1"/>
  <c r="AK10" i="2889"/>
  <c r="AL10" i="2889" s="1"/>
  <c r="AB7" i="2881"/>
  <c r="AB15" i="2881" s="1"/>
  <c r="AB16" i="2881" s="1"/>
  <c r="AA15" i="2881"/>
  <c r="AK7" i="2900"/>
  <c r="AA14" i="2890"/>
  <c r="AB14" i="2890" s="1"/>
  <c r="AA11" i="2890"/>
  <c r="AB11" i="2890" s="1"/>
  <c r="AA10" i="2890"/>
  <c r="AB10" i="2890" s="1"/>
  <c r="AP7" i="2887"/>
  <c r="AP11" i="2887"/>
  <c r="AQ11" i="2887" s="1"/>
  <c r="V13" i="2885"/>
  <c r="W13" i="2885" s="1"/>
  <c r="AK11" i="2882"/>
  <c r="AL11" i="2882" s="1"/>
  <c r="P8" i="2894"/>
  <c r="Q8" i="2894" s="1"/>
  <c r="V9" i="2893"/>
  <c r="W9" i="2893" s="1"/>
  <c r="V13" i="2893"/>
  <c r="W13" i="2893" s="1"/>
  <c r="AA11" i="2887"/>
  <c r="AB11" i="2887" s="1"/>
  <c r="AA10" i="2887"/>
  <c r="AB10" i="2887" s="1"/>
  <c r="AA14" i="2887"/>
  <c r="AB14" i="2887" s="1"/>
  <c r="V7" i="2886"/>
  <c r="V13" i="2883"/>
  <c r="W13" i="2883" s="1"/>
  <c r="V12" i="2880"/>
  <c r="W12" i="2880" s="1"/>
  <c r="V7" i="2880"/>
  <c r="AK14" i="2888"/>
  <c r="AL14" i="2888" s="1"/>
  <c r="AA12" i="2885"/>
  <c r="AB12" i="2885" s="1"/>
  <c r="AA13" i="2885"/>
  <c r="AB13" i="2885" s="1"/>
  <c r="AA7" i="2885"/>
  <c r="AU9" i="2893"/>
  <c r="AV9" i="2893" s="1"/>
  <c r="AU13" i="2893"/>
  <c r="AV13" i="2893" s="1"/>
  <c r="AP13" i="2887"/>
  <c r="AQ13" i="2887" s="1"/>
  <c r="AK14" i="2886"/>
  <c r="AL14" i="2886" s="1"/>
  <c r="AU12" i="2883"/>
  <c r="AV12" i="2883" s="1"/>
  <c r="Q7" i="2883"/>
  <c r="Q15" i="2883" s="1"/>
  <c r="Q16" i="2883" s="1"/>
  <c r="P15" i="2883"/>
  <c r="AP9" i="2885"/>
  <c r="AQ9" i="2885" s="1"/>
  <c r="AP14" i="2885"/>
  <c r="AQ14" i="2885" s="1"/>
  <c r="AP11" i="2909"/>
  <c r="AQ11" i="2909" s="1"/>
  <c r="AP7" i="2909"/>
  <c r="AU11" i="2910"/>
  <c r="AV11" i="2910" s="1"/>
  <c r="AK13" i="2910"/>
  <c r="AL13" i="2910" s="1"/>
  <c r="AK7" i="2910"/>
  <c r="AK9" i="2910"/>
  <c r="AL9" i="2910" s="1"/>
  <c r="AF11" i="2909"/>
  <c r="AG11" i="2909" s="1"/>
  <c r="AU10" i="2910"/>
  <c r="AV10" i="2910" s="1"/>
  <c r="AA10" i="2910"/>
  <c r="AB10" i="2910" s="1"/>
  <c r="AK13" i="2909"/>
  <c r="AL13" i="2909" s="1"/>
  <c r="AA10" i="2909"/>
  <c r="AB10" i="2909" s="1"/>
  <c r="AU12" i="2910"/>
  <c r="AV12" i="2910" s="1"/>
  <c r="V9" i="2910"/>
  <c r="W9" i="2910" s="1"/>
  <c r="V13" i="2910"/>
  <c r="W13" i="2910" s="1"/>
  <c r="V12" i="2910"/>
  <c r="W12" i="2910" s="1"/>
  <c r="AK9" i="2909"/>
  <c r="AL9" i="2909" s="1"/>
  <c r="AP13" i="2909"/>
  <c r="AQ13" i="2909" s="1"/>
  <c r="AA11" i="2908"/>
  <c r="AB11" i="2908" s="1"/>
  <c r="V12" i="2908"/>
  <c r="W12" i="2908" s="1"/>
  <c r="AU13" i="2908"/>
  <c r="AV13" i="2908" s="1"/>
  <c r="AF14" i="2908"/>
  <c r="AG14" i="2908" s="1"/>
  <c r="AA14" i="2908"/>
  <c r="AB14" i="2908" s="1"/>
  <c r="W7" i="2907"/>
  <c r="W15" i="2907" s="1"/>
  <c r="W16" i="2907" s="1"/>
  <c r="V15" i="2907"/>
  <c r="V9" i="2905"/>
  <c r="W9" i="2905" s="1"/>
  <c r="AP11" i="2910"/>
  <c r="AQ11" i="2910" s="1"/>
  <c r="AF14" i="2910"/>
  <c r="AG14" i="2910" s="1"/>
  <c r="V10" i="2909"/>
  <c r="W10" i="2909" s="1"/>
  <c r="V14" i="2908"/>
  <c r="W14" i="2908" s="1"/>
  <c r="AP10" i="2907"/>
  <c r="AQ10" i="2907" s="1"/>
  <c r="P10" i="2905"/>
  <c r="Q10" i="2905" s="1"/>
  <c r="AK13" i="2908"/>
  <c r="AL13" i="2908" s="1"/>
  <c r="AF14" i="2906"/>
  <c r="AG14" i="2906" s="1"/>
  <c r="AP7" i="2904"/>
  <c r="P7" i="2902"/>
  <c r="AP14" i="2910"/>
  <c r="AQ14" i="2910" s="1"/>
  <c r="P10" i="2908"/>
  <c r="Q10" i="2908" s="1"/>
  <c r="AA12" i="2907"/>
  <c r="AB12" i="2907" s="1"/>
  <c r="AA7" i="2907"/>
  <c r="AP13" i="2906"/>
  <c r="AQ13" i="2906" s="1"/>
  <c r="AP12" i="2906"/>
  <c r="AQ12" i="2906" s="1"/>
  <c r="AP7" i="2906"/>
  <c r="AP9" i="2906"/>
  <c r="AQ9" i="2906" s="1"/>
  <c r="AU14" i="2905"/>
  <c r="AV14" i="2905" s="1"/>
  <c r="AA14" i="2905"/>
  <c r="AB14" i="2905" s="1"/>
  <c r="AF9" i="2904"/>
  <c r="AG9" i="2904" s="1"/>
  <c r="AP12" i="2902"/>
  <c r="AQ12" i="2902" s="1"/>
  <c r="AP7" i="2902"/>
  <c r="AP13" i="2902"/>
  <c r="AQ13" i="2902" s="1"/>
  <c r="AF12" i="2902"/>
  <c r="AG12" i="2902" s="1"/>
  <c r="AF7" i="2902"/>
  <c r="AF13" i="2902"/>
  <c r="AG13" i="2902" s="1"/>
  <c r="AP14" i="2908"/>
  <c r="AQ14" i="2908" s="1"/>
  <c r="AA10" i="2908"/>
  <c r="AB10" i="2908" s="1"/>
  <c r="AU7" i="2905"/>
  <c r="V11" i="2905"/>
  <c r="W11" i="2905" s="1"/>
  <c r="V13" i="2904"/>
  <c r="W13" i="2904" s="1"/>
  <c r="AA11" i="2903"/>
  <c r="AB11" i="2903" s="1"/>
  <c r="AF12" i="2901"/>
  <c r="AG12" i="2901" s="1"/>
  <c r="AP11" i="2907"/>
  <c r="AQ11" i="2907" s="1"/>
  <c r="P15" i="2907"/>
  <c r="AF11" i="2906"/>
  <c r="AG11" i="2906" s="1"/>
  <c r="AA7" i="2906"/>
  <c r="V13" i="2905"/>
  <c r="W13" i="2905" s="1"/>
  <c r="AF11" i="2904"/>
  <c r="AG11" i="2904" s="1"/>
  <c r="AP12" i="2903"/>
  <c r="AQ12" i="2903" s="1"/>
  <c r="AF12" i="2903"/>
  <c r="AG12" i="2903" s="1"/>
  <c r="V12" i="2903"/>
  <c r="W12" i="2903" s="1"/>
  <c r="AU9" i="2902"/>
  <c r="AV9" i="2902" s="1"/>
  <c r="AK9" i="2902"/>
  <c r="AL9" i="2902" s="1"/>
  <c r="V9" i="2900"/>
  <c r="W9" i="2900" s="1"/>
  <c r="AK11" i="2907"/>
  <c r="AL11" i="2907" s="1"/>
  <c r="AP14" i="2906"/>
  <c r="AQ14" i="2906" s="1"/>
  <c r="AU10" i="2905"/>
  <c r="AV10" i="2905" s="1"/>
  <c r="AA12" i="2905"/>
  <c r="AB12" i="2905" s="1"/>
  <c r="AK10" i="2902"/>
  <c r="AL10" i="2902" s="1"/>
  <c r="V14" i="2902"/>
  <c r="W14" i="2902" s="1"/>
  <c r="AF13" i="2901"/>
  <c r="AG13" i="2901" s="1"/>
  <c r="AP7" i="2900"/>
  <c r="AU14" i="2899"/>
  <c r="AV14" i="2899" s="1"/>
  <c r="AG7" i="2899"/>
  <c r="AF12" i="2895"/>
  <c r="AG12" i="2895" s="1"/>
  <c r="AF7" i="2895"/>
  <c r="AU9" i="2905"/>
  <c r="AV9" i="2905" s="1"/>
  <c r="AA13" i="2905"/>
  <c r="AB13" i="2905" s="1"/>
  <c r="AU12" i="2903"/>
  <c r="AV12" i="2903" s="1"/>
  <c r="AK12" i="2903"/>
  <c r="AL12" i="2903" s="1"/>
  <c r="AA12" i="2903"/>
  <c r="AB12" i="2903" s="1"/>
  <c r="V9" i="2902"/>
  <c r="W9" i="2902" s="1"/>
  <c r="AP7" i="2901"/>
  <c r="AP14" i="2900"/>
  <c r="AQ14" i="2900" s="1"/>
  <c r="AF10" i="2899"/>
  <c r="AG10" i="2899" s="1"/>
  <c r="AK12" i="2897"/>
  <c r="AL12" i="2897" s="1"/>
  <c r="AK11" i="2896"/>
  <c r="AL11" i="2896" s="1"/>
  <c r="P8" i="2896"/>
  <c r="Q8" i="2896" s="1"/>
  <c r="AP13" i="2904"/>
  <c r="AQ13" i="2904" s="1"/>
  <c r="AK13" i="2901"/>
  <c r="AL13" i="2901" s="1"/>
  <c r="AU9" i="2899"/>
  <c r="AV9" i="2899" s="1"/>
  <c r="V11" i="2896"/>
  <c r="W11" i="2896" s="1"/>
  <c r="AK13" i="2895"/>
  <c r="AL13" i="2895" s="1"/>
  <c r="AP9" i="2894"/>
  <c r="AQ9" i="2894" s="1"/>
  <c r="V11" i="2891"/>
  <c r="W11" i="2891" s="1"/>
  <c r="V7" i="2891"/>
  <c r="V12" i="2891"/>
  <c r="W12" i="2891" s="1"/>
  <c r="AK13" i="2890"/>
  <c r="AL13" i="2890" s="1"/>
  <c r="P15" i="2884"/>
  <c r="Q7" i="2884"/>
  <c r="Q15" i="2884" s="1"/>
  <c r="Q16" i="2884" s="1"/>
  <c r="AF10" i="2901"/>
  <c r="AG10" i="2901" s="1"/>
  <c r="AF12" i="2899"/>
  <c r="AG12" i="2899" s="1"/>
  <c r="P15" i="2899"/>
  <c r="AG7" i="2897"/>
  <c r="AU11" i="2892"/>
  <c r="AV11" i="2892" s="1"/>
  <c r="AF11" i="2892"/>
  <c r="AG11" i="2892" s="1"/>
  <c r="AP14" i="2891"/>
  <c r="AQ14" i="2891" s="1"/>
  <c r="AU12" i="2904"/>
  <c r="AV12" i="2904" s="1"/>
  <c r="P10" i="2904"/>
  <c r="Q10" i="2904" s="1"/>
  <c r="P9" i="2904"/>
  <c r="Q9" i="2904" s="1"/>
  <c r="AP13" i="2901"/>
  <c r="AQ13" i="2901" s="1"/>
  <c r="P8" i="2901"/>
  <c r="Q8" i="2901" s="1"/>
  <c r="P9" i="2901"/>
  <c r="Q9" i="2901" s="1"/>
  <c r="V7" i="2900"/>
  <c r="AP7" i="2899"/>
  <c r="AK7" i="2899"/>
  <c r="P7" i="2898"/>
  <c r="V14" i="2896"/>
  <c r="W14" i="2896" s="1"/>
  <c r="AA7" i="2895"/>
  <c r="AV7" i="2894"/>
  <c r="AK9" i="2894"/>
  <c r="AL9" i="2894" s="1"/>
  <c r="AK7" i="2890"/>
  <c r="AU11" i="2888"/>
  <c r="AV11" i="2888" s="1"/>
  <c r="AK11" i="2888"/>
  <c r="AL11" i="2888" s="1"/>
  <c r="AA11" i="2888"/>
  <c r="AB11" i="2888" s="1"/>
  <c r="V13" i="2901"/>
  <c r="W13" i="2901" s="1"/>
  <c r="AA7" i="2899"/>
  <c r="AA12" i="2898"/>
  <c r="AB12" i="2898" s="1"/>
  <c r="AP11" i="2897"/>
  <c r="AQ11" i="2897" s="1"/>
  <c r="V13" i="2897"/>
  <c r="W13" i="2897" s="1"/>
  <c r="AP11" i="2896"/>
  <c r="AQ11" i="2896" s="1"/>
  <c r="AP10" i="2895"/>
  <c r="AQ10" i="2895" s="1"/>
  <c r="AK7" i="2894"/>
  <c r="AA11" i="2892"/>
  <c r="AB11" i="2892" s="1"/>
  <c r="V11" i="2903"/>
  <c r="W11" i="2903" s="1"/>
  <c r="V11" i="2899"/>
  <c r="W11" i="2899" s="1"/>
  <c r="AF9" i="2897"/>
  <c r="AG9" i="2897" s="1"/>
  <c r="AF14" i="2897"/>
  <c r="AG14" i="2897" s="1"/>
  <c r="AA7" i="2897"/>
  <c r="V9" i="2896"/>
  <c r="W9" i="2896" s="1"/>
  <c r="AU9" i="2894"/>
  <c r="AV9" i="2894" s="1"/>
  <c r="AF11" i="2894"/>
  <c r="AG11" i="2894" s="1"/>
  <c r="AF14" i="2894"/>
  <c r="AG14" i="2894" s="1"/>
  <c r="AF10" i="2894"/>
  <c r="AG10" i="2894" s="1"/>
  <c r="V12" i="2894"/>
  <c r="W12" i="2894" s="1"/>
  <c r="AK9" i="2893"/>
  <c r="AL9" i="2893" s="1"/>
  <c r="AK13" i="2893"/>
  <c r="AL13" i="2893" s="1"/>
  <c r="P8" i="2893"/>
  <c r="Q8" i="2893" s="1"/>
  <c r="AK13" i="2891"/>
  <c r="AL13" i="2891" s="1"/>
  <c r="AU14" i="2890"/>
  <c r="AV14" i="2890" s="1"/>
  <c r="AU11" i="2890"/>
  <c r="AV11" i="2890" s="1"/>
  <c r="AU10" i="2890"/>
  <c r="AV10" i="2890" s="1"/>
  <c r="AU9" i="2888"/>
  <c r="AV9" i="2888" s="1"/>
  <c r="AU12" i="2887"/>
  <c r="AV12" i="2887" s="1"/>
  <c r="V14" i="2887"/>
  <c r="W14" i="2887" s="1"/>
  <c r="P8" i="2887"/>
  <c r="Q8" i="2887" s="1"/>
  <c r="AA14" i="2885"/>
  <c r="AB14" i="2885" s="1"/>
  <c r="AU14" i="2884"/>
  <c r="AV14" i="2884" s="1"/>
  <c r="AU13" i="2883"/>
  <c r="AV13" i="2883" s="1"/>
  <c r="AK10" i="2906"/>
  <c r="AL10" i="2906" s="1"/>
  <c r="AA14" i="2904"/>
  <c r="AB14" i="2904" s="1"/>
  <c r="AA10" i="2904"/>
  <c r="AB10" i="2904" s="1"/>
  <c r="AA11" i="2904"/>
  <c r="AB11" i="2904" s="1"/>
  <c r="AF14" i="2902"/>
  <c r="AG14" i="2902" s="1"/>
  <c r="AU12" i="2899"/>
  <c r="AV12" i="2899" s="1"/>
  <c r="AF7" i="2898"/>
  <c r="AK13" i="2896"/>
  <c r="AL13" i="2896" s="1"/>
  <c r="AA13" i="2894"/>
  <c r="AB13" i="2894" s="1"/>
  <c r="AF11" i="2893"/>
  <c r="AG11" i="2893" s="1"/>
  <c r="P9" i="2893"/>
  <c r="Q9" i="2893" s="1"/>
  <c r="AU13" i="2891"/>
  <c r="AV13" i="2891" s="1"/>
  <c r="AK14" i="2891"/>
  <c r="AL14" i="2891" s="1"/>
  <c r="V9" i="2891"/>
  <c r="W9" i="2891" s="1"/>
  <c r="AP9" i="2890"/>
  <c r="AQ9" i="2890" s="1"/>
  <c r="AP10" i="2888"/>
  <c r="AQ10" i="2888" s="1"/>
  <c r="V9" i="2888"/>
  <c r="W9" i="2888" s="1"/>
  <c r="AK10" i="2887"/>
  <c r="AL10" i="2887" s="1"/>
  <c r="AU11" i="2884"/>
  <c r="AV11" i="2884" s="1"/>
  <c r="AF9" i="2899"/>
  <c r="AG9" i="2899" s="1"/>
  <c r="AK11" i="2894"/>
  <c r="AL11" i="2894" s="1"/>
  <c r="AF14" i="2892"/>
  <c r="AG14" i="2892" s="1"/>
  <c r="V10" i="2890"/>
  <c r="W10" i="2890" s="1"/>
  <c r="V14" i="2890"/>
  <c r="W14" i="2890" s="1"/>
  <c r="V11" i="2890"/>
  <c r="W11" i="2890" s="1"/>
  <c r="P10" i="2890"/>
  <c r="Q10" i="2890" s="1"/>
  <c r="P9" i="2890"/>
  <c r="Q9" i="2890" s="1"/>
  <c r="AF7" i="2885"/>
  <c r="P15" i="2885"/>
  <c r="Q7" i="2885"/>
  <c r="Q15" i="2885" s="1"/>
  <c r="Q16" i="2885" s="1"/>
  <c r="AA13" i="2883"/>
  <c r="AB13" i="2883" s="1"/>
  <c r="P9" i="2882"/>
  <c r="Q9" i="2882" s="1"/>
  <c r="P10" i="2882"/>
  <c r="Q10" i="2882" s="1"/>
  <c r="AF9" i="2881"/>
  <c r="AG9" i="2881" s="1"/>
  <c r="AF7" i="2881"/>
  <c r="AF12" i="2881"/>
  <c r="AG12" i="2881" s="1"/>
  <c r="AU11" i="2880"/>
  <c r="AV11" i="2880" s="1"/>
  <c r="AU7" i="2880"/>
  <c r="AA7" i="2880"/>
  <c r="AA11" i="2880"/>
  <c r="AB11" i="2880" s="1"/>
  <c r="P9" i="2880"/>
  <c r="Q9" i="2880" s="1"/>
  <c r="AU14" i="2898"/>
  <c r="AV14" i="2898" s="1"/>
  <c r="AU11" i="2898"/>
  <c r="AV11" i="2898" s="1"/>
  <c r="P9" i="2897"/>
  <c r="Q9" i="2897" s="1"/>
  <c r="P15" i="2892"/>
  <c r="Q7" i="2892"/>
  <c r="Q15" i="2892" s="1"/>
  <c r="Q16" i="2892" s="1"/>
  <c r="AU7" i="2889"/>
  <c r="AA14" i="2889"/>
  <c r="AB14" i="2889" s="1"/>
  <c r="AP10" i="2886"/>
  <c r="AQ10" i="2886" s="1"/>
  <c r="AP9" i="2886"/>
  <c r="AQ9" i="2886" s="1"/>
  <c r="AP13" i="2886"/>
  <c r="AQ13" i="2886" s="1"/>
  <c r="AP14" i="2886"/>
  <c r="AQ14" i="2886" s="1"/>
  <c r="AF11" i="2885"/>
  <c r="AG11" i="2885" s="1"/>
  <c r="V11" i="2884"/>
  <c r="W11" i="2884" s="1"/>
  <c r="AU7" i="2881"/>
  <c r="AF13" i="2880"/>
  <c r="AG13" i="2880" s="1"/>
  <c r="AP10" i="2905"/>
  <c r="AQ10" i="2905" s="1"/>
  <c r="AK10" i="2895"/>
  <c r="AL10" i="2895" s="1"/>
  <c r="AA9" i="2893"/>
  <c r="AB9" i="2893" s="1"/>
  <c r="AA13" i="2893"/>
  <c r="AB13" i="2893" s="1"/>
  <c r="AF12" i="2891"/>
  <c r="AG12" i="2891" s="1"/>
  <c r="AU11" i="2889"/>
  <c r="AV11" i="2889" s="1"/>
  <c r="V9" i="2887"/>
  <c r="W9" i="2887" s="1"/>
  <c r="AF13" i="2885"/>
  <c r="AG13" i="2885" s="1"/>
  <c r="AF14" i="2883"/>
  <c r="AG14" i="2883" s="1"/>
  <c r="AF11" i="2883"/>
  <c r="AG11" i="2883" s="1"/>
  <c r="AP7" i="2882"/>
  <c r="AP10" i="2881"/>
  <c r="AQ10" i="2881" s="1"/>
  <c r="AK13" i="2880"/>
  <c r="AL13" i="2880" s="1"/>
  <c r="AP10" i="2904"/>
  <c r="AQ10" i="2904" s="1"/>
  <c r="AP11" i="2893"/>
  <c r="AQ11" i="2893" s="1"/>
  <c r="V14" i="2893"/>
  <c r="W14" i="2893" s="1"/>
  <c r="AP13" i="2892"/>
  <c r="AQ13" i="2892" s="1"/>
  <c r="P7" i="2891"/>
  <c r="AP9" i="2889"/>
  <c r="AQ9" i="2889" s="1"/>
  <c r="AP13" i="2889"/>
  <c r="AQ13" i="2889" s="1"/>
  <c r="AP10" i="2889"/>
  <c r="AQ10" i="2889" s="1"/>
  <c r="AF9" i="2889"/>
  <c r="AG9" i="2889" s="1"/>
  <c r="AF13" i="2889"/>
  <c r="AG13" i="2889" s="1"/>
  <c r="AF10" i="2889"/>
  <c r="AG10" i="2889" s="1"/>
  <c r="V9" i="2889"/>
  <c r="W9" i="2889" s="1"/>
  <c r="V13" i="2889"/>
  <c r="W13" i="2889" s="1"/>
  <c r="V10" i="2889"/>
  <c r="W10" i="2889" s="1"/>
  <c r="AF14" i="2888"/>
  <c r="AG14" i="2888" s="1"/>
  <c r="V7" i="2887"/>
  <c r="AU7" i="2886"/>
  <c r="AU11" i="2885"/>
  <c r="AV11" i="2885" s="1"/>
  <c r="AA10" i="2885"/>
  <c r="AB10" i="2885" s="1"/>
  <c r="AA13" i="2884"/>
  <c r="AB13" i="2884" s="1"/>
  <c r="AA7" i="2884"/>
  <c r="AK14" i="2880"/>
  <c r="AL14" i="2880" s="1"/>
  <c r="AP14" i="2896"/>
  <c r="AQ14" i="2896" s="1"/>
  <c r="AK12" i="2890"/>
  <c r="AL12" i="2890" s="1"/>
  <c r="AA12" i="2889"/>
  <c r="AB12" i="2889" s="1"/>
  <c r="AU9" i="2887"/>
  <c r="AV9" i="2887" s="1"/>
  <c r="AB7" i="2886"/>
  <c r="AB15" i="2886" s="1"/>
  <c r="AB16" i="2886" s="1"/>
  <c r="AA15" i="2886"/>
  <c r="V7" i="2884"/>
  <c r="AF9" i="2883"/>
  <c r="AG9" i="2883" s="1"/>
  <c r="AA14" i="2880"/>
  <c r="AB14" i="2880" s="1"/>
  <c r="AU14" i="2893"/>
  <c r="AV14" i="2893" s="1"/>
  <c r="AA11" i="2893"/>
  <c r="AB11" i="2893" s="1"/>
  <c r="AK11" i="2889"/>
  <c r="AL11" i="2889" s="1"/>
  <c r="V13" i="2887"/>
  <c r="W13" i="2887" s="1"/>
  <c r="AF15" i="2886"/>
  <c r="AG7" i="2886"/>
  <c r="AG15" i="2886" s="1"/>
  <c r="AG16" i="2886" s="1"/>
  <c r="AF13" i="2884"/>
  <c r="AG13" i="2884" s="1"/>
  <c r="AK9" i="2883"/>
  <c r="AL9" i="2883" s="1"/>
  <c r="AF10" i="2880"/>
  <c r="AG10" i="2880" s="1"/>
  <c r="AU13" i="2880"/>
  <c r="AV13" i="2880" s="1"/>
  <c r="AP10" i="2882"/>
  <c r="AQ10" i="2882" s="1"/>
  <c r="AU12" i="2881"/>
  <c r="AV12" i="2881" s="1"/>
  <c r="P15" i="2881"/>
  <c r="AA10" i="2888"/>
  <c r="AB10" i="2888" s="1"/>
  <c r="AK9" i="2884"/>
  <c r="AL9" i="2884" s="1"/>
  <c r="AF10" i="2883"/>
  <c r="AG10" i="2883" s="1"/>
  <c r="AP11" i="2882"/>
  <c r="AQ11" i="2882" s="1"/>
  <c r="AA10" i="2882"/>
  <c r="AB10" i="2882" s="1"/>
  <c r="AA13" i="2882"/>
  <c r="AB13" i="2882" s="1"/>
  <c r="AP13" i="2881"/>
  <c r="AQ13" i="2881" s="1"/>
  <c r="AF14" i="2881"/>
  <c r="AG14" i="2881" s="1"/>
  <c r="AP11" i="2880"/>
  <c r="AQ11" i="2880" s="1"/>
  <c r="V9" i="2880"/>
  <c r="W9" i="2880" s="1"/>
  <c r="AA12" i="2880"/>
  <c r="AB12" i="2880" s="1"/>
  <c r="AF12" i="2883"/>
  <c r="AG12" i="2883" s="1"/>
  <c r="AP9" i="2882"/>
  <c r="AQ9" i="2882" s="1"/>
  <c r="AK9" i="2881"/>
  <c r="AL9" i="2881" s="1"/>
  <c r="V11" i="2880"/>
  <c r="W11" i="2880" s="1"/>
  <c r="AQ7" i="2882" l="1"/>
  <c r="AQ15" i="2882" s="1"/>
  <c r="AQ16" i="2882" s="1"/>
  <c r="AP15" i="2882"/>
  <c r="AG7" i="2881"/>
  <c r="AG15" i="2881" s="1"/>
  <c r="AG16" i="2881" s="1"/>
  <c r="AF15" i="2881"/>
  <c r="AL7" i="2890"/>
  <c r="AL15" i="2890" s="1"/>
  <c r="AL16" i="2890" s="1"/>
  <c r="AK15" i="2890"/>
  <c r="AQ7" i="2899"/>
  <c r="AQ15" i="2899" s="1"/>
  <c r="AQ16" i="2899" s="1"/>
  <c r="AP15" i="2899"/>
  <c r="AG15" i="2897"/>
  <c r="AG16" i="2897" s="1"/>
  <c r="V15" i="2891"/>
  <c r="W7" i="2891"/>
  <c r="W15" i="2891" s="1"/>
  <c r="W16" i="2891" s="1"/>
  <c r="AF15" i="2895"/>
  <c r="AG7" i="2895"/>
  <c r="AG15" i="2895" s="1"/>
  <c r="AG16" i="2895" s="1"/>
  <c r="AK15" i="2898"/>
  <c r="AL7" i="2898"/>
  <c r="AL15" i="2898" s="1"/>
  <c r="AL16" i="2898" s="1"/>
  <c r="AL7" i="2902"/>
  <c r="AL15" i="2902" s="1"/>
  <c r="AL16" i="2902" s="1"/>
  <c r="AK15" i="2902"/>
  <c r="AL15" i="2881"/>
  <c r="AL16" i="2881" s="1"/>
  <c r="AV7" i="2888"/>
  <c r="AV15" i="2888" s="1"/>
  <c r="AV16" i="2888" s="1"/>
  <c r="AU15" i="2888"/>
  <c r="AB15" i="2908"/>
  <c r="AB16" i="2908" s="1"/>
  <c r="AB7" i="2890"/>
  <c r="AB15" i="2890" s="1"/>
  <c r="AB16" i="2890" s="1"/>
  <c r="AA15" i="2890"/>
  <c r="AU15" i="2891"/>
  <c r="AV7" i="2891"/>
  <c r="AV15" i="2891" s="1"/>
  <c r="AV16" i="2891" s="1"/>
  <c r="AQ15" i="2897"/>
  <c r="AQ16" i="2897" s="1"/>
  <c r="W15" i="2890"/>
  <c r="W16" i="2890" s="1"/>
  <c r="W7" i="2903"/>
  <c r="W15" i="2903" s="1"/>
  <c r="W16" i="2903" s="1"/>
  <c r="V15" i="2903"/>
  <c r="AA15" i="2910"/>
  <c r="AB7" i="2910"/>
  <c r="AB15" i="2910" s="1"/>
  <c r="AB16" i="2910" s="1"/>
  <c r="AG7" i="2893"/>
  <c r="AG15" i="2893" s="1"/>
  <c r="AG16" i="2893" s="1"/>
  <c r="AF15" i="2893"/>
  <c r="AV7" i="2907"/>
  <c r="AV15" i="2907" s="1"/>
  <c r="AV16" i="2907" s="1"/>
  <c r="AU15" i="2907"/>
  <c r="AA15" i="2904"/>
  <c r="AB7" i="2888"/>
  <c r="AB15" i="2888" s="1"/>
  <c r="AB16" i="2888" s="1"/>
  <c r="AA15" i="2888"/>
  <c r="AL7" i="2888"/>
  <c r="AL15" i="2888" s="1"/>
  <c r="AL16" i="2888" s="1"/>
  <c r="AK15" i="2888"/>
  <c r="AK15" i="2895"/>
  <c r="AL7" i="2895"/>
  <c r="AL15" i="2895" s="1"/>
  <c r="AL16" i="2895" s="1"/>
  <c r="AB15" i="2901"/>
  <c r="AB16" i="2901" s="1"/>
  <c r="AU15" i="2880"/>
  <c r="AV7" i="2880"/>
  <c r="AV15" i="2880" s="1"/>
  <c r="AV16" i="2880" s="1"/>
  <c r="W7" i="2900"/>
  <c r="W15" i="2900" s="1"/>
  <c r="W16" i="2900" s="1"/>
  <c r="V15" i="2900"/>
  <c r="AP15" i="2901"/>
  <c r="AQ7" i="2901"/>
  <c r="AQ15" i="2901" s="1"/>
  <c r="AQ16" i="2901" s="1"/>
  <c r="AB7" i="2906"/>
  <c r="AB15" i="2906" s="1"/>
  <c r="AB16" i="2906" s="1"/>
  <c r="AA15" i="2906"/>
  <c r="AU15" i="2905"/>
  <c r="AV7" i="2905"/>
  <c r="AV15" i="2905" s="1"/>
  <c r="AV16" i="2905" s="1"/>
  <c r="AB7" i="2907"/>
  <c r="AB15" i="2907" s="1"/>
  <c r="AB16" i="2907" s="1"/>
  <c r="AA15" i="2907"/>
  <c r="V15" i="2880"/>
  <c r="W7" i="2880"/>
  <c r="W15" i="2880" s="1"/>
  <c r="W16" i="2880" s="1"/>
  <c r="AF15" i="2900"/>
  <c r="AG7" i="2900"/>
  <c r="AG15" i="2900" s="1"/>
  <c r="AG16" i="2900" s="1"/>
  <c r="AV15" i="2906"/>
  <c r="AV16" i="2906" s="1"/>
  <c r="AK15" i="2908"/>
  <c r="AQ15" i="2885"/>
  <c r="AQ16" i="2885" s="1"/>
  <c r="AV15" i="2898"/>
  <c r="AV16" i="2898" s="1"/>
  <c r="W15" i="2894"/>
  <c r="W16" i="2894" s="1"/>
  <c r="AL7" i="2896"/>
  <c r="AL15" i="2896" s="1"/>
  <c r="AL16" i="2896" s="1"/>
  <c r="AK15" i="2896"/>
  <c r="P15" i="2903"/>
  <c r="Q7" i="2903"/>
  <c r="Q15" i="2903" s="1"/>
  <c r="Q16" i="2903" s="1"/>
  <c r="AL15" i="2905"/>
  <c r="AL16" i="2905" s="1"/>
  <c r="AA15" i="2908"/>
  <c r="AK15" i="2880"/>
  <c r="AL7" i="2880"/>
  <c r="AL15" i="2880" s="1"/>
  <c r="AL16" i="2880" s="1"/>
  <c r="Q7" i="2887"/>
  <c r="Q15" i="2887" s="1"/>
  <c r="Q16" i="2887" s="1"/>
  <c r="P15" i="2887"/>
  <c r="AP15" i="2890"/>
  <c r="AQ7" i="2890"/>
  <c r="AQ15" i="2890" s="1"/>
  <c r="AQ16" i="2890" s="1"/>
  <c r="AV7" i="2896"/>
  <c r="AV15" i="2896" s="1"/>
  <c r="AV16" i="2896" s="1"/>
  <c r="AU15" i="2896"/>
  <c r="P15" i="2895"/>
  <c r="Q7" i="2895"/>
  <c r="Q15" i="2895" s="1"/>
  <c r="Q16" i="2895" s="1"/>
  <c r="AQ7" i="2903"/>
  <c r="AQ15" i="2903" s="1"/>
  <c r="AQ16" i="2903" s="1"/>
  <c r="AP15" i="2903"/>
  <c r="AL7" i="2906"/>
  <c r="AL15" i="2906" s="1"/>
  <c r="AL16" i="2906" s="1"/>
  <c r="AK15" i="2906"/>
  <c r="Q15" i="2896"/>
  <c r="Q16" i="2896" s="1"/>
  <c r="P15" i="2906"/>
  <c r="Q7" i="2906"/>
  <c r="Q15" i="2906" s="1"/>
  <c r="Q16" i="2906" s="1"/>
  <c r="AQ7" i="2907"/>
  <c r="AQ15" i="2907" s="1"/>
  <c r="AQ16" i="2907" s="1"/>
  <c r="AP15" i="2907"/>
  <c r="V15" i="2909"/>
  <c r="W7" i="2909"/>
  <c r="W15" i="2909" s="1"/>
  <c r="W16" i="2909" s="1"/>
  <c r="AA15" i="2887"/>
  <c r="AQ15" i="2889"/>
  <c r="AQ16" i="2889" s="1"/>
  <c r="AQ15" i="2886"/>
  <c r="AQ16" i="2886" s="1"/>
  <c r="AB15" i="2904"/>
  <c r="AB16" i="2904" s="1"/>
  <c r="Q15" i="2904"/>
  <c r="Q16" i="2904" s="1"/>
  <c r="AU15" i="2901"/>
  <c r="AV7" i="2901"/>
  <c r="AV15" i="2901" s="1"/>
  <c r="AV16" i="2901" s="1"/>
  <c r="AF15" i="2909"/>
  <c r="AL15" i="2903"/>
  <c r="AL16" i="2903" s="1"/>
  <c r="AB15" i="2889"/>
  <c r="AB16" i="2889" s="1"/>
  <c r="AU15" i="2904"/>
  <c r="W7" i="2887"/>
  <c r="W15" i="2887" s="1"/>
  <c r="W16" i="2887" s="1"/>
  <c r="V15" i="2887"/>
  <c r="AU15" i="2894"/>
  <c r="Q7" i="2898"/>
  <c r="Q15" i="2898" s="1"/>
  <c r="Q16" i="2898" s="1"/>
  <c r="P15" i="2898"/>
  <c r="AF15" i="2899"/>
  <c r="AQ7" i="2906"/>
  <c r="AQ15" i="2906" s="1"/>
  <c r="AQ16" i="2906" s="1"/>
  <c r="AP15" i="2906"/>
  <c r="AP15" i="2904"/>
  <c r="AQ7" i="2904"/>
  <c r="AQ15" i="2904" s="1"/>
  <c r="AQ16" i="2904" s="1"/>
  <c r="AP15" i="2909"/>
  <c r="AQ7" i="2909"/>
  <c r="AQ15" i="2909" s="1"/>
  <c r="AQ16" i="2909" s="1"/>
  <c r="AP15" i="2887"/>
  <c r="AQ7" i="2887"/>
  <c r="AQ15" i="2887" s="1"/>
  <c r="AQ16" i="2887" s="1"/>
  <c r="AK15" i="2900"/>
  <c r="AL7" i="2900"/>
  <c r="AL15" i="2900" s="1"/>
  <c r="AL16" i="2900" s="1"/>
  <c r="AB15" i="2894"/>
  <c r="AB16" i="2894" s="1"/>
  <c r="AG15" i="2908"/>
  <c r="AG16" i="2908" s="1"/>
  <c r="AG15" i="2910"/>
  <c r="AG16" i="2910" s="1"/>
  <c r="W15" i="2889"/>
  <c r="W16" i="2889" s="1"/>
  <c r="AA15" i="2893"/>
  <c r="Q15" i="2890"/>
  <c r="Q16" i="2890" s="1"/>
  <c r="AU15" i="2887"/>
  <c r="AV7" i="2887"/>
  <c r="AV15" i="2887" s="1"/>
  <c r="AV16" i="2887" s="1"/>
  <c r="AL15" i="2893"/>
  <c r="AL16" i="2893" s="1"/>
  <c r="V15" i="2902"/>
  <c r="AK15" i="2907"/>
  <c r="AQ15" i="2910"/>
  <c r="AQ16" i="2910" s="1"/>
  <c r="AV7" i="2882"/>
  <c r="AV15" i="2882" s="1"/>
  <c r="AV16" i="2882" s="1"/>
  <c r="AU15" i="2882"/>
  <c r="AL7" i="2889"/>
  <c r="AL15" i="2889" s="1"/>
  <c r="AL16" i="2889" s="1"/>
  <c r="AK15" i="2889"/>
  <c r="V15" i="2883"/>
  <c r="W7" i="2883"/>
  <c r="W15" i="2883" s="1"/>
  <c r="W16" i="2883" s="1"/>
  <c r="AA15" i="2891"/>
  <c r="AB7" i="2891"/>
  <c r="AB15" i="2891" s="1"/>
  <c r="AB16" i="2891" s="1"/>
  <c r="P15" i="2893"/>
  <c r="Q7" i="2893"/>
  <c r="Q15" i="2893" s="1"/>
  <c r="Q16" i="2893" s="1"/>
  <c r="AQ7" i="2888"/>
  <c r="AQ15" i="2888" s="1"/>
  <c r="AQ16" i="2888" s="1"/>
  <c r="AP15" i="2888"/>
  <c r="AB7" i="2896"/>
  <c r="AB15" i="2896" s="1"/>
  <c r="AB16" i="2896" s="1"/>
  <c r="AA15" i="2896"/>
  <c r="AK15" i="2901"/>
  <c r="AL7" i="2901"/>
  <c r="AL15" i="2901" s="1"/>
  <c r="AL16" i="2901" s="1"/>
  <c r="AA15" i="2905"/>
  <c r="AB7" i="2905"/>
  <c r="AB15" i="2905" s="1"/>
  <c r="AB16" i="2905" s="1"/>
  <c r="AG7" i="2901"/>
  <c r="AG15" i="2901" s="1"/>
  <c r="AG16" i="2901" s="1"/>
  <c r="AF15" i="2901"/>
  <c r="W7" i="2906"/>
  <c r="W15" i="2906" s="1"/>
  <c r="W16" i="2906" s="1"/>
  <c r="V15" i="2906"/>
  <c r="AB15" i="2900"/>
  <c r="AB16" i="2900" s="1"/>
  <c r="W15" i="2910"/>
  <c r="W16" i="2910" s="1"/>
  <c r="AA15" i="2909"/>
  <c r="AF15" i="2880"/>
  <c r="AG7" i="2880"/>
  <c r="AG15" i="2880" s="1"/>
  <c r="AG16" i="2880" s="1"/>
  <c r="W7" i="2897"/>
  <c r="W15" i="2897" s="1"/>
  <c r="W16" i="2897" s="1"/>
  <c r="V15" i="2897"/>
  <c r="P15" i="2896"/>
  <c r="Q7" i="2905"/>
  <c r="Q15" i="2905" s="1"/>
  <c r="Q16" i="2905" s="1"/>
  <c r="P15" i="2905"/>
  <c r="AQ15" i="2908"/>
  <c r="AQ16" i="2908" s="1"/>
  <c r="AV7" i="2902"/>
  <c r="AV15" i="2902" s="1"/>
  <c r="AV16" i="2902" s="1"/>
  <c r="AU15" i="2902"/>
  <c r="AV15" i="2908"/>
  <c r="AV16" i="2908" s="1"/>
  <c r="P15" i="2882"/>
  <c r="AF15" i="2889"/>
  <c r="AG15" i="2883"/>
  <c r="AG16" i="2883" s="1"/>
  <c r="AP15" i="2886"/>
  <c r="AU15" i="2890"/>
  <c r="AG15" i="2884"/>
  <c r="AG16" i="2884" s="1"/>
  <c r="AQ15" i="2894"/>
  <c r="AQ16" i="2894" s="1"/>
  <c r="AG15" i="2890"/>
  <c r="AG16" i="2890" s="1"/>
  <c r="P15" i="2894"/>
  <c r="AF15" i="2906"/>
  <c r="P15" i="2908"/>
  <c r="Q7" i="2908"/>
  <c r="Q15" i="2908" s="1"/>
  <c r="Q16" i="2908" s="1"/>
  <c r="AU15" i="2910"/>
  <c r="AV7" i="2910"/>
  <c r="AV15" i="2910" s="1"/>
  <c r="AV16" i="2910" s="1"/>
  <c r="AU15" i="2893"/>
  <c r="V15" i="2893"/>
  <c r="AF15" i="2903"/>
  <c r="AV7" i="2881"/>
  <c r="AV15" i="2881" s="1"/>
  <c r="AV16" i="2881" s="1"/>
  <c r="AU15" i="2881"/>
  <c r="AV7" i="2889"/>
  <c r="AV15" i="2889" s="1"/>
  <c r="AV16" i="2889" s="1"/>
  <c r="AU15" i="2889"/>
  <c r="AA15" i="2880"/>
  <c r="AB7" i="2880"/>
  <c r="AB15" i="2880" s="1"/>
  <c r="AB16" i="2880" s="1"/>
  <c r="AF15" i="2898"/>
  <c r="AG7" i="2898"/>
  <c r="AG15" i="2898" s="1"/>
  <c r="AG16" i="2898" s="1"/>
  <c r="AA15" i="2895"/>
  <c r="AB7" i="2895"/>
  <c r="AB15" i="2895" s="1"/>
  <c r="AB16" i="2895" s="1"/>
  <c r="AQ7" i="2902"/>
  <c r="AQ15" i="2902" s="1"/>
  <c r="AQ16" i="2902" s="1"/>
  <c r="AP15" i="2902"/>
  <c r="V15" i="2886"/>
  <c r="W7" i="2886"/>
  <c r="W15" i="2886" s="1"/>
  <c r="W16" i="2886" s="1"/>
  <c r="W7" i="2885"/>
  <c r="W15" i="2885" s="1"/>
  <c r="W16" i="2885" s="1"/>
  <c r="V15" i="2885"/>
  <c r="AQ7" i="2892"/>
  <c r="AQ15" i="2892" s="1"/>
  <c r="AQ16" i="2892" s="1"/>
  <c r="AP15" i="2892"/>
  <c r="AF15" i="2904"/>
  <c r="AG7" i="2904"/>
  <c r="AG15" i="2904" s="1"/>
  <c r="AG16" i="2904" s="1"/>
  <c r="AL15" i="2908"/>
  <c r="AL16" i="2908" s="1"/>
  <c r="AA15" i="2882"/>
  <c r="AP15" i="2885"/>
  <c r="AU15" i="2898"/>
  <c r="AG15" i="2894"/>
  <c r="AG16" i="2894" s="1"/>
  <c r="V15" i="2901"/>
  <c r="AG7" i="2892"/>
  <c r="AG15" i="2892" s="1"/>
  <c r="AG16" i="2892" s="1"/>
  <c r="AF15" i="2892"/>
  <c r="V15" i="2905"/>
  <c r="W7" i="2905"/>
  <c r="W15" i="2905" s="1"/>
  <c r="W16" i="2905" s="1"/>
  <c r="AP15" i="2880"/>
  <c r="AQ7" i="2880"/>
  <c r="AQ15" i="2880" s="1"/>
  <c r="AQ16" i="2880" s="1"/>
  <c r="W7" i="2892"/>
  <c r="W15" i="2892" s="1"/>
  <c r="W16" i="2892" s="1"/>
  <c r="V15" i="2892"/>
  <c r="AV7" i="2903"/>
  <c r="AV15" i="2903" s="1"/>
  <c r="AV16" i="2903" s="1"/>
  <c r="AU15" i="2903"/>
  <c r="W15" i="2904"/>
  <c r="W16" i="2904" s="1"/>
  <c r="V15" i="2908"/>
  <c r="W7" i="2908"/>
  <c r="W15" i="2908" s="1"/>
  <c r="W16" i="2908" s="1"/>
  <c r="AL7" i="2882"/>
  <c r="AL15" i="2882" s="1"/>
  <c r="AL16" i="2882" s="1"/>
  <c r="AK15" i="2882"/>
  <c r="AQ7" i="2893"/>
  <c r="AQ15" i="2893" s="1"/>
  <c r="AQ16" i="2893" s="1"/>
  <c r="AP15" i="2893"/>
  <c r="AU15" i="2883"/>
  <c r="AK15" i="2883"/>
  <c r="AP15" i="2889"/>
  <c r="AV7" i="2892"/>
  <c r="AV15" i="2892" s="1"/>
  <c r="AV16" i="2892" s="1"/>
  <c r="AU15" i="2892"/>
  <c r="AP15" i="2891"/>
  <c r="AQ7" i="2891"/>
  <c r="AQ15" i="2891" s="1"/>
  <c r="AQ16" i="2891" s="1"/>
  <c r="AK15" i="2903"/>
  <c r="AV15" i="2904"/>
  <c r="AV16" i="2904" s="1"/>
  <c r="V15" i="2884"/>
  <c r="W7" i="2884"/>
  <c r="W15" i="2884" s="1"/>
  <c r="W16" i="2884" s="1"/>
  <c r="AA15" i="2884"/>
  <c r="AB7" i="2884"/>
  <c r="AB15" i="2884" s="1"/>
  <c r="AB16" i="2884" s="1"/>
  <c r="AV7" i="2886"/>
  <c r="AV15" i="2886" s="1"/>
  <c r="AV16" i="2886" s="1"/>
  <c r="AU15" i="2886"/>
  <c r="Q7" i="2891"/>
  <c r="Q15" i="2891" s="1"/>
  <c r="Q16" i="2891" s="1"/>
  <c r="P15" i="2891"/>
  <c r="AK15" i="2894"/>
  <c r="AL7" i="2894"/>
  <c r="AL15" i="2894" s="1"/>
  <c r="AL16" i="2894" s="1"/>
  <c r="AQ7" i="2900"/>
  <c r="AQ15" i="2900" s="1"/>
  <c r="AQ16" i="2900" s="1"/>
  <c r="AP15" i="2900"/>
  <c r="AG7" i="2902"/>
  <c r="AG15" i="2902" s="1"/>
  <c r="AG16" i="2902" s="1"/>
  <c r="AF15" i="2902"/>
  <c r="P15" i="2902"/>
  <c r="Q7" i="2902"/>
  <c r="Q15" i="2902" s="1"/>
  <c r="Q16" i="2902" s="1"/>
  <c r="AB7" i="2885"/>
  <c r="AB15" i="2885" s="1"/>
  <c r="AB16" i="2885" s="1"/>
  <c r="AA15" i="2885"/>
  <c r="AF15" i="2891"/>
  <c r="AG7" i="2891"/>
  <c r="AG15" i="2891" s="1"/>
  <c r="AG16" i="2891" s="1"/>
  <c r="AB15" i="2882"/>
  <c r="AB16" i="2882" s="1"/>
  <c r="V15" i="2889"/>
  <c r="P15" i="2890"/>
  <c r="AK15" i="2893"/>
  <c r="AK15" i="2909"/>
  <c r="AL7" i="2909"/>
  <c r="AL15" i="2909" s="1"/>
  <c r="AL16" i="2909" s="1"/>
  <c r="AK15" i="2886"/>
  <c r="AL7" i="2886"/>
  <c r="AL15" i="2886" s="1"/>
  <c r="AL16" i="2886" s="1"/>
  <c r="P15" i="2889"/>
  <c r="Q7" i="2889"/>
  <c r="Q15" i="2889" s="1"/>
  <c r="Q16" i="2889" s="1"/>
  <c r="AK15" i="2887"/>
  <c r="AL7" i="2887"/>
  <c r="AL15" i="2887" s="1"/>
  <c r="AL16" i="2887" s="1"/>
  <c r="W7" i="2896"/>
  <c r="W15" i="2896" s="1"/>
  <c r="W16" i="2896" s="1"/>
  <c r="V15" i="2896"/>
  <c r="AA15" i="2900"/>
  <c r="AB15" i="2909"/>
  <c r="AB16" i="2909" s="1"/>
  <c r="AA15" i="2901"/>
  <c r="AG7" i="2885"/>
  <c r="AG15" i="2885" s="1"/>
  <c r="AG16" i="2885" s="1"/>
  <c r="AF15" i="2885"/>
  <c r="AB7" i="2897"/>
  <c r="AB15" i="2897" s="1"/>
  <c r="AB16" i="2897" s="1"/>
  <c r="AA15" i="2897"/>
  <c r="AA15" i="2899"/>
  <c r="AB7" i="2899"/>
  <c r="AB15" i="2899" s="1"/>
  <c r="AB16" i="2899" s="1"/>
  <c r="AV15" i="2894"/>
  <c r="AV16" i="2894" s="1"/>
  <c r="AL7" i="2899"/>
  <c r="AL15" i="2899" s="1"/>
  <c r="AL16" i="2899" s="1"/>
  <c r="AK15" i="2899"/>
  <c r="AF15" i="2897"/>
  <c r="AG15" i="2899"/>
  <c r="AG16" i="2899" s="1"/>
  <c r="AK15" i="2910"/>
  <c r="AL7" i="2910"/>
  <c r="AL15" i="2910" s="1"/>
  <c r="AL16" i="2910" s="1"/>
  <c r="W7" i="2881"/>
  <c r="W15" i="2881" s="1"/>
  <c r="W16" i="2881" s="1"/>
  <c r="V15" i="2881"/>
  <c r="AL7" i="2897"/>
  <c r="AL15" i="2897" s="1"/>
  <c r="AL16" i="2897" s="1"/>
  <c r="AK15" i="2897"/>
  <c r="AV7" i="2897"/>
  <c r="AV15" i="2897" s="1"/>
  <c r="AV16" i="2897" s="1"/>
  <c r="AU15" i="2897"/>
  <c r="AB7" i="2892"/>
  <c r="AB15" i="2892" s="1"/>
  <c r="AB16" i="2892" s="1"/>
  <c r="AA15" i="2892"/>
  <c r="W15" i="2899"/>
  <c r="W16" i="2899" s="1"/>
  <c r="AA15" i="2894"/>
  <c r="AF15" i="2908"/>
  <c r="AF15" i="2910"/>
  <c r="AB15" i="2893"/>
  <c r="AB16" i="2893" s="1"/>
  <c r="AK15" i="2881"/>
  <c r="AU15" i="2884"/>
  <c r="AV7" i="2884"/>
  <c r="AV15" i="2884" s="1"/>
  <c r="AV16" i="2884" s="1"/>
  <c r="AF15" i="2894"/>
  <c r="AK15" i="2891"/>
  <c r="AL7" i="2891"/>
  <c r="AL15" i="2891" s="1"/>
  <c r="AL16" i="2891" s="1"/>
  <c r="W15" i="2901"/>
  <c r="W16" i="2901" s="1"/>
  <c r="AL15" i="2907"/>
  <c r="AL16" i="2907" s="1"/>
  <c r="AP15" i="2910"/>
  <c r="AV15" i="2909"/>
  <c r="AV16" i="2909" s="1"/>
  <c r="AP15" i="2883"/>
  <c r="AQ7" i="2883"/>
  <c r="AQ15" i="2883" s="1"/>
  <c r="AQ16" i="2883" s="1"/>
  <c r="AL7" i="2892"/>
  <c r="AL15" i="2892" s="1"/>
  <c r="AL16" i="2892" s="1"/>
  <c r="AK15" i="2892"/>
  <c r="AQ7" i="2896"/>
  <c r="AQ15" i="2896" s="1"/>
  <c r="AQ16" i="2896" s="1"/>
  <c r="AP15" i="2896"/>
  <c r="W7" i="2888"/>
  <c r="W15" i="2888" s="1"/>
  <c r="W16" i="2888" s="1"/>
  <c r="V15" i="2888"/>
  <c r="AG7" i="2888"/>
  <c r="AG15" i="2888" s="1"/>
  <c r="AG16" i="2888" s="1"/>
  <c r="AF15" i="2888"/>
  <c r="AP15" i="2897"/>
  <c r="P15" i="2901"/>
  <c r="V15" i="2890"/>
  <c r="AB7" i="2898"/>
  <c r="AB15" i="2898" s="1"/>
  <c r="AB16" i="2898" s="1"/>
  <c r="AA15" i="2898"/>
  <c r="AB7" i="2903"/>
  <c r="AB15" i="2903" s="1"/>
  <c r="AB16" i="2903" s="1"/>
  <c r="AA15" i="2903"/>
  <c r="V15" i="2904"/>
  <c r="V15" i="2910"/>
  <c r="AQ7" i="2881"/>
  <c r="AQ15" i="2881" s="1"/>
  <c r="AQ16" i="2881" s="1"/>
  <c r="AP15" i="2881"/>
  <c r="AV15" i="2883"/>
  <c r="AV16" i="2883" s="1"/>
  <c r="AV7" i="2899"/>
  <c r="AV15" i="2899" s="1"/>
  <c r="AV16" i="2899" s="1"/>
  <c r="AU15" i="2899"/>
  <c r="AP15" i="2908"/>
  <c r="AU15" i="2908"/>
  <c r="AL15" i="2883"/>
  <c r="AL16" i="2883" s="1"/>
  <c r="AG15" i="2889"/>
  <c r="AG16" i="2889" s="1"/>
  <c r="AF15" i="2883"/>
  <c r="P15" i="2880"/>
  <c r="AV15" i="2890"/>
  <c r="AV16" i="2890" s="1"/>
  <c r="AF15" i="2884"/>
  <c r="AP15" i="2894"/>
  <c r="AF15" i="2890"/>
  <c r="Q15" i="2894"/>
  <c r="Q16" i="2894" s="1"/>
  <c r="AG15" i="2906"/>
  <c r="AG16" i="2906" s="1"/>
  <c r="AP15" i="2905"/>
  <c r="AQ7" i="2905"/>
  <c r="AQ15" i="2905" s="1"/>
  <c r="AQ16" i="2905" s="1"/>
  <c r="AV15" i="2893"/>
  <c r="AV16" i="2893" s="1"/>
  <c r="W15" i="2893"/>
  <c r="W16" i="2893" s="1"/>
  <c r="AG15" i="2903"/>
  <c r="AG16" i="2903" s="1"/>
</calcChain>
</file>

<file path=xl/sharedStrings.xml><?xml version="1.0" encoding="utf-8"?>
<sst xmlns="http://schemas.openxmlformats.org/spreadsheetml/2006/main" count="2565" uniqueCount="155">
  <si>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</si>
  <si>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</si>
  <si>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</si>
  <si>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</si>
  <si>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</si>
  <si>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</si>
  <si>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</si>
  <si>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</si>
  <si>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</si>
  <si>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</si>
  <si>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</si>
  <si>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</si>
  <si>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</si>
  <si>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</si>
  <si>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</si>
  <si>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</si>
  <si>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</si>
  <si>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</si>
  <si>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</si>
  <si>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</si>
  <si>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</si>
  <si>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</si>
  <si>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</si>
  <si>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</si>
  <si>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</si>
  <si>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</si>
  <si>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</si>
  <si>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</si>
  <si>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</si>
  <si>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</si>
  <si>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</si>
  <si>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</si>
  <si>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</si>
  <si>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</si>
  <si>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</si>
  <si>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</si>
  <si>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</si>
  <si>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</si>
  <si>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</si>
  <si>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</si>
  <si>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</si>
  <si>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</si>
  <si>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</si>
  <si>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</si>
  <si>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</si>
  <si>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</si>
  <si>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</si>
  <si>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Data\92_172\phase 4 any\</t>
  </si>
  <si>
    <t>!N207820.092</t>
  </si>
  <si>
    <t>!N208840.092</t>
  </si>
  <si>
    <t>!N209800.092</t>
  </si>
  <si>
    <t>!N210840.092</t>
  </si>
  <si>
    <t>!N211900.092</t>
  </si>
  <si>
    <t>!N213900.092</t>
  </si>
  <si>
    <t>!N329820.092</t>
  </si>
  <si>
    <t>!N330730.092</t>
  </si>
  <si>
    <t>!N331730.092</t>
  </si>
  <si>
    <t>!N401820.092</t>
  </si>
  <si>
    <t>!N402930.092</t>
  </si>
  <si>
    <t>!N403740.092</t>
  </si>
  <si>
    <t>!N404B10.092</t>
  </si>
  <si>
    <t>!N405800.092</t>
  </si>
  <si>
    <t>!N406810.092</t>
  </si>
  <si>
    <t>!N407950.092</t>
  </si>
  <si>
    <t>!N408850.092</t>
  </si>
  <si>
    <t>!N409930.092</t>
  </si>
  <si>
    <t>!N410830.092</t>
  </si>
  <si>
    <t>!N411920.092</t>
  </si>
  <si>
    <t>!N412920.092</t>
  </si>
  <si>
    <t>!N413850.092</t>
  </si>
  <si>
    <t>!N414820.092</t>
  </si>
  <si>
    <t>!N130A00.092</t>
  </si>
  <si>
    <t>!N131850.092</t>
  </si>
  <si>
    <t>!N201A00.092</t>
  </si>
  <si>
    <t>!N202A20.092</t>
  </si>
  <si>
    <t>!N203A20.092</t>
  </si>
  <si>
    <t>!N204940.092</t>
  </si>
  <si>
    <t>!N205820.092</t>
  </si>
  <si>
    <t>!N206840.092</t>
  </si>
  <si>
    <t>Report for:!N207820.092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</si>
  <si>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</si>
  <si>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</si>
  <si>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</si>
  <si>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</si>
  <si>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</si>
  <si>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</si>
  <si>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</si>
  <si>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</si>
  <si>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</si>
  <si>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</si>
  <si>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</si>
  <si>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</si>
  <si>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</si>
  <si>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</si>
  <si>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</si>
  <si>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</si>
  <si>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</si>
  <si>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</si>
  <si>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</si>
  <si>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</si>
  <si>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</si>
  <si>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</si>
  <si>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</si>
  <si>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</si>
  <si>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</si>
  <si>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</si>
  <si>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</si>
  <si>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</si>
  <si>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</si>
  <si>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</si>
  <si>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</si>
  <si>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</si>
  <si>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</si>
  <si>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</si>
  <si>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</si>
  <si>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</si>
  <si>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</si>
  <si>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</si>
  <si>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</si>
  <si>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</si>
  <si>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</si>
  <si>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</si>
  <si>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</si>
  <si>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</si>
  <si>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</si>
  <si>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for:!N208840.092</t>
  </si>
  <si>
    <t>Report for:!N209800.092</t>
  </si>
  <si>
    <t>Report for:!N210840.092</t>
  </si>
  <si>
    <t>Report for:!N211900.092</t>
  </si>
  <si>
    <t>Report for:!N213900.092</t>
  </si>
  <si>
    <t>Report for:!N329820.092</t>
  </si>
  <si>
    <t>Report for:!N330730.092</t>
  </si>
  <si>
    <t>Report for:!N331730.092</t>
  </si>
  <si>
    <t>Report for:!N401820.092</t>
  </si>
  <si>
    <t>Report for:!N402930.092</t>
  </si>
  <si>
    <t>Report for:!N403740.092</t>
  </si>
  <si>
    <t>Report for:!N404B10.092</t>
  </si>
  <si>
    <t>Report for:!N405800.092</t>
  </si>
  <si>
    <t>Report for:!N406810.092</t>
  </si>
  <si>
    <t>Report for:!N407950.092</t>
  </si>
  <si>
    <t>Report for:!N408850.092</t>
  </si>
  <si>
    <t>Report for:!N409930.092</t>
  </si>
  <si>
    <t>Report for:!N410830.092</t>
  </si>
  <si>
    <t>Report for:!N411920.092</t>
  </si>
  <si>
    <t>Report for:!N412920.092</t>
  </si>
  <si>
    <t>Report for:!N413850.092</t>
  </si>
  <si>
    <t>Report for:!N414820.092</t>
  </si>
  <si>
    <t>Report for:!N130A00.092</t>
  </si>
  <si>
    <t>Report for:!N131850.092</t>
  </si>
  <si>
    <t>Report for:!N201A00.092</t>
  </si>
  <si>
    <t>Report for:!N202A20.092</t>
  </si>
  <si>
    <t>Report for:!N203A20.092</t>
  </si>
  <si>
    <t>Report for:!N204940.092</t>
  </si>
  <si>
    <t>Report for:!N205820.092</t>
  </si>
  <si>
    <t>Report for:!N206840.092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</si>
</sst>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8" fillId="6" borderId="8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13" borderId="8" xfId="0" applyFont="1" applyFill="1" applyBorder="1"/>
    <xf numFmtId="0" fontId="7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3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'!N130A00.092'!B2:C2</f>
        <v>&lt;date&gt;</v>
      </c>
      <c r="C3">
        <f>('!N130A00.092'!D7/60)/'!N130A00.092'!Q3</f>
        <v>9.5505617977528091E-3</v>
      </c>
      <c r="D3">
        <f>'!N130A00.092'!N20/'!N130A00.092'!Q3</f>
        <v>0.34831460674157305</v>
      </c>
      <c r="E3">
        <f>SUM('!N130A00.092'!L20:Q20)/'!N130A00.092'!Q3</f>
        <v>0.8202247191011236</v>
      </c>
      <c r="F3">
        <f>'!N130A00.092'!Q16</f>
        <v>0.2787102204641021</v>
      </c>
      <c r="J3" s="18" t="s">
        <v>42</v>
      </c>
      <c r="K3">
        <f>AVERAGE(C3:C7)</f>
        <v>1.489244148981648E-2</v>
      </c>
      <c r="L3">
        <f>AVERAGE(C8:C12)</f>
        <v>2.2049195171026159E-2</v>
      </c>
      <c r="M3">
        <f>AVERAGE(C13:C17)</f>
        <v>1.854162998930441E-2</v>
      </c>
      <c r="N3">
        <f>AVERAGE(C18:C22)</f>
        <v>1.8132358063392546E-2</v>
      </c>
      <c r="O3">
        <f>AVERAGE(C23:C27)</f>
        <v>2.1131623931623933E-2</v>
      </c>
      <c r="P3">
        <f>AVERAGE(C28:C32)</f>
        <v>1.3459669540424296E-2</v>
      </c>
    </row>
    <row r="4" spans="1:24" x14ac:dyDescent="0.3">
      <c r="A4">
        <v>2</v>
      </c>
      <c r="B4" t="str">
        <f>'!N131850.092'!B2:C2</f>
        <v>&lt;date&gt;</v>
      </c>
      <c r="C4">
        <f>('!N131850.092'!D7/60)/'!N131850.092'!Q3</f>
        <v>2.2943722943722943E-2</v>
      </c>
      <c r="D4">
        <f>'!N131850.092'!N20/'!N131850.092'!Q3</f>
        <v>0.42857142857142855</v>
      </c>
      <c r="E4">
        <f>SUM('!N131850.092'!L20:Q20)/'!N131850.092'!Q3</f>
        <v>1.0389610389610389</v>
      </c>
      <c r="F4">
        <f>'!N131850.092'!Q16</f>
        <v>0.25888390442428977</v>
      </c>
      <c r="J4" s="18" t="s">
        <v>43</v>
      </c>
      <c r="K4">
        <f>AVERAGE(D3:D7)</f>
        <v>0.46312226555392744</v>
      </c>
      <c r="L4">
        <f>AVERAGE(D8:D12)</f>
        <v>0.62829484599907137</v>
      </c>
      <c r="M4">
        <f>AVERAGE(D13:D17)</f>
        <v>0.81786665530851577</v>
      </c>
      <c r="N4">
        <f>AVERAGE(D18:D22)</f>
        <v>0.62695924764890287</v>
      </c>
      <c r="O4">
        <f>AVERAGE(D23:D27)</f>
        <v>0.77207407407407413</v>
      </c>
      <c r="P4">
        <f>AVERAGE(D28:D32)</f>
        <v>0.67991286696962117</v>
      </c>
    </row>
    <row r="5" spans="1:24" x14ac:dyDescent="0.3">
      <c r="A5">
        <v>3</v>
      </c>
      <c r="B5" t="str">
        <f>'!N201A00.092'!B2:C2</f>
        <v>&lt;date&gt;</v>
      </c>
      <c r="C5">
        <f>('!N201A00.092'!D7/60)/'!N201A00.092'!Q3</f>
        <v>1.2837837837837837E-2</v>
      </c>
      <c r="D5">
        <f>'!N201A00.092'!N20/'!N201A00.092'!Q3</f>
        <v>0.48648648648648651</v>
      </c>
      <c r="E5">
        <f>SUM('!N201A00.092'!L20:Q20)/'!N201A00.092'!Q3</f>
        <v>0.98648648648648651</v>
      </c>
      <c r="F5">
        <f>'!N201A00.092'!Q16</f>
        <v>0.25965569727802346</v>
      </c>
      <c r="J5" s="18" t="s">
        <v>108</v>
      </c>
      <c r="K5">
        <f>AVERAGE(E3:E7)</f>
        <v>1.0134276885936631</v>
      </c>
      <c r="L5">
        <f>AVERAGE(E8:E12)</f>
        <v>1.2677734096889026</v>
      </c>
      <c r="M5">
        <f>AVERAGE(E13:E17)</f>
        <v>1.4405734446432121</v>
      </c>
      <c r="N5">
        <f>AVERAGE(E18:E22)</f>
        <v>1.3365517241379312</v>
      </c>
      <c r="O5">
        <f>AVERAGE(E23:E27)</f>
        <v>1.3951680911680913</v>
      </c>
      <c r="P5">
        <f>AVERAGE(E28:E32)</f>
        <v>1.2348066961455446</v>
      </c>
    </row>
    <row r="6" spans="1:24" x14ac:dyDescent="0.3">
      <c r="A6">
        <v>4</v>
      </c>
      <c r="B6" t="str">
        <f>'!N202A20.092'!B2:C2</f>
        <v>&lt;date&gt;</v>
      </c>
      <c r="C6">
        <f>('!N202A20.092'!D7/60)/'!N202A20.092'!Q3</f>
        <v>1.4179104477611939E-2</v>
      </c>
      <c r="D6">
        <f>'!N202A20.092'!N20/'!N202A20.092'!Q3</f>
        <v>0.55223880597014929</v>
      </c>
      <c r="E6">
        <f>SUM('!N202A20.092'!L20:Q20)/'!N202A20.092'!Q3</f>
        <v>1.0597014925373134</v>
      </c>
      <c r="F6">
        <f>'!N202A20.092'!Q16</f>
        <v>0.23133338252567434</v>
      </c>
      <c r="J6" s="18" t="s">
        <v>45</v>
      </c>
      <c r="K6">
        <f>AVERAGE(F3:F7)</f>
        <v>0.25851576847635643</v>
      </c>
      <c r="L6">
        <f>AVERAGE(F8:F12)</f>
        <v>0.22692791162119824</v>
      </c>
      <c r="M6">
        <f>AVERAGE(F13:F17)</f>
        <v>0.13879005698433894</v>
      </c>
      <c r="N6">
        <f>AVERAGE(F18:F22)</f>
        <v>0.23181026360911039</v>
      </c>
      <c r="O6">
        <f>AVERAGE(F23:F27)</f>
        <v>0.18545623691329854</v>
      </c>
      <c r="P6">
        <f>AVERAGE(F28:F32)</f>
        <v>0.1940583739721588</v>
      </c>
    </row>
    <row r="7" spans="1:24" x14ac:dyDescent="0.3">
      <c r="A7">
        <v>5</v>
      </c>
      <c r="B7" t="str">
        <f>'!N203A20.092'!B2:C2</f>
        <v>&lt;date&gt;</v>
      </c>
      <c r="C7">
        <f>('!N203A20.092'!D7/60)/'!N203A20.092'!Q3</f>
        <v>1.4950980392156862E-2</v>
      </c>
      <c r="D7">
        <f>'!N203A20.092'!N20/'!N203A20.092'!Q3</f>
        <v>0.5</v>
      </c>
      <c r="E7">
        <f>SUM('!N203A20.092'!L20:Q20)/'!N203A20.092'!Q3</f>
        <v>1.161764705882353</v>
      </c>
      <c r="F7">
        <f>'!N203A20.092'!Q16</f>
        <v>0.26399563768969259</v>
      </c>
    </row>
    <row r="8" spans="1:24" x14ac:dyDescent="0.3">
      <c r="A8">
        <v>6</v>
      </c>
      <c r="B8" t="str">
        <f>'!N204940.092'!B2:C2</f>
        <v>&lt;date&gt;</v>
      </c>
      <c r="C8">
        <f>('!N204940.092'!D7/60)/'!N204940.092'!Q3</f>
        <v>1.5178571428571428E-2</v>
      </c>
      <c r="D8">
        <f>'!N204940.092'!N20/'!N204940.092'!Q3</f>
        <v>0.6607142857142857</v>
      </c>
      <c r="E8">
        <f>SUM('!N204940.092'!L20:Q20)/'!N204940.092'!Q3</f>
        <v>1.375</v>
      </c>
      <c r="F8">
        <f>'!N204940.092'!Q16</f>
        <v>0.23580831249272738</v>
      </c>
    </row>
    <row r="9" spans="1:24" x14ac:dyDescent="0.3">
      <c r="A9">
        <v>7</v>
      </c>
      <c r="B9" t="str">
        <f>'!N205820.092'!B2:C2</f>
        <v>&lt;date&gt;</v>
      </c>
      <c r="C9">
        <f>('!N205820.092'!D7/60)/'!N205820.092'!Q3</f>
        <v>3.3000000000000002E-2</v>
      </c>
      <c r="D9">
        <f>'!N205820.092'!N20/'!N205820.092'!Q3</f>
        <v>0.74</v>
      </c>
      <c r="E9">
        <f>SUM('!N205820.092'!L20:Q20)/'!N205820.092'!Q3</f>
        <v>1.32</v>
      </c>
      <c r="F9">
        <f>'!N205820.092'!Q16</f>
        <v>0.20797180326681633</v>
      </c>
      <c r="G9">
        <f t="shared" ref="G9:L9" si="0">K3</f>
        <v>1.489244148981648E-2</v>
      </c>
      <c r="H9">
        <f t="shared" si="0"/>
        <v>2.2049195171026159E-2</v>
      </c>
      <c r="I9">
        <f t="shared" si="0"/>
        <v>1.854162998930441E-2</v>
      </c>
      <c r="J9">
        <f t="shared" si="0"/>
        <v>1.8132358063392546E-2</v>
      </c>
      <c r="K9">
        <f t="shared" si="0"/>
        <v>2.1131623931623933E-2</v>
      </c>
      <c r="L9">
        <f t="shared" si="0"/>
        <v>1.3459669540424296E-2</v>
      </c>
      <c r="M9">
        <f t="shared" ref="M9:R9" si="1">K4</f>
        <v>0.46312226555392744</v>
      </c>
      <c r="N9">
        <f t="shared" si="1"/>
        <v>0.62829484599907137</v>
      </c>
      <c r="O9">
        <f t="shared" si="1"/>
        <v>0.81786665530851577</v>
      </c>
      <c r="P9">
        <f t="shared" si="1"/>
        <v>0.62695924764890287</v>
      </c>
      <c r="Q9">
        <f t="shared" si="1"/>
        <v>0.77207407407407413</v>
      </c>
      <c r="R9">
        <f t="shared" si="1"/>
        <v>0.67991286696962117</v>
      </c>
      <c r="S9">
        <f t="shared" ref="S9:X9" si="2">K6</f>
        <v>0.25851576847635643</v>
      </c>
      <c r="T9">
        <f t="shared" si="2"/>
        <v>0.22692791162119824</v>
      </c>
      <c r="U9">
        <f t="shared" si="2"/>
        <v>0.13879005698433894</v>
      </c>
      <c r="V9">
        <f t="shared" si="2"/>
        <v>0.23181026360911039</v>
      </c>
      <c r="W9">
        <f t="shared" si="2"/>
        <v>0.18545623691329854</v>
      </c>
      <c r="X9">
        <f t="shared" si="2"/>
        <v>0.1940583739721588</v>
      </c>
    </row>
    <row r="10" spans="1:24" x14ac:dyDescent="0.3">
      <c r="A10">
        <v>8</v>
      </c>
      <c r="B10" t="str">
        <f>'!N206840.092'!B2:C2</f>
        <v>&lt;date&gt;</v>
      </c>
      <c r="C10">
        <f>('!N206840.092'!D7/60)/'!N206840.092'!Q3</f>
        <v>1.3333333333333334E-2</v>
      </c>
      <c r="D10">
        <f>'!N206840.092'!N20/'!N206840.092'!Q3</f>
        <v>0.56923076923076921</v>
      </c>
      <c r="E10">
        <f>SUM('!N206840.092'!L20:Q20)/'!N206840.092'!Q3</f>
        <v>1.0923076923076922</v>
      </c>
      <c r="F10">
        <f>'!N206840.092'!Q16</f>
        <v>0.255804594822097</v>
      </c>
    </row>
    <row r="11" spans="1:24" x14ac:dyDescent="0.3">
      <c r="A11">
        <v>9</v>
      </c>
      <c r="B11" t="str">
        <f>'!N207820.092'!B2:C2</f>
        <v>&lt;date&gt;</v>
      </c>
      <c r="C11">
        <f>('!N207820.092'!D7/60)/'!N207820.092'!Q3</f>
        <v>3.5119047619047619E-2</v>
      </c>
      <c r="D11">
        <f>'!N207820.092'!N20/'!N207820.092'!Q3</f>
        <v>0.6785714285714286</v>
      </c>
      <c r="E11">
        <f>SUM('!N207820.092'!L20:Q20)/'!N207820.092'!Q3</f>
        <v>1.4107142857142858</v>
      </c>
      <c r="F11">
        <f>'!N207820.092'!Q16</f>
        <v>0.19197448914228968</v>
      </c>
    </row>
    <row r="12" spans="1:24" x14ac:dyDescent="0.3">
      <c r="A12">
        <v>10</v>
      </c>
      <c r="B12" t="str">
        <f>'!N208840.092'!B2:C2</f>
        <v>&lt;date&gt;</v>
      </c>
      <c r="C12">
        <f>('!N208840.092'!D7/60)/'!N208840.092'!Q3</f>
        <v>1.3615023474178404E-2</v>
      </c>
      <c r="D12">
        <f>'!N208840.092'!N20/'!N208840.092'!Q3</f>
        <v>0.49295774647887325</v>
      </c>
      <c r="E12">
        <f>SUM('!N208840.092'!L20:Q20)/'!N208840.092'!Q3</f>
        <v>1.1408450704225352</v>
      </c>
      <c r="F12">
        <f>'!N208840.092'!Q16</f>
        <v>0.24308035838206091</v>
      </c>
    </row>
    <row r="13" spans="1:24" x14ac:dyDescent="0.3">
      <c r="A13">
        <v>11</v>
      </c>
      <c r="B13" t="str">
        <f>'!N209800.092'!B2:C2</f>
        <v>&lt;date&gt;</v>
      </c>
      <c r="C13">
        <f>('!N209800.092'!D7/60)/'!N209800.092'!Q3</f>
        <v>2.8525641025641028E-2</v>
      </c>
      <c r="D13">
        <f>'!N209800.092'!N20/'!N209800.092'!Q3</f>
        <v>0.73076923076923073</v>
      </c>
      <c r="E13">
        <f>SUM('!N209800.092'!L20:Q20)/'!N209800.092'!Q3</f>
        <v>1.2884615384615385</v>
      </c>
      <c r="F13">
        <f>'!N209800.092'!Q16</f>
        <v>0.16495321114992881</v>
      </c>
    </row>
    <row r="14" spans="1:24" x14ac:dyDescent="0.3">
      <c r="A14">
        <v>12</v>
      </c>
      <c r="B14" t="str">
        <f>'!N210840.092'!B2:C2</f>
        <v>&lt;date&gt;</v>
      </c>
      <c r="C14">
        <f>('!N210840.092'!D7/60)/'!N210840.092'!Q3</f>
        <v>1.4074074074074074E-2</v>
      </c>
      <c r="D14">
        <f>'!N210840.092'!N20/'!N210840.092'!Q3</f>
        <v>0.84444444444444444</v>
      </c>
      <c r="E14">
        <f>SUM('!N210840.092'!L20:Q20)/'!N210840.092'!Q3</f>
        <v>1.4444444444444444</v>
      </c>
      <c r="F14">
        <f>'!N210840.092'!Q16</f>
        <v>0.15259833535841566</v>
      </c>
    </row>
    <row r="15" spans="1:24" x14ac:dyDescent="0.3">
      <c r="A15">
        <v>13</v>
      </c>
      <c r="B15" t="str">
        <f>'!N211900.092'!B2:C2</f>
        <v>&lt;date&gt;</v>
      </c>
      <c r="C15">
        <f>('!N211900.092'!D7/60)/'!N211900.092'!Q3</f>
        <v>1.627906976744186E-2</v>
      </c>
      <c r="D15">
        <f>'!N211900.092'!N20/'!N211900.092'!Q3</f>
        <v>0.90697674418604646</v>
      </c>
      <c r="E15">
        <f>SUM('!N211900.092'!L20:Q20)/'!N211900.092'!Q3</f>
        <v>1.5116279069767442</v>
      </c>
      <c r="F15">
        <f>'!N211900.092'!Q16</f>
        <v>8.228152644227453E-2</v>
      </c>
    </row>
    <row r="16" spans="1:24" x14ac:dyDescent="0.3">
      <c r="A16">
        <v>14</v>
      </c>
      <c r="B16" t="str">
        <f>'!N213900.092'!B2:C2</f>
        <v>&lt;date&gt;</v>
      </c>
      <c r="C16">
        <f>('!N213900.092'!D7/60)/'!N213900.092'!Q3</f>
        <v>1.6269841269841271E-2</v>
      </c>
      <c r="D16">
        <f>'!N213900.092'!N20/'!N213900.092'!Q3</f>
        <v>0.9285714285714286</v>
      </c>
      <c r="E16">
        <f>SUM('!N213900.092'!L20:Q20)/'!N213900.092'!Q3</f>
        <v>1.5476190476190477</v>
      </c>
      <c r="F16">
        <f>'!N213900.092'!Q16</f>
        <v>6.88446724357656E-2</v>
      </c>
    </row>
    <row r="17" spans="1:6" x14ac:dyDescent="0.3">
      <c r="A17">
        <v>15</v>
      </c>
      <c r="B17" t="str">
        <f>'!N329820.092'!B2:C2</f>
        <v>&lt;date&gt;</v>
      </c>
      <c r="C17">
        <f>('!N329820.092'!D7/60)/'!N329820.092'!Q3</f>
        <v>1.755952380952381E-2</v>
      </c>
      <c r="D17">
        <f>'!N329820.092'!N20/'!N329820.092'!Q3</f>
        <v>0.6785714285714286</v>
      </c>
      <c r="E17">
        <f>SUM('!N329820.092'!L20:Q20)/'!N329820.092'!Q3</f>
        <v>1.4107142857142858</v>
      </c>
      <c r="F17">
        <f>'!N329820.092'!Q16</f>
        <v>0.2252725395353101</v>
      </c>
    </row>
    <row r="18" spans="1:6" x14ac:dyDescent="0.3">
      <c r="A18">
        <v>16</v>
      </c>
      <c r="B18" t="str">
        <f>'!N330730.092'!B2:C2</f>
        <v>&lt;date&gt;</v>
      </c>
      <c r="C18">
        <f>('!N330730.092'!D7/60)/'!N330730.092'!Q3</f>
        <v>1.4080459770114942E-2</v>
      </c>
      <c r="D18">
        <f>'!N330730.092'!N20/'!N330730.092'!Q3</f>
        <v>0.62068965517241381</v>
      </c>
      <c r="E18">
        <f>SUM('!N330730.092'!L20:Q20)/'!N330730.092'!Q3</f>
        <v>1.3275862068965518</v>
      </c>
      <c r="F18">
        <f>'!N330730.092'!Q16</f>
        <v>0.23999054010147763</v>
      </c>
    </row>
    <row r="19" spans="1:6" x14ac:dyDescent="0.3">
      <c r="A19">
        <v>17</v>
      </c>
      <c r="B19" t="str">
        <f>'!N331730.092'!B2:C2</f>
        <v>&lt;date&gt;</v>
      </c>
      <c r="C19">
        <f>('!N331730.092'!D7/60)/'!N331730.092'!Q3</f>
        <v>2.0402298850574714E-2</v>
      </c>
      <c r="D19">
        <f>'!N331730.092'!N20/'!N331730.092'!Q3</f>
        <v>0.60344827586206895</v>
      </c>
      <c r="E19">
        <f>SUM('!N331730.092'!L20:Q20)/'!N331730.092'!Q3</f>
        <v>1.3103448275862069</v>
      </c>
      <c r="F19">
        <f>'!N331730.092'!Q16</f>
        <v>0.22715647475598802</v>
      </c>
    </row>
    <row r="20" spans="1:6" x14ac:dyDescent="0.3">
      <c r="A20">
        <v>18</v>
      </c>
      <c r="B20" t="str">
        <f>'!N401820.092'!B2:C2</f>
        <v>&lt;date&gt;</v>
      </c>
      <c r="C20">
        <f>('!N401820.092'!D7/60)/'!N401820.092'!Q3</f>
        <v>2.1111111111111112E-2</v>
      </c>
      <c r="D20">
        <f>'!N401820.092'!N20/'!N401820.092'!Q3</f>
        <v>0.6</v>
      </c>
      <c r="E20">
        <f>SUM('!N401820.092'!L20:Q20)/'!N401820.092'!Q3</f>
        <v>1.3</v>
      </c>
      <c r="F20">
        <f>'!N401820.092'!Q16</f>
        <v>0.25812619541734261</v>
      </c>
    </row>
    <row r="21" spans="1:6" x14ac:dyDescent="0.3">
      <c r="A21">
        <v>19</v>
      </c>
      <c r="B21" t="str">
        <f>'!N402930.092'!B2:C2</f>
        <v>&lt;date&gt;</v>
      </c>
      <c r="C21">
        <f>('!N402930.092'!D7/60)/'!N402930.092'!Q3</f>
        <v>2.2424242424242426E-2</v>
      </c>
      <c r="D21">
        <f>'!N402930.092'!N20/'!N402930.092'!Q3</f>
        <v>0.67272727272727273</v>
      </c>
      <c r="E21">
        <f>SUM('!N402930.092'!L20:Q20)/'!N402930.092'!Q3</f>
        <v>1.4</v>
      </c>
      <c r="F21">
        <f>'!N402930.092'!Q16</f>
        <v>0.21737350508505429</v>
      </c>
    </row>
    <row r="22" spans="1:6" x14ac:dyDescent="0.3">
      <c r="A22">
        <v>20</v>
      </c>
      <c r="B22" t="str">
        <f>'!N403740.092'!B2:C2</f>
        <v>&lt;date&gt;</v>
      </c>
      <c r="C22">
        <f>('!N403740.092'!D7/60)/'!N403740.092'!Q3</f>
        <v>1.264367816091954E-2</v>
      </c>
      <c r="D22">
        <f>'!N403740.092'!N20/'!N403740.092'!Q3</f>
        <v>0.63793103448275867</v>
      </c>
      <c r="E22">
        <f>SUM('!N403740.092'!L20:Q20)/'!N403740.092'!Q3</f>
        <v>1.3448275862068966</v>
      </c>
      <c r="F22">
        <f>'!N403740.092'!Q16</f>
        <v>0.21640460268568931</v>
      </c>
    </row>
    <row r="23" spans="1:6" x14ac:dyDescent="0.3">
      <c r="A23">
        <v>21</v>
      </c>
      <c r="B23" t="str">
        <f>'!N404B10.092'!B2:C2</f>
        <v>&lt;date&gt;</v>
      </c>
      <c r="C23">
        <f>('!N404B10.092'!D7/60)/'!N404B10.092'!Q3</f>
        <v>2.1296296296296296E-2</v>
      </c>
      <c r="D23">
        <f>'!N404B10.092'!N20/'!N404B10.092'!Q3</f>
        <v>0.70370370370370372</v>
      </c>
      <c r="E23">
        <f>SUM('!N404B10.092'!L20:Q20)/'!N404B10.092'!Q3</f>
        <v>1.2592592592592593</v>
      </c>
      <c r="F23">
        <f>'!N404B10.092'!Q16</f>
        <v>0.225439510279352</v>
      </c>
    </row>
    <row r="24" spans="1:6" x14ac:dyDescent="0.3">
      <c r="A24">
        <v>22</v>
      </c>
      <c r="B24" t="str">
        <f>'!N405800.092'!B2:C2</f>
        <v>&lt;date&gt;</v>
      </c>
      <c r="C24">
        <f>('!N405800.092'!D7/60)/'!N405800.092'!Q3</f>
        <v>1.7666666666666667E-2</v>
      </c>
      <c r="D24">
        <f>'!N405800.092'!N20/'!N405800.092'!Q3</f>
        <v>0.74</v>
      </c>
      <c r="E24">
        <f>SUM('!N405800.092'!L20:Q20)/'!N405800.092'!Q3</f>
        <v>1.32</v>
      </c>
      <c r="F24">
        <f>'!N405800.092'!Q16</f>
        <v>0.21188190660984388</v>
      </c>
    </row>
    <row r="25" spans="1:6" x14ac:dyDescent="0.3">
      <c r="A25">
        <v>23</v>
      </c>
      <c r="B25" t="str">
        <f>'!N406810.092'!B2:C2</f>
        <v>&lt;date&gt;</v>
      </c>
      <c r="C25">
        <f>('!N406810.092'!D7/60)/'!N406810.092'!Q3</f>
        <v>9.6296296296296303E-3</v>
      </c>
      <c r="D25">
        <f>'!N406810.092'!N20/'!N406810.092'!Q3</f>
        <v>0.82222222222222219</v>
      </c>
      <c r="E25">
        <f>SUM('!N406810.092'!L20:Q20)/'!N406810.092'!Q3</f>
        <v>1.4222222222222223</v>
      </c>
      <c r="F25">
        <f>'!N406810.092'!Q16</f>
        <v>0.15531537405720253</v>
      </c>
    </row>
    <row r="26" spans="1:6" x14ac:dyDescent="0.3">
      <c r="A26">
        <v>24</v>
      </c>
      <c r="B26" t="str">
        <f>'!N407950.092'!B2:C2</f>
        <v>&lt;date&gt;</v>
      </c>
      <c r="C26">
        <f>('!N407950.092'!D7/60)/'!N407950.092'!Q3</f>
        <v>3.0769230769230771E-2</v>
      </c>
      <c r="D26">
        <f>'!N407950.092'!N20/'!N407950.092'!Q3</f>
        <v>0.75</v>
      </c>
      <c r="E26">
        <f>SUM('!N407950.092'!L20:Q20)/'!N407950.092'!Q3</f>
        <v>1.3076923076923077</v>
      </c>
      <c r="F26">
        <f>'!N407950.092'!Q16</f>
        <v>0.19665209949371218</v>
      </c>
    </row>
    <row r="27" spans="1:6" x14ac:dyDescent="0.3">
      <c r="A27">
        <v>25</v>
      </c>
      <c r="B27" t="str">
        <f>'!N408850.092'!B2:C2</f>
        <v>&lt;date&gt;</v>
      </c>
      <c r="C27">
        <f>('!N408850.092'!D7/60)/'!N408850.092'!Q3</f>
        <v>2.6296296296296297E-2</v>
      </c>
      <c r="D27">
        <f>'!N408850.092'!N20/'!N408850.092'!Q3</f>
        <v>0.84444444444444444</v>
      </c>
      <c r="E27">
        <f>SUM('!N408850.092'!L20:Q20)/'!N408850.092'!Q3</f>
        <v>1.6666666666666667</v>
      </c>
      <c r="F27">
        <f>'!N408850.092'!Q16</f>
        <v>0.13799229412638211</v>
      </c>
    </row>
    <row r="28" spans="1:6" x14ac:dyDescent="0.3">
      <c r="A28">
        <v>26</v>
      </c>
      <c r="B28" t="str">
        <f>'!N409930.092'!B2:C2</f>
        <v>&lt;date&gt;</v>
      </c>
      <c r="C28">
        <f>('!N409930.092'!D7/60)/'!N409930.092'!Q3</f>
        <v>2.3856209150326796E-2</v>
      </c>
      <c r="D28">
        <f>'!N409930.092'!N20/'!N409930.092'!Q3</f>
        <v>0.76470588235294112</v>
      </c>
      <c r="E28">
        <f>SUM('!N409930.092'!L20:Q20)/'!N409930.092'!Q3</f>
        <v>1.3333333333333333</v>
      </c>
      <c r="F28">
        <f>'!N409930.092'!Q16</f>
        <v>0.15592893754217915</v>
      </c>
    </row>
    <row r="29" spans="1:6" x14ac:dyDescent="0.3">
      <c r="A29">
        <v>27</v>
      </c>
      <c r="B29" t="str">
        <f>'!N410830.092'!B2:C2</f>
        <v>&lt;date&gt;</v>
      </c>
      <c r="C29">
        <f>('!N410830.092'!D7/60)/'!N410830.092'!Q3</f>
        <v>1.1635220125786164E-2</v>
      </c>
      <c r="D29">
        <f>'!N410830.092'!N20/'!N410830.092'!Q3</f>
        <v>0.71698113207547165</v>
      </c>
      <c r="E29">
        <f>SUM('!N410830.092'!L20:Q20)/'!N410830.092'!Q3</f>
        <v>1.2830188679245282</v>
      </c>
      <c r="F29">
        <f>'!N410830.092'!Q16</f>
        <v>0.1954333597514267</v>
      </c>
    </row>
    <row r="30" spans="1:6" x14ac:dyDescent="0.3">
      <c r="A30">
        <v>28</v>
      </c>
      <c r="B30" t="str">
        <f>'!N411920.092'!B2:C2</f>
        <v>&lt;date&gt;</v>
      </c>
      <c r="C30">
        <f>('!N411920.092'!D7/60)/'!N411920.092'!Q3</f>
        <v>1.6666666666666666E-2</v>
      </c>
      <c r="D30">
        <f>'!N411920.092'!N20/'!N411920.092'!Q3</f>
        <v>0.6071428571428571</v>
      </c>
      <c r="E30">
        <f>SUM('!N411920.092'!L20:Q20)/'!N411920.092'!Q3</f>
        <v>1.1607142857142858</v>
      </c>
      <c r="F30">
        <f>'!N411920.092'!Q16</f>
        <v>0.19617849751135127</v>
      </c>
    </row>
    <row r="31" spans="1:6" x14ac:dyDescent="0.3">
      <c r="A31">
        <v>29</v>
      </c>
      <c r="B31" t="str">
        <f>'!N412920.092'!B2:C2</f>
        <v>&lt;date&gt;</v>
      </c>
      <c r="C31">
        <f>('!N412920.092'!D7/60)/'!N412920.092'!Q3</f>
        <v>1.0169491525423728E-2</v>
      </c>
      <c r="D31">
        <f>'!N412920.092'!N20/'!N412920.092'!Q3</f>
        <v>0.64406779661016944</v>
      </c>
      <c r="E31">
        <f>SUM('!N412920.092'!L20:Q20)/'!N412920.092'!Q3</f>
        <v>1.1864406779661016</v>
      </c>
      <c r="F31">
        <f>'!N412920.092'!Q16</f>
        <v>0.20216851135793784</v>
      </c>
    </row>
    <row r="32" spans="1:6" x14ac:dyDescent="0.3">
      <c r="A32">
        <v>30</v>
      </c>
      <c r="B32" t="str">
        <f>'!N413850.092'!B2:C2</f>
        <v>&lt;date&gt;</v>
      </c>
      <c r="C32">
        <f>('!N413850.092'!D7/60)/'!N413850.092'!Q3</f>
        <v>4.9707602339181282E-3</v>
      </c>
      <c r="D32">
        <f>'!N413850.092'!N20/'!N413850.092'!Q3</f>
        <v>0.66666666666666663</v>
      </c>
      <c r="E32">
        <f>SUM('!N413850.092'!L20:Q20)/'!N413850.092'!Q3</f>
        <v>1.2105263157894737</v>
      </c>
      <c r="F32">
        <f>'!N413850.092'!Q16</f>
        <v>0.22058256369789908</v>
      </c>
    </row>
    <row r="33" spans="2:6" x14ac:dyDescent="0.3">
      <c r="B33" t="str">
        <f>'!N414820.092'!B2:C2</f>
        <v>&lt;date&gt;</v>
      </c>
      <c r="C33">
        <f>('!N414820.092'!D7/60)/'!N414820.092'!Q3</f>
        <v>9.21985815602837E-3</v>
      </c>
      <c r="D33">
        <f>'!N414820.092'!N20/'!N414820.092'!Q3</f>
        <v>0.76595744680851063</v>
      </c>
      <c r="E33">
        <f>SUM('!N414820.092'!L20:Q20)/'!N414820.092'!Q3</f>
        <v>1.574468085106383</v>
      </c>
      <c r="F33">
        <f>'!N414820.092'!Q16</f>
        <v>0.1811685559050511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7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12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  <row r="37" spans="1:1" x14ac:dyDescent="0.3">
      <c r="A37" t="s">
        <v>78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89</v>
      </c>
      <c r="V3" s="25" t="s">
        <v>118</v>
      </c>
      <c r="W3">
        <f>COUNTA(L7:L21)</f>
        <v>15</v>
      </c>
      <c r="AA3" s="25" t="s">
        <v>118</v>
      </c>
      <c r="AB3">
        <f>COUNTA(L22:L36)</f>
        <v>15</v>
      </c>
      <c r="AF3" s="25" t="s">
        <v>118</v>
      </c>
      <c r="AG3">
        <f>COUNTA(L37:L50)</f>
        <v>14</v>
      </c>
      <c r="AK3" s="25" t="s">
        <v>118</v>
      </c>
      <c r="AL3">
        <f>COUNTA(L51:L65)</f>
        <v>15</v>
      </c>
      <c r="AP3" s="25" t="s">
        <v>118</v>
      </c>
      <c r="AQ3">
        <f>COUNTA(L66:L80)</f>
        <v>15</v>
      </c>
      <c r="AU3" s="25" t="s">
        <v>118</v>
      </c>
      <c r="AV3">
        <f>COUNTA(L81:L95)</f>
        <v>15</v>
      </c>
    </row>
    <row r="4" spans="1:48" x14ac:dyDescent="0.3">
      <c r="P4" s="25" t="s">
        <v>86</v>
      </c>
      <c r="Q4" s="26">
        <f>SUM(O7:O14)</f>
        <v>89</v>
      </c>
      <c r="V4" s="25" t="s">
        <v>119</v>
      </c>
      <c r="W4">
        <f>SUM(U7:U14)</f>
        <v>15</v>
      </c>
      <c r="AA4" s="25" t="s">
        <v>119</v>
      </c>
      <c r="AB4">
        <f>SUM(Z7:Z14)</f>
        <v>15</v>
      </c>
      <c r="AF4" s="25" t="s">
        <v>119</v>
      </c>
      <c r="AG4">
        <f>SUM(AE7:AE14)</f>
        <v>14</v>
      </c>
      <c r="AK4" s="25" t="s">
        <v>119</v>
      </c>
      <c r="AL4">
        <f>SUM(AJ7:AJ14)</f>
        <v>15</v>
      </c>
      <c r="AP4" s="25" t="s">
        <v>119</v>
      </c>
      <c r="AQ4">
        <f>SUM(AO7:AO14)</f>
        <v>15</v>
      </c>
      <c r="AU4" s="25" t="s">
        <v>119</v>
      </c>
      <c r="AV4">
        <f>SUM(AT7:AT14)</f>
        <v>15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31</v>
      </c>
      <c r="C7" s="58">
        <v>14</v>
      </c>
      <c r="D7" s="55">
        <v>51</v>
      </c>
      <c r="E7" s="58"/>
      <c r="F7" s="55"/>
      <c r="G7" s="61"/>
      <c r="H7" s="61"/>
      <c r="I7" s="40"/>
      <c r="J7" s="40"/>
      <c r="K7" s="41">
        <v>0</v>
      </c>
      <c r="L7">
        <v>21</v>
      </c>
      <c r="N7" s="34">
        <v>11</v>
      </c>
      <c r="O7" s="34">
        <f>COUNTIF($L$7:$L$500,N7)</f>
        <v>8</v>
      </c>
      <c r="P7" s="34">
        <f>O7/$Q$4</f>
        <v>8.98876404494382E-2</v>
      </c>
      <c r="Q7" s="34">
        <f>IF(P7=0,0,(P7*((LOG(P7))/LOG(2))))</f>
        <v>-0.31242547694079981</v>
      </c>
      <c r="T7" s="34">
        <f>N7</f>
        <v>11</v>
      </c>
      <c r="U7" s="34">
        <f>COUNTIF(L7:L21,T7)</f>
        <v>1</v>
      </c>
      <c r="V7" s="34">
        <f>U7/(W4-U8)</f>
        <v>7.6923076923076927E-2</v>
      </c>
      <c r="W7" s="34">
        <f>IF(V7=0,0,(V7*((LOG(V7))/LOG(2))))</f>
        <v>-0.28464920908777636</v>
      </c>
      <c r="Y7" s="34">
        <f>N7</f>
        <v>11</v>
      </c>
      <c r="Z7" s="34">
        <f>COUNTIF(L22:L36,Y7)</f>
        <v>1</v>
      </c>
      <c r="AA7" s="34">
        <f>Z7/(AB4-Z8)</f>
        <v>9.0909090909090912E-2</v>
      </c>
      <c r="AB7" s="34">
        <f>IF(AA7=0,0,(AA7*((LOG(AA7))/LOG(2))))</f>
        <v>-0.31449378351248153</v>
      </c>
      <c r="AD7" s="34">
        <f>N7</f>
        <v>11</v>
      </c>
      <c r="AE7" s="34">
        <f>COUNTIF(L37:L50,AD7)</f>
        <v>2</v>
      </c>
      <c r="AF7" s="34">
        <f>AE7/(AG4-AE8)</f>
        <v>0.2</v>
      </c>
      <c r="AG7" s="34">
        <f>IF(AF7=0,0,(AF7*((LOG(AF7))/LOG(2))))</f>
        <v>-0.46438561897747244</v>
      </c>
      <c r="AI7" s="34">
        <f>N7</f>
        <v>11</v>
      </c>
      <c r="AJ7" s="34">
        <f>COUNTIF(L51:L65,AI7)</f>
        <v>4</v>
      </c>
      <c r="AK7" s="34">
        <f>AJ7/(AL4-AJ8)</f>
        <v>0.44444444444444442</v>
      </c>
      <c r="AL7" s="34">
        <f>IF(AK7=0,0,(AK7*((LOG(AK7))/LOG(2))))</f>
        <v>-0.51996666730769447</v>
      </c>
      <c r="AN7" s="34">
        <f>N7</f>
        <v>11</v>
      </c>
      <c r="AO7" s="34">
        <f>COUNTIF(L66:L80,AN7)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COUNTIF(L81:L95,AS7)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22</v>
      </c>
      <c r="B8" s="56">
        <v>170</v>
      </c>
      <c r="C8" s="59">
        <v>23</v>
      </c>
      <c r="D8" s="56">
        <v>185</v>
      </c>
      <c r="E8" s="59"/>
      <c r="F8" s="56"/>
      <c r="G8" s="62"/>
      <c r="H8" s="62"/>
      <c r="I8" s="40"/>
      <c r="J8" s="40"/>
      <c r="K8" s="41">
        <v>0</v>
      </c>
      <c r="L8">
        <v>22</v>
      </c>
      <c r="N8" s="34">
        <v>12</v>
      </c>
      <c r="O8" s="34">
        <f>COUNTIF($L$7:$L$500,N8)</f>
        <v>31</v>
      </c>
      <c r="P8" s="34">
        <f>O8/$Q$4</f>
        <v>0.34831460674157305</v>
      </c>
      <c r="Q8" s="34">
        <f>IF(P8=0,0,(P8*((LOG(P8))/LOG(2))))</f>
        <v>-0.5299736037973618</v>
      </c>
      <c r="T8" s="34">
        <f>N8</f>
        <v>12</v>
      </c>
      <c r="U8" s="34">
        <f>COUNTIF(L7:L21,T8)</f>
        <v>2</v>
      </c>
      <c r="V8" s="53"/>
      <c r="W8" s="54"/>
      <c r="Y8" s="34">
        <f>N8</f>
        <v>12</v>
      </c>
      <c r="Z8" s="34">
        <f>COUNTIF(L22:L36,Y8)</f>
        <v>4</v>
      </c>
      <c r="AA8" s="53"/>
      <c r="AB8" s="54"/>
      <c r="AD8" s="34">
        <f>N8</f>
        <v>12</v>
      </c>
      <c r="AE8" s="34">
        <f>COUNTIF(L37:L50,AD8)</f>
        <v>4</v>
      </c>
      <c r="AF8" s="53"/>
      <c r="AG8" s="54"/>
      <c r="AI8" s="34">
        <f>N8</f>
        <v>12</v>
      </c>
      <c r="AJ8" s="34">
        <f>COUNTIF(L51:L65,AI8)</f>
        <v>6</v>
      </c>
      <c r="AK8" s="53"/>
      <c r="AL8" s="54"/>
      <c r="AN8" s="34">
        <f>N8</f>
        <v>12</v>
      </c>
      <c r="AO8" s="34">
        <f>COUNTIF(L66:L80,AN8)</f>
        <v>7</v>
      </c>
      <c r="AP8" s="53"/>
      <c r="AQ8" s="54"/>
      <c r="AS8" s="34">
        <f>N8</f>
        <v>12</v>
      </c>
      <c r="AT8" s="34">
        <f>COUNTIF(L81:L95,AS8)</f>
        <v>8</v>
      </c>
      <c r="AU8" s="53"/>
      <c r="AV8" s="54"/>
    </row>
    <row r="9" spans="1:48" x14ac:dyDescent="0.3">
      <c r="A9" s="56">
        <v>22</v>
      </c>
      <c r="B9" s="56">
        <v>297</v>
      </c>
      <c r="C9" s="59">
        <v>14</v>
      </c>
      <c r="D9" s="56">
        <v>322</v>
      </c>
      <c r="E9" s="59"/>
      <c r="F9" s="56"/>
      <c r="G9" s="62"/>
      <c r="H9" s="62"/>
      <c r="I9" s="40"/>
      <c r="J9" s="40"/>
      <c r="K9" s="41">
        <v>0</v>
      </c>
      <c r="L9">
        <v>21</v>
      </c>
      <c r="N9" s="34">
        <v>21</v>
      </c>
      <c r="O9" s="34">
        <f>COUNTIF($L$7:$L$500,N9)</f>
        <v>35</v>
      </c>
      <c r="P9" s="34">
        <f>O9/$Q$4</f>
        <v>0.39325842696629215</v>
      </c>
      <c r="Q9" s="34">
        <f>IF(P9=0,0,(P9*((LOG(P9))/LOG(2))))</f>
        <v>-0.52950297180618089</v>
      </c>
      <c r="T9" s="34">
        <f>N9</f>
        <v>21</v>
      </c>
      <c r="U9" s="34">
        <f>COUNTIF(L7:L21,T9)</f>
        <v>9</v>
      </c>
      <c r="V9" s="34">
        <f>U9/(W4-U8)</f>
        <v>0.69230769230769229</v>
      </c>
      <c r="W9" s="34">
        <f>IF(V9=0,0,(V9*((LOG(V9))/LOG(2))))</f>
        <v>-0.36727941925300139</v>
      </c>
      <c r="Y9" s="34">
        <f>N9</f>
        <v>21</v>
      </c>
      <c r="Z9" s="34">
        <f>COUNTIF(L22:L36,Y9)</f>
        <v>7</v>
      </c>
      <c r="AA9" s="34">
        <f>Z9/(AB4-Z8)</f>
        <v>0.63636363636363635</v>
      </c>
      <c r="AB9" s="34">
        <f>IF(AA9=0,0,(AA9*((LOG(AA9))/LOG(2))))</f>
        <v>-0.41495789782344106</v>
      </c>
      <c r="AD9" s="34">
        <f>N9</f>
        <v>21</v>
      </c>
      <c r="AE9" s="34">
        <f>COUNTIF(L37:L50,AD9)</f>
        <v>5</v>
      </c>
      <c r="AF9" s="34">
        <f>AE9/(AG4-AE8)</f>
        <v>0.5</v>
      </c>
      <c r="AG9" s="34">
        <f>IF(AF9=0,0,(AF9*((LOG(AF9))/LOG(2))))</f>
        <v>-0.5</v>
      </c>
      <c r="AI9" s="34">
        <f>N9</f>
        <v>21</v>
      </c>
      <c r="AJ9" s="34">
        <f>COUNTIF(L51:L65,AI9)</f>
        <v>4</v>
      </c>
      <c r="AK9" s="34">
        <f>AJ9/(AL4-AJ8)</f>
        <v>0.44444444444444442</v>
      </c>
      <c r="AL9" s="34">
        <f>IF(AK9=0,0,(AK9*((LOG(AK9))/LOG(2))))</f>
        <v>-0.51996666730769447</v>
      </c>
      <c r="AN9" s="34">
        <f>N9</f>
        <v>21</v>
      </c>
      <c r="AO9" s="34">
        <f>COUNTIF(L66:L80,AN9)</f>
        <v>7</v>
      </c>
      <c r="AP9" s="34">
        <f>AO9/(AQ4-AO8)</f>
        <v>0.875</v>
      </c>
      <c r="AQ9" s="34">
        <f>IF(AP9=0,0,(AP9*((LOG(AP9))/LOG(2))))</f>
        <v>-0.1685644431995964</v>
      </c>
      <c r="AS9" s="34">
        <f>N9</f>
        <v>21</v>
      </c>
      <c r="AT9" s="34">
        <f>COUNTIF(L81:L95,AS9)</f>
        <v>3</v>
      </c>
      <c r="AU9" s="34">
        <f>AT9/(AV4-AT8)</f>
        <v>0.42857142857142855</v>
      </c>
      <c r="AV9" s="34">
        <f>IF(AU9=0,0,(AU9*((LOG(AU9))/LOG(2))))</f>
        <v>-0.52388246628704915</v>
      </c>
    </row>
    <row r="10" spans="1:48" x14ac:dyDescent="0.3">
      <c r="A10" s="56">
        <v>22</v>
      </c>
      <c r="B10" s="56">
        <v>430</v>
      </c>
      <c r="C10" s="59">
        <v>14</v>
      </c>
      <c r="D10" s="56">
        <v>458</v>
      </c>
      <c r="E10" s="59"/>
      <c r="F10" s="56"/>
      <c r="G10" s="62"/>
      <c r="H10" s="62"/>
      <c r="I10" s="40"/>
      <c r="J10" s="40"/>
      <c r="K10" s="41">
        <v>0</v>
      </c>
      <c r="L10">
        <v>21</v>
      </c>
      <c r="N10" s="34">
        <v>22</v>
      </c>
      <c r="O10" s="34">
        <f>COUNTIF($L$7:$L$500,N10)</f>
        <v>15</v>
      </c>
      <c r="P10" s="34">
        <f>O10/$Q$4</f>
        <v>0.16853932584269662</v>
      </c>
      <c r="Q10" s="34">
        <f>IF(P10=0,0,(P10*((LOG(P10))/LOG(2))))</f>
        <v>-0.43295103966705833</v>
      </c>
      <c r="T10" s="34">
        <f>N10</f>
        <v>22</v>
      </c>
      <c r="U10" s="34">
        <f>COUNTIF(L7:L21,T10)</f>
        <v>3</v>
      </c>
      <c r="V10" s="34">
        <f>U10/(W4-U8)</f>
        <v>0.23076923076923078</v>
      </c>
      <c r="W10" s="34">
        <f>IF(V10=0,0,(V10*((LOG(V10))/LOG(2))))</f>
        <v>-0.48818705017383146</v>
      </c>
      <c r="Y10" s="34">
        <f>N10</f>
        <v>22</v>
      </c>
      <c r="Z10" s="34">
        <f>COUNTIF(L22:L36,Y10)</f>
        <v>3</v>
      </c>
      <c r="AA10" s="34">
        <f>Z10/(AB4-Z8)</f>
        <v>0.27272727272727271</v>
      </c>
      <c r="AB10" s="34">
        <f>IF(AA10=0,0,(AA10*((LOG(AA10))/LOG(2))))</f>
        <v>-0.51121885034076575</v>
      </c>
      <c r="AD10" s="34">
        <f>N10</f>
        <v>22</v>
      </c>
      <c r="AE10" s="34">
        <f>COUNTIF(L37:L50,AD10)</f>
        <v>3</v>
      </c>
      <c r="AF10" s="34">
        <f>AE10/(AG4-AE8)</f>
        <v>0.3</v>
      </c>
      <c r="AG10" s="34">
        <f>IF(AF10=0,0,(AF10*((LOG(AF10))/LOG(2))))</f>
        <v>-0.52108967824986185</v>
      </c>
      <c r="AI10" s="34">
        <f>N10</f>
        <v>22</v>
      </c>
      <c r="AJ10" s="34">
        <f>COUNTIF(L51:L65,AI10)</f>
        <v>1</v>
      </c>
      <c r="AK10" s="34">
        <f>AJ10/(AL4-AJ8)</f>
        <v>0.1111111111111111</v>
      </c>
      <c r="AL10" s="34">
        <f>IF(AK10=0,0,(AK10*((LOG(AK10))/LOG(2))))</f>
        <v>-0.3522138890491458</v>
      </c>
      <c r="AN10" s="34">
        <f>N10</f>
        <v>22</v>
      </c>
      <c r="AO10" s="34">
        <f>COUNTIF(L66:L80,AN10)</f>
        <v>1</v>
      </c>
      <c r="AP10" s="34">
        <f>AO10/(AQ4-AO8)</f>
        <v>0.125</v>
      </c>
      <c r="AQ10" s="34">
        <f>IF(AP10=0,0,(AP10*((LOG(AP10))/LOG(2))))</f>
        <v>-0.375</v>
      </c>
      <c r="AS10" s="34">
        <f>N10</f>
        <v>22</v>
      </c>
      <c r="AT10" s="34">
        <f>COUNTIF(L81:L95,AS10)</f>
        <v>4</v>
      </c>
      <c r="AU10" s="34">
        <f>AT10/(AV4-AT8)</f>
        <v>0.5714285714285714</v>
      </c>
      <c r="AV10" s="34">
        <f>IF(AU10=0,0,(AU10*((LOG(AU10))/LOG(2))))</f>
        <v>-0.46134566974720237</v>
      </c>
    </row>
    <row r="11" spans="1:48" x14ac:dyDescent="0.3">
      <c r="A11" s="56">
        <v>11</v>
      </c>
      <c r="B11" s="56">
        <v>600</v>
      </c>
      <c r="C11" s="59">
        <v>12</v>
      </c>
      <c r="D11" s="56">
        <v>640</v>
      </c>
      <c r="E11" s="59"/>
      <c r="F11" s="56"/>
      <c r="G11" s="62"/>
      <c r="H11" s="62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COUNTIF(L7:L21,T11)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COUNTIF(L22:L36,Y11)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COUNTIF(L37:L50,AD11)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COUNTIF(L51:L65,AI11)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COUNTIF(L66:L80,AN11)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COUNTIF(L81:L95,AS11)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747</v>
      </c>
      <c r="C12" s="59">
        <v>23</v>
      </c>
      <c r="D12" s="56">
        <v>758</v>
      </c>
      <c r="E12" s="59"/>
      <c r="F12" s="56"/>
      <c r="G12" s="62"/>
      <c r="H12" s="62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COUNTIF(L7:L21,T12)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COUNTIF(L22:L36,Y12)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COUNTIF(L37:L50,AD12)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COUNTIF(L51:L65,AI12)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COUNTIF(L66:L80,AN12)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COUNTIF(L81:L95,AS12)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22</v>
      </c>
      <c r="B13" s="56">
        <v>869</v>
      </c>
      <c r="C13" s="59">
        <v>14</v>
      </c>
      <c r="D13" s="56">
        <v>939</v>
      </c>
      <c r="E13" s="59"/>
      <c r="F13" s="56"/>
      <c r="G13" s="62"/>
      <c r="H13" s="62"/>
      <c r="I13" s="40"/>
      <c r="J13" s="40"/>
      <c r="K13" s="41">
        <v>0</v>
      </c>
      <c r="L13">
        <v>21</v>
      </c>
      <c r="N13" s="34"/>
      <c r="O13" s="34"/>
      <c r="P13" s="34"/>
      <c r="Q13" s="34"/>
      <c r="T13" s="34">
        <f>N13</f>
        <v>0</v>
      </c>
      <c r="U13" s="34">
        <f>COUNTIF(L7:L21,T13)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COUNTIF(L22:L36,Y13)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COUNTIF(L37:L50,AD13)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COUNTIF(L51:L65,AI13)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COUNTIF(L66:L80,AN13)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COUNTIF(L81:L95,AS13)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1061</v>
      </c>
      <c r="C14" s="59">
        <v>23</v>
      </c>
      <c r="D14" s="56">
        <v>1092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COUNTIF(L7:L21,T14)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COUNTIF(L22:L36,Y14)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COUNTIF(L37:L50,AD14)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COUNTIF(L51:L65,AI14)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COUNTIF(L66:L80,AN14)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COUNTIF(L81:L95,AS14)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22</v>
      </c>
      <c r="B15" s="56">
        <v>1219</v>
      </c>
      <c r="C15" s="59">
        <v>14</v>
      </c>
      <c r="D15" s="56">
        <v>1262</v>
      </c>
      <c r="E15" s="59"/>
      <c r="F15" s="56"/>
      <c r="G15" s="62"/>
      <c r="H15" s="62"/>
      <c r="I15" s="40"/>
      <c r="J15" s="40"/>
      <c r="K15" s="41">
        <v>0</v>
      </c>
      <c r="L15">
        <v>21</v>
      </c>
      <c r="P15">
        <f>SUM(P7:P14)</f>
        <v>1</v>
      </c>
      <c r="Q15">
        <f>-SUM(Q7:Q14)</f>
        <v>1.804853092211401</v>
      </c>
      <c r="V15">
        <f>SUM(V7:V14)</f>
        <v>1</v>
      </c>
      <c r="W15">
        <f>-SUM(W7:W14)</f>
        <v>1.1401156785146092</v>
      </c>
      <c r="AA15">
        <f>SUM(AA7:AA14)</f>
        <v>1</v>
      </c>
      <c r="AB15">
        <f>-SUM(AB7:AB14)</f>
        <v>1.2406705316766884</v>
      </c>
      <c r="AF15">
        <f>SUM(AF7:AF14)</f>
        <v>1</v>
      </c>
      <c r="AG15">
        <f>-SUM(AG7:AG14)</f>
        <v>1.4854752972273344</v>
      </c>
      <c r="AK15">
        <f>SUM(AK7:AK14)</f>
        <v>1</v>
      </c>
      <c r="AL15">
        <f>-SUM(AL7:AL14)</f>
        <v>1.3921472236645347</v>
      </c>
      <c r="AP15">
        <f>SUM(AP7:AP14)</f>
        <v>1</v>
      </c>
      <c r="AQ15">
        <f>-SUM(AQ7:AQ14)</f>
        <v>0.5435644431995964</v>
      </c>
      <c r="AU15">
        <f>SUM(AU7:AU14)</f>
        <v>1</v>
      </c>
      <c r="AV15">
        <f>-SUM(AV7:AV14)</f>
        <v>0.98522813603425152</v>
      </c>
    </row>
    <row r="16" spans="1:48" x14ac:dyDescent="0.3">
      <c r="A16" s="56">
        <v>22</v>
      </c>
      <c r="B16" s="56">
        <v>1368</v>
      </c>
      <c r="C16" s="59">
        <v>14</v>
      </c>
      <c r="D16" s="56">
        <v>1438</v>
      </c>
      <c r="E16" s="59"/>
      <c r="F16" s="56"/>
      <c r="G16" s="62"/>
      <c r="H16" s="62"/>
      <c r="I16" s="40"/>
      <c r="J16" s="40"/>
      <c r="K16" s="41">
        <v>0</v>
      </c>
      <c r="L16">
        <v>21</v>
      </c>
      <c r="P16" s="27" t="s">
        <v>90</v>
      </c>
      <c r="Q16" s="27">
        <f>Q15/(LOG(Q4)/LOG(2))</f>
        <v>0.2787102204641021</v>
      </c>
      <c r="V16" s="27" t="s">
        <v>117</v>
      </c>
      <c r="W16" s="27">
        <f>W15/(LOG(W4)/LOG(2))</f>
        <v>0.29182175712730196</v>
      </c>
      <c r="AA16" s="27" t="s">
        <v>120</v>
      </c>
      <c r="AB16" s="27">
        <f>AB15/(LOG(AB4)/LOG(2))</f>
        <v>0.31755957872770879</v>
      </c>
      <c r="AF16" s="27" t="s">
        <v>121</v>
      </c>
      <c r="AG16" s="27">
        <f>AG15/(LOG(AG4)/LOG(2))</f>
        <v>0.39015939612599632</v>
      </c>
      <c r="AK16" s="27" t="s">
        <v>122</v>
      </c>
      <c r="AL16" s="27">
        <f>AL15/(LOG(AL4)/LOG(2))</f>
        <v>0.35633125361364271</v>
      </c>
      <c r="AP16" s="27" t="s">
        <v>123</v>
      </c>
      <c r="AQ16" s="27">
        <f>AQ15/(LOG(AQ4)/LOG(2))</f>
        <v>0.13912968123821584</v>
      </c>
      <c r="AU16" s="27" t="s">
        <v>124</v>
      </c>
      <c r="AV16" s="27">
        <f>AV15/(LOG(AV4)/LOG(2))</f>
        <v>0.25217704768638322</v>
      </c>
    </row>
    <row r="17" spans="1:22" x14ac:dyDescent="0.3">
      <c r="A17" s="56">
        <v>11</v>
      </c>
      <c r="B17" s="56">
        <v>1572</v>
      </c>
      <c r="C17" s="59">
        <v>21</v>
      </c>
      <c r="D17" s="56">
        <v>1580</v>
      </c>
      <c r="E17" s="59"/>
      <c r="F17" s="56"/>
      <c r="G17" s="62"/>
      <c r="H17" s="62"/>
      <c r="I17" s="40"/>
      <c r="J17" s="40"/>
      <c r="K17" s="41">
        <v>0</v>
      </c>
      <c r="L17">
        <v>12</v>
      </c>
    </row>
    <row r="18" spans="1:22" x14ac:dyDescent="0.3">
      <c r="A18" s="56">
        <v>22</v>
      </c>
      <c r="B18" s="56">
        <v>1691</v>
      </c>
      <c r="C18" s="59">
        <v>14</v>
      </c>
      <c r="D18" s="56">
        <v>1704</v>
      </c>
      <c r="E18" s="59"/>
      <c r="F18" s="56"/>
      <c r="G18" s="62"/>
      <c r="H18" s="62"/>
      <c r="I18" s="40"/>
      <c r="J18" s="40"/>
      <c r="K18" s="41">
        <v>0</v>
      </c>
      <c r="L18">
        <v>21</v>
      </c>
    </row>
    <row r="19" spans="1:22" x14ac:dyDescent="0.3">
      <c r="A19" s="56">
        <v>22</v>
      </c>
      <c r="B19" s="56">
        <v>1812</v>
      </c>
      <c r="C19" s="59">
        <v>14</v>
      </c>
      <c r="D19" s="56">
        <v>1836</v>
      </c>
      <c r="E19" s="59"/>
      <c r="F19" s="56"/>
      <c r="G19" s="62"/>
      <c r="H19" s="62"/>
      <c r="I19" s="40"/>
      <c r="J19" s="40"/>
      <c r="K19" s="41">
        <v>0</v>
      </c>
      <c r="L19">
        <v>21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6">
        <v>11</v>
      </c>
      <c r="B20" s="56">
        <v>1966</v>
      </c>
      <c r="C20" s="59">
        <v>21</v>
      </c>
      <c r="D20" s="56">
        <v>2023</v>
      </c>
      <c r="E20" s="59"/>
      <c r="F20" s="56"/>
      <c r="G20" s="62"/>
      <c r="H20" s="62"/>
      <c r="I20" s="40"/>
      <c r="J20" s="40"/>
      <c r="K20" s="41">
        <v>0</v>
      </c>
      <c r="L20">
        <v>12</v>
      </c>
      <c r="N20" s="38">
        <f>COUNTIF(L7:L95,G3)</f>
        <v>31</v>
      </c>
      <c r="O20" s="38"/>
      <c r="P20" s="45">
        <v>15</v>
      </c>
      <c r="Q20" s="45">
        <v>15</v>
      </c>
      <c r="R20" s="45">
        <v>14</v>
      </c>
      <c r="S20" s="45">
        <v>15</v>
      </c>
      <c r="T20" s="45">
        <v>15</v>
      </c>
      <c r="U20" s="45">
        <v>15</v>
      </c>
      <c r="V20" s="44"/>
    </row>
    <row r="21" spans="1:22" x14ac:dyDescent="0.3">
      <c r="A21" s="56">
        <v>22</v>
      </c>
      <c r="B21" s="56">
        <v>2157</v>
      </c>
      <c r="C21" s="59">
        <v>14</v>
      </c>
      <c r="D21" s="56">
        <v>2168</v>
      </c>
      <c r="E21" s="59"/>
      <c r="F21" s="56"/>
      <c r="G21" s="62"/>
      <c r="H21" s="62"/>
      <c r="I21" s="40"/>
      <c r="J21" s="40"/>
      <c r="K21" s="41">
        <v>0</v>
      </c>
      <c r="L21">
        <v>21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2292</v>
      </c>
      <c r="C22" s="60">
        <v>12</v>
      </c>
      <c r="D22" s="57">
        <v>2324</v>
      </c>
      <c r="E22" s="60"/>
      <c r="F22" s="57"/>
      <c r="G22" s="63"/>
      <c r="H22" s="63"/>
      <c r="I22" s="39"/>
      <c r="J22" s="39"/>
      <c r="K22" s="49">
        <v>0</v>
      </c>
      <c r="L22">
        <v>11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2481</v>
      </c>
      <c r="C23" s="60">
        <v>21</v>
      </c>
      <c r="D23" s="57">
        <v>2494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22</v>
      </c>
      <c r="B24" s="57">
        <v>2610</v>
      </c>
      <c r="C24" s="60">
        <v>23</v>
      </c>
      <c r="D24" s="57">
        <v>2640</v>
      </c>
      <c r="E24" s="60"/>
      <c r="F24" s="57"/>
      <c r="G24" s="63"/>
      <c r="H24" s="63"/>
      <c r="I24" s="39"/>
      <c r="J24" s="39"/>
      <c r="K24" s="49">
        <v>0</v>
      </c>
      <c r="L24">
        <v>22</v>
      </c>
      <c r="O24" s="43" t="s">
        <v>106</v>
      </c>
      <c r="P24" s="45">
        <f>U8</f>
        <v>2</v>
      </c>
      <c r="Q24" s="45">
        <f>Z8</f>
        <v>4</v>
      </c>
      <c r="R24" s="45">
        <f>AE8</f>
        <v>4</v>
      </c>
      <c r="S24" s="45">
        <f>AJ8</f>
        <v>6</v>
      </c>
      <c r="T24" s="45">
        <f>AO8</f>
        <v>7</v>
      </c>
      <c r="U24" s="45">
        <f>AT8</f>
        <v>8</v>
      </c>
      <c r="V24" s="43"/>
    </row>
    <row r="25" spans="1:22" x14ac:dyDescent="0.3">
      <c r="A25" s="57">
        <v>22</v>
      </c>
      <c r="B25" s="57">
        <v>2744</v>
      </c>
      <c r="C25" s="60">
        <v>14</v>
      </c>
      <c r="D25" s="57">
        <v>2768</v>
      </c>
      <c r="E25" s="60"/>
      <c r="F25" s="57"/>
      <c r="G25" s="63"/>
      <c r="H25" s="63"/>
      <c r="I25" s="39"/>
      <c r="J25" s="39"/>
      <c r="K25" s="49">
        <v>0</v>
      </c>
      <c r="L25">
        <v>21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22</v>
      </c>
      <c r="B26" s="57">
        <v>2882</v>
      </c>
      <c r="C26" s="60">
        <v>14</v>
      </c>
      <c r="D26" s="57">
        <v>2893</v>
      </c>
      <c r="E26" s="60"/>
      <c r="F26" s="57"/>
      <c r="G26" s="63"/>
      <c r="H26" s="63"/>
      <c r="I26" s="39"/>
      <c r="J26" s="39"/>
      <c r="K26" s="49">
        <v>0</v>
      </c>
      <c r="L26">
        <v>21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3021</v>
      </c>
      <c r="C27" s="60">
        <v>21</v>
      </c>
      <c r="D27" s="57">
        <v>3037</v>
      </c>
      <c r="E27" s="60"/>
      <c r="F27" s="57"/>
      <c r="G27" s="63"/>
      <c r="H27" s="63"/>
      <c r="I27" s="39"/>
      <c r="J27" s="39"/>
      <c r="K27" s="49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22</v>
      </c>
      <c r="B28" s="57">
        <v>3139</v>
      </c>
      <c r="C28" s="60">
        <v>23</v>
      </c>
      <c r="D28" s="57">
        <v>3168</v>
      </c>
      <c r="E28" s="60"/>
      <c r="F28" s="57"/>
      <c r="G28" s="63"/>
      <c r="H28" s="63"/>
      <c r="I28" s="39"/>
      <c r="J28" s="39"/>
      <c r="K28" s="49">
        <v>0</v>
      </c>
      <c r="L28">
        <v>22</v>
      </c>
      <c r="N28" s="39"/>
      <c r="O28" s="48" t="s">
        <v>110</v>
      </c>
      <c r="P28">
        <f>D21/P20</f>
        <v>144.53333333333333</v>
      </c>
      <c r="Q28">
        <f>(D36-D21)/Q20</f>
        <v>140.66666666666666</v>
      </c>
      <c r="R28">
        <f>(D50-D36)/R20</f>
        <v>134.21428571428572</v>
      </c>
      <c r="S28">
        <f>(D65-D50)/S20</f>
        <v>133</v>
      </c>
      <c r="T28">
        <f>(D80-D65)/T20</f>
        <v>130.6</v>
      </c>
      <c r="U28">
        <f>(D95-D80)/U20</f>
        <v>128.66666666666666</v>
      </c>
    </row>
    <row r="29" spans="1:22" x14ac:dyDescent="0.3">
      <c r="A29" s="57">
        <v>22</v>
      </c>
      <c r="B29" s="57">
        <v>3279</v>
      </c>
      <c r="C29" s="60">
        <v>14</v>
      </c>
      <c r="D29" s="57">
        <v>3293</v>
      </c>
      <c r="E29" s="60"/>
      <c r="F29" s="57"/>
      <c r="G29" s="63"/>
      <c r="H29" s="63"/>
      <c r="I29" s="39"/>
      <c r="J29" s="39"/>
      <c r="K29" s="49">
        <v>0</v>
      </c>
      <c r="L29">
        <v>21</v>
      </c>
    </row>
    <row r="30" spans="1:22" x14ac:dyDescent="0.3">
      <c r="A30" s="57">
        <v>22</v>
      </c>
      <c r="B30" s="57">
        <v>3398</v>
      </c>
      <c r="C30" s="60">
        <v>14</v>
      </c>
      <c r="D30" s="57">
        <v>3409</v>
      </c>
      <c r="E30" s="60"/>
      <c r="F30" s="57"/>
      <c r="G30" s="63"/>
      <c r="H30" s="63"/>
      <c r="I30" s="39"/>
      <c r="J30" s="39"/>
      <c r="K30" s="49">
        <v>0</v>
      </c>
      <c r="L30">
        <v>21</v>
      </c>
    </row>
    <row r="31" spans="1:22" x14ac:dyDescent="0.3">
      <c r="A31" s="57">
        <v>22</v>
      </c>
      <c r="B31" s="57">
        <v>3515</v>
      </c>
      <c r="C31" s="60">
        <v>14</v>
      </c>
      <c r="D31" s="57">
        <v>3542</v>
      </c>
      <c r="E31" s="60"/>
      <c r="F31" s="57"/>
      <c r="G31" s="63"/>
      <c r="H31" s="63"/>
      <c r="I31" s="39"/>
      <c r="J31" s="39"/>
      <c r="K31" s="49">
        <v>0</v>
      </c>
      <c r="L31">
        <v>21</v>
      </c>
    </row>
    <row r="32" spans="1:22" x14ac:dyDescent="0.3">
      <c r="A32" s="57">
        <v>11</v>
      </c>
      <c r="B32" s="57">
        <v>3671</v>
      </c>
      <c r="C32" s="60">
        <v>21</v>
      </c>
      <c r="D32" s="57">
        <v>3687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3806</v>
      </c>
      <c r="C33" s="60">
        <v>21</v>
      </c>
      <c r="D33" s="57">
        <v>3828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22</v>
      </c>
      <c r="B34" s="57">
        <v>3927</v>
      </c>
      <c r="C34" s="60">
        <v>23</v>
      </c>
      <c r="D34" s="57">
        <v>3967</v>
      </c>
      <c r="E34" s="60"/>
      <c r="F34" s="57"/>
      <c r="G34" s="63"/>
      <c r="H34" s="63"/>
      <c r="I34" s="39"/>
      <c r="J34" s="39"/>
      <c r="K34" s="49">
        <v>0</v>
      </c>
      <c r="L34">
        <v>22</v>
      </c>
    </row>
    <row r="35" spans="1:12" x14ac:dyDescent="0.3">
      <c r="A35" s="57">
        <v>22</v>
      </c>
      <c r="B35" s="57">
        <v>4081</v>
      </c>
      <c r="C35" s="60">
        <v>14</v>
      </c>
      <c r="D35" s="57">
        <v>4091</v>
      </c>
      <c r="E35" s="60"/>
      <c r="F35" s="57"/>
      <c r="G35" s="63"/>
      <c r="H35" s="63"/>
      <c r="I35" s="39"/>
      <c r="J35" s="39"/>
      <c r="K35" s="49">
        <v>0</v>
      </c>
      <c r="L35">
        <v>21</v>
      </c>
    </row>
    <row r="36" spans="1:12" x14ac:dyDescent="0.3">
      <c r="A36" s="57">
        <v>22</v>
      </c>
      <c r="B36" s="57">
        <v>4194</v>
      </c>
      <c r="C36" s="60">
        <v>14</v>
      </c>
      <c r="D36" s="57">
        <v>4278</v>
      </c>
      <c r="E36" s="60"/>
      <c r="F36" s="57"/>
      <c r="G36" s="63"/>
      <c r="H36" s="63"/>
      <c r="I36" s="39"/>
      <c r="J36" s="39"/>
      <c r="K36" s="49">
        <v>0</v>
      </c>
      <c r="L36">
        <v>21</v>
      </c>
    </row>
    <row r="37" spans="1:12" x14ac:dyDescent="0.3">
      <c r="A37" s="56">
        <v>22</v>
      </c>
      <c r="B37" s="56">
        <v>4387</v>
      </c>
      <c r="C37" s="59">
        <v>23</v>
      </c>
      <c r="D37" s="56">
        <v>4398</v>
      </c>
      <c r="E37" s="59"/>
      <c r="F37" s="56"/>
      <c r="G37" s="62"/>
      <c r="H37" s="62"/>
      <c r="I37" s="40"/>
      <c r="J37" s="40"/>
      <c r="K37" s="41">
        <v>0</v>
      </c>
      <c r="L37">
        <v>22</v>
      </c>
    </row>
    <row r="38" spans="1:12" x14ac:dyDescent="0.3">
      <c r="A38" s="56">
        <v>11</v>
      </c>
      <c r="B38" s="56">
        <v>4512</v>
      </c>
      <c r="C38" s="59">
        <v>21</v>
      </c>
      <c r="D38" s="56">
        <v>4541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22</v>
      </c>
      <c r="B39" s="56">
        <v>4652</v>
      </c>
      <c r="C39" s="59">
        <v>23</v>
      </c>
      <c r="D39" s="56">
        <v>4662</v>
      </c>
      <c r="E39" s="59"/>
      <c r="F39" s="56"/>
      <c r="G39" s="62"/>
      <c r="H39" s="62"/>
      <c r="I39" s="40"/>
      <c r="J39" s="40"/>
      <c r="K39" s="41">
        <v>0</v>
      </c>
      <c r="L39">
        <v>22</v>
      </c>
    </row>
    <row r="40" spans="1:12" x14ac:dyDescent="0.3">
      <c r="A40" s="56">
        <v>11</v>
      </c>
      <c r="B40" s="56">
        <v>4801</v>
      </c>
      <c r="C40" s="59">
        <v>12</v>
      </c>
      <c r="D40" s="56">
        <v>4853</v>
      </c>
      <c r="E40" s="59"/>
      <c r="F40" s="56"/>
      <c r="G40" s="62"/>
      <c r="H40" s="62"/>
      <c r="I40" s="40"/>
      <c r="J40" s="40"/>
      <c r="K40" s="41">
        <v>0</v>
      </c>
      <c r="L40">
        <v>11</v>
      </c>
    </row>
    <row r="41" spans="1:12" x14ac:dyDescent="0.3">
      <c r="A41" s="56">
        <v>11</v>
      </c>
      <c r="B41" s="56">
        <v>4973</v>
      </c>
      <c r="C41" s="59">
        <v>12</v>
      </c>
      <c r="D41" s="56">
        <v>5002</v>
      </c>
      <c r="E41" s="59"/>
      <c r="F41" s="56"/>
      <c r="G41" s="62"/>
      <c r="H41" s="62"/>
      <c r="I41" s="40"/>
      <c r="J41" s="40"/>
      <c r="K41" s="41">
        <v>0</v>
      </c>
      <c r="L41">
        <v>11</v>
      </c>
    </row>
    <row r="42" spans="1:12" x14ac:dyDescent="0.3">
      <c r="A42" s="56">
        <v>22</v>
      </c>
      <c r="B42" s="56">
        <v>5115</v>
      </c>
      <c r="C42" s="59">
        <v>14</v>
      </c>
      <c r="D42" s="56">
        <v>5126</v>
      </c>
      <c r="E42" s="59"/>
      <c r="F42" s="56"/>
      <c r="G42" s="62"/>
      <c r="H42" s="62"/>
      <c r="I42" s="40"/>
      <c r="J42" s="40"/>
      <c r="K42" s="41">
        <v>0</v>
      </c>
      <c r="L42">
        <v>21</v>
      </c>
    </row>
    <row r="43" spans="1:12" x14ac:dyDescent="0.3">
      <c r="A43" s="56">
        <v>22</v>
      </c>
      <c r="B43" s="56">
        <v>5224</v>
      </c>
      <c r="C43" s="59">
        <v>23</v>
      </c>
      <c r="D43" s="56">
        <v>5235</v>
      </c>
      <c r="E43" s="59"/>
      <c r="F43" s="56"/>
      <c r="G43" s="62"/>
      <c r="H43" s="62"/>
      <c r="I43" s="40"/>
      <c r="J43" s="40"/>
      <c r="K43" s="41">
        <v>0</v>
      </c>
      <c r="L43">
        <v>22</v>
      </c>
    </row>
    <row r="44" spans="1:12" x14ac:dyDescent="0.3">
      <c r="A44" s="56">
        <v>11</v>
      </c>
      <c r="B44" s="56">
        <v>5353</v>
      </c>
      <c r="C44" s="59">
        <v>21</v>
      </c>
      <c r="D44" s="56">
        <v>5365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5476</v>
      </c>
      <c r="C45" s="59">
        <v>21</v>
      </c>
      <c r="D45" s="56">
        <v>5495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22</v>
      </c>
      <c r="B46" s="56">
        <v>5604</v>
      </c>
      <c r="C46" s="59">
        <v>14</v>
      </c>
      <c r="D46" s="56">
        <v>5623</v>
      </c>
      <c r="E46" s="59"/>
      <c r="F46" s="56"/>
      <c r="G46" s="62"/>
      <c r="H46" s="62"/>
      <c r="I46" s="40"/>
      <c r="J46" s="40"/>
      <c r="K46" s="41">
        <v>0</v>
      </c>
      <c r="L46">
        <v>21</v>
      </c>
    </row>
    <row r="47" spans="1:12" x14ac:dyDescent="0.3">
      <c r="A47" s="56">
        <v>22</v>
      </c>
      <c r="B47" s="56">
        <v>5731</v>
      </c>
      <c r="C47" s="59">
        <v>14</v>
      </c>
      <c r="D47" s="56">
        <v>5742</v>
      </c>
      <c r="E47" s="59"/>
      <c r="F47" s="56"/>
      <c r="G47" s="62"/>
      <c r="H47" s="62"/>
      <c r="I47" s="40"/>
      <c r="J47" s="40"/>
      <c r="K47" s="41">
        <v>0</v>
      </c>
      <c r="L47">
        <v>21</v>
      </c>
    </row>
    <row r="48" spans="1:12" x14ac:dyDescent="0.3">
      <c r="A48" s="56">
        <v>11</v>
      </c>
      <c r="B48" s="56">
        <v>5901</v>
      </c>
      <c r="C48" s="59">
        <v>21</v>
      </c>
      <c r="D48" s="56">
        <v>5913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22</v>
      </c>
      <c r="B49" s="56">
        <v>6027</v>
      </c>
      <c r="C49" s="59">
        <v>14</v>
      </c>
      <c r="D49" s="56">
        <v>6038</v>
      </c>
      <c r="E49" s="59"/>
      <c r="F49" s="56"/>
      <c r="G49" s="62"/>
      <c r="H49" s="62"/>
      <c r="I49" s="40"/>
      <c r="J49" s="40"/>
      <c r="K49" s="41">
        <v>0</v>
      </c>
      <c r="L49">
        <v>21</v>
      </c>
    </row>
    <row r="50" spans="1:12" x14ac:dyDescent="0.3">
      <c r="A50" s="56">
        <v>22</v>
      </c>
      <c r="B50" s="56">
        <v>6137</v>
      </c>
      <c r="C50" s="59">
        <v>14</v>
      </c>
      <c r="D50" s="56">
        <v>6157</v>
      </c>
      <c r="E50" s="59"/>
      <c r="F50" s="56"/>
      <c r="G50" s="62"/>
      <c r="H50" s="62"/>
      <c r="I50" s="40"/>
      <c r="J50" s="40"/>
      <c r="K50" s="41">
        <v>0</v>
      </c>
      <c r="L50">
        <v>21</v>
      </c>
    </row>
    <row r="51" spans="1:12" x14ac:dyDescent="0.3">
      <c r="A51" s="57">
        <v>11</v>
      </c>
      <c r="B51" s="57">
        <v>6278</v>
      </c>
      <c r="C51" s="60">
        <v>12</v>
      </c>
      <c r="D51" s="57">
        <v>6307</v>
      </c>
      <c r="E51" s="60"/>
      <c r="F51" s="57"/>
      <c r="G51" s="63"/>
      <c r="H51" s="63"/>
      <c r="I51" s="39"/>
      <c r="J51" s="39"/>
      <c r="K51" s="49">
        <v>0</v>
      </c>
      <c r="L51">
        <v>11</v>
      </c>
    </row>
    <row r="52" spans="1:12" x14ac:dyDescent="0.3">
      <c r="A52" s="57">
        <v>22</v>
      </c>
      <c r="B52" s="57">
        <v>6449</v>
      </c>
      <c r="C52" s="60">
        <v>14</v>
      </c>
      <c r="D52" s="57">
        <v>6461</v>
      </c>
      <c r="E52" s="60"/>
      <c r="F52" s="57"/>
      <c r="G52" s="63"/>
      <c r="H52" s="63"/>
      <c r="I52" s="39"/>
      <c r="J52" s="39"/>
      <c r="K52" s="49">
        <v>0</v>
      </c>
      <c r="L52">
        <v>21</v>
      </c>
    </row>
    <row r="53" spans="1:12" x14ac:dyDescent="0.3">
      <c r="A53" s="57">
        <v>11</v>
      </c>
      <c r="B53" s="57">
        <v>6562</v>
      </c>
      <c r="C53" s="60">
        <v>21</v>
      </c>
      <c r="D53" s="57">
        <v>6588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22</v>
      </c>
      <c r="B54" s="57">
        <v>6688</v>
      </c>
      <c r="C54" s="60">
        <v>14</v>
      </c>
      <c r="D54" s="57">
        <v>6699</v>
      </c>
      <c r="E54" s="60"/>
      <c r="F54" s="57"/>
      <c r="G54" s="63"/>
      <c r="H54" s="63"/>
      <c r="I54" s="39"/>
      <c r="J54" s="39"/>
      <c r="K54" s="49">
        <v>0</v>
      </c>
      <c r="L54">
        <v>21</v>
      </c>
    </row>
    <row r="55" spans="1:12" x14ac:dyDescent="0.3">
      <c r="A55" s="57">
        <v>11</v>
      </c>
      <c r="B55" s="57">
        <v>6796</v>
      </c>
      <c r="C55" s="60">
        <v>12</v>
      </c>
      <c r="D55" s="57">
        <v>6827</v>
      </c>
      <c r="E55" s="60"/>
      <c r="F55" s="57"/>
      <c r="G55" s="63"/>
      <c r="H55" s="63"/>
      <c r="I55" s="39"/>
      <c r="J55" s="39"/>
      <c r="K55" s="49">
        <v>0</v>
      </c>
      <c r="L55">
        <v>11</v>
      </c>
    </row>
    <row r="56" spans="1:12" x14ac:dyDescent="0.3">
      <c r="A56" s="57">
        <v>11</v>
      </c>
      <c r="B56" s="57">
        <v>6945</v>
      </c>
      <c r="C56" s="60">
        <v>21</v>
      </c>
      <c r="D56" s="57">
        <v>6957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7074</v>
      </c>
      <c r="C57" s="60">
        <v>21</v>
      </c>
      <c r="D57" s="57">
        <v>7095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7204</v>
      </c>
      <c r="C58" s="60">
        <v>12</v>
      </c>
      <c r="D58" s="57">
        <v>7258</v>
      </c>
      <c r="E58" s="60"/>
      <c r="F58" s="57"/>
      <c r="G58" s="63"/>
      <c r="H58" s="63"/>
      <c r="I58" s="39"/>
      <c r="J58" s="39"/>
      <c r="K58" s="49">
        <v>0</v>
      </c>
      <c r="L58">
        <v>11</v>
      </c>
    </row>
    <row r="59" spans="1:12" x14ac:dyDescent="0.3">
      <c r="A59" s="57">
        <v>22</v>
      </c>
      <c r="B59" s="57">
        <v>7355</v>
      </c>
      <c r="C59" s="60">
        <v>23</v>
      </c>
      <c r="D59" s="57">
        <v>7395</v>
      </c>
      <c r="E59" s="60"/>
      <c r="F59" s="57"/>
      <c r="G59" s="63"/>
      <c r="H59" s="63"/>
      <c r="I59" s="39"/>
      <c r="J59" s="39"/>
      <c r="K59" s="49">
        <v>0</v>
      </c>
      <c r="L59">
        <v>22</v>
      </c>
    </row>
    <row r="60" spans="1:12" x14ac:dyDescent="0.3">
      <c r="A60" s="57">
        <v>22</v>
      </c>
      <c r="B60" s="57">
        <v>7505</v>
      </c>
      <c r="C60" s="60">
        <v>14</v>
      </c>
      <c r="D60" s="57">
        <v>7515</v>
      </c>
      <c r="E60" s="60"/>
      <c r="F60" s="57"/>
      <c r="G60" s="63"/>
      <c r="H60" s="63"/>
      <c r="I60" s="39"/>
      <c r="J60" s="39"/>
      <c r="K60" s="49">
        <v>0</v>
      </c>
      <c r="L60">
        <v>21</v>
      </c>
    </row>
    <row r="61" spans="1:12" x14ac:dyDescent="0.3">
      <c r="A61" s="57">
        <v>22</v>
      </c>
      <c r="B61" s="57">
        <v>7617</v>
      </c>
      <c r="C61" s="60">
        <v>14</v>
      </c>
      <c r="D61" s="57">
        <v>7629</v>
      </c>
      <c r="E61" s="60"/>
      <c r="F61" s="57"/>
      <c r="G61" s="63"/>
      <c r="H61" s="63"/>
      <c r="I61" s="39"/>
      <c r="J61" s="39"/>
      <c r="K61" s="49">
        <v>0</v>
      </c>
      <c r="L61">
        <v>21</v>
      </c>
    </row>
    <row r="62" spans="1:12" x14ac:dyDescent="0.3">
      <c r="A62" s="57">
        <v>11</v>
      </c>
      <c r="B62" s="57">
        <v>7728</v>
      </c>
      <c r="C62" s="60">
        <v>12</v>
      </c>
      <c r="D62" s="57">
        <v>7755</v>
      </c>
      <c r="E62" s="60"/>
      <c r="F62" s="57"/>
      <c r="G62" s="63"/>
      <c r="H62" s="63"/>
      <c r="I62" s="39"/>
      <c r="J62" s="39"/>
      <c r="K62" s="49">
        <v>0</v>
      </c>
      <c r="L62">
        <v>11</v>
      </c>
    </row>
    <row r="63" spans="1:12" x14ac:dyDescent="0.3">
      <c r="A63" s="57">
        <v>11</v>
      </c>
      <c r="B63" s="57">
        <v>7868</v>
      </c>
      <c r="C63" s="60">
        <v>21</v>
      </c>
      <c r="D63" s="57">
        <v>7881</v>
      </c>
      <c r="E63" s="60"/>
      <c r="F63" s="57"/>
      <c r="G63" s="63"/>
      <c r="H63" s="63"/>
      <c r="I63" s="39"/>
      <c r="J63" s="39"/>
      <c r="K63" s="49">
        <v>0</v>
      </c>
      <c r="L63">
        <v>12</v>
      </c>
    </row>
    <row r="64" spans="1:12" x14ac:dyDescent="0.3">
      <c r="A64" s="57">
        <v>11</v>
      </c>
      <c r="B64" s="57">
        <v>8001</v>
      </c>
      <c r="C64" s="60">
        <v>21</v>
      </c>
      <c r="D64" s="57">
        <v>8016</v>
      </c>
      <c r="E64" s="60"/>
      <c r="F64" s="57"/>
      <c r="G64" s="63"/>
      <c r="H64" s="63"/>
      <c r="I64" s="39"/>
      <c r="J64" s="39"/>
      <c r="K64" s="49">
        <v>0</v>
      </c>
      <c r="L64">
        <v>12</v>
      </c>
    </row>
    <row r="65" spans="1:12" x14ac:dyDescent="0.3">
      <c r="A65" s="57">
        <v>11</v>
      </c>
      <c r="B65" s="57">
        <v>8137</v>
      </c>
      <c r="C65" s="60">
        <v>21</v>
      </c>
      <c r="D65" s="57">
        <v>8152</v>
      </c>
      <c r="E65" s="60"/>
      <c r="F65" s="57"/>
      <c r="G65" s="63"/>
      <c r="H65" s="63"/>
      <c r="I65" s="39"/>
      <c r="J65" s="39"/>
      <c r="K65" s="49">
        <v>0</v>
      </c>
      <c r="L65">
        <v>12</v>
      </c>
    </row>
    <row r="66" spans="1:12" x14ac:dyDescent="0.3">
      <c r="A66" s="56">
        <v>22</v>
      </c>
      <c r="B66" s="56">
        <v>8281</v>
      </c>
      <c r="C66" s="59">
        <v>14</v>
      </c>
      <c r="D66" s="56">
        <v>8302</v>
      </c>
      <c r="E66" s="59"/>
      <c r="F66" s="56"/>
      <c r="G66" s="62"/>
      <c r="H66" s="62"/>
      <c r="I66" s="40"/>
      <c r="J66" s="40"/>
      <c r="K66" s="41">
        <v>0</v>
      </c>
      <c r="L66">
        <v>21</v>
      </c>
    </row>
    <row r="67" spans="1:12" x14ac:dyDescent="0.3">
      <c r="A67" s="56">
        <v>11</v>
      </c>
      <c r="B67" s="56">
        <v>8422</v>
      </c>
      <c r="C67" s="59">
        <v>21</v>
      </c>
      <c r="D67" s="56">
        <v>8453</v>
      </c>
      <c r="E67" s="59"/>
      <c r="F67" s="56"/>
      <c r="G67" s="62"/>
      <c r="H67" s="62"/>
      <c r="I67" s="40"/>
      <c r="J67" s="40"/>
      <c r="K67" s="41">
        <v>0</v>
      </c>
      <c r="L67">
        <v>12</v>
      </c>
    </row>
    <row r="68" spans="1:12" x14ac:dyDescent="0.3">
      <c r="A68" s="56">
        <v>22</v>
      </c>
      <c r="B68" s="56">
        <v>8579</v>
      </c>
      <c r="C68" s="59">
        <v>14</v>
      </c>
      <c r="D68" s="56">
        <v>8594</v>
      </c>
      <c r="E68" s="59"/>
      <c r="F68" s="56"/>
      <c r="G68" s="62"/>
      <c r="H68" s="62"/>
      <c r="I68" s="40"/>
      <c r="J68" s="40"/>
      <c r="K68" s="41">
        <v>0</v>
      </c>
      <c r="L68">
        <v>21</v>
      </c>
    </row>
    <row r="69" spans="1:12" x14ac:dyDescent="0.3">
      <c r="A69" s="56">
        <v>22</v>
      </c>
      <c r="B69" s="56">
        <v>8693</v>
      </c>
      <c r="C69" s="59">
        <v>14</v>
      </c>
      <c r="D69" s="56">
        <v>8711</v>
      </c>
      <c r="E69" s="59"/>
      <c r="F69" s="56"/>
      <c r="G69" s="62"/>
      <c r="H69" s="62"/>
      <c r="I69" s="40"/>
      <c r="J69" s="40"/>
      <c r="K69" s="41">
        <v>0</v>
      </c>
      <c r="L69">
        <v>21</v>
      </c>
    </row>
    <row r="70" spans="1:12" x14ac:dyDescent="0.3">
      <c r="A70" s="56">
        <v>22</v>
      </c>
      <c r="B70" s="56">
        <v>8828</v>
      </c>
      <c r="C70" s="59">
        <v>23</v>
      </c>
      <c r="D70" s="56">
        <v>8836</v>
      </c>
      <c r="E70" s="59"/>
      <c r="F70" s="56"/>
      <c r="G70" s="62"/>
      <c r="H70" s="62"/>
      <c r="I70" s="40"/>
      <c r="J70" s="40"/>
      <c r="K70" s="41">
        <v>0</v>
      </c>
      <c r="L70">
        <v>22</v>
      </c>
    </row>
    <row r="71" spans="1:12" x14ac:dyDescent="0.3">
      <c r="A71" s="56">
        <v>11</v>
      </c>
      <c r="B71" s="56">
        <v>8952</v>
      </c>
      <c r="C71" s="59">
        <v>21</v>
      </c>
      <c r="D71" s="56">
        <v>8966</v>
      </c>
      <c r="E71" s="59"/>
      <c r="F71" s="56"/>
      <c r="G71" s="62"/>
      <c r="H71" s="62"/>
      <c r="I71" s="40"/>
      <c r="J71" s="40"/>
      <c r="K71" s="41">
        <v>0</v>
      </c>
      <c r="L71">
        <v>12</v>
      </c>
    </row>
    <row r="72" spans="1:12" x14ac:dyDescent="0.3">
      <c r="A72" s="56">
        <v>11</v>
      </c>
      <c r="B72" s="56">
        <v>9075</v>
      </c>
      <c r="C72" s="59">
        <v>21</v>
      </c>
      <c r="D72" s="56">
        <v>9097</v>
      </c>
      <c r="E72" s="59"/>
      <c r="F72" s="56"/>
      <c r="G72" s="62"/>
      <c r="H72" s="62"/>
      <c r="I72" s="40"/>
      <c r="J72" s="40"/>
      <c r="K72" s="41">
        <v>0</v>
      </c>
      <c r="L72">
        <v>12</v>
      </c>
    </row>
    <row r="73" spans="1:12" x14ac:dyDescent="0.3">
      <c r="A73" s="56">
        <v>22</v>
      </c>
      <c r="B73" s="56">
        <v>9209</v>
      </c>
      <c r="C73" s="59">
        <v>14</v>
      </c>
      <c r="D73" s="56">
        <v>9227</v>
      </c>
      <c r="E73" s="59"/>
      <c r="F73" s="56"/>
      <c r="G73" s="62"/>
      <c r="H73" s="62"/>
      <c r="I73" s="40"/>
      <c r="J73" s="40"/>
      <c r="K73" s="41">
        <v>0</v>
      </c>
      <c r="L73">
        <v>21</v>
      </c>
    </row>
    <row r="74" spans="1:12" x14ac:dyDescent="0.3">
      <c r="A74" s="56">
        <v>11</v>
      </c>
      <c r="B74" s="56">
        <v>9345</v>
      </c>
      <c r="C74" s="59">
        <v>21</v>
      </c>
      <c r="D74" s="56">
        <v>9358</v>
      </c>
      <c r="E74" s="59"/>
      <c r="F74" s="56"/>
      <c r="G74" s="62"/>
      <c r="H74" s="62"/>
      <c r="I74" s="40"/>
      <c r="J74" s="40"/>
      <c r="K74" s="41">
        <v>0</v>
      </c>
      <c r="L74">
        <v>12</v>
      </c>
    </row>
    <row r="75" spans="1:12" x14ac:dyDescent="0.3">
      <c r="A75" s="56">
        <v>11</v>
      </c>
      <c r="B75" s="56">
        <v>9478</v>
      </c>
      <c r="C75" s="59">
        <v>21</v>
      </c>
      <c r="D75" s="56">
        <v>9491</v>
      </c>
      <c r="E75" s="59"/>
      <c r="F75" s="56"/>
      <c r="G75" s="62"/>
      <c r="H75" s="62"/>
      <c r="I75" s="40"/>
      <c r="J75" s="40"/>
      <c r="K75" s="41">
        <v>0</v>
      </c>
      <c r="L75">
        <v>12</v>
      </c>
    </row>
    <row r="76" spans="1:12" x14ac:dyDescent="0.3">
      <c r="A76" s="56">
        <v>22</v>
      </c>
      <c r="B76" s="56">
        <v>9589</v>
      </c>
      <c r="C76" s="59">
        <v>14</v>
      </c>
      <c r="D76" s="56">
        <v>9601</v>
      </c>
      <c r="E76" s="59"/>
      <c r="F76" s="56"/>
      <c r="G76" s="62"/>
      <c r="H76" s="62"/>
      <c r="I76" s="40"/>
      <c r="J76" s="40"/>
      <c r="K76" s="41">
        <v>0</v>
      </c>
      <c r="L76">
        <v>21</v>
      </c>
    </row>
    <row r="77" spans="1:12" x14ac:dyDescent="0.3">
      <c r="A77" s="56">
        <v>22</v>
      </c>
      <c r="B77" s="56">
        <v>9706</v>
      </c>
      <c r="C77" s="59">
        <v>14</v>
      </c>
      <c r="D77" s="56">
        <v>9734</v>
      </c>
      <c r="E77" s="59"/>
      <c r="F77" s="56"/>
      <c r="G77" s="62"/>
      <c r="H77" s="62"/>
      <c r="I77" s="40"/>
      <c r="J77" s="40"/>
      <c r="K77" s="41">
        <v>0</v>
      </c>
      <c r="L77">
        <v>21</v>
      </c>
    </row>
    <row r="78" spans="1:12" x14ac:dyDescent="0.3">
      <c r="A78" s="56">
        <v>22</v>
      </c>
      <c r="B78" s="56">
        <v>9837</v>
      </c>
      <c r="C78" s="59">
        <v>14</v>
      </c>
      <c r="D78" s="56">
        <v>9847</v>
      </c>
      <c r="E78" s="59"/>
      <c r="F78" s="56"/>
      <c r="G78" s="62"/>
      <c r="H78" s="62"/>
      <c r="I78" s="40"/>
      <c r="J78" s="40"/>
      <c r="K78" s="41">
        <v>0</v>
      </c>
      <c r="L78">
        <v>21</v>
      </c>
    </row>
    <row r="79" spans="1:12" x14ac:dyDescent="0.3">
      <c r="A79" s="56">
        <v>11</v>
      </c>
      <c r="B79" s="56">
        <v>9959</v>
      </c>
      <c r="C79" s="59">
        <v>21</v>
      </c>
      <c r="D79" s="56">
        <v>9990</v>
      </c>
      <c r="E79" s="59"/>
      <c r="F79" s="56"/>
      <c r="G79" s="62"/>
      <c r="H79" s="62"/>
      <c r="I79" s="40"/>
      <c r="J79" s="40"/>
      <c r="K79" s="41">
        <v>0</v>
      </c>
      <c r="L79">
        <v>12</v>
      </c>
    </row>
    <row r="80" spans="1:12" x14ac:dyDescent="0.3">
      <c r="A80" s="56">
        <v>11</v>
      </c>
      <c r="B80" s="56">
        <v>10091</v>
      </c>
      <c r="C80" s="59">
        <v>21</v>
      </c>
      <c r="D80" s="56">
        <v>10111</v>
      </c>
      <c r="E80" s="59"/>
      <c r="F80" s="56"/>
      <c r="G80" s="62"/>
      <c r="H80" s="62"/>
      <c r="I80" s="40"/>
      <c r="J80" s="40"/>
      <c r="K80" s="41">
        <v>0</v>
      </c>
      <c r="L80">
        <v>12</v>
      </c>
    </row>
    <row r="81" spans="1:12" x14ac:dyDescent="0.3">
      <c r="A81" s="57">
        <v>11</v>
      </c>
      <c r="B81" s="57">
        <v>10227</v>
      </c>
      <c r="C81" s="60">
        <v>21</v>
      </c>
      <c r="D81" s="57">
        <v>10248</v>
      </c>
      <c r="E81" s="60"/>
      <c r="F81" s="57"/>
      <c r="G81" s="63"/>
      <c r="H81" s="63"/>
      <c r="I81" s="39"/>
      <c r="J81" s="39"/>
      <c r="K81" s="49">
        <v>0</v>
      </c>
      <c r="L81">
        <v>12</v>
      </c>
    </row>
    <row r="82" spans="1:12" x14ac:dyDescent="0.3">
      <c r="A82" s="57">
        <v>22</v>
      </c>
      <c r="B82" s="57">
        <v>10405</v>
      </c>
      <c r="C82" s="60">
        <v>23</v>
      </c>
      <c r="D82" s="57">
        <v>10426</v>
      </c>
      <c r="E82" s="60"/>
      <c r="F82" s="57"/>
      <c r="G82" s="63"/>
      <c r="H82" s="63"/>
      <c r="I82" s="39"/>
      <c r="J82" s="39"/>
      <c r="K82" s="49">
        <v>0</v>
      </c>
      <c r="L82">
        <v>22</v>
      </c>
    </row>
    <row r="83" spans="1:12" x14ac:dyDescent="0.3">
      <c r="A83" s="57">
        <v>22</v>
      </c>
      <c r="B83" s="57">
        <v>10527</v>
      </c>
      <c r="C83" s="60">
        <v>14</v>
      </c>
      <c r="D83" s="57">
        <v>10538</v>
      </c>
      <c r="E83" s="60"/>
      <c r="F83" s="57"/>
      <c r="G83" s="63"/>
      <c r="H83" s="63"/>
      <c r="I83" s="39"/>
      <c r="J83" s="39"/>
      <c r="K83" s="49">
        <v>0</v>
      </c>
      <c r="L83">
        <v>21</v>
      </c>
    </row>
    <row r="84" spans="1:12" x14ac:dyDescent="0.3">
      <c r="A84" s="57">
        <v>11</v>
      </c>
      <c r="B84" s="57">
        <v>10635</v>
      </c>
      <c r="C84" s="60">
        <v>21</v>
      </c>
      <c r="D84" s="57">
        <v>10657</v>
      </c>
      <c r="E84" s="60"/>
      <c r="F84" s="57"/>
      <c r="G84" s="63"/>
      <c r="H84" s="63"/>
      <c r="I84" s="39"/>
      <c r="J84" s="39"/>
      <c r="K84" s="49">
        <v>0</v>
      </c>
      <c r="L84">
        <v>12</v>
      </c>
    </row>
    <row r="85" spans="1:12" x14ac:dyDescent="0.3">
      <c r="A85" s="57">
        <v>11</v>
      </c>
      <c r="B85" s="57">
        <v>10763</v>
      </c>
      <c r="C85" s="60">
        <v>21</v>
      </c>
      <c r="D85" s="57">
        <v>10811</v>
      </c>
      <c r="E85" s="60"/>
      <c r="F85" s="57"/>
      <c r="G85" s="63"/>
      <c r="H85" s="63"/>
      <c r="I85" s="39"/>
      <c r="J85" s="39"/>
      <c r="K85" s="49">
        <v>0</v>
      </c>
      <c r="L85">
        <v>12</v>
      </c>
    </row>
    <row r="86" spans="1:12" x14ac:dyDescent="0.3">
      <c r="A86" s="57">
        <v>22</v>
      </c>
      <c r="B86" s="57">
        <v>10898</v>
      </c>
      <c r="C86" s="60">
        <v>23</v>
      </c>
      <c r="D86" s="57">
        <v>10929</v>
      </c>
      <c r="E86" s="60"/>
      <c r="F86" s="57"/>
      <c r="G86" s="63"/>
      <c r="H86" s="63"/>
      <c r="I86" s="39"/>
      <c r="J86" s="39"/>
      <c r="K86" s="49">
        <v>0</v>
      </c>
      <c r="L86">
        <v>22</v>
      </c>
    </row>
    <row r="87" spans="1:12" x14ac:dyDescent="0.3">
      <c r="A87" s="57">
        <v>11</v>
      </c>
      <c r="B87" s="57">
        <v>11049</v>
      </c>
      <c r="C87" s="60">
        <v>21</v>
      </c>
      <c r="D87" s="57">
        <v>11064</v>
      </c>
      <c r="E87" s="60"/>
      <c r="F87" s="57"/>
      <c r="G87" s="63"/>
      <c r="H87" s="63"/>
      <c r="I87" s="39"/>
      <c r="J87" s="39"/>
      <c r="K87" s="49">
        <v>0</v>
      </c>
      <c r="L87">
        <v>12</v>
      </c>
    </row>
    <row r="88" spans="1:12" x14ac:dyDescent="0.3">
      <c r="A88" s="57">
        <v>22</v>
      </c>
      <c r="B88" s="57">
        <v>11162</v>
      </c>
      <c r="C88" s="60">
        <v>23</v>
      </c>
      <c r="D88" s="57">
        <v>11170</v>
      </c>
      <c r="E88" s="60"/>
      <c r="F88" s="57"/>
      <c r="G88" s="63"/>
      <c r="H88" s="63"/>
      <c r="I88" s="39"/>
      <c r="J88" s="39"/>
      <c r="K88" s="49">
        <v>0</v>
      </c>
      <c r="L88">
        <v>22</v>
      </c>
    </row>
    <row r="89" spans="1:12" x14ac:dyDescent="0.3">
      <c r="A89" s="57">
        <v>11</v>
      </c>
      <c r="B89" s="57">
        <v>11281</v>
      </c>
      <c r="C89" s="60">
        <v>21</v>
      </c>
      <c r="D89" s="57">
        <v>11293</v>
      </c>
      <c r="E89" s="60"/>
      <c r="F89" s="57"/>
      <c r="G89" s="63"/>
      <c r="H89" s="63"/>
      <c r="I89" s="39"/>
      <c r="J89" s="39"/>
      <c r="K89" s="49">
        <v>0</v>
      </c>
      <c r="L89">
        <v>12</v>
      </c>
    </row>
    <row r="90" spans="1:12" x14ac:dyDescent="0.3">
      <c r="A90" s="57">
        <v>22</v>
      </c>
      <c r="B90" s="57">
        <v>11381</v>
      </c>
      <c r="C90" s="60">
        <v>14</v>
      </c>
      <c r="D90" s="57">
        <v>11399</v>
      </c>
      <c r="E90" s="60"/>
      <c r="F90" s="57"/>
      <c r="G90" s="63"/>
      <c r="H90" s="63"/>
      <c r="I90" s="39"/>
      <c r="J90" s="39"/>
      <c r="K90" s="49">
        <v>0</v>
      </c>
      <c r="L90">
        <v>21</v>
      </c>
    </row>
    <row r="91" spans="1:12" x14ac:dyDescent="0.3">
      <c r="A91" s="57">
        <v>11</v>
      </c>
      <c r="B91" s="57">
        <v>11522</v>
      </c>
      <c r="C91" s="60">
        <v>21</v>
      </c>
      <c r="D91" s="57">
        <v>11540</v>
      </c>
      <c r="E91" s="60"/>
      <c r="F91" s="57"/>
      <c r="G91" s="63"/>
      <c r="H91" s="63"/>
      <c r="I91" s="39"/>
      <c r="J91" s="39"/>
      <c r="K91" s="49">
        <v>0</v>
      </c>
      <c r="L91">
        <v>12</v>
      </c>
    </row>
    <row r="92" spans="1:12" x14ac:dyDescent="0.3">
      <c r="A92" s="57">
        <v>22</v>
      </c>
      <c r="B92" s="57">
        <v>11636</v>
      </c>
      <c r="C92" s="60">
        <v>14</v>
      </c>
      <c r="D92" s="57">
        <v>11669</v>
      </c>
      <c r="E92" s="60"/>
      <c r="F92" s="57"/>
      <c r="G92" s="63"/>
      <c r="H92" s="63"/>
      <c r="I92" s="39"/>
      <c r="J92" s="39"/>
      <c r="K92" s="49">
        <v>0</v>
      </c>
      <c r="L92">
        <v>21</v>
      </c>
    </row>
    <row r="93" spans="1:12" x14ac:dyDescent="0.3">
      <c r="A93" s="57">
        <v>11</v>
      </c>
      <c r="B93" s="57">
        <v>11767</v>
      </c>
      <c r="C93" s="60">
        <v>21</v>
      </c>
      <c r="D93" s="57">
        <v>11788</v>
      </c>
      <c r="E93" s="60"/>
      <c r="F93" s="57"/>
      <c r="G93" s="63"/>
      <c r="H93" s="63"/>
      <c r="I93" s="39"/>
      <c r="J93" s="39"/>
      <c r="K93" s="49">
        <v>0</v>
      </c>
      <c r="L93">
        <v>12</v>
      </c>
    </row>
    <row r="94" spans="1:12" x14ac:dyDescent="0.3">
      <c r="A94" s="57">
        <v>22</v>
      </c>
      <c r="B94" s="57">
        <v>11888</v>
      </c>
      <c r="C94" s="60">
        <v>23</v>
      </c>
      <c r="D94" s="57">
        <v>11912</v>
      </c>
      <c r="E94" s="60"/>
      <c r="F94" s="57"/>
      <c r="G94" s="63"/>
      <c r="H94" s="63"/>
      <c r="I94" s="39"/>
      <c r="J94" s="39"/>
      <c r="K94" s="49">
        <v>0</v>
      </c>
      <c r="L94">
        <v>22</v>
      </c>
    </row>
    <row r="95" spans="1:12" x14ac:dyDescent="0.3">
      <c r="A95" s="57">
        <v>11</v>
      </c>
      <c r="B95" s="57">
        <v>12029</v>
      </c>
      <c r="C95" s="60">
        <v>21</v>
      </c>
      <c r="D95" s="57">
        <v>12041</v>
      </c>
      <c r="E95" s="60"/>
      <c r="F95" s="57"/>
      <c r="G95" s="63"/>
      <c r="H95" s="63"/>
      <c r="I95" s="39"/>
      <c r="J95" s="39"/>
      <c r="K95" s="49">
        <v>1</v>
      </c>
      <c r="L95">
        <v>12</v>
      </c>
    </row>
    <row r="96" spans="1:12" x14ac:dyDescent="0.3">
      <c r="A96" s="17"/>
      <c r="B96" s="17"/>
      <c r="C96" s="17"/>
      <c r="D96" s="17"/>
      <c r="E96" s="17"/>
      <c r="F96" s="17"/>
      <c r="G96" s="17"/>
      <c r="H9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77</v>
      </c>
      <c r="V3" s="25" t="s">
        <v>118</v>
      </c>
      <c r="W3">
        <f>COUNTA(L7:L19)</f>
        <v>13</v>
      </c>
      <c r="AA3" s="25" t="s">
        <v>118</v>
      </c>
      <c r="AB3">
        <f>COUNTA(L20:L32)</f>
        <v>13</v>
      </c>
      <c r="AF3" s="25" t="s">
        <v>118</v>
      </c>
      <c r="AG3">
        <f>COUNTA(L33:L44)</f>
        <v>12</v>
      </c>
      <c r="AK3" s="25" t="s">
        <v>118</v>
      </c>
      <c r="AL3">
        <f>COUNTA(L45:L57)</f>
        <v>13</v>
      </c>
      <c r="AP3" s="25" t="s">
        <v>118</v>
      </c>
      <c r="AQ3">
        <f>COUNTA(L58:L70)</f>
        <v>13</v>
      </c>
      <c r="AU3" s="25" t="s">
        <v>118</v>
      </c>
      <c r="AV3">
        <f>COUNTA(L71:L83)</f>
        <v>13</v>
      </c>
    </row>
    <row r="4" spans="1:48" x14ac:dyDescent="0.3">
      <c r="P4" s="25" t="s">
        <v>86</v>
      </c>
      <c r="Q4" s="26">
        <f>SUM(O7:O14)</f>
        <v>77</v>
      </c>
      <c r="V4" s="25" t="s">
        <v>119</v>
      </c>
      <c r="W4">
        <f>SUM(U7:U14)</f>
        <v>13</v>
      </c>
      <c r="AA4" s="25" t="s">
        <v>119</v>
      </c>
      <c r="AB4">
        <f>SUM(Z7:Z14)</f>
        <v>13</v>
      </c>
      <c r="AF4" s="25" t="s">
        <v>119</v>
      </c>
      <c r="AG4">
        <f>SUM(AE7:AE14)</f>
        <v>12</v>
      </c>
      <c r="AK4" s="25" t="s">
        <v>119</v>
      </c>
      <c r="AL4">
        <f>SUM(AJ7:AJ14)</f>
        <v>13</v>
      </c>
      <c r="AP4" s="25" t="s">
        <v>119</v>
      </c>
      <c r="AQ4">
        <f>SUM(AO7:AO14)</f>
        <v>13</v>
      </c>
      <c r="AU4" s="25" t="s">
        <v>119</v>
      </c>
      <c r="AV4">
        <f>SUM(AT7:AT14)</f>
        <v>13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93</v>
      </c>
      <c r="C7" s="58">
        <v>14</v>
      </c>
      <c r="D7" s="55">
        <v>106</v>
      </c>
      <c r="E7" s="58"/>
      <c r="F7" s="55"/>
      <c r="G7" s="61"/>
      <c r="H7" s="61"/>
      <c r="I7" s="40"/>
      <c r="J7" s="40"/>
      <c r="K7" s="41">
        <v>0</v>
      </c>
      <c r="L7">
        <v>21</v>
      </c>
      <c r="N7" s="34">
        <v>11</v>
      </c>
      <c r="O7" s="34">
        <f>COUNTIF($L$7:$L$500,N7)</f>
        <v>1</v>
      </c>
      <c r="P7" s="34">
        <f>O7/$Q$4</f>
        <v>1.2987012987012988E-2</v>
      </c>
      <c r="Q7" s="34">
        <f>IF(P7=0,0,(P7*((LOG(P7))/LOG(2))))</f>
        <v>-8.1386838190842872E-2</v>
      </c>
      <c r="T7" s="34">
        <f>N7</f>
        <v>11</v>
      </c>
      <c r="U7" s="34">
        <f>COUNTIF(L7:L19,T7)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COUNTIF(L20:L32,Y7)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COUNTIF(L33:L44,AD7)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COUNTIF(L45:L57,AI7)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COUNTIF(L58:L70,AN7)</f>
        <v>1</v>
      </c>
      <c r="AP7" s="34">
        <f>AO7/(AQ4-AO8)</f>
        <v>0.14285714285714285</v>
      </c>
      <c r="AQ7" s="34">
        <f>IF(AP7=0,0,(AP7*((LOG(AP7))/LOG(2))))</f>
        <v>-0.40105070315108626</v>
      </c>
      <c r="AS7" s="34">
        <f>N7</f>
        <v>11</v>
      </c>
      <c r="AT7" s="34">
        <f>COUNTIF(L71:L83,AS7)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228</v>
      </c>
      <c r="C8" s="59">
        <v>21</v>
      </c>
      <c r="D8" s="56">
        <v>242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33</v>
      </c>
      <c r="P8" s="34">
        <f>O8/$Q$4</f>
        <v>0.42857142857142855</v>
      </c>
      <c r="Q8" s="34">
        <f>IF(P8=0,0,(P8*((LOG(P8))/LOG(2))))</f>
        <v>-0.52388246628704915</v>
      </c>
      <c r="T8" s="34">
        <f>N8</f>
        <v>12</v>
      </c>
      <c r="U8" s="34">
        <f>COUNTIF(L7:L19,T8)</f>
        <v>5</v>
      </c>
      <c r="V8" s="53"/>
      <c r="W8" s="54"/>
      <c r="Y8" s="34">
        <f>N8</f>
        <v>12</v>
      </c>
      <c r="Z8" s="34">
        <f>COUNTIF(L20:L32,Y8)</f>
        <v>6</v>
      </c>
      <c r="AA8" s="53"/>
      <c r="AB8" s="54"/>
      <c r="AD8" s="34">
        <f>N8</f>
        <v>12</v>
      </c>
      <c r="AE8" s="34">
        <f>COUNTIF(L33:L44,AD8)</f>
        <v>5</v>
      </c>
      <c r="AF8" s="53"/>
      <c r="AG8" s="54"/>
      <c r="AI8" s="34">
        <f>N8</f>
        <v>12</v>
      </c>
      <c r="AJ8" s="34">
        <f>COUNTIF(L45:L57,AI8)</f>
        <v>5</v>
      </c>
      <c r="AK8" s="53"/>
      <c r="AL8" s="54"/>
      <c r="AN8" s="34">
        <f>N8</f>
        <v>12</v>
      </c>
      <c r="AO8" s="34">
        <f>COUNTIF(L58:L70,AN8)</f>
        <v>6</v>
      </c>
      <c r="AP8" s="53"/>
      <c r="AQ8" s="54"/>
      <c r="AS8" s="34">
        <f>N8</f>
        <v>12</v>
      </c>
      <c r="AT8" s="34">
        <f>COUNTIF(L71:L83,AS8)</f>
        <v>6</v>
      </c>
      <c r="AU8" s="53"/>
      <c r="AV8" s="54"/>
    </row>
    <row r="9" spans="1:48" x14ac:dyDescent="0.3">
      <c r="A9" s="56">
        <v>11</v>
      </c>
      <c r="B9" s="56">
        <v>365</v>
      </c>
      <c r="C9" s="59">
        <v>21</v>
      </c>
      <c r="D9" s="56">
        <v>401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18</v>
      </c>
      <c r="P9" s="34">
        <f>O9/$Q$4</f>
        <v>0.23376623376623376</v>
      </c>
      <c r="Q9" s="34">
        <f>IF(P9=0,0,(P9*((LOG(P9))/LOG(2))))</f>
        <v>-0.49017542476034542</v>
      </c>
      <c r="T9" s="34">
        <f>N9</f>
        <v>21</v>
      </c>
      <c r="U9" s="34">
        <f>COUNTIF(L7:L19,T9)</f>
        <v>6</v>
      </c>
      <c r="V9" s="34">
        <f>U9/(W4-U8)</f>
        <v>0.75</v>
      </c>
      <c r="W9" s="34">
        <f>IF(V9=0,0,(V9*((LOG(V9))/LOG(2))))</f>
        <v>-0.31127812445913283</v>
      </c>
      <c r="Y9" s="34">
        <f>N9</f>
        <v>21</v>
      </c>
      <c r="Z9" s="34">
        <f>COUNTIF(L20:L32,Y9)</f>
        <v>2</v>
      </c>
      <c r="AA9" s="34">
        <f>Z9/(AB4-Z8)</f>
        <v>0.2857142857142857</v>
      </c>
      <c r="AB9" s="34">
        <f>IF(AA9=0,0,(AA9*((LOG(AA9))/LOG(2))))</f>
        <v>-0.51638712058788683</v>
      </c>
      <c r="AD9" s="34">
        <f>N9</f>
        <v>21</v>
      </c>
      <c r="AE9" s="34">
        <f>COUNTIF(L33:L44,AD9)</f>
        <v>2</v>
      </c>
      <c r="AF9" s="34">
        <f>AE9/(AG4-AE8)</f>
        <v>0.2857142857142857</v>
      </c>
      <c r="AG9" s="34">
        <f>IF(AF9=0,0,(AF9*((LOG(AF9))/LOG(2))))</f>
        <v>-0.51638712058788683</v>
      </c>
      <c r="AI9" s="34">
        <f>N9</f>
        <v>21</v>
      </c>
      <c r="AJ9" s="34">
        <f>COUNTIF(L45:L57,AI9)</f>
        <v>3</v>
      </c>
      <c r="AK9" s="34">
        <f>AJ9/(AL4-AJ8)</f>
        <v>0.375</v>
      </c>
      <c r="AL9" s="34">
        <f>IF(AK9=0,0,(AK9*((LOG(AK9))/LOG(2))))</f>
        <v>-0.53063906222956647</v>
      </c>
      <c r="AN9" s="34">
        <f>N9</f>
        <v>21</v>
      </c>
      <c r="AO9" s="34">
        <f>COUNTIF(L58:L70,AN9)</f>
        <v>4</v>
      </c>
      <c r="AP9" s="34">
        <f>AO9/(AQ4-AO8)</f>
        <v>0.5714285714285714</v>
      </c>
      <c r="AQ9" s="34">
        <f>IF(AP9=0,0,(AP9*((LOG(AP9))/LOG(2))))</f>
        <v>-0.46134566974720237</v>
      </c>
      <c r="AS9" s="34">
        <f>N9</f>
        <v>21</v>
      </c>
      <c r="AT9" s="34">
        <f>COUNTIF(L71:L83,AS9)</f>
        <v>1</v>
      </c>
      <c r="AU9" s="34">
        <f>AT9/(AV4-AT8)</f>
        <v>0.14285714285714285</v>
      </c>
      <c r="AV9" s="34">
        <f>IF(AU9=0,0,(AU9*((LOG(AU9))/LOG(2))))</f>
        <v>-0.40105070315108626</v>
      </c>
    </row>
    <row r="10" spans="1:48" x14ac:dyDescent="0.3">
      <c r="A10" s="56">
        <v>11</v>
      </c>
      <c r="B10" s="56">
        <v>511</v>
      </c>
      <c r="C10" s="59">
        <v>21</v>
      </c>
      <c r="D10" s="56">
        <v>533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25</v>
      </c>
      <c r="P10" s="34">
        <f>O10/$Q$4</f>
        <v>0.32467532467532467</v>
      </c>
      <c r="Q10" s="34">
        <f>IF(P10=0,0,(P10*((LOG(P10))/LOG(2))))</f>
        <v>-0.52692543861044694</v>
      </c>
      <c r="T10" s="34">
        <f>N10</f>
        <v>22</v>
      </c>
      <c r="U10" s="34">
        <f>COUNTIF(L7:L19,T10)</f>
        <v>2</v>
      </c>
      <c r="V10" s="34">
        <f>U10/(W4-U8)</f>
        <v>0.25</v>
      </c>
      <c r="W10" s="34">
        <f>IF(V10=0,0,(V10*((LOG(V10))/LOG(2))))</f>
        <v>-0.5</v>
      </c>
      <c r="Y10" s="34">
        <f>N10</f>
        <v>22</v>
      </c>
      <c r="Z10" s="34">
        <f>COUNTIF(L20:L32,Y10)</f>
        <v>5</v>
      </c>
      <c r="AA10" s="34">
        <f>Z10/(AB4-Z8)</f>
        <v>0.7142857142857143</v>
      </c>
      <c r="AB10" s="34">
        <f>IF(AA10=0,0,(AA10*((LOG(AA10))/LOG(2))))</f>
        <v>-0.34673344797874411</v>
      </c>
      <c r="AD10" s="34">
        <f>N10</f>
        <v>22</v>
      </c>
      <c r="AE10" s="34">
        <f>COUNTIF(L33:L44,AD10)</f>
        <v>5</v>
      </c>
      <c r="AF10" s="34">
        <f>AE10/(AG4-AE8)</f>
        <v>0.7142857142857143</v>
      </c>
      <c r="AG10" s="34">
        <f>IF(AF10=0,0,(AF10*((LOG(AF10))/LOG(2))))</f>
        <v>-0.34673344797874411</v>
      </c>
      <c r="AI10" s="34">
        <f>N10</f>
        <v>22</v>
      </c>
      <c r="AJ10" s="34">
        <f>COUNTIF(L45:L57,AI10)</f>
        <v>5</v>
      </c>
      <c r="AK10" s="34">
        <f>AJ10/(AL4-AJ8)</f>
        <v>0.625</v>
      </c>
      <c r="AL10" s="34">
        <f>IF(AK10=0,0,(AK10*((LOG(AK10))/LOG(2))))</f>
        <v>-0.42379494069539858</v>
      </c>
      <c r="AN10" s="34">
        <f>N10</f>
        <v>22</v>
      </c>
      <c r="AO10" s="34">
        <f>COUNTIF(L58:L70,AN10)</f>
        <v>2</v>
      </c>
      <c r="AP10" s="34">
        <f>AO10/(AQ4-AO8)</f>
        <v>0.2857142857142857</v>
      </c>
      <c r="AQ10" s="34">
        <f>IF(AP10=0,0,(AP10*((LOG(AP10))/LOG(2))))</f>
        <v>-0.51638712058788683</v>
      </c>
      <c r="AS10" s="34">
        <f>N10</f>
        <v>22</v>
      </c>
      <c r="AT10" s="34">
        <f>COUNTIF(L71:L83,AS10)</f>
        <v>6</v>
      </c>
      <c r="AU10" s="34">
        <f>AT10/(AV4-AT8)</f>
        <v>0.8571428571428571</v>
      </c>
      <c r="AV10" s="34">
        <f>IF(AU10=0,0,(AU10*((LOG(AU10))/LOG(2))))</f>
        <v>-0.19062207543124113</v>
      </c>
    </row>
    <row r="11" spans="1:48" x14ac:dyDescent="0.3">
      <c r="A11" s="56">
        <v>22</v>
      </c>
      <c r="B11" s="56">
        <v>660</v>
      </c>
      <c r="C11" s="59">
        <v>14</v>
      </c>
      <c r="D11" s="56">
        <v>702</v>
      </c>
      <c r="E11" s="59"/>
      <c r="F11" s="56"/>
      <c r="G11" s="62"/>
      <c r="H11" s="62"/>
      <c r="I11" s="40"/>
      <c r="J11" s="40"/>
      <c r="K11" s="41">
        <v>0</v>
      </c>
      <c r="L11">
        <v>21</v>
      </c>
      <c r="N11" s="34"/>
      <c r="O11" s="34"/>
      <c r="P11" s="34"/>
      <c r="Q11" s="34"/>
      <c r="T11" s="34">
        <f>N11</f>
        <v>0</v>
      </c>
      <c r="U11" s="34">
        <f>COUNTIF(L7:L19,T11)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COUNTIF(L20:L32,Y11)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COUNTIF(L33:L44,AD11)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COUNTIF(L45:L57,AI11)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COUNTIF(L58:L70,AN11)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COUNTIF(L71:L83,AS11)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821</v>
      </c>
      <c r="C12" s="59">
        <v>14</v>
      </c>
      <c r="D12" s="56">
        <v>833</v>
      </c>
      <c r="E12" s="59"/>
      <c r="F12" s="56"/>
      <c r="G12" s="62"/>
      <c r="H12" s="62"/>
      <c r="I12" s="40"/>
      <c r="J12" s="40"/>
      <c r="K12" s="41">
        <v>0</v>
      </c>
      <c r="L12">
        <v>21</v>
      </c>
      <c r="N12" s="34"/>
      <c r="O12" s="34"/>
      <c r="P12" s="34"/>
      <c r="Q12" s="34"/>
      <c r="T12" s="34">
        <f>N12</f>
        <v>0</v>
      </c>
      <c r="U12" s="34">
        <f>COUNTIF(L7:L19,T12)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COUNTIF(L20:L32,Y12)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COUNTIF(L33:L44,AD12)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COUNTIF(L45:L57,AI12)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COUNTIF(L58:L70,AN12)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COUNTIF(L71:L83,AS12)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964</v>
      </c>
      <c r="C13" s="59">
        <v>21</v>
      </c>
      <c r="D13" s="56">
        <v>985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COUNTIF(L7:L19,T13)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COUNTIF(L20:L32,Y13)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COUNTIF(L33:L44,AD13)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COUNTIF(L45:L57,AI13)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COUNTIF(L58:L70,AN13)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COUNTIF(L71:L83,AS13)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1104</v>
      </c>
      <c r="C14" s="59">
        <v>23</v>
      </c>
      <c r="D14" s="56">
        <v>1115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COUNTIF(L7:L19,T14)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COUNTIF(L20:L32,Y14)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COUNTIF(L33:L44,AD14)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COUNTIF(L45:L57,AI14)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COUNTIF(L58:L70,AN14)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COUNTIF(L71:L83,AS14)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22</v>
      </c>
      <c r="B15" s="56">
        <v>1214</v>
      </c>
      <c r="C15" s="59">
        <v>14</v>
      </c>
      <c r="D15" s="56">
        <v>1230</v>
      </c>
      <c r="E15" s="59"/>
      <c r="F15" s="56"/>
      <c r="G15" s="62"/>
      <c r="H15" s="62"/>
      <c r="I15" s="40"/>
      <c r="J15" s="40"/>
      <c r="K15" s="41">
        <v>0</v>
      </c>
      <c r="L15">
        <v>21</v>
      </c>
      <c r="P15">
        <f>SUM(P7:P14)</f>
        <v>1</v>
      </c>
      <c r="Q15">
        <f>-SUM(Q7:Q14)</f>
        <v>1.6223701678486844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0.863120568566631</v>
      </c>
      <c r="AF15">
        <f>SUM(AF7:AF14)</f>
        <v>1</v>
      </c>
      <c r="AG15">
        <f>-SUM(AG7:AG14)</f>
        <v>0.863120568566631</v>
      </c>
      <c r="AK15">
        <f>SUM(AK7:AK14)</f>
        <v>1</v>
      </c>
      <c r="AL15">
        <f>-SUM(AL7:AL14)</f>
        <v>0.95443400292496505</v>
      </c>
      <c r="AP15">
        <f>SUM(AP7:AP14)</f>
        <v>0.99999999999999989</v>
      </c>
      <c r="AQ15">
        <f>-SUM(AQ7:AQ14)</f>
        <v>1.3787834934861753</v>
      </c>
      <c r="AU15">
        <f>SUM(AU7:AU14)</f>
        <v>1</v>
      </c>
      <c r="AV15">
        <f>-SUM(AV7:AV14)</f>
        <v>0.59167277858232736</v>
      </c>
    </row>
    <row r="16" spans="1:48" x14ac:dyDescent="0.3">
      <c r="A16" s="56">
        <v>11</v>
      </c>
      <c r="B16" s="56">
        <v>1356</v>
      </c>
      <c r="C16" s="59">
        <v>21</v>
      </c>
      <c r="D16" s="56">
        <v>1369</v>
      </c>
      <c r="E16" s="59"/>
      <c r="F16" s="56"/>
      <c r="G16" s="62"/>
      <c r="H16" s="62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0.25888390442428977</v>
      </c>
      <c r="V16" s="27" t="s">
        <v>117</v>
      </c>
      <c r="W16" s="27">
        <f>W15/(LOG(W4)/LOG(2))</f>
        <v>0.21923830308109346</v>
      </c>
      <c r="AA16" s="27" t="s">
        <v>120</v>
      </c>
      <c r="AB16" s="27">
        <f>AB15/(LOG(AB4)/LOG(2))</f>
        <v>0.23324810949770525</v>
      </c>
      <c r="AF16" s="27" t="s">
        <v>121</v>
      </c>
      <c r="AG16" s="27">
        <f>AG15/(LOG(AG4)/LOG(2))</f>
        <v>0.24076139384805401</v>
      </c>
      <c r="AK16" s="27" t="s">
        <v>122</v>
      </c>
      <c r="AL16" s="27">
        <f>AL15/(LOG(AL4)/LOG(2))</f>
        <v>0.25792448347312164</v>
      </c>
      <c r="AP16" s="27" t="s">
        <v>123</v>
      </c>
      <c r="AQ16" s="27">
        <f>AQ15/(LOG(AQ4)/LOG(2))</f>
        <v>0.37259990663455644</v>
      </c>
      <c r="AU16" s="27" t="s">
        <v>124</v>
      </c>
      <c r="AV16" s="27">
        <f>AV15/(LOG(AV4)/LOG(2))</f>
        <v>0.15989255970897234</v>
      </c>
    </row>
    <row r="17" spans="1:22" x14ac:dyDescent="0.3">
      <c r="A17" s="56">
        <v>22</v>
      </c>
      <c r="B17" s="56">
        <v>1506</v>
      </c>
      <c r="C17" s="59">
        <v>14</v>
      </c>
      <c r="D17" s="56">
        <v>1550</v>
      </c>
      <c r="E17" s="59"/>
      <c r="F17" s="56"/>
      <c r="G17" s="62"/>
      <c r="H17" s="62"/>
      <c r="I17" s="40"/>
      <c r="J17" s="40"/>
      <c r="K17" s="41">
        <v>0</v>
      </c>
      <c r="L17">
        <v>21</v>
      </c>
    </row>
    <row r="18" spans="1:22" x14ac:dyDescent="0.3">
      <c r="A18" s="56">
        <v>22</v>
      </c>
      <c r="B18" s="56">
        <v>1720</v>
      </c>
      <c r="C18" s="59">
        <v>23</v>
      </c>
      <c r="D18" s="56">
        <v>1735</v>
      </c>
      <c r="E18" s="59"/>
      <c r="F18" s="56"/>
      <c r="G18" s="62"/>
      <c r="H18" s="62"/>
      <c r="I18" s="40"/>
      <c r="J18" s="40"/>
      <c r="K18" s="41">
        <v>0</v>
      </c>
      <c r="L18">
        <v>22</v>
      </c>
    </row>
    <row r="19" spans="1:22" x14ac:dyDescent="0.3">
      <c r="A19" s="56">
        <v>22</v>
      </c>
      <c r="B19" s="56">
        <v>1834</v>
      </c>
      <c r="C19" s="59">
        <v>14</v>
      </c>
      <c r="D19" s="56">
        <v>1856</v>
      </c>
      <c r="E19" s="59"/>
      <c r="F19" s="56"/>
      <c r="G19" s="62"/>
      <c r="H19" s="62"/>
      <c r="I19" s="40"/>
      <c r="J19" s="40"/>
      <c r="K19" s="41">
        <v>0</v>
      </c>
      <c r="L19">
        <v>21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1958</v>
      </c>
      <c r="C20" s="60">
        <v>14</v>
      </c>
      <c r="D20" s="57">
        <v>1976</v>
      </c>
      <c r="E20" s="60"/>
      <c r="F20" s="57"/>
      <c r="G20" s="63"/>
      <c r="H20" s="63"/>
      <c r="I20" s="39"/>
      <c r="J20" s="39"/>
      <c r="K20" s="49">
        <v>0</v>
      </c>
      <c r="L20">
        <v>21</v>
      </c>
      <c r="N20" s="38">
        <f>COUNTIF(L7:L83,G3)</f>
        <v>33</v>
      </c>
      <c r="O20" s="38"/>
      <c r="P20" s="45">
        <v>13</v>
      </c>
      <c r="Q20" s="45">
        <v>13</v>
      </c>
      <c r="R20" s="45">
        <v>12</v>
      </c>
      <c r="S20" s="45">
        <v>13</v>
      </c>
      <c r="T20" s="45">
        <v>13</v>
      </c>
      <c r="U20" s="45">
        <v>13</v>
      </c>
      <c r="V20" s="44"/>
    </row>
    <row r="21" spans="1:22" x14ac:dyDescent="0.3">
      <c r="A21" s="57">
        <v>22</v>
      </c>
      <c r="B21" s="57">
        <v>2079</v>
      </c>
      <c r="C21" s="60">
        <v>14</v>
      </c>
      <c r="D21" s="57">
        <v>2091</v>
      </c>
      <c r="E21" s="60"/>
      <c r="F21" s="57"/>
      <c r="G21" s="63"/>
      <c r="H21" s="63"/>
      <c r="I21" s="39"/>
      <c r="J21" s="39"/>
      <c r="K21" s="49">
        <v>0</v>
      </c>
      <c r="L21">
        <v>21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22</v>
      </c>
      <c r="B22" s="57">
        <v>2219</v>
      </c>
      <c r="C22" s="60">
        <v>23</v>
      </c>
      <c r="D22" s="57">
        <v>2253</v>
      </c>
      <c r="E22" s="60"/>
      <c r="F22" s="57"/>
      <c r="G22" s="63"/>
      <c r="H22" s="63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2366</v>
      </c>
      <c r="C23" s="60">
        <v>21</v>
      </c>
      <c r="D23" s="57">
        <v>2415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2540</v>
      </c>
      <c r="C24" s="60">
        <v>21</v>
      </c>
      <c r="D24" s="57">
        <v>2561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5</v>
      </c>
      <c r="Q24" s="45">
        <f>Z8</f>
        <v>6</v>
      </c>
      <c r="R24" s="45">
        <f>AE8</f>
        <v>5</v>
      </c>
      <c r="S24" s="45">
        <f>AJ8</f>
        <v>5</v>
      </c>
      <c r="T24" s="45">
        <f>AO8</f>
        <v>6</v>
      </c>
      <c r="U24" s="45">
        <f>AT8</f>
        <v>6</v>
      </c>
      <c r="V24" s="43"/>
    </row>
    <row r="25" spans="1:22" x14ac:dyDescent="0.3">
      <c r="A25" s="57">
        <v>22</v>
      </c>
      <c r="B25" s="57">
        <v>2681</v>
      </c>
      <c r="C25" s="60">
        <v>23</v>
      </c>
      <c r="D25" s="57">
        <v>2704</v>
      </c>
      <c r="E25" s="60"/>
      <c r="F25" s="57"/>
      <c r="G25" s="63"/>
      <c r="H25" s="63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22</v>
      </c>
      <c r="B26" s="57">
        <v>2804</v>
      </c>
      <c r="C26" s="60">
        <v>23</v>
      </c>
      <c r="D26" s="57">
        <v>2827</v>
      </c>
      <c r="E26" s="60"/>
      <c r="F26" s="57"/>
      <c r="G26" s="63"/>
      <c r="H26" s="63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22</v>
      </c>
      <c r="B27" s="57">
        <v>2998</v>
      </c>
      <c r="C27" s="60">
        <v>23</v>
      </c>
      <c r="D27" s="57">
        <v>3006</v>
      </c>
      <c r="E27" s="60"/>
      <c r="F27" s="57"/>
      <c r="G27" s="63"/>
      <c r="H27" s="63"/>
      <c r="I27" s="39"/>
      <c r="J27" s="39"/>
      <c r="K27" s="49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3127</v>
      </c>
      <c r="C28" s="60">
        <v>21</v>
      </c>
      <c r="D28" s="57">
        <v>3179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110</v>
      </c>
      <c r="P28">
        <f>D19/P20</f>
        <v>142.76923076923077</v>
      </c>
      <c r="Q28">
        <f>(D32-D19)/Q20</f>
        <v>139.76923076923077</v>
      </c>
      <c r="R28">
        <f>(D44-D32)/R20</f>
        <v>133.08333333333334</v>
      </c>
      <c r="S28">
        <f>(D57-D44)/S20</f>
        <v>127.61538461538461</v>
      </c>
      <c r="T28">
        <f>(D70-D57)/T20</f>
        <v>138.46153846153845</v>
      </c>
      <c r="U28">
        <f>(D83-D70)/U20</f>
        <v>138.61538461538461</v>
      </c>
    </row>
    <row r="29" spans="1:22" x14ac:dyDescent="0.3">
      <c r="A29" s="57">
        <v>11</v>
      </c>
      <c r="B29" s="57">
        <v>3287</v>
      </c>
      <c r="C29" s="60">
        <v>21</v>
      </c>
      <c r="D29" s="57">
        <v>3296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22</v>
      </c>
      <c r="B30" s="57">
        <v>3397</v>
      </c>
      <c r="C30" s="60">
        <v>23</v>
      </c>
      <c r="D30" s="57">
        <v>3414</v>
      </c>
      <c r="E30" s="60"/>
      <c r="F30" s="57"/>
      <c r="G30" s="63"/>
      <c r="H30" s="63"/>
      <c r="I30" s="39"/>
      <c r="J30" s="39"/>
      <c r="K30" s="49">
        <v>0</v>
      </c>
      <c r="L30">
        <v>22</v>
      </c>
    </row>
    <row r="31" spans="1:22" x14ac:dyDescent="0.3">
      <c r="A31" s="57">
        <v>11</v>
      </c>
      <c r="B31" s="57">
        <v>3537</v>
      </c>
      <c r="C31" s="60">
        <v>21</v>
      </c>
      <c r="D31" s="57">
        <v>3549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3660</v>
      </c>
      <c r="C32" s="60">
        <v>21</v>
      </c>
      <c r="D32" s="57">
        <v>3673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6">
        <v>22</v>
      </c>
      <c r="B33" s="56">
        <v>3777</v>
      </c>
      <c r="C33" s="59">
        <v>23</v>
      </c>
      <c r="D33" s="56">
        <v>3827</v>
      </c>
      <c r="E33" s="59"/>
      <c r="F33" s="56"/>
      <c r="G33" s="62"/>
      <c r="H33" s="62"/>
      <c r="I33" s="40"/>
      <c r="J33" s="40"/>
      <c r="K33" s="41">
        <v>0</v>
      </c>
      <c r="L33">
        <v>22</v>
      </c>
    </row>
    <row r="34" spans="1:12" x14ac:dyDescent="0.3">
      <c r="A34" s="56">
        <v>22</v>
      </c>
      <c r="B34" s="56">
        <v>3949</v>
      </c>
      <c r="C34" s="59">
        <v>23</v>
      </c>
      <c r="D34" s="56">
        <v>3960</v>
      </c>
      <c r="E34" s="59"/>
      <c r="F34" s="56"/>
      <c r="G34" s="62"/>
      <c r="H34" s="62"/>
      <c r="I34" s="40"/>
      <c r="J34" s="40"/>
      <c r="K34" s="41">
        <v>0</v>
      </c>
      <c r="L34">
        <v>22</v>
      </c>
    </row>
    <row r="35" spans="1:12" x14ac:dyDescent="0.3">
      <c r="A35" s="56">
        <v>22</v>
      </c>
      <c r="B35" s="56">
        <v>4059</v>
      </c>
      <c r="C35" s="59">
        <v>14</v>
      </c>
      <c r="D35" s="56">
        <v>4072</v>
      </c>
      <c r="E35" s="59"/>
      <c r="F35" s="56"/>
      <c r="G35" s="62"/>
      <c r="H35" s="62"/>
      <c r="I35" s="40"/>
      <c r="J35" s="40"/>
      <c r="K35" s="41">
        <v>0</v>
      </c>
      <c r="L35">
        <v>21</v>
      </c>
    </row>
    <row r="36" spans="1:12" x14ac:dyDescent="0.3">
      <c r="A36" s="56">
        <v>11</v>
      </c>
      <c r="B36" s="56">
        <v>4201</v>
      </c>
      <c r="C36" s="59">
        <v>21</v>
      </c>
      <c r="D36" s="56">
        <v>4212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4322</v>
      </c>
      <c r="C37" s="59">
        <v>21</v>
      </c>
      <c r="D37" s="56">
        <v>4330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4441</v>
      </c>
      <c r="C38" s="59">
        <v>21</v>
      </c>
      <c r="D38" s="56">
        <v>4470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4576</v>
      </c>
      <c r="C39" s="59">
        <v>21</v>
      </c>
      <c r="D39" s="56">
        <v>4625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4734</v>
      </c>
      <c r="C40" s="59">
        <v>21</v>
      </c>
      <c r="D40" s="56">
        <v>4754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22</v>
      </c>
      <c r="B41" s="56">
        <v>4887</v>
      </c>
      <c r="C41" s="59">
        <v>23</v>
      </c>
      <c r="D41" s="56">
        <v>4909</v>
      </c>
      <c r="E41" s="59"/>
      <c r="F41" s="56"/>
      <c r="G41" s="62"/>
      <c r="H41" s="62"/>
      <c r="I41" s="40"/>
      <c r="J41" s="40"/>
      <c r="K41" s="41">
        <v>0</v>
      </c>
      <c r="L41">
        <v>22</v>
      </c>
    </row>
    <row r="42" spans="1:12" x14ac:dyDescent="0.3">
      <c r="A42" s="56">
        <v>22</v>
      </c>
      <c r="B42" s="56">
        <v>5017</v>
      </c>
      <c r="C42" s="59">
        <v>23</v>
      </c>
      <c r="D42" s="56">
        <v>5026</v>
      </c>
      <c r="E42" s="59"/>
      <c r="F42" s="56"/>
      <c r="G42" s="62"/>
      <c r="H42" s="62"/>
      <c r="I42" s="40"/>
      <c r="J42" s="40"/>
      <c r="K42" s="41">
        <v>0</v>
      </c>
      <c r="L42">
        <v>22</v>
      </c>
    </row>
    <row r="43" spans="1:12" x14ac:dyDescent="0.3">
      <c r="A43" s="56">
        <v>22</v>
      </c>
      <c r="B43" s="56">
        <v>5130</v>
      </c>
      <c r="C43" s="59">
        <v>14</v>
      </c>
      <c r="D43" s="56">
        <v>5141</v>
      </c>
      <c r="E43" s="59"/>
      <c r="F43" s="56"/>
      <c r="G43" s="62"/>
      <c r="H43" s="62"/>
      <c r="I43" s="40"/>
      <c r="J43" s="40"/>
      <c r="K43" s="41">
        <v>0</v>
      </c>
      <c r="L43">
        <v>21</v>
      </c>
    </row>
    <row r="44" spans="1:12" x14ac:dyDescent="0.3">
      <c r="A44" s="56">
        <v>22</v>
      </c>
      <c r="B44" s="56">
        <v>5265</v>
      </c>
      <c r="C44" s="59">
        <v>23</v>
      </c>
      <c r="D44" s="56">
        <v>5270</v>
      </c>
      <c r="E44" s="59"/>
      <c r="F44" s="56"/>
      <c r="G44" s="62"/>
      <c r="H44" s="62"/>
      <c r="I44" s="40"/>
      <c r="J44" s="40"/>
      <c r="K44" s="41">
        <v>0</v>
      </c>
      <c r="L44">
        <v>22</v>
      </c>
    </row>
    <row r="45" spans="1:12" x14ac:dyDescent="0.3">
      <c r="A45" s="57">
        <v>22</v>
      </c>
      <c r="B45" s="57">
        <v>5370</v>
      </c>
      <c r="C45" s="60">
        <v>14</v>
      </c>
      <c r="D45" s="57">
        <v>5380</v>
      </c>
      <c r="E45" s="60"/>
      <c r="F45" s="57"/>
      <c r="G45" s="63"/>
      <c r="H45" s="63"/>
      <c r="I45" s="39"/>
      <c r="J45" s="39"/>
      <c r="K45" s="49">
        <v>0</v>
      </c>
      <c r="L45">
        <v>21</v>
      </c>
    </row>
    <row r="46" spans="1:12" x14ac:dyDescent="0.3">
      <c r="A46" s="57">
        <v>22</v>
      </c>
      <c r="B46" s="57">
        <v>5499</v>
      </c>
      <c r="C46" s="60">
        <v>23</v>
      </c>
      <c r="D46" s="57">
        <v>5511</v>
      </c>
      <c r="E46" s="60"/>
      <c r="F46" s="57"/>
      <c r="G46" s="63"/>
      <c r="H46" s="63"/>
      <c r="I46" s="39"/>
      <c r="J46" s="39"/>
      <c r="K46" s="49">
        <v>0</v>
      </c>
      <c r="L46">
        <v>22</v>
      </c>
    </row>
    <row r="47" spans="1:12" x14ac:dyDescent="0.3">
      <c r="A47" s="57">
        <v>22</v>
      </c>
      <c r="B47" s="57">
        <v>5620</v>
      </c>
      <c r="C47" s="60">
        <v>23</v>
      </c>
      <c r="D47" s="57">
        <v>5633</v>
      </c>
      <c r="E47" s="60"/>
      <c r="F47" s="57"/>
      <c r="G47" s="63"/>
      <c r="H47" s="63"/>
      <c r="I47" s="39"/>
      <c r="J47" s="39"/>
      <c r="K47" s="49">
        <v>0</v>
      </c>
      <c r="L47">
        <v>22</v>
      </c>
    </row>
    <row r="48" spans="1:12" x14ac:dyDescent="0.3">
      <c r="A48" s="57">
        <v>11</v>
      </c>
      <c r="B48" s="57">
        <v>5751</v>
      </c>
      <c r="C48" s="60">
        <v>21</v>
      </c>
      <c r="D48" s="57">
        <v>5771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5889</v>
      </c>
      <c r="C49" s="60">
        <v>21</v>
      </c>
      <c r="D49" s="57">
        <v>5902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22</v>
      </c>
      <c r="B50" s="57">
        <v>6025</v>
      </c>
      <c r="C50" s="60">
        <v>23</v>
      </c>
      <c r="D50" s="57">
        <v>6040</v>
      </c>
      <c r="E50" s="60"/>
      <c r="F50" s="57"/>
      <c r="G50" s="63"/>
      <c r="H50" s="63"/>
      <c r="I50" s="39"/>
      <c r="J50" s="39"/>
      <c r="K50" s="49">
        <v>0</v>
      </c>
      <c r="L50">
        <v>22</v>
      </c>
    </row>
    <row r="51" spans="1:12" x14ac:dyDescent="0.3">
      <c r="A51" s="57">
        <v>22</v>
      </c>
      <c r="B51" s="57">
        <v>6142</v>
      </c>
      <c r="C51" s="60">
        <v>23</v>
      </c>
      <c r="D51" s="57">
        <v>6162</v>
      </c>
      <c r="E51" s="60"/>
      <c r="F51" s="57"/>
      <c r="G51" s="63"/>
      <c r="H51" s="63"/>
      <c r="I51" s="39"/>
      <c r="J51" s="39"/>
      <c r="K51" s="49">
        <v>0</v>
      </c>
      <c r="L51">
        <v>22</v>
      </c>
    </row>
    <row r="52" spans="1:12" x14ac:dyDescent="0.3">
      <c r="A52" s="57">
        <v>22</v>
      </c>
      <c r="B52" s="57">
        <v>6264</v>
      </c>
      <c r="C52" s="60">
        <v>14</v>
      </c>
      <c r="D52" s="57">
        <v>6274</v>
      </c>
      <c r="E52" s="60"/>
      <c r="F52" s="57"/>
      <c r="G52" s="63"/>
      <c r="H52" s="63"/>
      <c r="I52" s="39"/>
      <c r="J52" s="39"/>
      <c r="K52" s="49">
        <v>0</v>
      </c>
      <c r="L52">
        <v>21</v>
      </c>
    </row>
    <row r="53" spans="1:12" x14ac:dyDescent="0.3">
      <c r="A53" s="57">
        <v>11</v>
      </c>
      <c r="B53" s="57">
        <v>6373</v>
      </c>
      <c r="C53" s="60">
        <v>21</v>
      </c>
      <c r="D53" s="57">
        <v>6389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22</v>
      </c>
      <c r="B54" s="57">
        <v>6512</v>
      </c>
      <c r="C54" s="60">
        <v>23</v>
      </c>
      <c r="D54" s="57">
        <v>6521</v>
      </c>
      <c r="E54" s="60"/>
      <c r="F54" s="57"/>
      <c r="G54" s="63"/>
      <c r="H54" s="63"/>
      <c r="I54" s="39"/>
      <c r="J54" s="39"/>
      <c r="K54" s="49">
        <v>0</v>
      </c>
      <c r="L54">
        <v>22</v>
      </c>
    </row>
    <row r="55" spans="1:12" x14ac:dyDescent="0.3">
      <c r="A55" s="57">
        <v>22</v>
      </c>
      <c r="B55" s="57">
        <v>6643</v>
      </c>
      <c r="C55" s="60">
        <v>14</v>
      </c>
      <c r="D55" s="57">
        <v>6683</v>
      </c>
      <c r="E55" s="60"/>
      <c r="F55" s="57"/>
      <c r="G55" s="63"/>
      <c r="H55" s="63"/>
      <c r="I55" s="39"/>
      <c r="J55" s="39"/>
      <c r="K55" s="49">
        <v>0</v>
      </c>
      <c r="L55">
        <v>21</v>
      </c>
    </row>
    <row r="56" spans="1:12" x14ac:dyDescent="0.3">
      <c r="A56" s="57">
        <v>11</v>
      </c>
      <c r="B56" s="57">
        <v>6795</v>
      </c>
      <c r="C56" s="60">
        <v>21</v>
      </c>
      <c r="D56" s="57">
        <v>6806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6914</v>
      </c>
      <c r="C57" s="60">
        <v>21</v>
      </c>
      <c r="D57" s="57">
        <v>6929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6">
        <v>22</v>
      </c>
      <c r="B58" s="56">
        <v>7052</v>
      </c>
      <c r="C58" s="59">
        <v>23</v>
      </c>
      <c r="D58" s="56">
        <v>7141</v>
      </c>
      <c r="E58" s="59"/>
      <c r="F58" s="56"/>
      <c r="G58" s="62"/>
      <c r="H58" s="62"/>
      <c r="I58" s="40"/>
      <c r="J58" s="40"/>
      <c r="K58" s="41">
        <v>0</v>
      </c>
      <c r="L58">
        <v>22</v>
      </c>
    </row>
    <row r="59" spans="1:12" x14ac:dyDescent="0.3">
      <c r="A59" s="56">
        <v>11</v>
      </c>
      <c r="B59" s="56">
        <v>7248</v>
      </c>
      <c r="C59" s="59">
        <v>12</v>
      </c>
      <c r="D59" s="56">
        <v>7258</v>
      </c>
      <c r="E59" s="59"/>
      <c r="F59" s="56"/>
      <c r="G59" s="62"/>
      <c r="H59" s="62"/>
      <c r="I59" s="40"/>
      <c r="J59" s="40"/>
      <c r="K59" s="41">
        <v>0</v>
      </c>
      <c r="L59">
        <v>11</v>
      </c>
    </row>
    <row r="60" spans="1:12" x14ac:dyDescent="0.3">
      <c r="A60" s="56">
        <v>22</v>
      </c>
      <c r="B60" s="56">
        <v>7399</v>
      </c>
      <c r="C60" s="59">
        <v>14</v>
      </c>
      <c r="D60" s="56">
        <v>7446</v>
      </c>
      <c r="E60" s="59"/>
      <c r="F60" s="56"/>
      <c r="G60" s="62"/>
      <c r="H60" s="62"/>
      <c r="I60" s="40"/>
      <c r="J60" s="40"/>
      <c r="K60" s="41">
        <v>0</v>
      </c>
      <c r="L60">
        <v>21</v>
      </c>
    </row>
    <row r="61" spans="1:12" x14ac:dyDescent="0.3">
      <c r="A61" s="56">
        <v>11</v>
      </c>
      <c r="B61" s="56">
        <v>7556</v>
      </c>
      <c r="C61" s="59">
        <v>21</v>
      </c>
      <c r="D61" s="56">
        <v>7571</v>
      </c>
      <c r="E61" s="59"/>
      <c r="F61" s="56"/>
      <c r="G61" s="62"/>
      <c r="H61" s="62"/>
      <c r="I61" s="40"/>
      <c r="J61" s="40"/>
      <c r="K61" s="41">
        <v>0</v>
      </c>
      <c r="L61">
        <v>12</v>
      </c>
    </row>
    <row r="62" spans="1:12" x14ac:dyDescent="0.3">
      <c r="A62" s="56">
        <v>11</v>
      </c>
      <c r="B62" s="56">
        <v>7690</v>
      </c>
      <c r="C62" s="59">
        <v>21</v>
      </c>
      <c r="D62" s="56">
        <v>7701</v>
      </c>
      <c r="E62" s="59"/>
      <c r="F62" s="56"/>
      <c r="G62" s="62"/>
      <c r="H62" s="62"/>
      <c r="I62" s="40"/>
      <c r="J62" s="40"/>
      <c r="K62" s="41">
        <v>0</v>
      </c>
      <c r="L62">
        <v>12</v>
      </c>
    </row>
    <row r="63" spans="1:12" x14ac:dyDescent="0.3">
      <c r="A63" s="56">
        <v>22</v>
      </c>
      <c r="B63" s="56">
        <v>7813</v>
      </c>
      <c r="C63" s="59">
        <v>14</v>
      </c>
      <c r="D63" s="56">
        <v>7823</v>
      </c>
      <c r="E63" s="59"/>
      <c r="F63" s="56"/>
      <c r="G63" s="62"/>
      <c r="H63" s="62"/>
      <c r="I63" s="40"/>
      <c r="J63" s="40"/>
      <c r="K63" s="41">
        <v>0</v>
      </c>
      <c r="L63">
        <v>21</v>
      </c>
    </row>
    <row r="64" spans="1:12" x14ac:dyDescent="0.3">
      <c r="A64" s="56">
        <v>22</v>
      </c>
      <c r="B64" s="56">
        <v>7922</v>
      </c>
      <c r="C64" s="59">
        <v>14</v>
      </c>
      <c r="D64" s="56">
        <v>7930</v>
      </c>
      <c r="E64" s="59"/>
      <c r="F64" s="56"/>
      <c r="G64" s="62"/>
      <c r="H64" s="62"/>
      <c r="I64" s="40"/>
      <c r="J64" s="40"/>
      <c r="K64" s="41">
        <v>0</v>
      </c>
      <c r="L64">
        <v>21</v>
      </c>
    </row>
    <row r="65" spans="1:12" x14ac:dyDescent="0.3">
      <c r="A65" s="56">
        <v>22</v>
      </c>
      <c r="B65" s="56">
        <v>8075</v>
      </c>
      <c r="C65" s="59">
        <v>23</v>
      </c>
      <c r="D65" s="56">
        <v>8083</v>
      </c>
      <c r="E65" s="59"/>
      <c r="F65" s="56"/>
      <c r="G65" s="62"/>
      <c r="H65" s="62"/>
      <c r="I65" s="40"/>
      <c r="J65" s="40"/>
      <c r="K65" s="41">
        <v>0</v>
      </c>
      <c r="L65">
        <v>22</v>
      </c>
    </row>
    <row r="66" spans="1:12" x14ac:dyDescent="0.3">
      <c r="A66" s="56">
        <v>11</v>
      </c>
      <c r="B66" s="56">
        <v>8200</v>
      </c>
      <c r="C66" s="59">
        <v>21</v>
      </c>
      <c r="D66" s="56">
        <v>8213</v>
      </c>
      <c r="E66" s="59"/>
      <c r="F66" s="56"/>
      <c r="G66" s="62"/>
      <c r="H66" s="62"/>
      <c r="I66" s="40"/>
      <c r="J66" s="40"/>
      <c r="K66" s="41">
        <v>0</v>
      </c>
      <c r="L66">
        <v>12</v>
      </c>
    </row>
    <row r="67" spans="1:12" x14ac:dyDescent="0.3">
      <c r="A67" s="56">
        <v>11</v>
      </c>
      <c r="B67" s="56">
        <v>8320</v>
      </c>
      <c r="C67" s="59">
        <v>21</v>
      </c>
      <c r="D67" s="56">
        <v>8333</v>
      </c>
      <c r="E67" s="59"/>
      <c r="F67" s="56"/>
      <c r="G67" s="62"/>
      <c r="H67" s="62"/>
      <c r="I67" s="40"/>
      <c r="J67" s="40"/>
      <c r="K67" s="41">
        <v>0</v>
      </c>
      <c r="L67">
        <v>12</v>
      </c>
    </row>
    <row r="68" spans="1:12" x14ac:dyDescent="0.3">
      <c r="A68" s="56">
        <v>22</v>
      </c>
      <c r="B68" s="56">
        <v>8444</v>
      </c>
      <c r="C68" s="59">
        <v>14</v>
      </c>
      <c r="D68" s="56">
        <v>8456</v>
      </c>
      <c r="E68" s="59"/>
      <c r="F68" s="56"/>
      <c r="G68" s="62"/>
      <c r="H68" s="62"/>
      <c r="I68" s="40"/>
      <c r="J68" s="40"/>
      <c r="K68" s="41">
        <v>0</v>
      </c>
      <c r="L68">
        <v>21</v>
      </c>
    </row>
    <row r="69" spans="1:12" x14ac:dyDescent="0.3">
      <c r="A69" s="56">
        <v>11</v>
      </c>
      <c r="B69" s="56">
        <v>8568</v>
      </c>
      <c r="C69" s="59">
        <v>21</v>
      </c>
      <c r="D69" s="56">
        <v>8587</v>
      </c>
      <c r="E69" s="59"/>
      <c r="F69" s="56"/>
      <c r="G69" s="62"/>
      <c r="H69" s="62"/>
      <c r="I69" s="40"/>
      <c r="J69" s="40"/>
      <c r="K69" s="41">
        <v>0</v>
      </c>
      <c r="L69">
        <v>12</v>
      </c>
    </row>
    <row r="70" spans="1:12" x14ac:dyDescent="0.3">
      <c r="A70" s="56">
        <v>11</v>
      </c>
      <c r="B70" s="56">
        <v>8693</v>
      </c>
      <c r="C70" s="59">
        <v>21</v>
      </c>
      <c r="D70" s="56">
        <v>8729</v>
      </c>
      <c r="E70" s="59"/>
      <c r="F70" s="56"/>
      <c r="G70" s="62"/>
      <c r="H70" s="62"/>
      <c r="I70" s="40"/>
      <c r="J70" s="40"/>
      <c r="K70" s="41">
        <v>0</v>
      </c>
      <c r="L70">
        <v>12</v>
      </c>
    </row>
    <row r="71" spans="1:12" x14ac:dyDescent="0.3">
      <c r="A71" s="57">
        <v>22</v>
      </c>
      <c r="B71" s="57">
        <v>8849</v>
      </c>
      <c r="C71" s="60">
        <v>14</v>
      </c>
      <c r="D71" s="57">
        <v>8879</v>
      </c>
      <c r="E71" s="60"/>
      <c r="F71" s="57"/>
      <c r="G71" s="63"/>
      <c r="H71" s="63"/>
      <c r="I71" s="39"/>
      <c r="J71" s="39"/>
      <c r="K71" s="49">
        <v>0</v>
      </c>
      <c r="L71">
        <v>21</v>
      </c>
    </row>
    <row r="72" spans="1:12" x14ac:dyDescent="0.3">
      <c r="A72" s="57">
        <v>11</v>
      </c>
      <c r="B72" s="57">
        <v>8994</v>
      </c>
      <c r="C72" s="60">
        <v>21</v>
      </c>
      <c r="D72" s="57">
        <v>9007</v>
      </c>
      <c r="E72" s="60"/>
      <c r="F72" s="57"/>
      <c r="G72" s="63"/>
      <c r="H72" s="63"/>
      <c r="I72" s="39"/>
      <c r="J72" s="39"/>
      <c r="K72" s="49">
        <v>0</v>
      </c>
      <c r="L72">
        <v>12</v>
      </c>
    </row>
    <row r="73" spans="1:12" x14ac:dyDescent="0.3">
      <c r="A73" s="57">
        <v>11</v>
      </c>
      <c r="B73" s="57">
        <v>9115</v>
      </c>
      <c r="C73" s="60">
        <v>21</v>
      </c>
      <c r="D73" s="57">
        <v>9141</v>
      </c>
      <c r="E73" s="60"/>
      <c r="F73" s="57"/>
      <c r="G73" s="63"/>
      <c r="H73" s="63"/>
      <c r="I73" s="39"/>
      <c r="J73" s="39"/>
      <c r="K73" s="49">
        <v>0</v>
      </c>
      <c r="L73">
        <v>12</v>
      </c>
    </row>
    <row r="74" spans="1:12" x14ac:dyDescent="0.3">
      <c r="A74" s="57">
        <v>22</v>
      </c>
      <c r="B74" s="57">
        <v>9262</v>
      </c>
      <c r="C74" s="60">
        <v>23</v>
      </c>
      <c r="D74" s="57">
        <v>9291</v>
      </c>
      <c r="E74" s="60"/>
      <c r="F74" s="57"/>
      <c r="G74" s="63"/>
      <c r="H74" s="63"/>
      <c r="I74" s="39"/>
      <c r="J74" s="39"/>
      <c r="K74" s="49">
        <v>0</v>
      </c>
      <c r="L74">
        <v>22</v>
      </c>
    </row>
    <row r="75" spans="1:12" x14ac:dyDescent="0.3">
      <c r="A75" s="57">
        <v>22</v>
      </c>
      <c r="B75" s="57">
        <v>9401</v>
      </c>
      <c r="C75" s="60">
        <v>23</v>
      </c>
      <c r="D75" s="57">
        <v>9423</v>
      </c>
      <c r="E75" s="60"/>
      <c r="F75" s="57"/>
      <c r="G75" s="63"/>
      <c r="H75" s="63"/>
      <c r="I75" s="39"/>
      <c r="J75" s="39"/>
      <c r="K75" s="49">
        <v>0</v>
      </c>
      <c r="L75">
        <v>22</v>
      </c>
    </row>
    <row r="76" spans="1:12" x14ac:dyDescent="0.3">
      <c r="A76" s="57">
        <v>22</v>
      </c>
      <c r="B76" s="57">
        <v>9547</v>
      </c>
      <c r="C76" s="60">
        <v>23</v>
      </c>
      <c r="D76" s="57">
        <v>9555</v>
      </c>
      <c r="E76" s="60"/>
      <c r="F76" s="57"/>
      <c r="G76" s="63"/>
      <c r="H76" s="63"/>
      <c r="I76" s="39"/>
      <c r="J76" s="39"/>
      <c r="K76" s="49">
        <v>0</v>
      </c>
      <c r="L76">
        <v>22</v>
      </c>
    </row>
    <row r="77" spans="1:12" x14ac:dyDescent="0.3">
      <c r="A77" s="57">
        <v>22</v>
      </c>
      <c r="B77" s="57">
        <v>9691</v>
      </c>
      <c r="C77" s="60">
        <v>23</v>
      </c>
      <c r="D77" s="57">
        <v>9709</v>
      </c>
      <c r="E77" s="60"/>
      <c r="F77" s="57"/>
      <c r="G77" s="63"/>
      <c r="H77" s="63"/>
      <c r="I77" s="39"/>
      <c r="J77" s="39"/>
      <c r="K77" s="49">
        <v>0</v>
      </c>
      <c r="L77">
        <v>22</v>
      </c>
    </row>
    <row r="78" spans="1:12" x14ac:dyDescent="0.3">
      <c r="A78" s="57">
        <v>11</v>
      </c>
      <c r="B78" s="57">
        <v>9819</v>
      </c>
      <c r="C78" s="60">
        <v>21</v>
      </c>
      <c r="D78" s="57">
        <v>9836</v>
      </c>
      <c r="E78" s="60"/>
      <c r="F78" s="57"/>
      <c r="G78" s="63"/>
      <c r="H78" s="63"/>
      <c r="I78" s="39"/>
      <c r="J78" s="39"/>
      <c r="K78" s="49">
        <v>0</v>
      </c>
      <c r="L78">
        <v>12</v>
      </c>
    </row>
    <row r="79" spans="1:12" x14ac:dyDescent="0.3">
      <c r="A79" s="57">
        <v>22</v>
      </c>
      <c r="B79" s="57">
        <v>9955</v>
      </c>
      <c r="C79" s="60">
        <v>23</v>
      </c>
      <c r="D79" s="57">
        <v>9972</v>
      </c>
      <c r="E79" s="60"/>
      <c r="F79" s="57"/>
      <c r="G79" s="63"/>
      <c r="H79" s="63"/>
      <c r="I79" s="39"/>
      <c r="J79" s="39"/>
      <c r="K79" s="49">
        <v>0</v>
      </c>
      <c r="L79">
        <v>22</v>
      </c>
    </row>
    <row r="80" spans="1:12" x14ac:dyDescent="0.3">
      <c r="A80" s="57">
        <v>11</v>
      </c>
      <c r="B80" s="57">
        <v>10073</v>
      </c>
      <c r="C80" s="60">
        <v>21</v>
      </c>
      <c r="D80" s="57">
        <v>10119</v>
      </c>
      <c r="E80" s="60"/>
      <c r="F80" s="57"/>
      <c r="G80" s="63"/>
      <c r="H80" s="63"/>
      <c r="I80" s="39"/>
      <c r="J80" s="39"/>
      <c r="K80" s="49">
        <v>0</v>
      </c>
      <c r="L80">
        <v>12</v>
      </c>
    </row>
    <row r="81" spans="1:12" x14ac:dyDescent="0.3">
      <c r="A81" s="57">
        <v>22</v>
      </c>
      <c r="B81" s="57">
        <v>10265</v>
      </c>
      <c r="C81" s="60">
        <v>23</v>
      </c>
      <c r="D81" s="57">
        <v>10273</v>
      </c>
      <c r="E81" s="60"/>
      <c r="F81" s="57"/>
      <c r="G81" s="63"/>
      <c r="H81" s="63"/>
      <c r="I81" s="39"/>
      <c r="J81" s="39"/>
      <c r="K81" s="49">
        <v>0</v>
      </c>
      <c r="L81">
        <v>22</v>
      </c>
    </row>
    <row r="82" spans="1:12" x14ac:dyDescent="0.3">
      <c r="A82" s="57">
        <v>11</v>
      </c>
      <c r="B82" s="57">
        <v>10386</v>
      </c>
      <c r="C82" s="60">
        <v>21</v>
      </c>
      <c r="D82" s="57">
        <v>10404</v>
      </c>
      <c r="E82" s="60"/>
      <c r="F82" s="57"/>
      <c r="G82" s="63"/>
      <c r="H82" s="63"/>
      <c r="I82" s="39"/>
      <c r="J82" s="39"/>
      <c r="K82" s="49">
        <v>0</v>
      </c>
      <c r="L82">
        <v>12</v>
      </c>
    </row>
    <row r="83" spans="1:12" x14ac:dyDescent="0.3">
      <c r="A83" s="57">
        <v>11</v>
      </c>
      <c r="B83" s="57">
        <v>10513</v>
      </c>
      <c r="C83" s="60">
        <v>21</v>
      </c>
      <c r="D83" s="57">
        <v>10531</v>
      </c>
      <c r="E83" s="60"/>
      <c r="F83" s="57"/>
      <c r="G83" s="63"/>
      <c r="H83" s="63"/>
      <c r="I83" s="39"/>
      <c r="J83" s="39"/>
      <c r="K83" s="49">
        <v>1</v>
      </c>
      <c r="L83">
        <v>12</v>
      </c>
    </row>
    <row r="84" spans="1:12" x14ac:dyDescent="0.3">
      <c r="A84" s="17"/>
      <c r="B84" s="17"/>
      <c r="C84" s="17"/>
      <c r="D84" s="17"/>
      <c r="E84" s="17"/>
      <c r="F84" s="17"/>
      <c r="G84" s="17"/>
      <c r="H8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74</v>
      </c>
      <c r="V3" s="25" t="s">
        <v>118</v>
      </c>
      <c r="W3">
        <f>COUNTA(L7:L18)</f>
        <v>12</v>
      </c>
      <c r="AA3" s="25" t="s">
        <v>118</v>
      </c>
      <c r="AB3">
        <f>COUNTA(L19:L31)</f>
        <v>13</v>
      </c>
      <c r="AF3" s="25" t="s">
        <v>118</v>
      </c>
      <c r="AG3">
        <f>COUNTA(L32:L43)</f>
        <v>12</v>
      </c>
      <c r="AK3" s="25" t="s">
        <v>118</v>
      </c>
      <c r="AL3">
        <f>COUNTA(L44:L55)</f>
        <v>12</v>
      </c>
      <c r="AP3" s="25" t="s">
        <v>118</v>
      </c>
      <c r="AQ3">
        <f>COUNTA(L56:L68)</f>
        <v>13</v>
      </c>
      <c r="AU3" s="25" t="s">
        <v>118</v>
      </c>
      <c r="AV3">
        <f>COUNTA(L69:L80)</f>
        <v>12</v>
      </c>
    </row>
    <row r="4" spans="1:48" x14ac:dyDescent="0.3">
      <c r="P4" s="25" t="s">
        <v>86</v>
      </c>
      <c r="Q4" s="26">
        <f>SUM(O7:O14)</f>
        <v>74</v>
      </c>
      <c r="V4" s="25" t="s">
        <v>119</v>
      </c>
      <c r="W4">
        <f>SUM(U7:U14)</f>
        <v>12</v>
      </c>
      <c r="AA4" s="25" t="s">
        <v>119</v>
      </c>
      <c r="AB4">
        <f>SUM(Z7:Z14)</f>
        <v>13</v>
      </c>
      <c r="AF4" s="25" t="s">
        <v>119</v>
      </c>
      <c r="AG4">
        <f>SUM(AE7:AE14)</f>
        <v>12</v>
      </c>
      <c r="AK4" s="25" t="s">
        <v>119</v>
      </c>
      <c r="AL4">
        <f>SUM(AJ7:AJ14)</f>
        <v>12</v>
      </c>
      <c r="AP4" s="25" t="s">
        <v>119</v>
      </c>
      <c r="AQ4">
        <f>SUM(AO7:AO14)</f>
        <v>13</v>
      </c>
      <c r="AU4" s="25" t="s">
        <v>119</v>
      </c>
      <c r="AV4">
        <f>SUM(AT7:AT14)</f>
        <v>12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14</v>
      </c>
      <c r="C7" s="58">
        <v>23</v>
      </c>
      <c r="D7" s="55">
        <v>57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3</v>
      </c>
      <c r="P7" s="34">
        <f>O7/$Q$4</f>
        <v>4.0540540540540543E-2</v>
      </c>
      <c r="Q7" s="34">
        <f>IF(P7=0,0,(P7*((LOG(P7))/LOG(2))))</f>
        <v>-0.1874793593881538</v>
      </c>
      <c r="T7" s="34">
        <f>N7</f>
        <v>11</v>
      </c>
      <c r="U7" s="34">
        <f>COUNTIF(L7:L18,T7)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COUNTIF(L19:L31,Y7)</f>
        <v>1</v>
      </c>
      <c r="AA7" s="34">
        <f>Z7/(AB4-Z8)</f>
        <v>0.16666666666666666</v>
      </c>
      <c r="AB7" s="34">
        <f>IF(AA7=0,0,(AA7*((LOG(AA7))/LOG(2))))</f>
        <v>-0.43082708345352599</v>
      </c>
      <c r="AD7" s="34">
        <f>N7</f>
        <v>11</v>
      </c>
      <c r="AE7" s="34">
        <f>COUNTIF(L32:L43,AD7)</f>
        <v>1</v>
      </c>
      <c r="AF7" s="34">
        <f>AE7/(AG4-AE8)</f>
        <v>0.16666666666666666</v>
      </c>
      <c r="AG7" s="34">
        <f>IF(AF7=0,0,(AF7*((LOG(AF7))/LOG(2))))</f>
        <v>-0.43082708345352599</v>
      </c>
      <c r="AI7" s="34">
        <f>N7</f>
        <v>11</v>
      </c>
      <c r="AJ7" s="34">
        <f>COUNTIF(L44:L55,AI7)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COUNTIF(L56:L68,AN7)</f>
        <v>1</v>
      </c>
      <c r="AP7" s="34">
        <f>AO7/(AQ4-AO8)</f>
        <v>0.14285714285714285</v>
      </c>
      <c r="AQ7" s="34">
        <f>IF(AP7=0,0,(AP7*((LOG(AP7))/LOG(2))))</f>
        <v>-0.40105070315108626</v>
      </c>
      <c r="AS7" s="34">
        <f>N7</f>
        <v>11</v>
      </c>
      <c r="AT7" s="34">
        <f>COUNTIF(L69:L80,AS7)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22</v>
      </c>
      <c r="B8" s="56">
        <v>160</v>
      </c>
      <c r="C8" s="59">
        <v>14</v>
      </c>
      <c r="D8" s="56">
        <v>172</v>
      </c>
      <c r="E8" s="59"/>
      <c r="F8" s="56"/>
      <c r="G8" s="62"/>
      <c r="H8" s="62"/>
      <c r="I8" s="40"/>
      <c r="J8" s="40"/>
      <c r="K8" s="41">
        <v>0</v>
      </c>
      <c r="L8">
        <v>21</v>
      </c>
      <c r="N8" s="34">
        <v>12</v>
      </c>
      <c r="O8" s="34">
        <f>COUNTIF($L$7:$L$500,N8)</f>
        <v>36</v>
      </c>
      <c r="P8" s="34">
        <f>O8/$Q$4</f>
        <v>0.48648648648648651</v>
      </c>
      <c r="Q8" s="34">
        <f>IF(P8=0,0,(P8*((LOG(P8))/LOG(2))))</f>
        <v>-0.50571650149620195</v>
      </c>
      <c r="T8" s="34">
        <f>N8</f>
        <v>12</v>
      </c>
      <c r="U8" s="34">
        <f>COUNTIF(L7:L18,T8)</f>
        <v>3</v>
      </c>
      <c r="V8" s="53"/>
      <c r="W8" s="54"/>
      <c r="Y8" s="34">
        <f>N8</f>
        <v>12</v>
      </c>
      <c r="Z8" s="34">
        <f>COUNTIF(L19:L31,Y8)</f>
        <v>7</v>
      </c>
      <c r="AA8" s="53"/>
      <c r="AB8" s="54"/>
      <c r="AD8" s="34">
        <f>N8</f>
        <v>12</v>
      </c>
      <c r="AE8" s="34">
        <f>COUNTIF(L32:L43,AD8)</f>
        <v>6</v>
      </c>
      <c r="AF8" s="53"/>
      <c r="AG8" s="54"/>
      <c r="AI8" s="34">
        <f>N8</f>
        <v>12</v>
      </c>
      <c r="AJ8" s="34">
        <f>COUNTIF(L44:L55,AI8)</f>
        <v>5</v>
      </c>
      <c r="AK8" s="53"/>
      <c r="AL8" s="54"/>
      <c r="AN8" s="34">
        <f>N8</f>
        <v>12</v>
      </c>
      <c r="AO8" s="34">
        <f>COUNTIF(L56:L68,AN8)</f>
        <v>6</v>
      </c>
      <c r="AP8" s="53"/>
      <c r="AQ8" s="54"/>
      <c r="AS8" s="34">
        <f>N8</f>
        <v>12</v>
      </c>
      <c r="AT8" s="34">
        <f>COUNTIF(L69:L80,AS8)</f>
        <v>9</v>
      </c>
      <c r="AU8" s="53"/>
      <c r="AV8" s="54"/>
    </row>
    <row r="9" spans="1:48" x14ac:dyDescent="0.3">
      <c r="A9" s="56">
        <v>22</v>
      </c>
      <c r="B9" s="56">
        <v>284</v>
      </c>
      <c r="C9" s="59">
        <v>14</v>
      </c>
      <c r="D9" s="56">
        <v>295</v>
      </c>
      <c r="E9" s="59"/>
      <c r="F9" s="56"/>
      <c r="G9" s="62"/>
      <c r="H9" s="62"/>
      <c r="I9" s="40"/>
      <c r="J9" s="40"/>
      <c r="K9" s="41">
        <v>0</v>
      </c>
      <c r="L9">
        <v>21</v>
      </c>
      <c r="N9" s="34">
        <v>21</v>
      </c>
      <c r="O9" s="34">
        <f>COUNTIF($L$7:$L$500,N9)</f>
        <v>10</v>
      </c>
      <c r="P9" s="34">
        <f>O9/$Q$4</f>
        <v>0.13513513513513514</v>
      </c>
      <c r="Q9" s="34">
        <f>IF(P9=0,0,(P9*((LOG(P9))/LOG(2))))</f>
        <v>-0.39020611766778207</v>
      </c>
      <c r="T9" s="34">
        <f>N9</f>
        <v>21</v>
      </c>
      <c r="U9" s="34">
        <f>COUNTIF(L7:L18,T9)</f>
        <v>3</v>
      </c>
      <c r="V9" s="34">
        <f>U9/(W4-U8)</f>
        <v>0.33333333333333331</v>
      </c>
      <c r="W9" s="34">
        <f>IF(V9=0,0,(V9*((LOG(V9))/LOG(2))))</f>
        <v>-0.52832083357371862</v>
      </c>
      <c r="Y9" s="34">
        <f>N9</f>
        <v>21</v>
      </c>
      <c r="Z9" s="34">
        <f>COUNTIF(L19:L31,Y9)</f>
        <v>3</v>
      </c>
      <c r="AA9" s="34">
        <f>Z9/(AB4-Z8)</f>
        <v>0.5</v>
      </c>
      <c r="AB9" s="34">
        <f>IF(AA9=0,0,(AA9*((LOG(AA9))/LOG(2))))</f>
        <v>-0.5</v>
      </c>
      <c r="AD9" s="34">
        <f>N9</f>
        <v>21</v>
      </c>
      <c r="AE9" s="34">
        <f>COUNTIF(L32:L43,AD9)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COUNTIF(L44:L55,AI9)</f>
        <v>3</v>
      </c>
      <c r="AK9" s="34">
        <f>AJ9/(AL4-AJ8)</f>
        <v>0.42857142857142855</v>
      </c>
      <c r="AL9" s="34">
        <f>IF(AK9=0,0,(AK9*((LOG(AK9))/LOG(2))))</f>
        <v>-0.52388246628704915</v>
      </c>
      <c r="AN9" s="34">
        <f>N9</f>
        <v>21</v>
      </c>
      <c r="AO9" s="34">
        <f>COUNTIF(L56:L68,AN9)</f>
        <v>1</v>
      </c>
      <c r="AP9" s="34">
        <f>AO9/(AQ4-AO8)</f>
        <v>0.14285714285714285</v>
      </c>
      <c r="AQ9" s="34">
        <f>IF(AP9=0,0,(AP9*((LOG(AP9))/LOG(2))))</f>
        <v>-0.40105070315108626</v>
      </c>
      <c r="AS9" s="34">
        <f>N9</f>
        <v>21</v>
      </c>
      <c r="AT9" s="34">
        <f>COUNTIF(L69:L80,AS9)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447</v>
      </c>
      <c r="C10" s="59">
        <v>23</v>
      </c>
      <c r="D10" s="56">
        <v>467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25</v>
      </c>
      <c r="P10" s="34">
        <f>O10/$Q$4</f>
        <v>0.33783783783783783</v>
      </c>
      <c r="Q10" s="34">
        <f>IF(P10=0,0,(P10*((LOG(P10))/LOG(2))))</f>
        <v>-0.52891796481561659</v>
      </c>
      <c r="T10" s="34">
        <f>N10</f>
        <v>22</v>
      </c>
      <c r="U10" s="34">
        <f>COUNTIF(L7:L18,T10)</f>
        <v>6</v>
      </c>
      <c r="V10" s="34">
        <f>U10/(W4-U8)</f>
        <v>0.66666666666666663</v>
      </c>
      <c r="W10" s="34">
        <f>IF(V10=0,0,(V10*((LOG(V10))/LOG(2))))</f>
        <v>-0.38997500048077083</v>
      </c>
      <c r="Y10" s="34">
        <f>N10</f>
        <v>22</v>
      </c>
      <c r="Z10" s="34">
        <f>COUNTIF(L19:L31,Y10)</f>
        <v>2</v>
      </c>
      <c r="AA10" s="34">
        <f>Z10/(AB4-Z8)</f>
        <v>0.33333333333333331</v>
      </c>
      <c r="AB10" s="34">
        <f>IF(AA10=0,0,(AA10*((LOG(AA10))/LOG(2))))</f>
        <v>-0.52832083357371862</v>
      </c>
      <c r="AD10" s="34">
        <f>N10</f>
        <v>22</v>
      </c>
      <c r="AE10" s="34">
        <f>COUNTIF(L32:L43,AD10)</f>
        <v>5</v>
      </c>
      <c r="AF10" s="34">
        <f>AE10/(AG4-AE8)</f>
        <v>0.83333333333333337</v>
      </c>
      <c r="AG10" s="34">
        <f>IF(AF10=0,0,(AF10*((LOG(AF10))/LOG(2))))</f>
        <v>-0.21919533819482812</v>
      </c>
      <c r="AI10" s="34">
        <f>N10</f>
        <v>22</v>
      </c>
      <c r="AJ10" s="34">
        <f>COUNTIF(L44:L55,AI10)</f>
        <v>4</v>
      </c>
      <c r="AK10" s="34">
        <f>AJ10/(AL4-AJ8)</f>
        <v>0.5714285714285714</v>
      </c>
      <c r="AL10" s="34">
        <f>IF(AK10=0,0,(AK10*((LOG(AK10))/LOG(2))))</f>
        <v>-0.46134566974720237</v>
      </c>
      <c r="AN10" s="34">
        <f>N10</f>
        <v>22</v>
      </c>
      <c r="AO10" s="34">
        <f>COUNTIF(L56:L68,AN10)</f>
        <v>5</v>
      </c>
      <c r="AP10" s="34">
        <f>AO10/(AQ4-AO8)</f>
        <v>0.7142857142857143</v>
      </c>
      <c r="AQ10" s="34">
        <f>IF(AP10=0,0,(AP10*((LOG(AP10))/LOG(2))))</f>
        <v>-0.34673344797874411</v>
      </c>
      <c r="AS10" s="34">
        <f>N10</f>
        <v>22</v>
      </c>
      <c r="AT10" s="34">
        <f>COUNTIF(L69:L80,AS10)</f>
        <v>3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585</v>
      </c>
      <c r="C11" s="59">
        <v>21</v>
      </c>
      <c r="D11" s="56">
        <v>600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COUNTIF(L7:L18,T11)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COUNTIF(L19:L31,Y11)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COUNTIF(L32:L43,AD11)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COUNTIF(L44:L55,AI11)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COUNTIF(L56:L68,AN11)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COUNTIF(L69:L80,AS11)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721</v>
      </c>
      <c r="C12" s="59">
        <v>23</v>
      </c>
      <c r="D12" s="56">
        <v>736</v>
      </c>
      <c r="E12" s="59"/>
      <c r="F12" s="56"/>
      <c r="G12" s="62"/>
      <c r="H12" s="62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COUNTIF(L7:L18,T12)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COUNTIF(L19:L31,Y12)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COUNTIF(L32:L43,AD12)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COUNTIF(L44:L55,AI12)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COUNTIF(L56:L68,AN12)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COUNTIF(L69:L80,AS12)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22</v>
      </c>
      <c r="B13" s="56">
        <v>862</v>
      </c>
      <c r="C13" s="59">
        <v>23</v>
      </c>
      <c r="D13" s="56">
        <v>912</v>
      </c>
      <c r="E13" s="59"/>
      <c r="F13" s="56"/>
      <c r="G13" s="62"/>
      <c r="H13" s="62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COUNTIF(L7:L18,T13)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COUNTIF(L19:L31,Y13)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COUNTIF(L32:L43,AD13)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COUNTIF(L44:L55,AI13)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COUNTIF(L56:L68,AN13)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COUNTIF(L69:L80,AS13)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1040</v>
      </c>
      <c r="C14" s="59">
        <v>23</v>
      </c>
      <c r="D14" s="56">
        <v>1071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COUNTIF(L7:L18,T14)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COUNTIF(L19:L31,Y14)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COUNTIF(L32:L43,AD14)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COUNTIF(L44:L55,AI14)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COUNTIF(L56:L68,AN14)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COUNTIF(L69:L80,AS14)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22</v>
      </c>
      <c r="B15" s="56">
        <v>1173</v>
      </c>
      <c r="C15" s="59">
        <v>14</v>
      </c>
      <c r="D15" s="56">
        <v>1185</v>
      </c>
      <c r="E15" s="59"/>
      <c r="F15" s="56"/>
      <c r="G15" s="62"/>
      <c r="H15" s="62"/>
      <c r="I15" s="40"/>
      <c r="J15" s="40"/>
      <c r="K15" s="41">
        <v>0</v>
      </c>
      <c r="L15">
        <v>21</v>
      </c>
      <c r="P15">
        <f>SUM(P7:P14)</f>
        <v>1</v>
      </c>
      <c r="Q15">
        <f>-SUM(Q7:Q14)</f>
        <v>1.6123199433677544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1.4591479170272446</v>
      </c>
      <c r="AF15">
        <f>SUM(AF7:AF14)</f>
        <v>1</v>
      </c>
      <c r="AG15">
        <f>-SUM(AG7:AG14)</f>
        <v>0.65002242164835411</v>
      </c>
      <c r="AK15">
        <f>SUM(AK7:AK14)</f>
        <v>1</v>
      </c>
      <c r="AL15">
        <f>-SUM(AL7:AL14)</f>
        <v>0.98522813603425152</v>
      </c>
      <c r="AP15">
        <f>SUM(AP7:AP14)</f>
        <v>1</v>
      </c>
      <c r="AQ15">
        <f>-SUM(AQ7:AQ14)</f>
        <v>1.1488348542809166</v>
      </c>
      <c r="AU15">
        <f>SUM(AU7:AU14)</f>
        <v>1</v>
      </c>
      <c r="AV15">
        <f>-SUM(AV7:AV14)</f>
        <v>0</v>
      </c>
    </row>
    <row r="16" spans="1:48" x14ac:dyDescent="0.3">
      <c r="A16" s="56">
        <v>11</v>
      </c>
      <c r="B16" s="56">
        <v>1299</v>
      </c>
      <c r="C16" s="59">
        <v>21</v>
      </c>
      <c r="D16" s="56">
        <v>1382</v>
      </c>
      <c r="E16" s="59"/>
      <c r="F16" s="56"/>
      <c r="G16" s="62"/>
      <c r="H16" s="62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0.25965569727802346</v>
      </c>
      <c r="V16" s="27" t="s">
        <v>117</v>
      </c>
      <c r="W16" s="27">
        <f>W15/(LOG(W4)/LOG(2))</f>
        <v>0.2561521449303204</v>
      </c>
      <c r="AA16" s="27" t="s">
        <v>120</v>
      </c>
      <c r="AB16" s="27">
        <f>AB15/(LOG(AB4)/LOG(2))</f>
        <v>0.39431744013391046</v>
      </c>
      <c r="AF16" s="27" t="s">
        <v>121</v>
      </c>
      <c r="AG16" s="27">
        <f>AG15/(LOG(AG4)/LOG(2))</f>
        <v>0.18131916903387263</v>
      </c>
      <c r="AK16" s="27" t="s">
        <v>122</v>
      </c>
      <c r="AL16" s="27">
        <f>AL15/(LOG(AL4)/LOG(2))</f>
        <v>0.27482243840376613</v>
      </c>
      <c r="AP16" s="27" t="s">
        <v>123</v>
      </c>
      <c r="AQ16" s="27">
        <f>AQ15/(LOG(AQ4)/LOG(2))</f>
        <v>0.3104590107626537</v>
      </c>
      <c r="AU16" s="27" t="s">
        <v>124</v>
      </c>
      <c r="AV16" s="27">
        <f>AV15/(LOG(AV4)/LOG(2))</f>
        <v>0</v>
      </c>
    </row>
    <row r="17" spans="1:22" x14ac:dyDescent="0.3">
      <c r="A17" s="56">
        <v>11</v>
      </c>
      <c r="B17" s="56">
        <v>1486</v>
      </c>
      <c r="C17" s="59">
        <v>21</v>
      </c>
      <c r="D17" s="56">
        <v>1522</v>
      </c>
      <c r="E17" s="59"/>
      <c r="F17" s="56"/>
      <c r="G17" s="62"/>
      <c r="H17" s="62"/>
      <c r="I17" s="40"/>
      <c r="J17" s="40"/>
      <c r="K17" s="41">
        <v>0</v>
      </c>
      <c r="L17">
        <v>12</v>
      </c>
    </row>
    <row r="18" spans="1:22" x14ac:dyDescent="0.3">
      <c r="A18" s="56">
        <v>22</v>
      </c>
      <c r="B18" s="56">
        <v>1638</v>
      </c>
      <c r="C18" s="59">
        <v>23</v>
      </c>
      <c r="D18" s="56">
        <v>1646</v>
      </c>
      <c r="E18" s="59"/>
      <c r="F18" s="56"/>
      <c r="G18" s="62"/>
      <c r="H18" s="62"/>
      <c r="I18" s="40"/>
      <c r="J18" s="40"/>
      <c r="K18" s="41">
        <v>0</v>
      </c>
      <c r="L18">
        <v>22</v>
      </c>
    </row>
    <row r="19" spans="1:22" x14ac:dyDescent="0.3">
      <c r="A19" s="57">
        <v>11</v>
      </c>
      <c r="B19" s="57">
        <v>1757</v>
      </c>
      <c r="C19" s="60">
        <v>21</v>
      </c>
      <c r="D19" s="57">
        <v>1770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1883</v>
      </c>
      <c r="C20" s="60">
        <v>21</v>
      </c>
      <c r="D20" s="57">
        <v>1925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COUNTIF(L7:L80,G3)</f>
        <v>36</v>
      </c>
      <c r="O20" s="38"/>
      <c r="P20" s="45">
        <v>12</v>
      </c>
      <c r="Q20" s="45">
        <v>13</v>
      </c>
      <c r="R20" s="45">
        <v>12</v>
      </c>
      <c r="S20" s="45">
        <v>12</v>
      </c>
      <c r="T20" s="45">
        <v>13</v>
      </c>
      <c r="U20" s="45">
        <v>12</v>
      </c>
      <c r="V20" s="44"/>
    </row>
    <row r="21" spans="1:22" x14ac:dyDescent="0.3">
      <c r="A21" s="57">
        <v>11</v>
      </c>
      <c r="B21" s="57">
        <v>2034</v>
      </c>
      <c r="C21" s="60">
        <v>21</v>
      </c>
      <c r="D21" s="57">
        <v>2043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2147</v>
      </c>
      <c r="C22" s="60">
        <v>21</v>
      </c>
      <c r="D22" s="57">
        <v>2175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2299</v>
      </c>
      <c r="C23" s="60">
        <v>21</v>
      </c>
      <c r="D23" s="57">
        <v>2311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22</v>
      </c>
      <c r="B24" s="57">
        <v>2413</v>
      </c>
      <c r="C24" s="60">
        <v>14</v>
      </c>
      <c r="D24" s="57">
        <v>2421</v>
      </c>
      <c r="E24" s="60"/>
      <c r="F24" s="57"/>
      <c r="G24" s="63"/>
      <c r="H24" s="63"/>
      <c r="I24" s="39"/>
      <c r="J24" s="39"/>
      <c r="K24" s="49">
        <v>0</v>
      </c>
      <c r="L24">
        <v>21</v>
      </c>
      <c r="O24" s="43" t="s">
        <v>106</v>
      </c>
      <c r="P24" s="45">
        <f>U8</f>
        <v>3</v>
      </c>
      <c r="Q24" s="45">
        <f>Z8</f>
        <v>7</v>
      </c>
      <c r="R24" s="45">
        <f>AE8</f>
        <v>6</v>
      </c>
      <c r="S24" s="45">
        <f>AJ8</f>
        <v>5</v>
      </c>
      <c r="T24" s="45">
        <f>AO8</f>
        <v>6</v>
      </c>
      <c r="U24" s="45">
        <f>AT8</f>
        <v>9</v>
      </c>
      <c r="V24" s="43"/>
    </row>
    <row r="25" spans="1:22" x14ac:dyDescent="0.3">
      <c r="A25" s="57">
        <v>11</v>
      </c>
      <c r="B25" s="57">
        <v>2534</v>
      </c>
      <c r="C25" s="60">
        <v>21</v>
      </c>
      <c r="D25" s="57">
        <v>2556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22</v>
      </c>
      <c r="B26" s="57">
        <v>2659</v>
      </c>
      <c r="C26" s="60">
        <v>14</v>
      </c>
      <c r="D26" s="57">
        <v>2666</v>
      </c>
      <c r="E26" s="60"/>
      <c r="F26" s="57"/>
      <c r="G26" s="63"/>
      <c r="H26" s="63"/>
      <c r="I26" s="39"/>
      <c r="J26" s="39"/>
      <c r="K26" s="49">
        <v>0</v>
      </c>
      <c r="L26">
        <v>21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2775</v>
      </c>
      <c r="C27" s="60">
        <v>21</v>
      </c>
      <c r="D27" s="57">
        <v>2801</v>
      </c>
      <c r="E27" s="60"/>
      <c r="F27" s="57"/>
      <c r="G27" s="63"/>
      <c r="H27" s="63"/>
      <c r="I27" s="39"/>
      <c r="J27" s="39"/>
      <c r="K27" s="49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22</v>
      </c>
      <c r="B28" s="57">
        <v>2926</v>
      </c>
      <c r="C28" s="60">
        <v>23</v>
      </c>
      <c r="D28" s="57">
        <v>2934</v>
      </c>
      <c r="E28" s="60"/>
      <c r="F28" s="57"/>
      <c r="G28" s="63"/>
      <c r="H28" s="63"/>
      <c r="I28" s="39"/>
      <c r="J28" s="39"/>
      <c r="K28" s="49">
        <v>0</v>
      </c>
      <c r="L28">
        <v>22</v>
      </c>
      <c r="N28" s="39"/>
      <c r="O28" s="48" t="s">
        <v>110</v>
      </c>
      <c r="P28">
        <f>D18/P20</f>
        <v>137.16666666666666</v>
      </c>
      <c r="Q28">
        <f>(D31-D18)/Q20</f>
        <v>130.92307692307693</v>
      </c>
      <c r="R28">
        <f>(D43-D31)/R20</f>
        <v>133.41666666666666</v>
      </c>
      <c r="S28">
        <f>(D55-D43)/S20</f>
        <v>125.75</v>
      </c>
      <c r="T28">
        <f>(D68-D55)/T20</f>
        <v>129.53846153846155</v>
      </c>
      <c r="U28">
        <f>(D80-D68)/U20</f>
        <v>129.83333333333334</v>
      </c>
    </row>
    <row r="29" spans="1:22" x14ac:dyDescent="0.3">
      <c r="A29" s="57">
        <v>11</v>
      </c>
      <c r="B29" s="57">
        <v>3048</v>
      </c>
      <c r="C29" s="60">
        <v>12</v>
      </c>
      <c r="D29" s="57">
        <v>3092</v>
      </c>
      <c r="E29" s="60"/>
      <c r="F29" s="57"/>
      <c r="G29" s="63"/>
      <c r="H29" s="63"/>
      <c r="I29" s="39"/>
      <c r="J29" s="39"/>
      <c r="K29" s="49">
        <v>0</v>
      </c>
      <c r="L29">
        <v>11</v>
      </c>
    </row>
    <row r="30" spans="1:22" x14ac:dyDescent="0.3">
      <c r="A30" s="57">
        <v>22</v>
      </c>
      <c r="B30" s="57">
        <v>3195</v>
      </c>
      <c r="C30" s="60">
        <v>14</v>
      </c>
      <c r="D30" s="57">
        <v>3209</v>
      </c>
      <c r="E30" s="60"/>
      <c r="F30" s="57"/>
      <c r="G30" s="63"/>
      <c r="H30" s="63"/>
      <c r="I30" s="39"/>
      <c r="J30" s="39"/>
      <c r="K30" s="49">
        <v>0</v>
      </c>
      <c r="L30">
        <v>21</v>
      </c>
    </row>
    <row r="31" spans="1:22" x14ac:dyDescent="0.3">
      <c r="A31" s="57">
        <v>22</v>
      </c>
      <c r="B31" s="57">
        <v>3340</v>
      </c>
      <c r="C31" s="60">
        <v>23</v>
      </c>
      <c r="D31" s="57">
        <v>3348</v>
      </c>
      <c r="E31" s="60"/>
      <c r="F31" s="57"/>
      <c r="G31" s="63"/>
      <c r="H31" s="63"/>
      <c r="I31" s="39"/>
      <c r="J31" s="39"/>
      <c r="K31" s="49">
        <v>0</v>
      </c>
      <c r="L31">
        <v>22</v>
      </c>
    </row>
    <row r="32" spans="1:22" x14ac:dyDescent="0.3">
      <c r="A32" s="56">
        <v>11</v>
      </c>
      <c r="B32" s="56">
        <v>3463</v>
      </c>
      <c r="C32" s="59">
        <v>21</v>
      </c>
      <c r="D32" s="56">
        <v>3475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6">
        <v>11</v>
      </c>
      <c r="B33" s="56">
        <v>3580</v>
      </c>
      <c r="C33" s="59">
        <v>21</v>
      </c>
      <c r="D33" s="56">
        <v>3605</v>
      </c>
      <c r="E33" s="59"/>
      <c r="F33" s="56"/>
      <c r="G33" s="62"/>
      <c r="H33" s="62"/>
      <c r="I33" s="40"/>
      <c r="J33" s="40"/>
      <c r="K33" s="41">
        <v>0</v>
      </c>
      <c r="L33">
        <v>12</v>
      </c>
    </row>
    <row r="34" spans="1:12" x14ac:dyDescent="0.3">
      <c r="A34" s="56">
        <v>22</v>
      </c>
      <c r="B34" s="56">
        <v>3731</v>
      </c>
      <c r="C34" s="59">
        <v>23</v>
      </c>
      <c r="D34" s="56">
        <v>3744</v>
      </c>
      <c r="E34" s="59"/>
      <c r="F34" s="56"/>
      <c r="G34" s="62"/>
      <c r="H34" s="62"/>
      <c r="I34" s="40"/>
      <c r="J34" s="40"/>
      <c r="K34" s="41">
        <v>0</v>
      </c>
      <c r="L34">
        <v>22</v>
      </c>
    </row>
    <row r="35" spans="1:12" x14ac:dyDescent="0.3">
      <c r="A35" s="56">
        <v>11</v>
      </c>
      <c r="B35" s="56">
        <v>3855</v>
      </c>
      <c r="C35" s="59">
        <v>12</v>
      </c>
      <c r="D35" s="56">
        <v>3909</v>
      </c>
      <c r="E35" s="59"/>
      <c r="F35" s="56"/>
      <c r="G35" s="62"/>
      <c r="H35" s="62"/>
      <c r="I35" s="40"/>
      <c r="J35" s="40"/>
      <c r="K35" s="41">
        <v>0</v>
      </c>
      <c r="L35">
        <v>11</v>
      </c>
    </row>
    <row r="36" spans="1:12" x14ac:dyDescent="0.3">
      <c r="A36" s="56">
        <v>22</v>
      </c>
      <c r="B36" s="56">
        <v>4030</v>
      </c>
      <c r="C36" s="59">
        <v>23</v>
      </c>
      <c r="D36" s="56">
        <v>4045</v>
      </c>
      <c r="E36" s="59"/>
      <c r="F36" s="56"/>
      <c r="G36" s="62"/>
      <c r="H36" s="62"/>
      <c r="I36" s="40"/>
      <c r="J36" s="40"/>
      <c r="K36" s="41">
        <v>0</v>
      </c>
      <c r="L36">
        <v>22</v>
      </c>
    </row>
    <row r="37" spans="1:12" x14ac:dyDescent="0.3">
      <c r="A37" s="56">
        <v>11</v>
      </c>
      <c r="B37" s="56">
        <v>4155</v>
      </c>
      <c r="C37" s="59">
        <v>21</v>
      </c>
      <c r="D37" s="56">
        <v>4163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4281</v>
      </c>
      <c r="C38" s="59">
        <v>21</v>
      </c>
      <c r="D38" s="56">
        <v>4293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22</v>
      </c>
      <c r="B39" s="56">
        <v>4390</v>
      </c>
      <c r="C39" s="59">
        <v>23</v>
      </c>
      <c r="D39" s="56">
        <v>4414</v>
      </c>
      <c r="E39" s="59"/>
      <c r="F39" s="56"/>
      <c r="G39" s="62"/>
      <c r="H39" s="62"/>
      <c r="I39" s="40"/>
      <c r="J39" s="40"/>
      <c r="K39" s="41">
        <v>0</v>
      </c>
      <c r="L39">
        <v>22</v>
      </c>
    </row>
    <row r="40" spans="1:12" x14ac:dyDescent="0.3">
      <c r="A40" s="56">
        <v>11</v>
      </c>
      <c r="B40" s="56">
        <v>4522</v>
      </c>
      <c r="C40" s="59">
        <v>21</v>
      </c>
      <c r="D40" s="56">
        <v>4534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4638</v>
      </c>
      <c r="C41" s="59">
        <v>21</v>
      </c>
      <c r="D41" s="56">
        <v>4670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22</v>
      </c>
      <c r="B42" s="56">
        <v>4800</v>
      </c>
      <c r="C42" s="59">
        <v>23</v>
      </c>
      <c r="D42" s="56">
        <v>4808</v>
      </c>
      <c r="E42" s="59"/>
      <c r="F42" s="56"/>
      <c r="G42" s="62"/>
      <c r="H42" s="62"/>
      <c r="I42" s="40"/>
      <c r="J42" s="40"/>
      <c r="K42" s="41">
        <v>0</v>
      </c>
      <c r="L42">
        <v>22</v>
      </c>
    </row>
    <row r="43" spans="1:12" x14ac:dyDescent="0.3">
      <c r="A43" s="56">
        <v>22</v>
      </c>
      <c r="B43" s="56">
        <v>4927</v>
      </c>
      <c r="C43" s="59">
        <v>23</v>
      </c>
      <c r="D43" s="56">
        <v>4949</v>
      </c>
      <c r="E43" s="59"/>
      <c r="F43" s="56"/>
      <c r="G43" s="62"/>
      <c r="H43" s="62"/>
      <c r="I43" s="40"/>
      <c r="J43" s="40"/>
      <c r="K43" s="41">
        <v>0</v>
      </c>
      <c r="L43">
        <v>22</v>
      </c>
    </row>
    <row r="44" spans="1:12" x14ac:dyDescent="0.3">
      <c r="A44" s="57">
        <v>11</v>
      </c>
      <c r="B44" s="57">
        <v>5049</v>
      </c>
      <c r="C44" s="60">
        <v>21</v>
      </c>
      <c r="D44" s="57">
        <v>5069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5177</v>
      </c>
      <c r="C45" s="60">
        <v>21</v>
      </c>
      <c r="D45" s="57">
        <v>5208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22</v>
      </c>
      <c r="B46" s="57">
        <v>5328</v>
      </c>
      <c r="C46" s="60">
        <v>23</v>
      </c>
      <c r="D46" s="57">
        <v>5342</v>
      </c>
      <c r="E46" s="60"/>
      <c r="F46" s="57"/>
      <c r="G46" s="63"/>
      <c r="H46" s="63"/>
      <c r="I46" s="39"/>
      <c r="J46" s="39"/>
      <c r="K46" s="49">
        <v>0</v>
      </c>
      <c r="L46">
        <v>22</v>
      </c>
    </row>
    <row r="47" spans="1:12" x14ac:dyDescent="0.3">
      <c r="A47" s="57">
        <v>22</v>
      </c>
      <c r="B47" s="57">
        <v>5478</v>
      </c>
      <c r="C47" s="60">
        <v>23</v>
      </c>
      <c r="D47" s="57">
        <v>5485</v>
      </c>
      <c r="E47" s="60"/>
      <c r="F47" s="57"/>
      <c r="G47" s="63"/>
      <c r="H47" s="63"/>
      <c r="I47" s="39"/>
      <c r="J47" s="39"/>
      <c r="K47" s="49">
        <v>0</v>
      </c>
      <c r="L47">
        <v>22</v>
      </c>
    </row>
    <row r="48" spans="1:12" x14ac:dyDescent="0.3">
      <c r="A48" s="57">
        <v>22</v>
      </c>
      <c r="B48" s="57">
        <v>5588</v>
      </c>
      <c r="C48" s="60">
        <v>14</v>
      </c>
      <c r="D48" s="57">
        <v>5599</v>
      </c>
      <c r="E48" s="60"/>
      <c r="F48" s="57"/>
      <c r="G48" s="63"/>
      <c r="H48" s="63"/>
      <c r="I48" s="39"/>
      <c r="J48" s="39"/>
      <c r="K48" s="49">
        <v>0</v>
      </c>
      <c r="L48">
        <v>21</v>
      </c>
    </row>
    <row r="49" spans="1:12" x14ac:dyDescent="0.3">
      <c r="A49" s="57">
        <v>11</v>
      </c>
      <c r="B49" s="57">
        <v>5707</v>
      </c>
      <c r="C49" s="60">
        <v>21</v>
      </c>
      <c r="D49" s="57">
        <v>5730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5840</v>
      </c>
      <c r="C50" s="60">
        <v>21</v>
      </c>
      <c r="D50" s="57">
        <v>5852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22</v>
      </c>
      <c r="B51" s="57">
        <v>5949</v>
      </c>
      <c r="C51" s="60">
        <v>14</v>
      </c>
      <c r="D51" s="57">
        <v>5960</v>
      </c>
      <c r="E51" s="60"/>
      <c r="F51" s="57"/>
      <c r="G51" s="63"/>
      <c r="H51" s="63"/>
      <c r="I51" s="39"/>
      <c r="J51" s="39"/>
      <c r="K51" s="49">
        <v>0</v>
      </c>
      <c r="L51">
        <v>21</v>
      </c>
    </row>
    <row r="52" spans="1:12" x14ac:dyDescent="0.3">
      <c r="A52" s="57">
        <v>11</v>
      </c>
      <c r="B52" s="57">
        <v>6061</v>
      </c>
      <c r="C52" s="60">
        <v>21</v>
      </c>
      <c r="D52" s="57">
        <v>6076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22</v>
      </c>
      <c r="B53" s="57">
        <v>6190</v>
      </c>
      <c r="C53" s="60">
        <v>23</v>
      </c>
      <c r="D53" s="57">
        <v>6209</v>
      </c>
      <c r="E53" s="60"/>
      <c r="F53" s="57"/>
      <c r="G53" s="63"/>
      <c r="H53" s="63"/>
      <c r="I53" s="39"/>
      <c r="J53" s="39"/>
      <c r="K53" s="49">
        <v>0</v>
      </c>
      <c r="L53">
        <v>22</v>
      </c>
    </row>
    <row r="54" spans="1:12" x14ac:dyDescent="0.3">
      <c r="A54" s="57">
        <v>22</v>
      </c>
      <c r="B54" s="57">
        <v>6310</v>
      </c>
      <c r="C54" s="60">
        <v>14</v>
      </c>
      <c r="D54" s="57">
        <v>6323</v>
      </c>
      <c r="E54" s="60"/>
      <c r="F54" s="57"/>
      <c r="G54" s="63"/>
      <c r="H54" s="63"/>
      <c r="I54" s="39"/>
      <c r="J54" s="39"/>
      <c r="K54" s="49">
        <v>0</v>
      </c>
      <c r="L54">
        <v>21</v>
      </c>
    </row>
    <row r="55" spans="1:12" x14ac:dyDescent="0.3">
      <c r="A55" s="57">
        <v>22</v>
      </c>
      <c r="B55" s="57">
        <v>6445</v>
      </c>
      <c r="C55" s="60">
        <v>23</v>
      </c>
      <c r="D55" s="57">
        <v>6458</v>
      </c>
      <c r="E55" s="60"/>
      <c r="F55" s="57"/>
      <c r="G55" s="63"/>
      <c r="H55" s="63"/>
      <c r="I55" s="39"/>
      <c r="J55" s="39"/>
      <c r="K55" s="49">
        <v>0</v>
      </c>
      <c r="L55">
        <v>22</v>
      </c>
    </row>
    <row r="56" spans="1:12" x14ac:dyDescent="0.3">
      <c r="A56" s="56">
        <v>11</v>
      </c>
      <c r="B56" s="56">
        <v>6567</v>
      </c>
      <c r="C56" s="59">
        <v>21</v>
      </c>
      <c r="D56" s="56">
        <v>6603</v>
      </c>
      <c r="E56" s="59"/>
      <c r="F56" s="56"/>
      <c r="G56" s="62"/>
      <c r="H56" s="62"/>
      <c r="I56" s="40"/>
      <c r="J56" s="40"/>
      <c r="K56" s="41">
        <v>0</v>
      </c>
      <c r="L56">
        <v>12</v>
      </c>
    </row>
    <row r="57" spans="1:12" x14ac:dyDescent="0.3">
      <c r="A57" s="56">
        <v>11</v>
      </c>
      <c r="B57" s="56">
        <v>6720</v>
      </c>
      <c r="C57" s="59">
        <v>21</v>
      </c>
      <c r="D57" s="56">
        <v>6739</v>
      </c>
      <c r="E57" s="59"/>
      <c r="F57" s="56"/>
      <c r="G57" s="62"/>
      <c r="H57" s="62"/>
      <c r="I57" s="40"/>
      <c r="J57" s="40"/>
      <c r="K57" s="41">
        <v>0</v>
      </c>
      <c r="L57">
        <v>12</v>
      </c>
    </row>
    <row r="58" spans="1:12" x14ac:dyDescent="0.3">
      <c r="A58" s="56">
        <v>22</v>
      </c>
      <c r="B58" s="56">
        <v>6869</v>
      </c>
      <c r="C58" s="59">
        <v>14</v>
      </c>
      <c r="D58" s="56">
        <v>6881</v>
      </c>
      <c r="E58" s="59"/>
      <c r="F58" s="56"/>
      <c r="G58" s="62"/>
      <c r="H58" s="62"/>
      <c r="I58" s="40"/>
      <c r="J58" s="40"/>
      <c r="K58" s="41">
        <v>0</v>
      </c>
      <c r="L58">
        <v>21</v>
      </c>
    </row>
    <row r="59" spans="1:12" x14ac:dyDescent="0.3">
      <c r="A59" s="56">
        <v>22</v>
      </c>
      <c r="B59" s="56">
        <v>7020</v>
      </c>
      <c r="C59" s="59">
        <v>23</v>
      </c>
      <c r="D59" s="56">
        <v>7028</v>
      </c>
      <c r="E59" s="59"/>
      <c r="F59" s="56"/>
      <c r="G59" s="62"/>
      <c r="H59" s="62"/>
      <c r="I59" s="40"/>
      <c r="J59" s="40"/>
      <c r="K59" s="41">
        <v>0</v>
      </c>
      <c r="L59">
        <v>22</v>
      </c>
    </row>
    <row r="60" spans="1:12" x14ac:dyDescent="0.3">
      <c r="A60" s="56">
        <v>11</v>
      </c>
      <c r="B60" s="56">
        <v>7138</v>
      </c>
      <c r="C60" s="59">
        <v>21</v>
      </c>
      <c r="D60" s="56">
        <v>7149</v>
      </c>
      <c r="E60" s="59"/>
      <c r="F60" s="56"/>
      <c r="G60" s="62"/>
      <c r="H60" s="62"/>
      <c r="I60" s="40"/>
      <c r="J60" s="40"/>
      <c r="K60" s="41">
        <v>0</v>
      </c>
      <c r="L60">
        <v>12</v>
      </c>
    </row>
    <row r="61" spans="1:12" x14ac:dyDescent="0.3">
      <c r="A61" s="56">
        <v>22</v>
      </c>
      <c r="B61" s="56">
        <v>7267</v>
      </c>
      <c r="C61" s="59">
        <v>23</v>
      </c>
      <c r="D61" s="56">
        <v>7275</v>
      </c>
      <c r="E61" s="59"/>
      <c r="F61" s="56"/>
      <c r="G61" s="62"/>
      <c r="H61" s="62"/>
      <c r="I61" s="40"/>
      <c r="J61" s="40"/>
      <c r="K61" s="41">
        <v>0</v>
      </c>
      <c r="L61">
        <v>22</v>
      </c>
    </row>
    <row r="62" spans="1:12" x14ac:dyDescent="0.3">
      <c r="A62" s="56">
        <v>22</v>
      </c>
      <c r="B62" s="56">
        <v>7370</v>
      </c>
      <c r="C62" s="59">
        <v>23</v>
      </c>
      <c r="D62" s="56">
        <v>7390</v>
      </c>
      <c r="E62" s="59"/>
      <c r="F62" s="56"/>
      <c r="G62" s="62"/>
      <c r="H62" s="62"/>
      <c r="I62" s="40"/>
      <c r="J62" s="40"/>
      <c r="K62" s="41">
        <v>0</v>
      </c>
      <c r="L62">
        <v>22</v>
      </c>
    </row>
    <row r="63" spans="1:12" x14ac:dyDescent="0.3">
      <c r="A63" s="56">
        <v>11</v>
      </c>
      <c r="B63" s="56">
        <v>7500</v>
      </c>
      <c r="C63" s="59">
        <v>12</v>
      </c>
      <c r="D63" s="56">
        <v>7522</v>
      </c>
      <c r="E63" s="59"/>
      <c r="F63" s="56"/>
      <c r="G63" s="62"/>
      <c r="H63" s="62"/>
      <c r="I63" s="40"/>
      <c r="J63" s="40"/>
      <c r="K63" s="41">
        <v>0</v>
      </c>
      <c r="L63">
        <v>11</v>
      </c>
    </row>
    <row r="64" spans="1:12" x14ac:dyDescent="0.3">
      <c r="A64" s="56">
        <v>22</v>
      </c>
      <c r="B64" s="56">
        <v>7643</v>
      </c>
      <c r="C64" s="59">
        <v>23</v>
      </c>
      <c r="D64" s="56">
        <v>7650</v>
      </c>
      <c r="E64" s="59"/>
      <c r="F64" s="56"/>
      <c r="G64" s="62"/>
      <c r="H64" s="62"/>
      <c r="I64" s="40"/>
      <c r="J64" s="40"/>
      <c r="K64" s="41">
        <v>0</v>
      </c>
      <c r="L64">
        <v>22</v>
      </c>
    </row>
    <row r="65" spans="1:12" x14ac:dyDescent="0.3">
      <c r="A65" s="56">
        <v>22</v>
      </c>
      <c r="B65" s="56">
        <v>7766</v>
      </c>
      <c r="C65" s="59">
        <v>23</v>
      </c>
      <c r="D65" s="56">
        <v>7791</v>
      </c>
      <c r="E65" s="59"/>
      <c r="F65" s="56"/>
      <c r="G65" s="62"/>
      <c r="H65" s="62"/>
      <c r="I65" s="40"/>
      <c r="J65" s="40"/>
      <c r="K65" s="41">
        <v>0</v>
      </c>
      <c r="L65">
        <v>22</v>
      </c>
    </row>
    <row r="66" spans="1:12" x14ac:dyDescent="0.3">
      <c r="A66" s="56">
        <v>11</v>
      </c>
      <c r="B66" s="56">
        <v>7903</v>
      </c>
      <c r="C66" s="59">
        <v>21</v>
      </c>
      <c r="D66" s="56">
        <v>7916</v>
      </c>
      <c r="E66" s="59"/>
      <c r="F66" s="56"/>
      <c r="G66" s="62"/>
      <c r="H66" s="62"/>
      <c r="I66" s="40"/>
      <c r="J66" s="40"/>
      <c r="K66" s="41">
        <v>0</v>
      </c>
      <c r="L66">
        <v>12</v>
      </c>
    </row>
    <row r="67" spans="1:12" x14ac:dyDescent="0.3">
      <c r="A67" s="56">
        <v>11</v>
      </c>
      <c r="B67" s="56">
        <v>8022</v>
      </c>
      <c r="C67" s="59">
        <v>21</v>
      </c>
      <c r="D67" s="56">
        <v>8031</v>
      </c>
      <c r="E67" s="59"/>
      <c r="F67" s="56"/>
      <c r="G67" s="62"/>
      <c r="H67" s="62"/>
      <c r="I67" s="40"/>
      <c r="J67" s="40"/>
      <c r="K67" s="41">
        <v>0</v>
      </c>
      <c r="L67">
        <v>12</v>
      </c>
    </row>
    <row r="68" spans="1:12" x14ac:dyDescent="0.3">
      <c r="A68" s="56">
        <v>11</v>
      </c>
      <c r="B68" s="56">
        <v>8126</v>
      </c>
      <c r="C68" s="59">
        <v>21</v>
      </c>
      <c r="D68" s="56">
        <v>8142</v>
      </c>
      <c r="E68" s="59"/>
      <c r="F68" s="56"/>
      <c r="G68" s="62"/>
      <c r="H68" s="62"/>
      <c r="I68" s="40"/>
      <c r="J68" s="40"/>
      <c r="K68" s="41">
        <v>0</v>
      </c>
      <c r="L68">
        <v>12</v>
      </c>
    </row>
    <row r="69" spans="1:12" x14ac:dyDescent="0.3">
      <c r="A69" s="57">
        <v>22</v>
      </c>
      <c r="B69" s="57">
        <v>8264</v>
      </c>
      <c r="C69" s="60">
        <v>23</v>
      </c>
      <c r="D69" s="57">
        <v>8272</v>
      </c>
      <c r="E69" s="60"/>
      <c r="F69" s="57"/>
      <c r="G69" s="63"/>
      <c r="H69" s="63"/>
      <c r="I69" s="39"/>
      <c r="J69" s="39"/>
      <c r="K69" s="49">
        <v>0</v>
      </c>
      <c r="L69">
        <v>22</v>
      </c>
    </row>
    <row r="70" spans="1:12" x14ac:dyDescent="0.3">
      <c r="A70" s="57">
        <v>11</v>
      </c>
      <c r="B70" s="57">
        <v>8384</v>
      </c>
      <c r="C70" s="60">
        <v>21</v>
      </c>
      <c r="D70" s="57">
        <v>8420</v>
      </c>
      <c r="E70" s="60"/>
      <c r="F70" s="57"/>
      <c r="G70" s="63"/>
      <c r="H70" s="63"/>
      <c r="I70" s="39"/>
      <c r="J70" s="39"/>
      <c r="K70" s="49">
        <v>0</v>
      </c>
      <c r="L70">
        <v>12</v>
      </c>
    </row>
    <row r="71" spans="1:12" x14ac:dyDescent="0.3">
      <c r="A71" s="57">
        <v>11</v>
      </c>
      <c r="B71" s="57">
        <v>8516</v>
      </c>
      <c r="C71" s="60">
        <v>21</v>
      </c>
      <c r="D71" s="57">
        <v>8540</v>
      </c>
      <c r="E71" s="60"/>
      <c r="F71" s="57"/>
      <c r="G71" s="63"/>
      <c r="H71" s="63"/>
      <c r="I71" s="39"/>
      <c r="J71" s="39"/>
      <c r="K71" s="49">
        <v>0</v>
      </c>
      <c r="L71">
        <v>12</v>
      </c>
    </row>
    <row r="72" spans="1:12" x14ac:dyDescent="0.3">
      <c r="A72" s="57">
        <v>11</v>
      </c>
      <c r="B72" s="57">
        <v>8645</v>
      </c>
      <c r="C72" s="60">
        <v>21</v>
      </c>
      <c r="D72" s="57">
        <v>8656</v>
      </c>
      <c r="E72" s="60"/>
      <c r="F72" s="57"/>
      <c r="G72" s="63"/>
      <c r="H72" s="63"/>
      <c r="I72" s="39"/>
      <c r="J72" s="39"/>
      <c r="K72" s="49">
        <v>0</v>
      </c>
      <c r="L72">
        <v>12</v>
      </c>
    </row>
    <row r="73" spans="1:12" x14ac:dyDescent="0.3">
      <c r="A73" s="57">
        <v>22</v>
      </c>
      <c r="B73" s="57">
        <v>8787</v>
      </c>
      <c r="C73" s="60">
        <v>23</v>
      </c>
      <c r="D73" s="57">
        <v>8813</v>
      </c>
      <c r="E73" s="60"/>
      <c r="F73" s="57"/>
      <c r="G73" s="63"/>
      <c r="H73" s="63"/>
      <c r="I73" s="39"/>
      <c r="J73" s="39"/>
      <c r="K73" s="49">
        <v>0</v>
      </c>
      <c r="L73">
        <v>22</v>
      </c>
    </row>
    <row r="74" spans="1:12" x14ac:dyDescent="0.3">
      <c r="A74" s="57">
        <v>11</v>
      </c>
      <c r="B74" s="57">
        <v>8922</v>
      </c>
      <c r="C74" s="60">
        <v>21</v>
      </c>
      <c r="D74" s="57">
        <v>8946</v>
      </c>
      <c r="E74" s="60"/>
      <c r="F74" s="57"/>
      <c r="G74" s="63"/>
      <c r="H74" s="63"/>
      <c r="I74" s="39"/>
      <c r="J74" s="39"/>
      <c r="K74" s="49">
        <v>0</v>
      </c>
      <c r="L74">
        <v>12</v>
      </c>
    </row>
    <row r="75" spans="1:12" x14ac:dyDescent="0.3">
      <c r="A75" s="57">
        <v>22</v>
      </c>
      <c r="B75" s="57">
        <v>9058</v>
      </c>
      <c r="C75" s="60">
        <v>23</v>
      </c>
      <c r="D75" s="57">
        <v>9080</v>
      </c>
      <c r="E75" s="60"/>
      <c r="F75" s="57"/>
      <c r="G75" s="63"/>
      <c r="H75" s="63"/>
      <c r="I75" s="39"/>
      <c r="J75" s="39"/>
      <c r="K75" s="49">
        <v>0</v>
      </c>
      <c r="L75">
        <v>22</v>
      </c>
    </row>
    <row r="76" spans="1:12" x14ac:dyDescent="0.3">
      <c r="A76" s="57">
        <v>11</v>
      </c>
      <c r="B76" s="57">
        <v>9188</v>
      </c>
      <c r="C76" s="60">
        <v>21</v>
      </c>
      <c r="D76" s="57">
        <v>9211</v>
      </c>
      <c r="E76" s="60"/>
      <c r="F76" s="57"/>
      <c r="G76" s="63"/>
      <c r="H76" s="63"/>
      <c r="I76" s="39"/>
      <c r="J76" s="39"/>
      <c r="K76" s="49">
        <v>0</v>
      </c>
      <c r="L76">
        <v>12</v>
      </c>
    </row>
    <row r="77" spans="1:12" x14ac:dyDescent="0.3">
      <c r="A77" s="57">
        <v>11</v>
      </c>
      <c r="B77" s="57">
        <v>9314</v>
      </c>
      <c r="C77" s="60">
        <v>21</v>
      </c>
      <c r="D77" s="57">
        <v>9322</v>
      </c>
      <c r="E77" s="60"/>
      <c r="F77" s="57"/>
      <c r="G77" s="63"/>
      <c r="H77" s="63"/>
      <c r="I77" s="39"/>
      <c r="J77" s="39"/>
      <c r="K77" s="49">
        <v>0</v>
      </c>
      <c r="L77">
        <v>12</v>
      </c>
    </row>
    <row r="78" spans="1:12" x14ac:dyDescent="0.3">
      <c r="A78" s="57">
        <v>11</v>
      </c>
      <c r="B78" s="57">
        <v>9425</v>
      </c>
      <c r="C78" s="60">
        <v>21</v>
      </c>
      <c r="D78" s="57">
        <v>9451</v>
      </c>
      <c r="E78" s="60"/>
      <c r="F78" s="57"/>
      <c r="G78" s="63"/>
      <c r="H78" s="63"/>
      <c r="I78" s="39"/>
      <c r="J78" s="39"/>
      <c r="K78" s="49">
        <v>0</v>
      </c>
      <c r="L78">
        <v>12</v>
      </c>
    </row>
    <row r="79" spans="1:12" x14ac:dyDescent="0.3">
      <c r="A79" s="57">
        <v>11</v>
      </c>
      <c r="B79" s="57">
        <v>9552</v>
      </c>
      <c r="C79" s="60">
        <v>21</v>
      </c>
      <c r="D79" s="57">
        <v>9571</v>
      </c>
      <c r="E79" s="60"/>
      <c r="F79" s="57"/>
      <c r="G79" s="63"/>
      <c r="H79" s="63"/>
      <c r="I79" s="39"/>
      <c r="J79" s="39"/>
      <c r="K79" s="49">
        <v>0</v>
      </c>
      <c r="L79">
        <v>12</v>
      </c>
    </row>
    <row r="80" spans="1:12" x14ac:dyDescent="0.3">
      <c r="A80" s="57">
        <v>11</v>
      </c>
      <c r="B80" s="57">
        <v>9685</v>
      </c>
      <c r="C80" s="60">
        <v>21</v>
      </c>
      <c r="D80" s="57">
        <v>9700</v>
      </c>
      <c r="E80" s="60"/>
      <c r="F80" s="57"/>
      <c r="G80" s="63"/>
      <c r="H80" s="63"/>
      <c r="I80" s="39"/>
      <c r="J80" s="39"/>
      <c r="K80" s="49">
        <v>1</v>
      </c>
      <c r="L80">
        <v>12</v>
      </c>
    </row>
    <row r="81" spans="1:8" x14ac:dyDescent="0.3">
      <c r="A81" s="17"/>
      <c r="B81" s="17"/>
      <c r="C81" s="17"/>
      <c r="D81" s="17"/>
      <c r="E81" s="17"/>
      <c r="F81" s="17"/>
      <c r="G81" s="17"/>
      <c r="H8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67</v>
      </c>
      <c r="V3" s="25" t="s">
        <v>118</v>
      </c>
      <c r="W3">
        <f>COUNTA(L7:L17)</f>
        <v>11</v>
      </c>
      <c r="AA3" s="25" t="s">
        <v>118</v>
      </c>
      <c r="AB3">
        <f>COUNTA(L18:L28)</f>
        <v>11</v>
      </c>
      <c r="AF3" s="25" t="s">
        <v>118</v>
      </c>
      <c r="AG3">
        <f>COUNTA(L29:L40)</f>
        <v>12</v>
      </c>
      <c r="AK3" s="25" t="s">
        <v>118</v>
      </c>
      <c r="AL3">
        <f>COUNTA(L41:L51)</f>
        <v>11</v>
      </c>
      <c r="AP3" s="25" t="s">
        <v>118</v>
      </c>
      <c r="AQ3">
        <f>COUNTA(L52:L62)</f>
        <v>11</v>
      </c>
      <c r="AU3" s="25" t="s">
        <v>118</v>
      </c>
      <c r="AV3">
        <f>COUNTA(L63:L73)</f>
        <v>11</v>
      </c>
    </row>
    <row r="4" spans="1:48" x14ac:dyDescent="0.3">
      <c r="P4" s="25" t="s">
        <v>86</v>
      </c>
      <c r="Q4" s="26">
        <f>SUM(O7:O14)</f>
        <v>67</v>
      </c>
      <c r="V4" s="25" t="s">
        <v>119</v>
      </c>
      <c r="W4">
        <f>SUM(U7:U14)</f>
        <v>11</v>
      </c>
      <c r="AA4" s="25" t="s">
        <v>119</v>
      </c>
      <c r="AB4">
        <f>SUM(Z7:Z14)</f>
        <v>11</v>
      </c>
      <c r="AF4" s="25" t="s">
        <v>119</v>
      </c>
      <c r="AG4">
        <f>SUM(AE7:AE14)</f>
        <v>12</v>
      </c>
      <c r="AK4" s="25" t="s">
        <v>119</v>
      </c>
      <c r="AL4">
        <f>SUM(AJ7:AJ14)</f>
        <v>11</v>
      </c>
      <c r="AP4" s="25" t="s">
        <v>119</v>
      </c>
      <c r="AQ4">
        <f>SUM(AO7:AO14)</f>
        <v>11</v>
      </c>
      <c r="AU4" s="25" t="s">
        <v>119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34</v>
      </c>
      <c r="C7" s="58">
        <v>21</v>
      </c>
      <c r="D7" s="55">
        <v>57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COUNTIF(L7:L17,T7)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COUNTIF(L18:L28,Y7)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COUNTIF(L29:L40,AD7)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COUNTIF(L41:L51,AI7)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COUNTIF(L52:L62,AN7)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COUNTIF(L63:L73,AS7)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22</v>
      </c>
      <c r="B8" s="56">
        <v>154</v>
      </c>
      <c r="C8" s="59">
        <v>14</v>
      </c>
      <c r="D8" s="56">
        <v>166</v>
      </c>
      <c r="E8" s="59"/>
      <c r="F8" s="56"/>
      <c r="G8" s="62"/>
      <c r="H8" s="62"/>
      <c r="I8" s="40"/>
      <c r="J8" s="40"/>
      <c r="K8" s="41">
        <v>0</v>
      </c>
      <c r="L8">
        <v>21</v>
      </c>
      <c r="N8" s="34">
        <v>12</v>
      </c>
      <c r="O8" s="34">
        <f>COUNTIF($L$7:$L$500,N8)</f>
        <v>37</v>
      </c>
      <c r="P8" s="34">
        <f>O8/$Q$4</f>
        <v>0.55223880597014929</v>
      </c>
      <c r="Q8" s="34">
        <f>IF(P8=0,0,(P8*((LOG(P8))/LOG(2))))</f>
        <v>-0.47306754505472293</v>
      </c>
      <c r="T8" s="34">
        <f>N8</f>
        <v>12</v>
      </c>
      <c r="U8" s="34">
        <f>COUNTIF(L7:L17,T8)</f>
        <v>7</v>
      </c>
      <c r="V8" s="53"/>
      <c r="W8" s="54"/>
      <c r="Y8" s="34">
        <f>N8</f>
        <v>12</v>
      </c>
      <c r="Z8" s="34">
        <f>COUNTIF(L18:L28,Y8)</f>
        <v>6</v>
      </c>
      <c r="AA8" s="53"/>
      <c r="AB8" s="54"/>
      <c r="AD8" s="34">
        <f>N8</f>
        <v>12</v>
      </c>
      <c r="AE8" s="34">
        <f>COUNTIF(L29:L40,AD8)</f>
        <v>6</v>
      </c>
      <c r="AF8" s="53"/>
      <c r="AG8" s="54"/>
      <c r="AI8" s="34">
        <f>N8</f>
        <v>12</v>
      </c>
      <c r="AJ8" s="34">
        <f>COUNTIF(L41:L51,AI8)</f>
        <v>3</v>
      </c>
      <c r="AK8" s="53"/>
      <c r="AL8" s="54"/>
      <c r="AN8" s="34">
        <f>N8</f>
        <v>12</v>
      </c>
      <c r="AO8" s="34">
        <f>COUNTIF(L52:L62,AN8)</f>
        <v>9</v>
      </c>
      <c r="AP8" s="53"/>
      <c r="AQ8" s="54"/>
      <c r="AS8" s="34">
        <f>N8</f>
        <v>12</v>
      </c>
      <c r="AT8" s="34">
        <f>COUNTIF(L63:L73,AS8)</f>
        <v>6</v>
      </c>
      <c r="AU8" s="53"/>
      <c r="AV8" s="54"/>
    </row>
    <row r="9" spans="1:48" x14ac:dyDescent="0.3">
      <c r="A9" s="56">
        <v>22</v>
      </c>
      <c r="B9" s="56">
        <v>318</v>
      </c>
      <c r="C9" s="59">
        <v>23</v>
      </c>
      <c r="D9" s="56">
        <v>326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10</v>
      </c>
      <c r="P9" s="34">
        <f>O9/$Q$4</f>
        <v>0.14925373134328357</v>
      </c>
      <c r="Q9" s="34">
        <f>IF(P9=0,0,(P9*((LOG(P9))/LOG(2))))</f>
        <v>-0.40957628292095671</v>
      </c>
      <c r="T9" s="34">
        <f>N9</f>
        <v>21</v>
      </c>
      <c r="U9" s="34">
        <f>COUNTIF(L7:L17,T9)</f>
        <v>2</v>
      </c>
      <c r="V9" s="34">
        <f>U9/(W4-U8)</f>
        <v>0.5</v>
      </c>
      <c r="W9" s="34">
        <f>IF(V9=0,0,(V9*((LOG(V9))/LOG(2))))</f>
        <v>-0.5</v>
      </c>
      <c r="Y9" s="34">
        <f>N9</f>
        <v>21</v>
      </c>
      <c r="Z9" s="34">
        <f>COUNTIF(L18:L28,Y9)</f>
        <v>2</v>
      </c>
      <c r="AA9" s="34">
        <f>Z9/(AB4-Z8)</f>
        <v>0.4</v>
      </c>
      <c r="AB9" s="34">
        <f>IF(AA9=0,0,(AA9*((LOG(AA9))/LOG(2))))</f>
        <v>-0.52877123795494496</v>
      </c>
      <c r="AD9" s="34">
        <f>N9</f>
        <v>21</v>
      </c>
      <c r="AE9" s="34">
        <f>COUNTIF(L29:L40,AD9)</f>
        <v>2</v>
      </c>
      <c r="AF9" s="34">
        <f>AE9/(AG4-AE8)</f>
        <v>0.33333333333333331</v>
      </c>
      <c r="AG9" s="34">
        <f>IF(AF9=0,0,(AF9*((LOG(AF9))/LOG(2))))</f>
        <v>-0.52832083357371862</v>
      </c>
      <c r="AI9" s="34">
        <f>N9</f>
        <v>21</v>
      </c>
      <c r="AJ9" s="34">
        <f>COUNTIF(L41:L51,AI9)</f>
        <v>3</v>
      </c>
      <c r="AK9" s="34">
        <f>AJ9/(AL4-AJ8)</f>
        <v>0.375</v>
      </c>
      <c r="AL9" s="34">
        <f>IF(AK9=0,0,(AK9*((LOG(AK9))/LOG(2))))</f>
        <v>-0.53063906222956647</v>
      </c>
      <c r="AN9" s="34">
        <f>N9</f>
        <v>21</v>
      </c>
      <c r="AO9" s="34">
        <f>COUNTIF(L52:L62,AN9)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COUNTIF(L63:L73,AS9)</f>
        <v>1</v>
      </c>
      <c r="AU9" s="34">
        <f>AT9/(AV4-AT8)</f>
        <v>0.2</v>
      </c>
      <c r="AV9" s="34">
        <f>IF(AU9=0,0,(AU9*((LOG(AU9))/LOG(2))))</f>
        <v>-0.46438561897747244</v>
      </c>
    </row>
    <row r="10" spans="1:48" x14ac:dyDescent="0.3">
      <c r="A10" s="56">
        <v>22</v>
      </c>
      <c r="B10" s="56">
        <v>433</v>
      </c>
      <c r="C10" s="59">
        <v>23</v>
      </c>
      <c r="D10" s="56">
        <v>462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20</v>
      </c>
      <c r="P10" s="34">
        <f>O10/$Q$4</f>
        <v>0.29850746268656714</v>
      </c>
      <c r="Q10" s="34">
        <f>IF(P10=0,0,(P10*((LOG(P10))/LOG(2))))</f>
        <v>-0.52064510315534629</v>
      </c>
      <c r="T10" s="34">
        <f>N10</f>
        <v>22</v>
      </c>
      <c r="U10" s="34">
        <f>COUNTIF(L7:L17,T10)</f>
        <v>2</v>
      </c>
      <c r="V10" s="34">
        <f>U10/(W4-U8)</f>
        <v>0.5</v>
      </c>
      <c r="W10" s="34">
        <f>IF(V10=0,0,(V10*((LOG(V10))/LOG(2))))</f>
        <v>-0.5</v>
      </c>
      <c r="Y10" s="34">
        <f>N10</f>
        <v>22</v>
      </c>
      <c r="Z10" s="34">
        <f>COUNTIF(L18:L28,Y10)</f>
        <v>3</v>
      </c>
      <c r="AA10" s="34">
        <f>Z10/(AB4-Z8)</f>
        <v>0.6</v>
      </c>
      <c r="AB10" s="34">
        <f>IF(AA10=0,0,(AA10*((LOG(AA10))/LOG(2))))</f>
        <v>-0.44217935649972373</v>
      </c>
      <c r="AD10" s="34">
        <f>N10</f>
        <v>22</v>
      </c>
      <c r="AE10" s="34">
        <f>COUNTIF(L29:L40,AD10)</f>
        <v>4</v>
      </c>
      <c r="AF10" s="34">
        <f>AE10/(AG4-AE8)</f>
        <v>0.66666666666666663</v>
      </c>
      <c r="AG10" s="34">
        <f>IF(AF10=0,0,(AF10*((LOG(AF10))/LOG(2))))</f>
        <v>-0.38997500048077083</v>
      </c>
      <c r="AI10" s="34">
        <f>N10</f>
        <v>22</v>
      </c>
      <c r="AJ10" s="34">
        <f>COUNTIF(L41:L51,AI10)</f>
        <v>5</v>
      </c>
      <c r="AK10" s="34">
        <f>AJ10/(AL4-AJ8)</f>
        <v>0.625</v>
      </c>
      <c r="AL10" s="34">
        <f>IF(AK10=0,0,(AK10*((LOG(AK10))/LOG(2))))</f>
        <v>-0.42379494069539858</v>
      </c>
      <c r="AN10" s="34">
        <f>N10</f>
        <v>22</v>
      </c>
      <c r="AO10" s="34">
        <f>COUNTIF(L52:L62,AN10)</f>
        <v>2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COUNTIF(L63:L73,AS10)</f>
        <v>4</v>
      </c>
      <c r="AU10" s="34">
        <f>AT10/(AV4-AT8)</f>
        <v>0.8</v>
      </c>
      <c r="AV10" s="34">
        <f>IF(AU10=0,0,(AU10*((LOG(AU10))/LOG(2))))</f>
        <v>-0.25754247590988982</v>
      </c>
    </row>
    <row r="11" spans="1:48" x14ac:dyDescent="0.3">
      <c r="A11" s="56">
        <v>11</v>
      </c>
      <c r="B11" s="56">
        <v>569</v>
      </c>
      <c r="C11" s="59">
        <v>21</v>
      </c>
      <c r="D11" s="56">
        <v>582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COUNTIF(L7:L17,T11)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COUNTIF(L18:L28,Y11)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COUNTIF(L29:L40,AD11)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COUNTIF(L41:L51,AI11)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COUNTIF(L52:L62,AN11)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COUNTIF(L63:L73,AS11)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675</v>
      </c>
      <c r="C12" s="59">
        <v>14</v>
      </c>
      <c r="D12" s="56">
        <v>686</v>
      </c>
      <c r="E12" s="59"/>
      <c r="F12" s="56"/>
      <c r="G12" s="62"/>
      <c r="H12" s="62"/>
      <c r="I12" s="40"/>
      <c r="J12" s="40"/>
      <c r="K12" s="41">
        <v>0</v>
      </c>
      <c r="L12">
        <v>21</v>
      </c>
      <c r="N12" s="34"/>
      <c r="O12" s="34"/>
      <c r="P12" s="34"/>
      <c r="Q12" s="34"/>
      <c r="T12" s="34">
        <f>N12</f>
        <v>0</v>
      </c>
      <c r="U12" s="34">
        <f>COUNTIF(L7:L17,T12)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COUNTIF(L18:L28,Y12)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COUNTIF(L29:L40,AD12)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COUNTIF(L41:L51,AI12)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COUNTIF(L52:L62,AN12)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COUNTIF(L63:L73,AS12)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796</v>
      </c>
      <c r="C13" s="59">
        <v>21</v>
      </c>
      <c r="D13" s="56">
        <v>818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COUNTIF(L7:L17,T13)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COUNTIF(L18:L28,Y13)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COUNTIF(L29:L40,AD13)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COUNTIF(L41:L51,AI13)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COUNTIF(L52:L62,AN13)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COUNTIF(L63:L73,AS13)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923</v>
      </c>
      <c r="C14" s="59">
        <v>21</v>
      </c>
      <c r="D14" s="56">
        <v>942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COUNTIF(L7:L17,T14)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COUNTIF(L18:L28,Y14)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COUNTIF(L29:L40,AD14)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COUNTIF(L41:L51,AI14)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COUNTIF(L52:L62,AN14)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COUNTIF(L63:L73,AS14)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1052</v>
      </c>
      <c r="C15" s="59">
        <v>21</v>
      </c>
      <c r="D15" s="56">
        <v>1061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1.4032889311310259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0.97095059445466869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0.95443400292496505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0.72192809488736231</v>
      </c>
    </row>
    <row r="16" spans="1:48" x14ac:dyDescent="0.3">
      <c r="A16" s="56">
        <v>11</v>
      </c>
      <c r="B16" s="56">
        <v>1165</v>
      </c>
      <c r="C16" s="59">
        <v>21</v>
      </c>
      <c r="D16" s="56">
        <v>1181</v>
      </c>
      <c r="E16" s="59"/>
      <c r="F16" s="56"/>
      <c r="G16" s="62"/>
      <c r="H16" s="62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0.23133338252567434</v>
      </c>
      <c r="V16" s="27" t="s">
        <v>117</v>
      </c>
      <c r="W16" s="27">
        <f>W15/(LOG(W4)/LOG(2))</f>
        <v>0.28906482631788782</v>
      </c>
      <c r="AA16" s="27" t="s">
        <v>120</v>
      </c>
      <c r="AB16" s="27">
        <f>AB15/(LOG(AB4)/LOG(2))</f>
        <v>0.28066766494928874</v>
      </c>
      <c r="AF16" s="27" t="s">
        <v>121</v>
      </c>
      <c r="AG16" s="27">
        <f>AG15/(LOG(AG4)/LOG(2))</f>
        <v>0.2561521449303204</v>
      </c>
      <c r="AK16" s="27" t="s">
        <v>122</v>
      </c>
      <c r="AL16" s="27">
        <f>AL15/(LOG(AL4)/LOG(2))</f>
        <v>0.27589329928739148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0.20868401936261902</v>
      </c>
    </row>
    <row r="17" spans="1:22" x14ac:dyDescent="0.3">
      <c r="A17" s="56">
        <v>11</v>
      </c>
      <c r="B17" s="56">
        <v>1284</v>
      </c>
      <c r="C17" s="59">
        <v>21</v>
      </c>
      <c r="D17" s="56">
        <v>1296</v>
      </c>
      <c r="E17" s="59"/>
      <c r="F17" s="56"/>
      <c r="G17" s="62"/>
      <c r="H17" s="62"/>
      <c r="I17" s="40"/>
      <c r="J17" s="40"/>
      <c r="K17" s="41">
        <v>0</v>
      </c>
      <c r="L17">
        <v>12</v>
      </c>
    </row>
    <row r="18" spans="1:22" x14ac:dyDescent="0.3">
      <c r="A18" s="57">
        <v>11</v>
      </c>
      <c r="B18" s="57">
        <v>1404</v>
      </c>
      <c r="C18" s="60">
        <v>21</v>
      </c>
      <c r="D18" s="57">
        <v>1416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22</v>
      </c>
      <c r="B19" s="57">
        <v>1516</v>
      </c>
      <c r="C19" s="60">
        <v>14</v>
      </c>
      <c r="D19" s="57">
        <v>1524</v>
      </c>
      <c r="E19" s="60"/>
      <c r="F19" s="57"/>
      <c r="G19" s="63"/>
      <c r="H19" s="63"/>
      <c r="I19" s="39"/>
      <c r="J19" s="39"/>
      <c r="K19" s="49">
        <v>0</v>
      </c>
      <c r="L19">
        <v>21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1622</v>
      </c>
      <c r="C20" s="60">
        <v>21</v>
      </c>
      <c r="D20" s="57">
        <v>1634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COUNTIF(L7:L73,G3)</f>
        <v>37</v>
      </c>
      <c r="O20" s="38"/>
      <c r="P20" s="45">
        <v>11</v>
      </c>
      <c r="Q20" s="45">
        <v>11</v>
      </c>
      <c r="R20" s="45">
        <v>12</v>
      </c>
      <c r="S20" s="45">
        <v>11</v>
      </c>
      <c r="T20" s="45">
        <v>11</v>
      </c>
      <c r="U20" s="45">
        <v>11</v>
      </c>
      <c r="V20" s="44"/>
    </row>
    <row r="21" spans="1:22" x14ac:dyDescent="0.3">
      <c r="A21" s="57">
        <v>22</v>
      </c>
      <c r="B21" s="57">
        <v>1745</v>
      </c>
      <c r="C21" s="60">
        <v>23</v>
      </c>
      <c r="D21" s="57">
        <v>1752</v>
      </c>
      <c r="E21" s="60"/>
      <c r="F21" s="57"/>
      <c r="G21" s="63"/>
      <c r="H21" s="63"/>
      <c r="I21" s="39"/>
      <c r="J21" s="39"/>
      <c r="K21" s="49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1868</v>
      </c>
      <c r="C22" s="60">
        <v>21</v>
      </c>
      <c r="D22" s="57">
        <v>1888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1993</v>
      </c>
      <c r="C23" s="60">
        <v>21</v>
      </c>
      <c r="D23" s="57">
        <v>2011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2112</v>
      </c>
      <c r="C24" s="60">
        <v>21</v>
      </c>
      <c r="D24" s="57">
        <v>2123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7</v>
      </c>
      <c r="Q24" s="45">
        <f>Z8</f>
        <v>6</v>
      </c>
      <c r="R24" s="45">
        <f>AE8</f>
        <v>6</v>
      </c>
      <c r="S24" s="45">
        <f>AJ8</f>
        <v>3</v>
      </c>
      <c r="T24" s="45">
        <f>AO8</f>
        <v>9</v>
      </c>
      <c r="U24" s="45">
        <f>AT8</f>
        <v>6</v>
      </c>
      <c r="V24" s="43"/>
    </row>
    <row r="25" spans="1:22" x14ac:dyDescent="0.3">
      <c r="A25" s="57">
        <v>22</v>
      </c>
      <c r="B25" s="57">
        <v>2250</v>
      </c>
      <c r="C25" s="60">
        <v>23</v>
      </c>
      <c r="D25" s="57">
        <v>2263</v>
      </c>
      <c r="E25" s="60"/>
      <c r="F25" s="57"/>
      <c r="G25" s="63"/>
      <c r="H25" s="63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22</v>
      </c>
      <c r="B26" s="57">
        <v>2381</v>
      </c>
      <c r="C26" s="60">
        <v>23</v>
      </c>
      <c r="D26" s="57">
        <v>2401</v>
      </c>
      <c r="E26" s="60"/>
      <c r="F26" s="57"/>
      <c r="G26" s="63"/>
      <c r="H26" s="63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22</v>
      </c>
      <c r="B27" s="57">
        <v>2501</v>
      </c>
      <c r="C27" s="60">
        <v>14</v>
      </c>
      <c r="D27" s="57">
        <v>2513</v>
      </c>
      <c r="E27" s="60"/>
      <c r="F27" s="57"/>
      <c r="G27" s="63"/>
      <c r="H27" s="63"/>
      <c r="I27" s="39"/>
      <c r="J27" s="39"/>
      <c r="K27" s="49">
        <v>0</v>
      </c>
      <c r="L27">
        <v>21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2611</v>
      </c>
      <c r="C28" s="60">
        <v>21</v>
      </c>
      <c r="D28" s="57">
        <v>2642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110</v>
      </c>
      <c r="P28">
        <f>D17/P20</f>
        <v>117.81818181818181</v>
      </c>
      <c r="Q28">
        <f>(D28-D17)/Q20</f>
        <v>122.36363636363636</v>
      </c>
      <c r="R28">
        <f>(D40-D28)/R20</f>
        <v>117.91666666666667</v>
      </c>
      <c r="S28">
        <f>(D51-D40)/S20</f>
        <v>121</v>
      </c>
      <c r="T28">
        <f>(D62-D51)/T20</f>
        <v>124.36363636363636</v>
      </c>
      <c r="U28">
        <f>(D73-D62)/U20</f>
        <v>119.27272727272727</v>
      </c>
    </row>
    <row r="29" spans="1:22" x14ac:dyDescent="0.3">
      <c r="A29" s="56">
        <v>22</v>
      </c>
      <c r="B29" s="56">
        <v>2754</v>
      </c>
      <c r="C29" s="59">
        <v>23</v>
      </c>
      <c r="D29" s="56">
        <v>2762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6">
        <v>11</v>
      </c>
      <c r="B30" s="56">
        <v>2872</v>
      </c>
      <c r="C30" s="59">
        <v>21</v>
      </c>
      <c r="D30" s="56">
        <v>2891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22</v>
      </c>
      <c r="B31" s="56">
        <v>2987</v>
      </c>
      <c r="C31" s="59">
        <v>23</v>
      </c>
      <c r="D31" s="56">
        <v>3006</v>
      </c>
      <c r="E31" s="59"/>
      <c r="F31" s="56"/>
      <c r="G31" s="62"/>
      <c r="H31" s="62"/>
      <c r="I31" s="40"/>
      <c r="J31" s="40"/>
      <c r="K31" s="41">
        <v>0</v>
      </c>
      <c r="L31">
        <v>22</v>
      </c>
    </row>
    <row r="32" spans="1:22" x14ac:dyDescent="0.3">
      <c r="A32" s="56">
        <v>22</v>
      </c>
      <c r="B32" s="56">
        <v>3121</v>
      </c>
      <c r="C32" s="59">
        <v>23</v>
      </c>
      <c r="D32" s="56">
        <v>3127</v>
      </c>
      <c r="E32" s="59"/>
      <c r="F32" s="56"/>
      <c r="G32" s="62"/>
      <c r="H32" s="62"/>
      <c r="I32" s="40"/>
      <c r="J32" s="40"/>
      <c r="K32" s="41">
        <v>0</v>
      </c>
      <c r="L32">
        <v>22</v>
      </c>
    </row>
    <row r="33" spans="1:12" x14ac:dyDescent="0.3">
      <c r="A33" s="56">
        <v>22</v>
      </c>
      <c r="B33" s="56">
        <v>3224</v>
      </c>
      <c r="C33" s="59">
        <v>14</v>
      </c>
      <c r="D33" s="56">
        <v>3232</v>
      </c>
      <c r="E33" s="59"/>
      <c r="F33" s="56"/>
      <c r="G33" s="62"/>
      <c r="H33" s="62"/>
      <c r="I33" s="40"/>
      <c r="J33" s="40"/>
      <c r="K33" s="41">
        <v>0</v>
      </c>
      <c r="L33">
        <v>21</v>
      </c>
    </row>
    <row r="34" spans="1:12" x14ac:dyDescent="0.3">
      <c r="A34" s="56">
        <v>22</v>
      </c>
      <c r="B34" s="56">
        <v>3346</v>
      </c>
      <c r="C34" s="59">
        <v>23</v>
      </c>
      <c r="D34" s="56">
        <v>3357</v>
      </c>
      <c r="E34" s="59"/>
      <c r="F34" s="56"/>
      <c r="G34" s="62"/>
      <c r="H34" s="62"/>
      <c r="I34" s="40"/>
      <c r="J34" s="40"/>
      <c r="K34" s="41">
        <v>0</v>
      </c>
      <c r="L34">
        <v>22</v>
      </c>
    </row>
    <row r="35" spans="1:12" x14ac:dyDescent="0.3">
      <c r="A35" s="56">
        <v>11</v>
      </c>
      <c r="B35" s="56">
        <v>3464</v>
      </c>
      <c r="C35" s="59">
        <v>21</v>
      </c>
      <c r="D35" s="56">
        <v>3487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22</v>
      </c>
      <c r="B36" s="56">
        <v>3590</v>
      </c>
      <c r="C36" s="59">
        <v>14</v>
      </c>
      <c r="D36" s="56">
        <v>3597</v>
      </c>
      <c r="E36" s="59"/>
      <c r="F36" s="56"/>
      <c r="G36" s="62"/>
      <c r="H36" s="62"/>
      <c r="I36" s="40"/>
      <c r="J36" s="40"/>
      <c r="K36" s="41">
        <v>0</v>
      </c>
      <c r="L36">
        <v>21</v>
      </c>
    </row>
    <row r="37" spans="1:12" x14ac:dyDescent="0.3">
      <c r="A37" s="56">
        <v>11</v>
      </c>
      <c r="B37" s="56">
        <v>3708</v>
      </c>
      <c r="C37" s="59">
        <v>21</v>
      </c>
      <c r="D37" s="56">
        <v>3716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3817</v>
      </c>
      <c r="C38" s="59">
        <v>21</v>
      </c>
      <c r="D38" s="56">
        <v>3828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3931</v>
      </c>
      <c r="C39" s="59">
        <v>21</v>
      </c>
      <c r="D39" s="56">
        <v>3940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4049</v>
      </c>
      <c r="C40" s="59">
        <v>21</v>
      </c>
      <c r="D40" s="56">
        <v>4057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7">
        <v>22</v>
      </c>
      <c r="B41" s="57">
        <v>4167</v>
      </c>
      <c r="C41" s="60">
        <v>23</v>
      </c>
      <c r="D41" s="57">
        <v>4173</v>
      </c>
      <c r="E41" s="60"/>
      <c r="F41" s="57"/>
      <c r="G41" s="63"/>
      <c r="H41" s="63"/>
      <c r="I41" s="39"/>
      <c r="J41" s="39"/>
      <c r="K41" s="49">
        <v>0</v>
      </c>
      <c r="L41">
        <v>22</v>
      </c>
    </row>
    <row r="42" spans="1:12" x14ac:dyDescent="0.3">
      <c r="A42" s="57">
        <v>11</v>
      </c>
      <c r="B42" s="57">
        <v>4279</v>
      </c>
      <c r="C42" s="60">
        <v>21</v>
      </c>
      <c r="D42" s="57">
        <v>4286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22</v>
      </c>
      <c r="B43" s="57">
        <v>4403</v>
      </c>
      <c r="C43" s="60">
        <v>23</v>
      </c>
      <c r="D43" s="57">
        <v>4427</v>
      </c>
      <c r="E43" s="60"/>
      <c r="F43" s="57"/>
      <c r="G43" s="63"/>
      <c r="H43" s="63"/>
      <c r="I43" s="39"/>
      <c r="J43" s="39"/>
      <c r="K43" s="49">
        <v>0</v>
      </c>
      <c r="L43">
        <v>22</v>
      </c>
    </row>
    <row r="44" spans="1:12" x14ac:dyDescent="0.3">
      <c r="A44" s="57">
        <v>11</v>
      </c>
      <c r="B44" s="57">
        <v>4538</v>
      </c>
      <c r="C44" s="60">
        <v>21</v>
      </c>
      <c r="D44" s="57">
        <v>4550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22</v>
      </c>
      <c r="B45" s="57">
        <v>4644</v>
      </c>
      <c r="C45" s="60">
        <v>14</v>
      </c>
      <c r="D45" s="57">
        <v>4654</v>
      </c>
      <c r="E45" s="60"/>
      <c r="F45" s="57"/>
      <c r="G45" s="63"/>
      <c r="H45" s="63"/>
      <c r="I45" s="39"/>
      <c r="J45" s="39"/>
      <c r="K45" s="49">
        <v>0</v>
      </c>
      <c r="L45">
        <v>21</v>
      </c>
    </row>
    <row r="46" spans="1:12" x14ac:dyDescent="0.3">
      <c r="A46" s="57">
        <v>11</v>
      </c>
      <c r="B46" s="57">
        <v>4765</v>
      </c>
      <c r="C46" s="60">
        <v>21</v>
      </c>
      <c r="D46" s="57">
        <v>4773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22</v>
      </c>
      <c r="B47" s="57">
        <v>4901</v>
      </c>
      <c r="C47" s="60">
        <v>23</v>
      </c>
      <c r="D47" s="57">
        <v>4912</v>
      </c>
      <c r="E47" s="60"/>
      <c r="F47" s="57"/>
      <c r="G47" s="63"/>
      <c r="H47" s="63"/>
      <c r="I47" s="39"/>
      <c r="J47" s="39"/>
      <c r="K47" s="49">
        <v>0</v>
      </c>
      <c r="L47">
        <v>22</v>
      </c>
    </row>
    <row r="48" spans="1:12" x14ac:dyDescent="0.3">
      <c r="A48" s="57">
        <v>22</v>
      </c>
      <c r="B48" s="57">
        <v>5013</v>
      </c>
      <c r="C48" s="60">
        <v>14</v>
      </c>
      <c r="D48" s="57">
        <v>5023</v>
      </c>
      <c r="E48" s="60"/>
      <c r="F48" s="57"/>
      <c r="G48" s="63"/>
      <c r="H48" s="63"/>
      <c r="I48" s="39"/>
      <c r="J48" s="39"/>
      <c r="K48" s="49">
        <v>0</v>
      </c>
      <c r="L48">
        <v>21</v>
      </c>
    </row>
    <row r="49" spans="1:12" x14ac:dyDescent="0.3">
      <c r="A49" s="57">
        <v>22</v>
      </c>
      <c r="B49" s="57">
        <v>5140</v>
      </c>
      <c r="C49" s="60">
        <v>23</v>
      </c>
      <c r="D49" s="57">
        <v>5147</v>
      </c>
      <c r="E49" s="60"/>
      <c r="F49" s="57"/>
      <c r="G49" s="63"/>
      <c r="H49" s="63"/>
      <c r="I49" s="39"/>
      <c r="J49" s="39"/>
      <c r="K49" s="49">
        <v>0</v>
      </c>
      <c r="L49">
        <v>22</v>
      </c>
    </row>
    <row r="50" spans="1:12" x14ac:dyDescent="0.3">
      <c r="A50" s="57">
        <v>22</v>
      </c>
      <c r="B50" s="57">
        <v>5268</v>
      </c>
      <c r="C50" s="60">
        <v>23</v>
      </c>
      <c r="D50" s="57">
        <v>5280</v>
      </c>
      <c r="E50" s="60"/>
      <c r="F50" s="57"/>
      <c r="G50" s="63"/>
      <c r="H50" s="63"/>
      <c r="I50" s="39"/>
      <c r="J50" s="39"/>
      <c r="K50" s="49">
        <v>0</v>
      </c>
      <c r="L50">
        <v>22</v>
      </c>
    </row>
    <row r="51" spans="1:12" x14ac:dyDescent="0.3">
      <c r="A51" s="57">
        <v>22</v>
      </c>
      <c r="B51" s="57">
        <v>5380</v>
      </c>
      <c r="C51" s="60">
        <v>14</v>
      </c>
      <c r="D51" s="57">
        <v>5388</v>
      </c>
      <c r="E51" s="60"/>
      <c r="F51" s="57"/>
      <c r="G51" s="63"/>
      <c r="H51" s="63"/>
      <c r="I51" s="39"/>
      <c r="J51" s="39"/>
      <c r="K51" s="49">
        <v>0</v>
      </c>
      <c r="L51">
        <v>21</v>
      </c>
    </row>
    <row r="52" spans="1:12" x14ac:dyDescent="0.3">
      <c r="A52" s="56">
        <v>22</v>
      </c>
      <c r="B52" s="56">
        <v>5494</v>
      </c>
      <c r="C52" s="59">
        <v>23</v>
      </c>
      <c r="D52" s="56">
        <v>5501</v>
      </c>
      <c r="E52" s="59"/>
      <c r="F52" s="56"/>
      <c r="G52" s="62"/>
      <c r="H52" s="62"/>
      <c r="I52" s="40"/>
      <c r="J52" s="40"/>
      <c r="K52" s="41">
        <v>0</v>
      </c>
      <c r="L52">
        <v>22</v>
      </c>
    </row>
    <row r="53" spans="1:12" x14ac:dyDescent="0.3">
      <c r="A53" s="56">
        <v>11</v>
      </c>
      <c r="B53" s="56">
        <v>5603</v>
      </c>
      <c r="C53" s="59">
        <v>21</v>
      </c>
      <c r="D53" s="56">
        <v>5611</v>
      </c>
      <c r="E53" s="59"/>
      <c r="F53" s="56"/>
      <c r="G53" s="62"/>
      <c r="H53" s="62"/>
      <c r="I53" s="40"/>
      <c r="J53" s="40"/>
      <c r="K53" s="41">
        <v>0</v>
      </c>
      <c r="L53">
        <v>12</v>
      </c>
    </row>
    <row r="54" spans="1:12" x14ac:dyDescent="0.3">
      <c r="A54" s="56">
        <v>22</v>
      </c>
      <c r="B54" s="56">
        <v>5738</v>
      </c>
      <c r="C54" s="59">
        <v>23</v>
      </c>
      <c r="D54" s="56">
        <v>5753</v>
      </c>
      <c r="E54" s="59"/>
      <c r="F54" s="56"/>
      <c r="G54" s="62"/>
      <c r="H54" s="62"/>
      <c r="I54" s="40"/>
      <c r="J54" s="40"/>
      <c r="K54" s="41">
        <v>0</v>
      </c>
      <c r="L54">
        <v>22</v>
      </c>
    </row>
    <row r="55" spans="1:12" x14ac:dyDescent="0.3">
      <c r="A55" s="56">
        <v>11</v>
      </c>
      <c r="B55" s="56">
        <v>5856</v>
      </c>
      <c r="C55" s="59">
        <v>21</v>
      </c>
      <c r="D55" s="56">
        <v>5871</v>
      </c>
      <c r="E55" s="59"/>
      <c r="F55" s="56"/>
      <c r="G55" s="62"/>
      <c r="H55" s="62"/>
      <c r="I55" s="40"/>
      <c r="J55" s="40"/>
      <c r="K55" s="41">
        <v>0</v>
      </c>
      <c r="L55">
        <v>12</v>
      </c>
    </row>
    <row r="56" spans="1:12" x14ac:dyDescent="0.3">
      <c r="A56" s="56">
        <v>11</v>
      </c>
      <c r="B56" s="56">
        <v>5969</v>
      </c>
      <c r="C56" s="59">
        <v>21</v>
      </c>
      <c r="D56" s="56">
        <v>5983</v>
      </c>
      <c r="E56" s="59"/>
      <c r="F56" s="56"/>
      <c r="G56" s="62"/>
      <c r="H56" s="62"/>
      <c r="I56" s="40"/>
      <c r="J56" s="40"/>
      <c r="K56" s="41">
        <v>0</v>
      </c>
      <c r="L56">
        <v>12</v>
      </c>
    </row>
    <row r="57" spans="1:12" x14ac:dyDescent="0.3">
      <c r="A57" s="56">
        <v>11</v>
      </c>
      <c r="B57" s="56">
        <v>6092</v>
      </c>
      <c r="C57" s="59">
        <v>21</v>
      </c>
      <c r="D57" s="56">
        <v>6119</v>
      </c>
      <c r="E57" s="59"/>
      <c r="F57" s="56"/>
      <c r="G57" s="62"/>
      <c r="H57" s="62"/>
      <c r="I57" s="40"/>
      <c r="J57" s="40"/>
      <c r="K57" s="41">
        <v>0</v>
      </c>
      <c r="L57">
        <v>12</v>
      </c>
    </row>
    <row r="58" spans="1:12" x14ac:dyDescent="0.3">
      <c r="A58" s="56">
        <v>11</v>
      </c>
      <c r="B58" s="56">
        <v>6220</v>
      </c>
      <c r="C58" s="59">
        <v>21</v>
      </c>
      <c r="D58" s="56">
        <v>6237</v>
      </c>
      <c r="E58" s="59"/>
      <c r="F58" s="56"/>
      <c r="G58" s="62"/>
      <c r="H58" s="62"/>
      <c r="I58" s="40"/>
      <c r="J58" s="40"/>
      <c r="K58" s="41">
        <v>0</v>
      </c>
      <c r="L58">
        <v>12</v>
      </c>
    </row>
    <row r="59" spans="1:12" x14ac:dyDescent="0.3">
      <c r="A59" s="56">
        <v>11</v>
      </c>
      <c r="B59" s="56">
        <v>6341</v>
      </c>
      <c r="C59" s="59">
        <v>21</v>
      </c>
      <c r="D59" s="56">
        <v>6403</v>
      </c>
      <c r="E59" s="59"/>
      <c r="F59" s="56"/>
      <c r="G59" s="62"/>
      <c r="H59" s="62"/>
      <c r="I59" s="40"/>
      <c r="J59" s="40"/>
      <c r="K59" s="41">
        <v>0</v>
      </c>
      <c r="L59">
        <v>12</v>
      </c>
    </row>
    <row r="60" spans="1:12" x14ac:dyDescent="0.3">
      <c r="A60" s="56">
        <v>11</v>
      </c>
      <c r="B60" s="56">
        <v>6503</v>
      </c>
      <c r="C60" s="59">
        <v>21</v>
      </c>
      <c r="D60" s="56">
        <v>6518</v>
      </c>
      <c r="E60" s="59"/>
      <c r="F60" s="56"/>
      <c r="G60" s="62"/>
      <c r="H60" s="62"/>
      <c r="I60" s="40"/>
      <c r="J60" s="40"/>
      <c r="K60" s="41">
        <v>0</v>
      </c>
      <c r="L60">
        <v>12</v>
      </c>
    </row>
    <row r="61" spans="1:12" x14ac:dyDescent="0.3">
      <c r="A61" s="56">
        <v>11</v>
      </c>
      <c r="B61" s="56">
        <v>6617</v>
      </c>
      <c r="C61" s="59">
        <v>21</v>
      </c>
      <c r="D61" s="56">
        <v>6643</v>
      </c>
      <c r="E61" s="59"/>
      <c r="F61" s="56"/>
      <c r="G61" s="62"/>
      <c r="H61" s="62"/>
      <c r="I61" s="40"/>
      <c r="J61" s="40"/>
      <c r="K61" s="41">
        <v>0</v>
      </c>
      <c r="L61">
        <v>12</v>
      </c>
    </row>
    <row r="62" spans="1:12" x14ac:dyDescent="0.3">
      <c r="A62" s="56">
        <v>11</v>
      </c>
      <c r="B62" s="56">
        <v>6748</v>
      </c>
      <c r="C62" s="59">
        <v>21</v>
      </c>
      <c r="D62" s="56">
        <v>6756</v>
      </c>
      <c r="E62" s="59"/>
      <c r="F62" s="56"/>
      <c r="G62" s="62"/>
      <c r="H62" s="62"/>
      <c r="I62" s="40"/>
      <c r="J62" s="40"/>
      <c r="K62" s="41">
        <v>0</v>
      </c>
      <c r="L62">
        <v>12</v>
      </c>
    </row>
    <row r="63" spans="1:12" x14ac:dyDescent="0.3">
      <c r="A63" s="57">
        <v>11</v>
      </c>
      <c r="B63" s="57">
        <v>6863</v>
      </c>
      <c r="C63" s="60">
        <v>21</v>
      </c>
      <c r="D63" s="57">
        <v>6874</v>
      </c>
      <c r="E63" s="60"/>
      <c r="F63" s="57"/>
      <c r="G63" s="63"/>
      <c r="H63" s="63"/>
      <c r="I63" s="39"/>
      <c r="J63" s="39"/>
      <c r="K63" s="49">
        <v>0</v>
      </c>
      <c r="L63">
        <v>12</v>
      </c>
    </row>
    <row r="64" spans="1:12" x14ac:dyDescent="0.3">
      <c r="A64" s="57">
        <v>22</v>
      </c>
      <c r="B64" s="57">
        <v>6986</v>
      </c>
      <c r="C64" s="60">
        <v>23</v>
      </c>
      <c r="D64" s="57">
        <v>6993</v>
      </c>
      <c r="E64" s="60"/>
      <c r="F64" s="57"/>
      <c r="G64" s="63"/>
      <c r="H64" s="63"/>
      <c r="I64" s="39"/>
      <c r="J64" s="39"/>
      <c r="K64" s="49">
        <v>0</v>
      </c>
      <c r="L64">
        <v>22</v>
      </c>
    </row>
    <row r="65" spans="1:12" x14ac:dyDescent="0.3">
      <c r="A65" s="57">
        <v>22</v>
      </c>
      <c r="B65" s="57">
        <v>7110</v>
      </c>
      <c r="C65" s="60">
        <v>23</v>
      </c>
      <c r="D65" s="57">
        <v>7121</v>
      </c>
      <c r="E65" s="60"/>
      <c r="F65" s="57"/>
      <c r="G65" s="63"/>
      <c r="H65" s="63"/>
      <c r="I65" s="39"/>
      <c r="J65" s="39"/>
      <c r="K65" s="49">
        <v>0</v>
      </c>
      <c r="L65">
        <v>22</v>
      </c>
    </row>
    <row r="66" spans="1:12" x14ac:dyDescent="0.3">
      <c r="A66" s="57">
        <v>22</v>
      </c>
      <c r="B66" s="57">
        <v>7234</v>
      </c>
      <c r="C66" s="60">
        <v>23</v>
      </c>
      <c r="D66" s="57">
        <v>7247</v>
      </c>
      <c r="E66" s="60"/>
      <c r="F66" s="57"/>
      <c r="G66" s="63"/>
      <c r="H66" s="63"/>
      <c r="I66" s="39"/>
      <c r="J66" s="39"/>
      <c r="K66" s="49">
        <v>0</v>
      </c>
      <c r="L66">
        <v>22</v>
      </c>
    </row>
    <row r="67" spans="1:12" x14ac:dyDescent="0.3">
      <c r="A67" s="57">
        <v>11</v>
      </c>
      <c r="B67" s="57">
        <v>7345</v>
      </c>
      <c r="C67" s="60">
        <v>21</v>
      </c>
      <c r="D67" s="57">
        <v>7364</v>
      </c>
      <c r="E67" s="60"/>
      <c r="F67" s="57"/>
      <c r="G67" s="63"/>
      <c r="H67" s="63"/>
      <c r="I67" s="39"/>
      <c r="J67" s="39"/>
      <c r="K67" s="49">
        <v>0</v>
      </c>
      <c r="L67">
        <v>12</v>
      </c>
    </row>
    <row r="68" spans="1:12" x14ac:dyDescent="0.3">
      <c r="A68" s="57">
        <v>11</v>
      </c>
      <c r="B68" s="57">
        <v>7464</v>
      </c>
      <c r="C68" s="60">
        <v>21</v>
      </c>
      <c r="D68" s="57">
        <v>7472</v>
      </c>
      <c r="E68" s="60"/>
      <c r="F68" s="57"/>
      <c r="G68" s="63"/>
      <c r="H68" s="63"/>
      <c r="I68" s="39"/>
      <c r="J68" s="39"/>
      <c r="K68" s="49">
        <v>0</v>
      </c>
      <c r="L68">
        <v>12</v>
      </c>
    </row>
    <row r="69" spans="1:12" x14ac:dyDescent="0.3">
      <c r="A69" s="57">
        <v>11</v>
      </c>
      <c r="B69" s="57">
        <v>7585</v>
      </c>
      <c r="C69" s="60">
        <v>21</v>
      </c>
      <c r="D69" s="57">
        <v>7597</v>
      </c>
      <c r="E69" s="60"/>
      <c r="F69" s="57"/>
      <c r="G69" s="63"/>
      <c r="H69" s="63"/>
      <c r="I69" s="39"/>
      <c r="J69" s="39"/>
      <c r="K69" s="49">
        <v>0</v>
      </c>
      <c r="L69">
        <v>12</v>
      </c>
    </row>
    <row r="70" spans="1:12" x14ac:dyDescent="0.3">
      <c r="A70" s="57">
        <v>22</v>
      </c>
      <c r="B70" s="57">
        <v>7716</v>
      </c>
      <c r="C70" s="60">
        <v>23</v>
      </c>
      <c r="D70" s="57">
        <v>7723</v>
      </c>
      <c r="E70" s="60"/>
      <c r="F70" s="57"/>
      <c r="G70" s="63"/>
      <c r="H70" s="63"/>
      <c r="I70" s="39"/>
      <c r="J70" s="39"/>
      <c r="K70" s="49">
        <v>0</v>
      </c>
      <c r="L70">
        <v>22</v>
      </c>
    </row>
    <row r="71" spans="1:12" x14ac:dyDescent="0.3">
      <c r="A71" s="57">
        <v>22</v>
      </c>
      <c r="B71" s="57">
        <v>7823</v>
      </c>
      <c r="C71" s="60">
        <v>14</v>
      </c>
      <c r="D71" s="57">
        <v>7830</v>
      </c>
      <c r="E71" s="60"/>
      <c r="F71" s="57"/>
      <c r="G71" s="63"/>
      <c r="H71" s="63"/>
      <c r="I71" s="39"/>
      <c r="J71" s="39"/>
      <c r="K71" s="49">
        <v>0</v>
      </c>
      <c r="L71">
        <v>21</v>
      </c>
    </row>
    <row r="72" spans="1:12" x14ac:dyDescent="0.3">
      <c r="A72" s="57">
        <v>11</v>
      </c>
      <c r="B72" s="57">
        <v>7936</v>
      </c>
      <c r="C72" s="60">
        <v>21</v>
      </c>
      <c r="D72" s="57">
        <v>7948</v>
      </c>
      <c r="E72" s="60"/>
      <c r="F72" s="57"/>
      <c r="G72" s="63"/>
      <c r="H72" s="63"/>
      <c r="I72" s="39"/>
      <c r="J72" s="39"/>
      <c r="K72" s="49">
        <v>0</v>
      </c>
      <c r="L72">
        <v>12</v>
      </c>
    </row>
    <row r="73" spans="1:12" x14ac:dyDescent="0.3">
      <c r="A73" s="57">
        <v>11</v>
      </c>
      <c r="B73" s="57">
        <v>8055</v>
      </c>
      <c r="C73" s="60">
        <v>21</v>
      </c>
      <c r="D73" s="57">
        <v>8068</v>
      </c>
      <c r="E73" s="60"/>
      <c r="F73" s="57"/>
      <c r="G73" s="63"/>
      <c r="H73" s="63"/>
      <c r="I73" s="39"/>
      <c r="J73" s="39"/>
      <c r="K73" s="49">
        <v>1</v>
      </c>
      <c r="L73">
        <v>12</v>
      </c>
    </row>
    <row r="74" spans="1:12" x14ac:dyDescent="0.3">
      <c r="A74" s="17"/>
      <c r="B74" s="17"/>
      <c r="C74" s="17"/>
      <c r="D74" s="17"/>
      <c r="E74" s="17"/>
      <c r="F74" s="17"/>
      <c r="G74" s="17"/>
      <c r="H7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68</v>
      </c>
      <c r="V3" s="25" t="s">
        <v>118</v>
      </c>
      <c r="W3">
        <f>COUNTA(L7:L17)</f>
        <v>11</v>
      </c>
      <c r="AA3" s="25" t="s">
        <v>118</v>
      </c>
      <c r="AB3">
        <f>COUNTA(L18:L29)</f>
        <v>12</v>
      </c>
      <c r="AF3" s="25" t="s">
        <v>118</v>
      </c>
      <c r="AG3">
        <f>COUNTA(L30:L40)</f>
        <v>11</v>
      </c>
      <c r="AK3" s="25" t="s">
        <v>118</v>
      </c>
      <c r="AL3">
        <f>COUNTA(L41:L51)</f>
        <v>11</v>
      </c>
      <c r="AP3" s="25" t="s">
        <v>118</v>
      </c>
      <c r="AQ3">
        <f>COUNTA(L52:L63)</f>
        <v>12</v>
      </c>
      <c r="AU3" s="25" t="s">
        <v>118</v>
      </c>
      <c r="AV3">
        <f>COUNTA(L64:L74)</f>
        <v>11</v>
      </c>
    </row>
    <row r="4" spans="1:48" x14ac:dyDescent="0.3">
      <c r="P4" s="25" t="s">
        <v>86</v>
      </c>
      <c r="Q4" s="26">
        <f>SUM(O7:O14)</f>
        <v>68</v>
      </c>
      <c r="V4" s="25" t="s">
        <v>119</v>
      </c>
      <c r="W4">
        <f>SUM(U7:U14)</f>
        <v>11</v>
      </c>
      <c r="AA4" s="25" t="s">
        <v>119</v>
      </c>
      <c r="AB4">
        <f>SUM(Z7:Z14)</f>
        <v>12</v>
      </c>
      <c r="AF4" s="25" t="s">
        <v>119</v>
      </c>
      <c r="AG4">
        <f>SUM(AE7:AE14)</f>
        <v>11</v>
      </c>
      <c r="AK4" s="25" t="s">
        <v>119</v>
      </c>
      <c r="AL4">
        <f>SUM(AJ7:AJ14)</f>
        <v>11</v>
      </c>
      <c r="AP4" s="25" t="s">
        <v>119</v>
      </c>
      <c r="AQ4">
        <f>SUM(AO7:AO14)</f>
        <v>12</v>
      </c>
      <c r="AU4" s="25" t="s">
        <v>119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43</v>
      </c>
      <c r="C7" s="58">
        <v>14</v>
      </c>
      <c r="D7" s="55">
        <v>61</v>
      </c>
      <c r="E7" s="58"/>
      <c r="F7" s="55"/>
      <c r="G7" s="61"/>
      <c r="H7" s="61"/>
      <c r="I7" s="40"/>
      <c r="J7" s="40"/>
      <c r="K7" s="41">
        <v>0</v>
      </c>
      <c r="L7">
        <v>21</v>
      </c>
      <c r="N7" s="34">
        <v>11</v>
      </c>
      <c r="O7" s="34">
        <f>COUNTIF($L$7:$L$500,N7)</f>
        <v>4</v>
      </c>
      <c r="P7" s="34">
        <f>O7/$Q$4</f>
        <v>5.8823529411764705E-2</v>
      </c>
      <c r="Q7" s="34">
        <f>IF(P7=0,0,(P7*((LOG(P7))/LOG(2))))</f>
        <v>-0.24043899066178465</v>
      </c>
      <c r="T7" s="34">
        <f>N7</f>
        <v>11</v>
      </c>
      <c r="U7" s="34">
        <f>COUNTIF(L7:L17,T7)</f>
        <v>1</v>
      </c>
      <c r="V7" s="34">
        <f>U7/(W4-U8)</f>
        <v>0.1111111111111111</v>
      </c>
      <c r="W7" s="34">
        <f>IF(V7=0,0,(V7*((LOG(V7))/LOG(2))))</f>
        <v>-0.3522138890491458</v>
      </c>
      <c r="Y7" s="34">
        <f>N7</f>
        <v>11</v>
      </c>
      <c r="Z7" s="34">
        <f>COUNTIF(L18:L29,Y7)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COUNTIF(L30:L40,AD7)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COUNTIF(L41:L51,AI7)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COUNTIF(L52:L63,AN7)</f>
        <v>2</v>
      </c>
      <c r="AP7" s="34">
        <f>AO7/(AQ4-AO8)</f>
        <v>0.2857142857142857</v>
      </c>
      <c r="AQ7" s="34">
        <f>IF(AP7=0,0,(AP7*((LOG(AP7))/LOG(2))))</f>
        <v>-0.51638712058788683</v>
      </c>
      <c r="AS7" s="34">
        <f>N7</f>
        <v>11</v>
      </c>
      <c r="AT7" s="34">
        <f>COUNTIF(L64:L74,AS7)</f>
        <v>1</v>
      </c>
      <c r="AU7" s="34">
        <f>AT7/(AV4-AT8)</f>
        <v>0.2</v>
      </c>
      <c r="AV7" s="34">
        <f>IF(AU7=0,0,(AU7*((LOG(AU7))/LOG(2))))</f>
        <v>-0.46438561897747244</v>
      </c>
    </row>
    <row r="8" spans="1:48" x14ac:dyDescent="0.3">
      <c r="A8" s="56">
        <v>22</v>
      </c>
      <c r="B8" s="56">
        <v>184</v>
      </c>
      <c r="C8" s="59">
        <v>23</v>
      </c>
      <c r="D8" s="56">
        <v>198</v>
      </c>
      <c r="E8" s="59"/>
      <c r="F8" s="56"/>
      <c r="G8" s="62"/>
      <c r="H8" s="62"/>
      <c r="I8" s="40"/>
      <c r="J8" s="40"/>
      <c r="K8" s="41">
        <v>0</v>
      </c>
      <c r="L8">
        <v>22</v>
      </c>
      <c r="N8" s="34">
        <v>12</v>
      </c>
      <c r="O8" s="34">
        <f>COUNTIF($L$7:$L$500,N8)</f>
        <v>34</v>
      </c>
      <c r="P8" s="34">
        <f>O8/$Q$4</f>
        <v>0.5</v>
      </c>
      <c r="Q8" s="34">
        <f>IF(P8=0,0,(P8*((LOG(P8))/LOG(2))))</f>
        <v>-0.5</v>
      </c>
      <c r="T8" s="34">
        <f>N8</f>
        <v>12</v>
      </c>
      <c r="U8" s="34">
        <f>COUNTIF(L7:L17,T8)</f>
        <v>2</v>
      </c>
      <c r="V8" s="53"/>
      <c r="W8" s="54"/>
      <c r="Y8" s="34">
        <f>N8</f>
        <v>12</v>
      </c>
      <c r="Z8" s="34">
        <f>COUNTIF(L18:L29,Y8)</f>
        <v>7</v>
      </c>
      <c r="AA8" s="53"/>
      <c r="AB8" s="54"/>
      <c r="AD8" s="34">
        <f>N8</f>
        <v>12</v>
      </c>
      <c r="AE8" s="34">
        <f>COUNTIF(L30:L40,AD8)</f>
        <v>7</v>
      </c>
      <c r="AF8" s="53"/>
      <c r="AG8" s="54"/>
      <c r="AI8" s="34">
        <f>N8</f>
        <v>12</v>
      </c>
      <c r="AJ8" s="34">
        <f>COUNTIF(L41:L51,AI8)</f>
        <v>7</v>
      </c>
      <c r="AK8" s="53"/>
      <c r="AL8" s="54"/>
      <c r="AN8" s="34">
        <f>N8</f>
        <v>12</v>
      </c>
      <c r="AO8" s="34">
        <f>COUNTIF(L52:L63,AN8)</f>
        <v>5</v>
      </c>
      <c r="AP8" s="53"/>
      <c r="AQ8" s="54"/>
      <c r="AS8" s="34">
        <f>N8</f>
        <v>12</v>
      </c>
      <c r="AT8" s="34">
        <f>COUNTIF(L64:L74,AS8)</f>
        <v>6</v>
      </c>
      <c r="AU8" s="53"/>
      <c r="AV8" s="54"/>
    </row>
    <row r="9" spans="1:48" x14ac:dyDescent="0.3">
      <c r="A9" s="56">
        <v>22</v>
      </c>
      <c r="B9" s="56">
        <v>327</v>
      </c>
      <c r="C9" s="59">
        <v>23</v>
      </c>
      <c r="D9" s="56">
        <v>338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7</v>
      </c>
      <c r="P9" s="34">
        <f>O9/$Q$4</f>
        <v>0.10294117647058823</v>
      </c>
      <c r="Q9" s="34">
        <f>IF(P9=0,0,(P9*((LOG(P9))/LOG(2))))</f>
        <v>-0.33765816815219335</v>
      </c>
      <c r="T9" s="34">
        <f>N9</f>
        <v>21</v>
      </c>
      <c r="U9" s="34">
        <f>COUNTIF(L7:L17,T9)</f>
        <v>4</v>
      </c>
      <c r="V9" s="34">
        <f>U9/(W4-U8)</f>
        <v>0.44444444444444442</v>
      </c>
      <c r="W9" s="34">
        <f>IF(V9=0,0,(V9*((LOG(V9))/LOG(2))))</f>
        <v>-0.51996666730769447</v>
      </c>
      <c r="Y9" s="34">
        <f>N9</f>
        <v>21</v>
      </c>
      <c r="Z9" s="34">
        <f>COUNTIF(L18:L29,Y9)</f>
        <v>1</v>
      </c>
      <c r="AA9" s="34">
        <f>Z9/(AB4-Z8)</f>
        <v>0.2</v>
      </c>
      <c r="AB9" s="34">
        <f>IF(AA9=0,0,(AA9*((LOG(AA9))/LOG(2))))</f>
        <v>-0.46438561897747244</v>
      </c>
      <c r="AD9" s="34">
        <f>N9</f>
        <v>21</v>
      </c>
      <c r="AE9" s="34">
        <f>COUNTIF(L30:L40,AD9)</f>
        <v>2</v>
      </c>
      <c r="AF9" s="34">
        <f>AE9/(AG4-AE8)</f>
        <v>0.5</v>
      </c>
      <c r="AG9" s="34">
        <f>IF(AF9=0,0,(AF9*((LOG(AF9))/LOG(2))))</f>
        <v>-0.5</v>
      </c>
      <c r="AI9" s="34">
        <f>N9</f>
        <v>21</v>
      </c>
      <c r="AJ9" s="34">
        <f>COUNTIF(L41:L51,AI9)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COUNTIF(L52:L63,AN9)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COUNTIF(L64:L74,AS9)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441</v>
      </c>
      <c r="C10" s="59">
        <v>23</v>
      </c>
      <c r="D10" s="56">
        <v>458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23</v>
      </c>
      <c r="P10" s="34">
        <f>O10/$Q$4</f>
        <v>0.33823529411764708</v>
      </c>
      <c r="Q10" s="34">
        <f>IF(P10=0,0,(P10*((LOG(P10))/LOG(2))))</f>
        <v>-0.52896647587421342</v>
      </c>
      <c r="T10" s="34">
        <f>N10</f>
        <v>22</v>
      </c>
      <c r="U10" s="34">
        <f>COUNTIF(L7:L17,T10)</f>
        <v>4</v>
      </c>
      <c r="V10" s="34">
        <f>U10/(W4-U8)</f>
        <v>0.44444444444444442</v>
      </c>
      <c r="W10" s="34">
        <f>IF(V10=0,0,(V10*((LOG(V10))/LOG(2))))</f>
        <v>-0.51996666730769447</v>
      </c>
      <c r="Y10" s="34">
        <f>N10</f>
        <v>22</v>
      </c>
      <c r="Z10" s="34">
        <f>COUNTIF(L18:L29,Y10)</f>
        <v>4</v>
      </c>
      <c r="AA10" s="34">
        <f>Z10/(AB4-Z8)</f>
        <v>0.8</v>
      </c>
      <c r="AB10" s="34">
        <f>IF(AA10=0,0,(AA10*((LOG(AA10))/LOG(2))))</f>
        <v>-0.25754247590988982</v>
      </c>
      <c r="AD10" s="34">
        <f>N10</f>
        <v>22</v>
      </c>
      <c r="AE10" s="34">
        <f>COUNTIF(L30:L40,AD10)</f>
        <v>2</v>
      </c>
      <c r="AF10" s="34">
        <f>AE10/(AG4-AE8)</f>
        <v>0.5</v>
      </c>
      <c r="AG10" s="34">
        <f>IF(AF10=0,0,(AF10*((LOG(AF10))/LOG(2))))</f>
        <v>-0.5</v>
      </c>
      <c r="AI10" s="34">
        <f>N10</f>
        <v>22</v>
      </c>
      <c r="AJ10" s="34">
        <f>COUNTIF(L41:L51,AI10)</f>
        <v>4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COUNTIF(L52:L63,AN10)</f>
        <v>5</v>
      </c>
      <c r="AP10" s="34">
        <f>AO10/(AQ4-AO8)</f>
        <v>0.7142857142857143</v>
      </c>
      <c r="AQ10" s="34">
        <f>IF(AP10=0,0,(AP10*((LOG(AP10))/LOG(2))))</f>
        <v>-0.34673344797874411</v>
      </c>
      <c r="AS10" s="34">
        <f>N10</f>
        <v>22</v>
      </c>
      <c r="AT10" s="34">
        <f>COUNTIF(L64:L74,AS10)</f>
        <v>4</v>
      </c>
      <c r="AU10" s="34">
        <f>AT10/(AV4-AT8)</f>
        <v>0.8</v>
      </c>
      <c r="AV10" s="34">
        <f>IF(AU10=0,0,(AU10*((LOG(AU10))/LOG(2))))</f>
        <v>-0.25754247590988982</v>
      </c>
    </row>
    <row r="11" spans="1:48" x14ac:dyDescent="0.3">
      <c r="A11" s="56">
        <v>11</v>
      </c>
      <c r="B11" s="56">
        <v>563</v>
      </c>
      <c r="C11" s="59">
        <v>12</v>
      </c>
      <c r="D11" s="56">
        <v>587</v>
      </c>
      <c r="E11" s="59"/>
      <c r="F11" s="56"/>
      <c r="G11" s="62"/>
      <c r="H11" s="62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COUNTIF(L7:L17,T11)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COUNTIF(L18:L29,Y11)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COUNTIF(L30:L40,AD11)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COUNTIF(L41:L51,AI11)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COUNTIF(L52:L63,AN11)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COUNTIF(L64:L74,AS11)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688</v>
      </c>
      <c r="C12" s="59">
        <v>21</v>
      </c>
      <c r="D12" s="56">
        <v>706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COUNTIF(L7:L17,T12)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COUNTIF(L18:L29,Y12)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COUNTIF(L30:L40,AD12)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COUNTIF(L41:L51,AI12)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COUNTIF(L52:L63,AN12)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COUNTIF(L64:L74,AS12)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22</v>
      </c>
      <c r="B13" s="56">
        <v>803</v>
      </c>
      <c r="C13" s="59">
        <v>14</v>
      </c>
      <c r="D13" s="56">
        <v>814</v>
      </c>
      <c r="E13" s="59"/>
      <c r="F13" s="56"/>
      <c r="G13" s="62"/>
      <c r="H13" s="62"/>
      <c r="I13" s="40"/>
      <c r="J13" s="40"/>
      <c r="K13" s="41">
        <v>0</v>
      </c>
      <c r="L13">
        <v>21</v>
      </c>
      <c r="N13" s="34"/>
      <c r="O13" s="34"/>
      <c r="P13" s="34"/>
      <c r="Q13" s="34"/>
      <c r="T13" s="34">
        <f>N13</f>
        <v>0</v>
      </c>
      <c r="U13" s="34">
        <f>COUNTIF(L7:L17,T13)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COUNTIF(L18:L29,Y13)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COUNTIF(L30:L40,AD13)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COUNTIF(L41:L51,AI13)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COUNTIF(L52:L63,AN13)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COUNTIF(L64:L74,AS13)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911</v>
      </c>
      <c r="C14" s="59">
        <v>14</v>
      </c>
      <c r="D14" s="56">
        <v>922</v>
      </c>
      <c r="E14" s="59"/>
      <c r="F14" s="56"/>
      <c r="G14" s="62"/>
      <c r="H14" s="62"/>
      <c r="I14" s="40"/>
      <c r="J14" s="40"/>
      <c r="K14" s="41">
        <v>0</v>
      </c>
      <c r="L14">
        <v>21</v>
      </c>
      <c r="N14" s="34"/>
      <c r="O14" s="34"/>
      <c r="P14" s="34"/>
      <c r="Q14" s="34"/>
      <c r="T14" s="34">
        <f>N14</f>
        <v>0</v>
      </c>
      <c r="U14" s="34">
        <f>COUNTIF(L7:L17,T14)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COUNTIF(L18:L29,Y14)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COUNTIF(L30:L40,AD14)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COUNTIF(L41:L51,AI14)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COUNTIF(L52:L63,AN14)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COUNTIF(L64:L74,AS14)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22</v>
      </c>
      <c r="B15" s="56">
        <v>1028</v>
      </c>
      <c r="C15" s="59">
        <v>14</v>
      </c>
      <c r="D15" s="56">
        <v>1039</v>
      </c>
      <c r="E15" s="59"/>
      <c r="F15" s="56"/>
      <c r="G15" s="62"/>
      <c r="H15" s="62"/>
      <c r="I15" s="40"/>
      <c r="J15" s="40"/>
      <c r="K15" s="41">
        <v>0</v>
      </c>
      <c r="L15">
        <v>21</v>
      </c>
      <c r="P15">
        <f>SUM(P7:P14)</f>
        <v>1</v>
      </c>
      <c r="Q15">
        <f>-SUM(Q7:Q14)</f>
        <v>1.6070636346881915</v>
      </c>
      <c r="V15">
        <f>SUM(V7:V14)</f>
        <v>1</v>
      </c>
      <c r="W15">
        <f>-SUM(W7:W14)</f>
        <v>1.3921472236645349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0.863120568566631</v>
      </c>
      <c r="AU15">
        <f>SUM(AU7:AU14)</f>
        <v>1</v>
      </c>
      <c r="AV15">
        <f>-SUM(AV7:AV14)</f>
        <v>0.72192809488736231</v>
      </c>
    </row>
    <row r="16" spans="1:48" x14ac:dyDescent="0.3">
      <c r="A16" s="56">
        <v>11</v>
      </c>
      <c r="B16" s="56">
        <v>1150</v>
      </c>
      <c r="C16" s="59">
        <v>21</v>
      </c>
      <c r="D16" s="56">
        <v>1159</v>
      </c>
      <c r="E16" s="59"/>
      <c r="F16" s="56"/>
      <c r="G16" s="62"/>
      <c r="H16" s="62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0.26399563768969259</v>
      </c>
      <c r="V16" s="27" t="s">
        <v>117</v>
      </c>
      <c r="W16" s="27">
        <f>W15/(LOG(W4)/LOG(2))</f>
        <v>0.40242079541751852</v>
      </c>
      <c r="AA16" s="27" t="s">
        <v>120</v>
      </c>
      <c r="AB16" s="27">
        <f>AB15/(LOG(AB4)/LOG(2))</f>
        <v>0.20137674933618921</v>
      </c>
      <c r="AF16" s="27" t="s">
        <v>121</v>
      </c>
      <c r="AG16" s="27">
        <f>AG15/(LOG(AG4)/LOG(2))</f>
        <v>0.28906482631788782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0.24076139384805401</v>
      </c>
      <c r="AU16" s="27" t="s">
        <v>124</v>
      </c>
      <c r="AV16" s="27">
        <f>AV15/(LOG(AV4)/LOG(2))</f>
        <v>0.20868401936261902</v>
      </c>
    </row>
    <row r="17" spans="1:22" x14ac:dyDescent="0.3">
      <c r="A17" s="56">
        <v>22</v>
      </c>
      <c r="B17" s="56">
        <v>1271</v>
      </c>
      <c r="C17" s="59">
        <v>23</v>
      </c>
      <c r="D17" s="56">
        <v>1279</v>
      </c>
      <c r="E17" s="59"/>
      <c r="F17" s="56"/>
      <c r="G17" s="62"/>
      <c r="H17" s="62"/>
      <c r="I17" s="40"/>
      <c r="J17" s="40"/>
      <c r="K17" s="41">
        <v>0</v>
      </c>
      <c r="L17">
        <v>22</v>
      </c>
    </row>
    <row r="18" spans="1:22" x14ac:dyDescent="0.3">
      <c r="A18" s="57">
        <v>11</v>
      </c>
      <c r="B18" s="57">
        <v>1383</v>
      </c>
      <c r="C18" s="60">
        <v>21</v>
      </c>
      <c r="D18" s="57">
        <v>1411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22</v>
      </c>
      <c r="B19" s="57">
        <v>1506</v>
      </c>
      <c r="C19" s="60">
        <v>23</v>
      </c>
      <c r="D19" s="57">
        <v>1533</v>
      </c>
      <c r="E19" s="60"/>
      <c r="F19" s="57"/>
      <c r="G19" s="63"/>
      <c r="H19" s="63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1656</v>
      </c>
      <c r="C20" s="60">
        <v>23</v>
      </c>
      <c r="D20" s="57">
        <v>1664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COUNTIF(L7:L74,G3)</f>
        <v>34</v>
      </c>
      <c r="O20" s="38"/>
      <c r="P20" s="45">
        <v>11</v>
      </c>
      <c r="Q20" s="45">
        <v>12</v>
      </c>
      <c r="R20" s="45">
        <v>11</v>
      </c>
      <c r="S20" s="45">
        <v>11</v>
      </c>
      <c r="T20" s="45">
        <v>12</v>
      </c>
      <c r="U20" s="45">
        <v>11</v>
      </c>
      <c r="V20" s="44"/>
    </row>
    <row r="21" spans="1:22" x14ac:dyDescent="0.3">
      <c r="A21" s="57">
        <v>11</v>
      </c>
      <c r="B21" s="57">
        <v>1770</v>
      </c>
      <c r="C21" s="60">
        <v>21</v>
      </c>
      <c r="D21" s="57">
        <v>1785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22</v>
      </c>
      <c r="B22" s="57">
        <v>1914</v>
      </c>
      <c r="C22" s="60">
        <v>23</v>
      </c>
      <c r="D22" s="57">
        <v>1921</v>
      </c>
      <c r="E22" s="60"/>
      <c r="F22" s="57"/>
      <c r="G22" s="63"/>
      <c r="H22" s="63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2031</v>
      </c>
      <c r="C23" s="60">
        <v>21</v>
      </c>
      <c r="D23" s="57">
        <v>2040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2142</v>
      </c>
      <c r="C24" s="60">
        <v>21</v>
      </c>
      <c r="D24" s="57">
        <v>2156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2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5</v>
      </c>
      <c r="U24" s="45">
        <f>AT8</f>
        <v>6</v>
      </c>
      <c r="V24" s="43"/>
    </row>
    <row r="25" spans="1:22" x14ac:dyDescent="0.3">
      <c r="A25" s="57">
        <v>11</v>
      </c>
      <c r="B25" s="57">
        <v>2262</v>
      </c>
      <c r="C25" s="60">
        <v>21</v>
      </c>
      <c r="D25" s="57">
        <v>2276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22</v>
      </c>
      <c r="B26" s="57">
        <v>2369</v>
      </c>
      <c r="C26" s="60">
        <v>14</v>
      </c>
      <c r="D26" s="57">
        <v>2377</v>
      </c>
      <c r="E26" s="60"/>
      <c r="F26" s="57"/>
      <c r="G26" s="63"/>
      <c r="H26" s="63"/>
      <c r="I26" s="39"/>
      <c r="J26" s="39"/>
      <c r="K26" s="49">
        <v>0</v>
      </c>
      <c r="L26">
        <v>21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2476</v>
      </c>
      <c r="C27" s="60">
        <v>21</v>
      </c>
      <c r="D27" s="57">
        <v>2499</v>
      </c>
      <c r="E27" s="60"/>
      <c r="F27" s="57"/>
      <c r="G27" s="63"/>
      <c r="H27" s="63"/>
      <c r="I27" s="39"/>
      <c r="J27" s="39"/>
      <c r="K27" s="49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22</v>
      </c>
      <c r="B28" s="57">
        <v>2638</v>
      </c>
      <c r="C28" s="60">
        <v>23</v>
      </c>
      <c r="D28" s="57">
        <v>2661</v>
      </c>
      <c r="E28" s="60"/>
      <c r="F28" s="57"/>
      <c r="G28" s="63"/>
      <c r="H28" s="63"/>
      <c r="I28" s="39"/>
      <c r="J28" s="39"/>
      <c r="K28" s="49">
        <v>0</v>
      </c>
      <c r="L28">
        <v>22</v>
      </c>
      <c r="N28" s="39"/>
      <c r="O28" s="48" t="s">
        <v>110</v>
      </c>
      <c r="P28">
        <f>D17/P20</f>
        <v>116.27272727272727</v>
      </c>
      <c r="Q28">
        <f>(D29-D17)/Q20</f>
        <v>125</v>
      </c>
      <c r="R28">
        <f>(D40-D29)/R20</f>
        <v>117.36363636363636</v>
      </c>
      <c r="S28">
        <f>(D51-D40)/S20</f>
        <v>122.81818181818181</v>
      </c>
      <c r="T28">
        <f>(D63-D51)/T20</f>
        <v>121.91666666666667</v>
      </c>
      <c r="U28">
        <f>(D74-D63)/U20</f>
        <v>129.72727272727272</v>
      </c>
    </row>
    <row r="29" spans="1:22" x14ac:dyDescent="0.3">
      <c r="A29" s="57">
        <v>11</v>
      </c>
      <c r="B29" s="57">
        <v>2764</v>
      </c>
      <c r="C29" s="60">
        <v>21</v>
      </c>
      <c r="D29" s="57">
        <v>2779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6">
        <v>11</v>
      </c>
      <c r="B30" s="56">
        <v>2881</v>
      </c>
      <c r="C30" s="59">
        <v>21</v>
      </c>
      <c r="D30" s="56">
        <v>2899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22</v>
      </c>
      <c r="B31" s="56">
        <v>3003</v>
      </c>
      <c r="C31" s="59">
        <v>14</v>
      </c>
      <c r="D31" s="56">
        <v>3013</v>
      </c>
      <c r="E31" s="59"/>
      <c r="F31" s="56"/>
      <c r="G31" s="62"/>
      <c r="H31" s="62"/>
      <c r="I31" s="40"/>
      <c r="J31" s="40"/>
      <c r="K31" s="41">
        <v>0</v>
      </c>
      <c r="L31">
        <v>21</v>
      </c>
    </row>
    <row r="32" spans="1:22" x14ac:dyDescent="0.3">
      <c r="A32" s="56">
        <v>22</v>
      </c>
      <c r="B32" s="56">
        <v>3122</v>
      </c>
      <c r="C32" s="59">
        <v>23</v>
      </c>
      <c r="D32" s="56">
        <v>3137</v>
      </c>
      <c r="E32" s="59"/>
      <c r="F32" s="56"/>
      <c r="G32" s="62"/>
      <c r="H32" s="62"/>
      <c r="I32" s="40"/>
      <c r="J32" s="40"/>
      <c r="K32" s="41">
        <v>0</v>
      </c>
      <c r="L32">
        <v>22</v>
      </c>
    </row>
    <row r="33" spans="1:12" x14ac:dyDescent="0.3">
      <c r="A33" s="56">
        <v>11</v>
      </c>
      <c r="B33" s="56">
        <v>3244</v>
      </c>
      <c r="C33" s="59">
        <v>21</v>
      </c>
      <c r="D33" s="56">
        <v>3277</v>
      </c>
      <c r="E33" s="59"/>
      <c r="F33" s="56"/>
      <c r="G33" s="62"/>
      <c r="H33" s="62"/>
      <c r="I33" s="40"/>
      <c r="J33" s="40"/>
      <c r="K33" s="41">
        <v>0</v>
      </c>
      <c r="L33">
        <v>12</v>
      </c>
    </row>
    <row r="34" spans="1:12" x14ac:dyDescent="0.3">
      <c r="A34" s="56">
        <v>11</v>
      </c>
      <c r="B34" s="56">
        <v>3376</v>
      </c>
      <c r="C34" s="59">
        <v>21</v>
      </c>
      <c r="D34" s="56">
        <v>3389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6">
        <v>22</v>
      </c>
      <c r="B35" s="56">
        <v>3482</v>
      </c>
      <c r="C35" s="59">
        <v>14</v>
      </c>
      <c r="D35" s="56">
        <v>3489</v>
      </c>
      <c r="E35" s="59"/>
      <c r="F35" s="56"/>
      <c r="G35" s="62"/>
      <c r="H35" s="62"/>
      <c r="I35" s="40"/>
      <c r="J35" s="40"/>
      <c r="K35" s="41">
        <v>0</v>
      </c>
      <c r="L35">
        <v>21</v>
      </c>
    </row>
    <row r="36" spans="1:12" x14ac:dyDescent="0.3">
      <c r="A36" s="56">
        <v>11</v>
      </c>
      <c r="B36" s="56">
        <v>3591</v>
      </c>
      <c r="C36" s="59">
        <v>21</v>
      </c>
      <c r="D36" s="56">
        <v>3599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3699</v>
      </c>
      <c r="C37" s="59">
        <v>21</v>
      </c>
      <c r="D37" s="56">
        <v>3707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22</v>
      </c>
      <c r="B38" s="56">
        <v>3838</v>
      </c>
      <c r="C38" s="59">
        <v>23</v>
      </c>
      <c r="D38" s="56">
        <v>3844</v>
      </c>
      <c r="E38" s="59"/>
      <c r="F38" s="56"/>
      <c r="G38" s="62"/>
      <c r="H38" s="62"/>
      <c r="I38" s="40"/>
      <c r="J38" s="40"/>
      <c r="K38" s="41">
        <v>0</v>
      </c>
      <c r="L38">
        <v>22</v>
      </c>
    </row>
    <row r="39" spans="1:12" x14ac:dyDescent="0.3">
      <c r="A39" s="56">
        <v>11</v>
      </c>
      <c r="B39" s="56">
        <v>3951</v>
      </c>
      <c r="C39" s="59">
        <v>21</v>
      </c>
      <c r="D39" s="56">
        <v>3959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4058</v>
      </c>
      <c r="C40" s="59">
        <v>21</v>
      </c>
      <c r="D40" s="56">
        <v>4070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7">
        <v>22</v>
      </c>
      <c r="B41" s="57">
        <v>4174</v>
      </c>
      <c r="C41" s="60">
        <v>23</v>
      </c>
      <c r="D41" s="57">
        <v>4181</v>
      </c>
      <c r="E41" s="60"/>
      <c r="F41" s="57"/>
      <c r="G41" s="63"/>
      <c r="H41" s="63"/>
      <c r="I41" s="39"/>
      <c r="J41" s="39"/>
      <c r="K41" s="49">
        <v>0</v>
      </c>
      <c r="L41">
        <v>22</v>
      </c>
    </row>
    <row r="42" spans="1:12" x14ac:dyDescent="0.3">
      <c r="A42" s="57">
        <v>22</v>
      </c>
      <c r="B42" s="57">
        <v>4307</v>
      </c>
      <c r="C42" s="60">
        <v>23</v>
      </c>
      <c r="D42" s="57">
        <v>4315</v>
      </c>
      <c r="E42" s="60"/>
      <c r="F42" s="57"/>
      <c r="G42" s="63"/>
      <c r="H42" s="63"/>
      <c r="I42" s="39"/>
      <c r="J42" s="39"/>
      <c r="K42" s="49">
        <v>0</v>
      </c>
      <c r="L42">
        <v>22</v>
      </c>
    </row>
    <row r="43" spans="1:12" x14ac:dyDescent="0.3">
      <c r="A43" s="57">
        <v>11</v>
      </c>
      <c r="B43" s="57">
        <v>4420</v>
      </c>
      <c r="C43" s="60">
        <v>21</v>
      </c>
      <c r="D43" s="57">
        <v>4432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4530</v>
      </c>
      <c r="C44" s="60">
        <v>21</v>
      </c>
      <c r="D44" s="57">
        <v>4539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4641</v>
      </c>
      <c r="C45" s="60">
        <v>21</v>
      </c>
      <c r="D45" s="57">
        <v>4670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4770</v>
      </c>
      <c r="C46" s="60">
        <v>21</v>
      </c>
      <c r="D46" s="57">
        <v>4784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22</v>
      </c>
      <c r="B47" s="57">
        <v>4904</v>
      </c>
      <c r="C47" s="60">
        <v>23</v>
      </c>
      <c r="D47" s="57">
        <v>4914</v>
      </c>
      <c r="E47" s="60"/>
      <c r="F47" s="57"/>
      <c r="G47" s="63"/>
      <c r="H47" s="63"/>
      <c r="I47" s="39"/>
      <c r="J47" s="39"/>
      <c r="K47" s="49">
        <v>0</v>
      </c>
      <c r="L47">
        <v>22</v>
      </c>
    </row>
    <row r="48" spans="1:12" x14ac:dyDescent="0.3">
      <c r="A48" s="57">
        <v>11</v>
      </c>
      <c r="B48" s="57">
        <v>5019</v>
      </c>
      <c r="C48" s="60">
        <v>21</v>
      </c>
      <c r="D48" s="57">
        <v>5031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5132</v>
      </c>
      <c r="C49" s="60">
        <v>21</v>
      </c>
      <c r="D49" s="57">
        <v>5149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5247</v>
      </c>
      <c r="C50" s="60">
        <v>21</v>
      </c>
      <c r="D50" s="57">
        <v>5254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22</v>
      </c>
      <c r="B51" s="57">
        <v>5362</v>
      </c>
      <c r="C51" s="60">
        <v>23</v>
      </c>
      <c r="D51" s="57">
        <v>5421</v>
      </c>
      <c r="E51" s="60"/>
      <c r="F51" s="57"/>
      <c r="G51" s="63"/>
      <c r="H51" s="63"/>
      <c r="I51" s="39"/>
      <c r="J51" s="39"/>
      <c r="K51" s="49">
        <v>0</v>
      </c>
      <c r="L51">
        <v>22</v>
      </c>
    </row>
    <row r="52" spans="1:12" x14ac:dyDescent="0.3">
      <c r="A52" s="56">
        <v>22</v>
      </c>
      <c r="B52" s="56">
        <v>5530</v>
      </c>
      <c r="C52" s="59">
        <v>23</v>
      </c>
      <c r="D52" s="56">
        <v>5578</v>
      </c>
      <c r="E52" s="59"/>
      <c r="F52" s="56"/>
      <c r="G52" s="62"/>
      <c r="H52" s="62"/>
      <c r="I52" s="40"/>
      <c r="J52" s="40"/>
      <c r="K52" s="41">
        <v>0</v>
      </c>
      <c r="L52">
        <v>22</v>
      </c>
    </row>
    <row r="53" spans="1:12" x14ac:dyDescent="0.3">
      <c r="A53" s="56">
        <v>22</v>
      </c>
      <c r="B53" s="56">
        <v>5701</v>
      </c>
      <c r="C53" s="59">
        <v>23</v>
      </c>
      <c r="D53" s="56">
        <v>5714</v>
      </c>
      <c r="E53" s="59"/>
      <c r="F53" s="56"/>
      <c r="G53" s="62"/>
      <c r="H53" s="62"/>
      <c r="I53" s="40"/>
      <c r="J53" s="40"/>
      <c r="K53" s="41">
        <v>0</v>
      </c>
      <c r="L53">
        <v>22</v>
      </c>
    </row>
    <row r="54" spans="1:12" x14ac:dyDescent="0.3">
      <c r="A54" s="56">
        <v>22</v>
      </c>
      <c r="B54" s="56">
        <v>5842</v>
      </c>
      <c r="C54" s="59">
        <v>23</v>
      </c>
      <c r="D54" s="56">
        <v>5849</v>
      </c>
      <c r="E54" s="59"/>
      <c r="F54" s="56"/>
      <c r="G54" s="62"/>
      <c r="H54" s="62"/>
      <c r="I54" s="40"/>
      <c r="J54" s="40"/>
      <c r="K54" s="41">
        <v>0</v>
      </c>
      <c r="L54">
        <v>22</v>
      </c>
    </row>
    <row r="55" spans="1:12" x14ac:dyDescent="0.3">
      <c r="A55" s="56">
        <v>11</v>
      </c>
      <c r="B55" s="56">
        <v>5946</v>
      </c>
      <c r="C55" s="59">
        <v>21</v>
      </c>
      <c r="D55" s="56">
        <v>5954</v>
      </c>
      <c r="E55" s="59"/>
      <c r="F55" s="56"/>
      <c r="G55" s="62"/>
      <c r="H55" s="62"/>
      <c r="I55" s="40"/>
      <c r="J55" s="40"/>
      <c r="K55" s="41">
        <v>0</v>
      </c>
      <c r="L55">
        <v>12</v>
      </c>
    </row>
    <row r="56" spans="1:12" x14ac:dyDescent="0.3">
      <c r="A56" s="56">
        <v>22</v>
      </c>
      <c r="B56" s="56">
        <v>6071</v>
      </c>
      <c r="C56" s="59">
        <v>23</v>
      </c>
      <c r="D56" s="56">
        <v>6078</v>
      </c>
      <c r="E56" s="59"/>
      <c r="F56" s="56"/>
      <c r="G56" s="62"/>
      <c r="H56" s="62"/>
      <c r="I56" s="40"/>
      <c r="J56" s="40"/>
      <c r="K56" s="41">
        <v>0</v>
      </c>
      <c r="L56">
        <v>22</v>
      </c>
    </row>
    <row r="57" spans="1:12" x14ac:dyDescent="0.3">
      <c r="A57" s="56">
        <v>22</v>
      </c>
      <c r="B57" s="56">
        <v>6177</v>
      </c>
      <c r="C57" s="59">
        <v>23</v>
      </c>
      <c r="D57" s="56">
        <v>6205</v>
      </c>
      <c r="E57" s="59"/>
      <c r="F57" s="56"/>
      <c r="G57" s="62"/>
      <c r="H57" s="62"/>
      <c r="I57" s="40"/>
      <c r="J57" s="40"/>
      <c r="K57" s="41">
        <v>0</v>
      </c>
      <c r="L57">
        <v>22</v>
      </c>
    </row>
    <row r="58" spans="1:12" x14ac:dyDescent="0.3">
      <c r="A58" s="56">
        <v>11</v>
      </c>
      <c r="B58" s="56">
        <v>6311</v>
      </c>
      <c r="C58" s="59">
        <v>21</v>
      </c>
      <c r="D58" s="56">
        <v>6325</v>
      </c>
      <c r="E58" s="59"/>
      <c r="F58" s="56"/>
      <c r="G58" s="62"/>
      <c r="H58" s="62"/>
      <c r="I58" s="40"/>
      <c r="J58" s="40"/>
      <c r="K58" s="41">
        <v>0</v>
      </c>
      <c r="L58">
        <v>12</v>
      </c>
    </row>
    <row r="59" spans="1:12" x14ac:dyDescent="0.3">
      <c r="A59" s="56">
        <v>11</v>
      </c>
      <c r="B59" s="56">
        <v>6422</v>
      </c>
      <c r="C59" s="59">
        <v>21</v>
      </c>
      <c r="D59" s="56">
        <v>6444</v>
      </c>
      <c r="E59" s="59"/>
      <c r="F59" s="56"/>
      <c r="G59" s="62"/>
      <c r="H59" s="62"/>
      <c r="I59" s="40"/>
      <c r="J59" s="40"/>
      <c r="K59" s="41">
        <v>0</v>
      </c>
      <c r="L59">
        <v>12</v>
      </c>
    </row>
    <row r="60" spans="1:12" x14ac:dyDescent="0.3">
      <c r="A60" s="56">
        <v>11</v>
      </c>
      <c r="B60" s="56">
        <v>6539</v>
      </c>
      <c r="C60" s="59">
        <v>12</v>
      </c>
      <c r="D60" s="56">
        <v>6555</v>
      </c>
      <c r="E60" s="59"/>
      <c r="F60" s="56"/>
      <c r="G60" s="62"/>
      <c r="H60" s="62"/>
      <c r="I60" s="40"/>
      <c r="J60" s="40"/>
      <c r="K60" s="41">
        <v>0</v>
      </c>
      <c r="L60">
        <v>11</v>
      </c>
    </row>
    <row r="61" spans="1:12" x14ac:dyDescent="0.3">
      <c r="A61" s="56">
        <v>11</v>
      </c>
      <c r="B61" s="56">
        <v>6653</v>
      </c>
      <c r="C61" s="59">
        <v>12</v>
      </c>
      <c r="D61" s="56">
        <v>6660</v>
      </c>
      <c r="E61" s="59"/>
      <c r="F61" s="56"/>
      <c r="G61" s="62"/>
      <c r="H61" s="62"/>
      <c r="I61" s="40"/>
      <c r="J61" s="40"/>
      <c r="K61" s="41">
        <v>0</v>
      </c>
      <c r="L61">
        <v>11</v>
      </c>
    </row>
    <row r="62" spans="1:12" x14ac:dyDescent="0.3">
      <c r="A62" s="56">
        <v>11</v>
      </c>
      <c r="B62" s="56">
        <v>6757</v>
      </c>
      <c r="C62" s="59">
        <v>21</v>
      </c>
      <c r="D62" s="56">
        <v>6773</v>
      </c>
      <c r="E62" s="59"/>
      <c r="F62" s="56"/>
      <c r="G62" s="62"/>
      <c r="H62" s="62"/>
      <c r="I62" s="40"/>
      <c r="J62" s="40"/>
      <c r="K62" s="41">
        <v>0</v>
      </c>
      <c r="L62">
        <v>12</v>
      </c>
    </row>
    <row r="63" spans="1:12" x14ac:dyDescent="0.3">
      <c r="A63" s="56">
        <v>11</v>
      </c>
      <c r="B63" s="56">
        <v>6875</v>
      </c>
      <c r="C63" s="59">
        <v>21</v>
      </c>
      <c r="D63" s="56">
        <v>6884</v>
      </c>
      <c r="E63" s="59"/>
      <c r="F63" s="56"/>
      <c r="G63" s="62"/>
      <c r="H63" s="62"/>
      <c r="I63" s="40"/>
      <c r="J63" s="40"/>
      <c r="K63" s="41">
        <v>0</v>
      </c>
      <c r="L63">
        <v>12</v>
      </c>
    </row>
    <row r="64" spans="1:12" x14ac:dyDescent="0.3">
      <c r="A64" s="57">
        <v>22</v>
      </c>
      <c r="B64" s="57">
        <v>7005</v>
      </c>
      <c r="C64" s="60">
        <v>23</v>
      </c>
      <c r="D64" s="57">
        <v>7024</v>
      </c>
      <c r="E64" s="60"/>
      <c r="F64" s="57"/>
      <c r="G64" s="63"/>
      <c r="H64" s="63"/>
      <c r="I64" s="39"/>
      <c r="J64" s="39"/>
      <c r="K64" s="49">
        <v>0</v>
      </c>
      <c r="L64">
        <v>22</v>
      </c>
    </row>
    <row r="65" spans="1:12" x14ac:dyDescent="0.3">
      <c r="A65" s="57">
        <v>11</v>
      </c>
      <c r="B65" s="57">
        <v>7129</v>
      </c>
      <c r="C65" s="60">
        <v>12</v>
      </c>
      <c r="D65" s="57">
        <v>7167</v>
      </c>
      <c r="E65" s="60"/>
      <c r="F65" s="57"/>
      <c r="G65" s="63"/>
      <c r="H65" s="63"/>
      <c r="I65" s="39"/>
      <c r="J65" s="39"/>
      <c r="K65" s="49">
        <v>0</v>
      </c>
      <c r="L65">
        <v>11</v>
      </c>
    </row>
    <row r="66" spans="1:12" x14ac:dyDescent="0.3">
      <c r="A66" s="57">
        <v>11</v>
      </c>
      <c r="B66" s="57">
        <v>7268</v>
      </c>
      <c r="C66" s="60">
        <v>21</v>
      </c>
      <c r="D66" s="57">
        <v>7276</v>
      </c>
      <c r="E66" s="60"/>
      <c r="F66" s="57"/>
      <c r="G66" s="63"/>
      <c r="H66" s="63"/>
      <c r="I66" s="39"/>
      <c r="J66" s="39"/>
      <c r="K66" s="49">
        <v>0</v>
      </c>
      <c r="L66">
        <v>12</v>
      </c>
    </row>
    <row r="67" spans="1:12" x14ac:dyDescent="0.3">
      <c r="A67" s="57">
        <v>11</v>
      </c>
      <c r="B67" s="57">
        <v>7378</v>
      </c>
      <c r="C67" s="60">
        <v>21</v>
      </c>
      <c r="D67" s="57">
        <v>7391</v>
      </c>
      <c r="E67" s="60"/>
      <c r="F67" s="57"/>
      <c r="G67" s="63"/>
      <c r="H67" s="63"/>
      <c r="I67" s="39"/>
      <c r="J67" s="39"/>
      <c r="K67" s="49">
        <v>0</v>
      </c>
      <c r="L67">
        <v>12</v>
      </c>
    </row>
    <row r="68" spans="1:12" x14ac:dyDescent="0.3">
      <c r="A68" s="57">
        <v>11</v>
      </c>
      <c r="B68" s="57">
        <v>7490</v>
      </c>
      <c r="C68" s="60">
        <v>21</v>
      </c>
      <c r="D68" s="57">
        <v>7523</v>
      </c>
      <c r="E68" s="60"/>
      <c r="F68" s="57"/>
      <c r="G68" s="63"/>
      <c r="H68" s="63"/>
      <c r="I68" s="39"/>
      <c r="J68" s="39"/>
      <c r="K68" s="49">
        <v>0</v>
      </c>
      <c r="L68">
        <v>12</v>
      </c>
    </row>
    <row r="69" spans="1:12" x14ac:dyDescent="0.3">
      <c r="A69" s="57">
        <v>11</v>
      </c>
      <c r="B69" s="57">
        <v>7626</v>
      </c>
      <c r="C69" s="60">
        <v>21</v>
      </c>
      <c r="D69" s="57">
        <v>7641</v>
      </c>
      <c r="E69" s="60"/>
      <c r="F69" s="57"/>
      <c r="G69" s="63"/>
      <c r="H69" s="63"/>
      <c r="I69" s="39"/>
      <c r="J69" s="39"/>
      <c r="K69" s="49">
        <v>0</v>
      </c>
      <c r="L69">
        <v>12</v>
      </c>
    </row>
    <row r="70" spans="1:12" x14ac:dyDescent="0.3">
      <c r="A70" s="57">
        <v>22</v>
      </c>
      <c r="B70" s="57">
        <v>7773</v>
      </c>
      <c r="C70" s="60">
        <v>23</v>
      </c>
      <c r="D70" s="57">
        <v>7780</v>
      </c>
      <c r="E70" s="60"/>
      <c r="F70" s="57"/>
      <c r="G70" s="63"/>
      <c r="H70" s="63"/>
      <c r="I70" s="39"/>
      <c r="J70" s="39"/>
      <c r="K70" s="49">
        <v>0</v>
      </c>
      <c r="L70">
        <v>22</v>
      </c>
    </row>
    <row r="71" spans="1:12" x14ac:dyDescent="0.3">
      <c r="A71" s="57">
        <v>22</v>
      </c>
      <c r="B71" s="57">
        <v>7911</v>
      </c>
      <c r="C71" s="60">
        <v>23</v>
      </c>
      <c r="D71" s="57">
        <v>7930</v>
      </c>
      <c r="E71" s="60"/>
      <c r="F71" s="57"/>
      <c r="G71" s="63"/>
      <c r="H71" s="63"/>
      <c r="I71" s="39"/>
      <c r="J71" s="39"/>
      <c r="K71" s="49">
        <v>0</v>
      </c>
      <c r="L71">
        <v>22</v>
      </c>
    </row>
    <row r="72" spans="1:12" x14ac:dyDescent="0.3">
      <c r="A72" s="57">
        <v>11</v>
      </c>
      <c r="B72" s="57">
        <v>8037</v>
      </c>
      <c r="C72" s="60">
        <v>21</v>
      </c>
      <c r="D72" s="57">
        <v>8048</v>
      </c>
      <c r="E72" s="60"/>
      <c r="F72" s="57"/>
      <c r="G72" s="63"/>
      <c r="H72" s="63"/>
      <c r="I72" s="39"/>
      <c r="J72" s="39"/>
      <c r="K72" s="49">
        <v>0</v>
      </c>
      <c r="L72">
        <v>12</v>
      </c>
    </row>
    <row r="73" spans="1:12" x14ac:dyDescent="0.3">
      <c r="A73" s="57">
        <v>22</v>
      </c>
      <c r="B73" s="57">
        <v>8162</v>
      </c>
      <c r="C73" s="60">
        <v>23</v>
      </c>
      <c r="D73" s="57">
        <v>8181</v>
      </c>
      <c r="E73" s="60"/>
      <c r="F73" s="57"/>
      <c r="G73" s="63"/>
      <c r="H73" s="63"/>
      <c r="I73" s="39"/>
      <c r="J73" s="39"/>
      <c r="K73" s="49">
        <v>0</v>
      </c>
      <c r="L73">
        <v>22</v>
      </c>
    </row>
    <row r="74" spans="1:12" x14ac:dyDescent="0.3">
      <c r="A74" s="57">
        <v>11</v>
      </c>
      <c r="B74" s="57">
        <v>8286</v>
      </c>
      <c r="C74" s="60">
        <v>21</v>
      </c>
      <c r="D74" s="57">
        <v>8311</v>
      </c>
      <c r="E74" s="60"/>
      <c r="F74" s="57"/>
      <c r="G74" s="63"/>
      <c r="H74" s="63"/>
      <c r="I74" s="39"/>
      <c r="J74" s="39"/>
      <c r="K74" s="49">
        <v>1</v>
      </c>
      <c r="L74">
        <v>12</v>
      </c>
    </row>
    <row r="75" spans="1:12" x14ac:dyDescent="0.3">
      <c r="A75" s="17"/>
      <c r="B75" s="17"/>
      <c r="C75" s="17"/>
      <c r="D75" s="17"/>
      <c r="E75" s="17"/>
      <c r="F75" s="17"/>
      <c r="G75" s="17"/>
      <c r="H7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56</v>
      </c>
      <c r="V3" s="25" t="s">
        <v>118</v>
      </c>
      <c r="W3">
        <f>COUNTA(L7:L15)</f>
        <v>9</v>
      </c>
      <c r="AA3" s="25" t="s">
        <v>118</v>
      </c>
      <c r="AB3">
        <f>COUNTA(L16:L25)</f>
        <v>10</v>
      </c>
      <c r="AF3" s="25" t="s">
        <v>118</v>
      </c>
      <c r="AG3">
        <f>COUNTA(L26:L34)</f>
        <v>9</v>
      </c>
      <c r="AK3" s="25" t="s">
        <v>118</v>
      </c>
      <c r="AL3">
        <f>COUNTA(L35:L43)</f>
        <v>9</v>
      </c>
      <c r="AP3" s="25" t="s">
        <v>118</v>
      </c>
      <c r="AQ3">
        <f>COUNTA(L44:L53)</f>
        <v>10</v>
      </c>
      <c r="AU3" s="25" t="s">
        <v>118</v>
      </c>
      <c r="AV3">
        <f>COUNTA(L54:L62)</f>
        <v>9</v>
      </c>
    </row>
    <row r="4" spans="1:48" x14ac:dyDescent="0.3">
      <c r="P4" s="25" t="s">
        <v>86</v>
      </c>
      <c r="Q4" s="26">
        <f>SUM(O7:O14)</f>
        <v>56</v>
      </c>
      <c r="V4" s="25" t="s">
        <v>119</v>
      </c>
      <c r="W4">
        <f>SUM(U7:U14)</f>
        <v>9</v>
      </c>
      <c r="AA4" s="25" t="s">
        <v>119</v>
      </c>
      <c r="AB4">
        <f>SUM(Z7:Z14)</f>
        <v>10</v>
      </c>
      <c r="AF4" s="25" t="s">
        <v>119</v>
      </c>
      <c r="AG4">
        <f>SUM(AE7:AE14)</f>
        <v>9</v>
      </c>
      <c r="AK4" s="25" t="s">
        <v>119</v>
      </c>
      <c r="AL4">
        <f>SUM(AJ7:AJ14)</f>
        <v>9</v>
      </c>
      <c r="AP4" s="25" t="s">
        <v>119</v>
      </c>
      <c r="AQ4">
        <f>SUM(AO7:AO14)</f>
        <v>10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28</v>
      </c>
      <c r="C7" s="58">
        <v>21</v>
      </c>
      <c r="D7" s="55">
        <v>51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4</v>
      </c>
      <c r="P7" s="34">
        <f>O7/$Q$4</f>
        <v>7.1428571428571425E-2</v>
      </c>
      <c r="Q7" s="34">
        <f>IF(P7=0,0,(P7*((LOG(P7))/LOG(2))))</f>
        <v>-0.27195392300411453</v>
      </c>
      <c r="T7" s="34">
        <f>N7</f>
        <v>11</v>
      </c>
      <c r="U7" s="34">
        <f>COUNTIF(L7:L15,T7)</f>
        <v>1</v>
      </c>
      <c r="V7" s="34">
        <f>U7/(W4-U8)</f>
        <v>0.33333333333333331</v>
      </c>
      <c r="W7" s="34">
        <f>IF(V7=0,0,(V7*((LOG(V7))/LOG(2))))</f>
        <v>-0.52832083357371862</v>
      </c>
      <c r="Y7" s="34">
        <f>N7</f>
        <v>11</v>
      </c>
      <c r="Z7" s="34">
        <f>COUNTIF(L16:L25,Y7)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COUNTIF(L26:L34,AD7)</f>
        <v>2</v>
      </c>
      <c r="AF7" s="34">
        <f>AE7/(AG4-AE8)</f>
        <v>0.4</v>
      </c>
      <c r="AG7" s="34">
        <f>IF(AF7=0,0,(AF7*((LOG(AF7))/LOG(2))))</f>
        <v>-0.52877123795494496</v>
      </c>
      <c r="AI7" s="34">
        <f>N7</f>
        <v>11</v>
      </c>
      <c r="AJ7" s="34">
        <f>COUNTIF(L35:L43,AI7)</f>
        <v>1</v>
      </c>
      <c r="AK7" s="34">
        <f>AJ7/(AL4-AJ8)</f>
        <v>0.33333333333333331</v>
      </c>
      <c r="AL7" s="34">
        <f>IF(AK7=0,0,(AK7*((LOG(AK7))/LOG(2))))</f>
        <v>-0.52832083357371862</v>
      </c>
      <c r="AN7" s="34">
        <f>N7</f>
        <v>11</v>
      </c>
      <c r="AO7" s="34">
        <f>COUNTIF(L44:L53,AN7)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COUNTIF(L54:L62,AS7)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156</v>
      </c>
      <c r="C8" s="59">
        <v>21</v>
      </c>
      <c r="D8" s="56">
        <v>186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37</v>
      </c>
      <c r="P8" s="34">
        <f>O8/$Q$4</f>
        <v>0.6607142857142857</v>
      </c>
      <c r="Q8" s="34">
        <f>IF(P8=0,0,(P8*((LOG(P8))/LOG(2))))</f>
        <v>-0.39504209978321797</v>
      </c>
      <c r="T8" s="34">
        <f>N8</f>
        <v>12</v>
      </c>
      <c r="U8" s="34">
        <f>COUNTIF(L7:L15,T8)</f>
        <v>6</v>
      </c>
      <c r="V8" s="53"/>
      <c r="W8" s="54"/>
      <c r="Y8" s="34">
        <f>N8</f>
        <v>12</v>
      </c>
      <c r="Z8" s="34">
        <f>COUNTIF(L16:L25,Y8)</f>
        <v>8</v>
      </c>
      <c r="AA8" s="53"/>
      <c r="AB8" s="54"/>
      <c r="AD8" s="34">
        <f>N8</f>
        <v>12</v>
      </c>
      <c r="AE8" s="34">
        <f>COUNTIF(L26:L34,AD8)</f>
        <v>4</v>
      </c>
      <c r="AF8" s="53"/>
      <c r="AG8" s="54"/>
      <c r="AI8" s="34">
        <f>N8</f>
        <v>12</v>
      </c>
      <c r="AJ8" s="34">
        <f>COUNTIF(L35:L43,AI8)</f>
        <v>6</v>
      </c>
      <c r="AK8" s="53"/>
      <c r="AL8" s="54"/>
      <c r="AN8" s="34">
        <f>N8</f>
        <v>12</v>
      </c>
      <c r="AO8" s="34">
        <f>COUNTIF(L44:L53,AN8)</f>
        <v>6</v>
      </c>
      <c r="AP8" s="53"/>
      <c r="AQ8" s="54"/>
      <c r="AS8" s="34">
        <f>N8</f>
        <v>12</v>
      </c>
      <c r="AT8" s="34">
        <f>COUNTIF(L54:L62,AS8)</f>
        <v>7</v>
      </c>
      <c r="AU8" s="53"/>
      <c r="AV8" s="54"/>
    </row>
    <row r="9" spans="1:48" x14ac:dyDescent="0.3">
      <c r="A9" s="56">
        <v>11</v>
      </c>
      <c r="B9" s="56">
        <v>289</v>
      </c>
      <c r="C9" s="59">
        <v>21</v>
      </c>
      <c r="D9" s="56">
        <v>298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3</v>
      </c>
      <c r="P9" s="34">
        <f>O9/$Q$4</f>
        <v>5.3571428571428568E-2</v>
      </c>
      <c r="Q9" s="34">
        <f>IF(P9=0,0,(P9*((LOG(P9))/LOG(2))))</f>
        <v>-0.22619959400016687</v>
      </c>
      <c r="T9" s="34">
        <f>N9</f>
        <v>21</v>
      </c>
      <c r="U9" s="34">
        <f>COUNTIF(L7:L15,T9)</f>
        <v>1</v>
      </c>
      <c r="V9" s="34">
        <f>U9/(W4-U8)</f>
        <v>0.33333333333333331</v>
      </c>
      <c r="W9" s="34">
        <f>IF(V9=0,0,(V9*((LOG(V9))/LOG(2))))</f>
        <v>-0.52832083357371862</v>
      </c>
      <c r="Y9" s="34">
        <f>N9</f>
        <v>21</v>
      </c>
      <c r="Z9" s="34">
        <f>COUNTIF(L16:L25,Y9)</f>
        <v>1</v>
      </c>
      <c r="AA9" s="34">
        <f>Z9/(AB4-Z8)</f>
        <v>0.5</v>
      </c>
      <c r="AB9" s="34">
        <f>IF(AA9=0,0,(AA9*((LOG(AA9))/LOG(2))))</f>
        <v>-0.5</v>
      </c>
      <c r="AD9" s="34">
        <f>N9</f>
        <v>21</v>
      </c>
      <c r="AE9" s="34">
        <f>COUNTIF(L26:L34,AD9)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COUNTIF(L35:L43,AI9)</f>
        <v>1</v>
      </c>
      <c r="AK9" s="34">
        <f>AJ9/(AL4-AJ8)</f>
        <v>0.33333333333333331</v>
      </c>
      <c r="AL9" s="34">
        <f>IF(AK9=0,0,(AK9*((LOG(AK9))/LOG(2))))</f>
        <v>-0.52832083357371862</v>
      </c>
      <c r="AN9" s="34">
        <f>N9</f>
        <v>21</v>
      </c>
      <c r="AO9" s="34">
        <f>COUNTIF(L44:L53,AN9)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COUNTIF(L54:L62,AS9)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410</v>
      </c>
      <c r="C10" s="59">
        <v>23</v>
      </c>
      <c r="D10" s="56">
        <v>431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12</v>
      </c>
      <c r="P10" s="34">
        <f>O10/$Q$4</f>
        <v>0.21428571428571427</v>
      </c>
      <c r="Q10" s="34">
        <f>IF(P10=0,0,(P10*((LOG(P10))/LOG(2))))</f>
        <v>-0.47622694742923877</v>
      </c>
      <c r="T10" s="34">
        <f>N10</f>
        <v>22</v>
      </c>
      <c r="U10" s="34">
        <f>COUNTIF(L7:L15,T10)</f>
        <v>1</v>
      </c>
      <c r="V10" s="34">
        <f>U10/(W4-U8)</f>
        <v>0.33333333333333331</v>
      </c>
      <c r="W10" s="34">
        <f>IF(V10=0,0,(V10*((LOG(V10))/LOG(2))))</f>
        <v>-0.52832083357371862</v>
      </c>
      <c r="Y10" s="34">
        <f>N10</f>
        <v>22</v>
      </c>
      <c r="Z10" s="34">
        <f>COUNTIF(L16:L25,Y10)</f>
        <v>1</v>
      </c>
      <c r="AA10" s="34">
        <f>Z10/(AB4-Z8)</f>
        <v>0.5</v>
      </c>
      <c r="AB10" s="34">
        <f>IF(AA10=0,0,(AA10*((LOG(AA10))/LOG(2))))</f>
        <v>-0.5</v>
      </c>
      <c r="AD10" s="34">
        <f>N10</f>
        <v>22</v>
      </c>
      <c r="AE10" s="34">
        <f>COUNTIF(L26:L34,AD10)</f>
        <v>3</v>
      </c>
      <c r="AF10" s="34">
        <f>AE10/(AG4-AE8)</f>
        <v>0.6</v>
      </c>
      <c r="AG10" s="34">
        <f>IF(AF10=0,0,(AF10*((LOG(AF10))/LOG(2))))</f>
        <v>-0.44217935649972373</v>
      </c>
      <c r="AI10" s="34">
        <f>N10</f>
        <v>22</v>
      </c>
      <c r="AJ10" s="34">
        <f>COUNTIF(L35:L43,AI10)</f>
        <v>1</v>
      </c>
      <c r="AK10" s="34">
        <f>AJ10/(AL4-AJ8)</f>
        <v>0.33333333333333331</v>
      </c>
      <c r="AL10" s="34">
        <f>IF(AK10=0,0,(AK10*((LOG(AK10))/LOG(2))))</f>
        <v>-0.52832083357371862</v>
      </c>
      <c r="AN10" s="34">
        <f>N10</f>
        <v>22</v>
      </c>
      <c r="AO10" s="34">
        <f>COUNTIF(L44:L53,AN10)</f>
        <v>4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COUNTIF(L54:L62,AS10)</f>
        <v>2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535</v>
      </c>
      <c r="C11" s="59">
        <v>21</v>
      </c>
      <c r="D11" s="56">
        <v>551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COUNTIF(L26:L34,AD11)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COUNTIF(L35:L43,AI11)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COUNTIF(L44:L53,AN11)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COUNTIF(L54:L62,AS11)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645</v>
      </c>
      <c r="C12" s="59">
        <v>14</v>
      </c>
      <c r="D12" s="56">
        <v>653</v>
      </c>
      <c r="E12" s="59"/>
      <c r="F12" s="56"/>
      <c r="G12" s="62"/>
      <c r="H12" s="62"/>
      <c r="I12" s="40"/>
      <c r="J12" s="40"/>
      <c r="K12" s="41">
        <v>0</v>
      </c>
      <c r="L12">
        <v>21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COUNTIF(L26:L34,AD12)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COUNTIF(L35:L43,AI12)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COUNTIF(L44:L53,AN12)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COUNTIF(L54:L62,AS12)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746</v>
      </c>
      <c r="C13" s="59">
        <v>21</v>
      </c>
      <c r="D13" s="56">
        <v>755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COUNTIF(L26:L34,AD13)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COUNTIF(L35:L43,AI13)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COUNTIF(L44:L53,AN13)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COUNTIF(L54:L62,AS13)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855</v>
      </c>
      <c r="C14" s="59">
        <v>21</v>
      </c>
      <c r="D14" s="56">
        <v>863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COUNTIF(L26:L34,AD14)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COUNTIF(L35:L43,AI14)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COUNTIF(L44:L53,AN14)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COUNTIF(L54:L62,AS14)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960</v>
      </c>
      <c r="C15" s="59">
        <v>12</v>
      </c>
      <c r="D15" s="56">
        <v>978</v>
      </c>
      <c r="E15" s="59"/>
      <c r="F15" s="56"/>
      <c r="G15" s="62"/>
      <c r="H15" s="62"/>
      <c r="I15" s="40"/>
      <c r="J15" s="40"/>
      <c r="K15" s="41">
        <v>0</v>
      </c>
      <c r="L15">
        <v>11</v>
      </c>
      <c r="P15">
        <f>SUM(P7:P14)</f>
        <v>1</v>
      </c>
      <c r="Q15">
        <f>-SUM(Q7:Q14)</f>
        <v>1.3694225642167381</v>
      </c>
      <c r="V15">
        <f>SUM(V7:V14)</f>
        <v>1</v>
      </c>
      <c r="W15">
        <f>-SUM(W7:W14)</f>
        <v>1.5849625007211559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0.97095059445466869</v>
      </c>
      <c r="AK15">
        <f>SUM(AK7:AK14)</f>
        <v>1</v>
      </c>
      <c r="AL15">
        <f>-SUM(AL7:AL14)</f>
        <v>1.5849625007211559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1074</v>
      </c>
      <c r="C16" s="60">
        <v>21</v>
      </c>
      <c r="D16" s="57">
        <v>1082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0.23580831249272738</v>
      </c>
      <c r="V16" s="27" t="s">
        <v>117</v>
      </c>
      <c r="W16" s="27">
        <f>W15/(LOG(W4)/LOG(2))</f>
        <v>0.49999999999999994</v>
      </c>
      <c r="AA16" s="27" t="s">
        <v>120</v>
      </c>
      <c r="AB16" s="27">
        <f>AB15/(LOG(AB4)/LOG(2))</f>
        <v>0.3010299956639812</v>
      </c>
      <c r="AF16" s="27" t="s">
        <v>121</v>
      </c>
      <c r="AG16" s="27">
        <f>AG15/(LOG(AG4)/LOG(2))</f>
        <v>0.30630080964467216</v>
      </c>
      <c r="AK16" s="27" t="s">
        <v>122</v>
      </c>
      <c r="AL16" s="27">
        <f>AL15/(LOG(AL4)/LOG(2))</f>
        <v>0.49999999999999994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1183</v>
      </c>
      <c r="C17" s="60">
        <v>21</v>
      </c>
      <c r="D17" s="57">
        <v>1198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22</v>
      </c>
      <c r="B18" s="57">
        <v>1306</v>
      </c>
      <c r="C18" s="60">
        <v>23</v>
      </c>
      <c r="D18" s="57">
        <v>1312</v>
      </c>
      <c r="E18" s="60"/>
      <c r="F18" s="57"/>
      <c r="G18" s="63"/>
      <c r="H18" s="63"/>
      <c r="I18" s="39"/>
      <c r="J18" s="39"/>
      <c r="K18" s="49">
        <v>0</v>
      </c>
      <c r="L18">
        <v>22</v>
      </c>
    </row>
    <row r="19" spans="1:22" x14ac:dyDescent="0.3">
      <c r="A19" s="57">
        <v>11</v>
      </c>
      <c r="B19" s="57">
        <v>1418</v>
      </c>
      <c r="C19" s="60">
        <v>21</v>
      </c>
      <c r="D19" s="57">
        <v>1439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1536</v>
      </c>
      <c r="C20" s="60">
        <v>14</v>
      </c>
      <c r="D20" s="57">
        <v>1546</v>
      </c>
      <c r="E20" s="60"/>
      <c r="F20" s="57"/>
      <c r="G20" s="63"/>
      <c r="H20" s="63"/>
      <c r="I20" s="39"/>
      <c r="J20" s="39"/>
      <c r="K20" s="49">
        <v>0</v>
      </c>
      <c r="L20">
        <v>21</v>
      </c>
      <c r="N20" s="38">
        <f>COUNTIF(L7:L62,G3)</f>
        <v>37</v>
      </c>
      <c r="O20" s="38"/>
      <c r="P20" s="45">
        <v>9</v>
      </c>
      <c r="Q20" s="45">
        <v>10</v>
      </c>
      <c r="R20" s="45">
        <v>9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7">
        <v>11</v>
      </c>
      <c r="B21" s="57">
        <v>1642</v>
      </c>
      <c r="C21" s="60">
        <v>21</v>
      </c>
      <c r="D21" s="57">
        <v>1656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1756</v>
      </c>
      <c r="C22" s="60">
        <v>21</v>
      </c>
      <c r="D22" s="57">
        <v>1804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1896</v>
      </c>
      <c r="C23" s="60">
        <v>21</v>
      </c>
      <c r="D23" s="57">
        <v>1905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1997</v>
      </c>
      <c r="C24" s="60">
        <v>21</v>
      </c>
      <c r="D24" s="57">
        <v>2011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6</v>
      </c>
      <c r="Q24" s="45">
        <f>Z8</f>
        <v>8</v>
      </c>
      <c r="R24" s="45">
        <f>AE8</f>
        <v>4</v>
      </c>
      <c r="S24" s="45">
        <f>AJ8</f>
        <v>6</v>
      </c>
      <c r="T24" s="45">
        <f>AO8</f>
        <v>6</v>
      </c>
      <c r="U24" s="45">
        <f>AT8</f>
        <v>7</v>
      </c>
      <c r="V24" s="43"/>
    </row>
    <row r="25" spans="1:22" x14ac:dyDescent="0.3">
      <c r="A25" s="57">
        <v>11</v>
      </c>
      <c r="B25" s="57">
        <v>2110</v>
      </c>
      <c r="C25" s="60">
        <v>21</v>
      </c>
      <c r="D25" s="57">
        <v>2118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2213</v>
      </c>
      <c r="C26" s="59">
        <v>12</v>
      </c>
      <c r="D26" s="56">
        <v>2221</v>
      </c>
      <c r="E26" s="59"/>
      <c r="F26" s="56"/>
      <c r="G26" s="62"/>
      <c r="H26" s="62"/>
      <c r="I26" s="40"/>
      <c r="J26" s="40"/>
      <c r="K26" s="41">
        <v>0</v>
      </c>
      <c r="L26">
        <v>11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22</v>
      </c>
      <c r="B27" s="56">
        <v>2331</v>
      </c>
      <c r="C27" s="59">
        <v>23</v>
      </c>
      <c r="D27" s="56">
        <v>2358</v>
      </c>
      <c r="E27" s="59"/>
      <c r="F27" s="56"/>
      <c r="G27" s="62"/>
      <c r="H27" s="62"/>
      <c r="I27" s="40"/>
      <c r="J27" s="40"/>
      <c r="K27" s="41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2455</v>
      </c>
      <c r="C28" s="59">
        <v>12</v>
      </c>
      <c r="D28" s="56">
        <v>2465</v>
      </c>
      <c r="E28" s="59"/>
      <c r="F28" s="56"/>
      <c r="G28" s="62"/>
      <c r="H28" s="62"/>
      <c r="I28" s="40"/>
      <c r="J28" s="40"/>
      <c r="K28" s="41">
        <v>0</v>
      </c>
      <c r="L28">
        <v>11</v>
      </c>
      <c r="N28" s="39"/>
      <c r="O28" s="48" t="s">
        <v>110</v>
      </c>
      <c r="P28">
        <f>D15/P20</f>
        <v>108.66666666666667</v>
      </c>
      <c r="Q28">
        <f>(D25-D15)/Q20</f>
        <v>114</v>
      </c>
      <c r="R28">
        <f>(D34-D25)/R20</f>
        <v>117</v>
      </c>
      <c r="S28">
        <f>(D43-D34)/S20</f>
        <v>133.11111111111111</v>
      </c>
      <c r="T28">
        <f>(D53-D43)/T20</f>
        <v>124.2</v>
      </c>
      <c r="U28">
        <f>(D62-D53)/U20</f>
        <v>115</v>
      </c>
    </row>
    <row r="29" spans="1:22" x14ac:dyDescent="0.3">
      <c r="A29" s="56">
        <v>22</v>
      </c>
      <c r="B29" s="56">
        <v>2576</v>
      </c>
      <c r="C29" s="59">
        <v>23</v>
      </c>
      <c r="D29" s="56">
        <v>2590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6">
        <v>11</v>
      </c>
      <c r="B30" s="56">
        <v>2683</v>
      </c>
      <c r="C30" s="59">
        <v>21</v>
      </c>
      <c r="D30" s="56">
        <v>2727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11</v>
      </c>
      <c r="B31" s="56">
        <v>2826</v>
      </c>
      <c r="C31" s="59">
        <v>21</v>
      </c>
      <c r="D31" s="56">
        <v>2838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22</v>
      </c>
      <c r="B32" s="56">
        <v>2943</v>
      </c>
      <c r="C32" s="59">
        <v>23</v>
      </c>
      <c r="D32" s="56">
        <v>2950</v>
      </c>
      <c r="E32" s="59"/>
      <c r="F32" s="56"/>
      <c r="G32" s="62"/>
      <c r="H32" s="62"/>
      <c r="I32" s="40"/>
      <c r="J32" s="40"/>
      <c r="K32" s="41">
        <v>0</v>
      </c>
      <c r="L32">
        <v>22</v>
      </c>
    </row>
    <row r="33" spans="1:12" x14ac:dyDescent="0.3">
      <c r="A33" s="56">
        <v>11</v>
      </c>
      <c r="B33" s="56">
        <v>3049</v>
      </c>
      <c r="C33" s="59">
        <v>21</v>
      </c>
      <c r="D33" s="56">
        <v>3057</v>
      </c>
      <c r="E33" s="59"/>
      <c r="F33" s="56"/>
      <c r="G33" s="62"/>
      <c r="H33" s="62"/>
      <c r="I33" s="40"/>
      <c r="J33" s="40"/>
      <c r="K33" s="41">
        <v>0</v>
      </c>
      <c r="L33">
        <v>12</v>
      </c>
    </row>
    <row r="34" spans="1:12" x14ac:dyDescent="0.3">
      <c r="A34" s="56">
        <v>11</v>
      </c>
      <c r="B34" s="56">
        <v>3157</v>
      </c>
      <c r="C34" s="59">
        <v>21</v>
      </c>
      <c r="D34" s="56">
        <v>3171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7">
        <v>11</v>
      </c>
      <c r="B35" s="57">
        <v>3263</v>
      </c>
      <c r="C35" s="60">
        <v>21</v>
      </c>
      <c r="D35" s="57">
        <v>3296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22</v>
      </c>
      <c r="B36" s="57">
        <v>3455</v>
      </c>
      <c r="C36" s="60">
        <v>14</v>
      </c>
      <c r="D36" s="57">
        <v>3479</v>
      </c>
      <c r="E36" s="60"/>
      <c r="F36" s="57"/>
      <c r="G36" s="63"/>
      <c r="H36" s="63"/>
      <c r="I36" s="39"/>
      <c r="J36" s="39"/>
      <c r="K36" s="49">
        <v>0</v>
      </c>
      <c r="L36">
        <v>21</v>
      </c>
    </row>
    <row r="37" spans="1:12" x14ac:dyDescent="0.3">
      <c r="A37" s="57">
        <v>11</v>
      </c>
      <c r="B37" s="57">
        <v>3580</v>
      </c>
      <c r="C37" s="60">
        <v>21</v>
      </c>
      <c r="D37" s="57">
        <v>3592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3694</v>
      </c>
      <c r="C38" s="60">
        <v>21</v>
      </c>
      <c r="D38" s="57">
        <v>3707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22</v>
      </c>
      <c r="B39" s="57">
        <v>3839</v>
      </c>
      <c r="C39" s="60">
        <v>23</v>
      </c>
      <c r="D39" s="57">
        <v>3852</v>
      </c>
      <c r="E39" s="60"/>
      <c r="F39" s="57"/>
      <c r="G39" s="63"/>
      <c r="H39" s="63"/>
      <c r="I39" s="39"/>
      <c r="J39" s="39"/>
      <c r="K39" s="49">
        <v>0</v>
      </c>
      <c r="L39">
        <v>22</v>
      </c>
    </row>
    <row r="40" spans="1:12" x14ac:dyDescent="0.3">
      <c r="A40" s="57">
        <v>11</v>
      </c>
      <c r="B40" s="57">
        <v>3955</v>
      </c>
      <c r="C40" s="60">
        <v>21</v>
      </c>
      <c r="D40" s="57">
        <v>3963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4055</v>
      </c>
      <c r="C41" s="60">
        <v>12</v>
      </c>
      <c r="D41" s="57">
        <v>4078</v>
      </c>
      <c r="E41" s="60"/>
      <c r="F41" s="57"/>
      <c r="G41" s="63"/>
      <c r="H41" s="63"/>
      <c r="I41" s="39"/>
      <c r="J41" s="39"/>
      <c r="K41" s="49">
        <v>0</v>
      </c>
      <c r="L41">
        <v>11</v>
      </c>
    </row>
    <row r="42" spans="1:12" x14ac:dyDescent="0.3">
      <c r="A42" s="57">
        <v>11</v>
      </c>
      <c r="B42" s="57">
        <v>4177</v>
      </c>
      <c r="C42" s="60">
        <v>21</v>
      </c>
      <c r="D42" s="57">
        <v>4213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4351</v>
      </c>
      <c r="C43" s="60">
        <v>21</v>
      </c>
      <c r="D43" s="57">
        <v>4369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6">
        <v>22</v>
      </c>
      <c r="B44" s="56">
        <v>4473</v>
      </c>
      <c r="C44" s="59">
        <v>23</v>
      </c>
      <c r="D44" s="56">
        <v>4488</v>
      </c>
      <c r="E44" s="59"/>
      <c r="F44" s="56"/>
      <c r="G44" s="62"/>
      <c r="H44" s="62"/>
      <c r="I44" s="40"/>
      <c r="J44" s="40"/>
      <c r="K44" s="41">
        <v>0</v>
      </c>
      <c r="L44">
        <v>22</v>
      </c>
    </row>
    <row r="45" spans="1:12" x14ac:dyDescent="0.3">
      <c r="A45" s="56">
        <v>11</v>
      </c>
      <c r="B45" s="56">
        <v>4586</v>
      </c>
      <c r="C45" s="59">
        <v>21</v>
      </c>
      <c r="D45" s="56">
        <v>4599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22</v>
      </c>
      <c r="B46" s="56">
        <v>4721</v>
      </c>
      <c r="C46" s="59">
        <v>23</v>
      </c>
      <c r="D46" s="56">
        <v>4728</v>
      </c>
      <c r="E46" s="59"/>
      <c r="F46" s="56"/>
      <c r="G46" s="62"/>
      <c r="H46" s="62"/>
      <c r="I46" s="40"/>
      <c r="J46" s="40"/>
      <c r="K46" s="41">
        <v>0</v>
      </c>
      <c r="L46">
        <v>22</v>
      </c>
    </row>
    <row r="47" spans="1:12" x14ac:dyDescent="0.3">
      <c r="A47" s="56">
        <v>11</v>
      </c>
      <c r="B47" s="56">
        <v>4835</v>
      </c>
      <c r="C47" s="59">
        <v>21</v>
      </c>
      <c r="D47" s="56">
        <v>4848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4948</v>
      </c>
      <c r="C48" s="59">
        <v>21</v>
      </c>
      <c r="D48" s="56">
        <v>4966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5061</v>
      </c>
      <c r="C49" s="59">
        <v>21</v>
      </c>
      <c r="D49" s="56">
        <v>5081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22</v>
      </c>
      <c r="B50" s="56">
        <v>5182</v>
      </c>
      <c r="C50" s="59">
        <v>23</v>
      </c>
      <c r="D50" s="56">
        <v>5228</v>
      </c>
      <c r="E50" s="59"/>
      <c r="F50" s="56"/>
      <c r="G50" s="62"/>
      <c r="H50" s="62"/>
      <c r="I50" s="40"/>
      <c r="J50" s="40"/>
      <c r="K50" s="41">
        <v>0</v>
      </c>
      <c r="L50">
        <v>22</v>
      </c>
    </row>
    <row r="51" spans="1:12" x14ac:dyDescent="0.3">
      <c r="A51" s="56">
        <v>22</v>
      </c>
      <c r="B51" s="56">
        <v>5338</v>
      </c>
      <c r="C51" s="59">
        <v>23</v>
      </c>
      <c r="D51" s="56">
        <v>5349</v>
      </c>
      <c r="E51" s="59"/>
      <c r="F51" s="56"/>
      <c r="G51" s="62"/>
      <c r="H51" s="62"/>
      <c r="I51" s="40"/>
      <c r="J51" s="40"/>
      <c r="K51" s="41">
        <v>0</v>
      </c>
      <c r="L51">
        <v>22</v>
      </c>
    </row>
    <row r="52" spans="1:12" x14ac:dyDescent="0.3">
      <c r="A52" s="56">
        <v>11</v>
      </c>
      <c r="B52" s="56">
        <v>5457</v>
      </c>
      <c r="C52" s="59">
        <v>21</v>
      </c>
      <c r="D52" s="56">
        <v>5473</v>
      </c>
      <c r="E52" s="59"/>
      <c r="F52" s="56"/>
      <c r="G52" s="62"/>
      <c r="H52" s="62"/>
      <c r="I52" s="40"/>
      <c r="J52" s="40"/>
      <c r="K52" s="41">
        <v>0</v>
      </c>
      <c r="L52">
        <v>12</v>
      </c>
    </row>
    <row r="53" spans="1:12" x14ac:dyDescent="0.3">
      <c r="A53" s="56">
        <v>11</v>
      </c>
      <c r="B53" s="56">
        <v>5591</v>
      </c>
      <c r="C53" s="59">
        <v>21</v>
      </c>
      <c r="D53" s="56">
        <v>5611</v>
      </c>
      <c r="E53" s="59"/>
      <c r="F53" s="56"/>
      <c r="G53" s="62"/>
      <c r="H53" s="62"/>
      <c r="I53" s="40"/>
      <c r="J53" s="40"/>
      <c r="K53" s="41">
        <v>0</v>
      </c>
      <c r="L53">
        <v>12</v>
      </c>
    </row>
    <row r="54" spans="1:12" x14ac:dyDescent="0.3">
      <c r="A54" s="57">
        <v>11</v>
      </c>
      <c r="B54" s="57">
        <v>5711</v>
      </c>
      <c r="C54" s="60">
        <v>21</v>
      </c>
      <c r="D54" s="57">
        <v>5719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11</v>
      </c>
      <c r="B55" s="57">
        <v>5813</v>
      </c>
      <c r="C55" s="60">
        <v>21</v>
      </c>
      <c r="D55" s="57">
        <v>5825</v>
      </c>
      <c r="E55" s="60"/>
      <c r="F55" s="57"/>
      <c r="G55" s="63"/>
      <c r="H55" s="63"/>
      <c r="I55" s="39"/>
      <c r="J55" s="39"/>
      <c r="K55" s="49">
        <v>0</v>
      </c>
      <c r="L55">
        <v>12</v>
      </c>
    </row>
    <row r="56" spans="1:12" x14ac:dyDescent="0.3">
      <c r="A56" s="57">
        <v>22</v>
      </c>
      <c r="B56" s="57">
        <v>5947</v>
      </c>
      <c r="C56" s="60">
        <v>23</v>
      </c>
      <c r="D56" s="57">
        <v>5961</v>
      </c>
      <c r="E56" s="60"/>
      <c r="F56" s="57"/>
      <c r="G56" s="63"/>
      <c r="H56" s="63"/>
      <c r="I56" s="39"/>
      <c r="J56" s="39"/>
      <c r="K56" s="49">
        <v>0</v>
      </c>
      <c r="L56">
        <v>22</v>
      </c>
    </row>
    <row r="57" spans="1:12" x14ac:dyDescent="0.3">
      <c r="A57" s="57">
        <v>11</v>
      </c>
      <c r="B57" s="57">
        <v>6064</v>
      </c>
      <c r="C57" s="60">
        <v>21</v>
      </c>
      <c r="D57" s="57">
        <v>6081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22</v>
      </c>
      <c r="B58" s="57">
        <v>6188</v>
      </c>
      <c r="C58" s="60">
        <v>23</v>
      </c>
      <c r="D58" s="57">
        <v>6201</v>
      </c>
      <c r="E58" s="60"/>
      <c r="F58" s="57"/>
      <c r="G58" s="63"/>
      <c r="H58" s="63"/>
      <c r="I58" s="39"/>
      <c r="J58" s="39"/>
      <c r="K58" s="49">
        <v>0</v>
      </c>
      <c r="L58">
        <v>22</v>
      </c>
    </row>
    <row r="59" spans="1:12" x14ac:dyDescent="0.3">
      <c r="A59" s="57">
        <v>11</v>
      </c>
      <c r="B59" s="57">
        <v>6300</v>
      </c>
      <c r="C59" s="60">
        <v>21</v>
      </c>
      <c r="D59" s="57">
        <v>6308</v>
      </c>
      <c r="E59" s="60"/>
      <c r="F59" s="57"/>
      <c r="G59" s="63"/>
      <c r="H59" s="63"/>
      <c r="I59" s="39"/>
      <c r="J59" s="39"/>
      <c r="K59" s="49">
        <v>0</v>
      </c>
      <c r="L59">
        <v>12</v>
      </c>
    </row>
    <row r="60" spans="1:12" x14ac:dyDescent="0.3">
      <c r="A60" s="57">
        <v>11</v>
      </c>
      <c r="B60" s="57">
        <v>6405</v>
      </c>
      <c r="C60" s="60">
        <v>21</v>
      </c>
      <c r="D60" s="57">
        <v>6421</v>
      </c>
      <c r="E60" s="60"/>
      <c r="F60" s="57"/>
      <c r="G60" s="63"/>
      <c r="H60" s="63"/>
      <c r="I60" s="39"/>
      <c r="J60" s="39"/>
      <c r="K60" s="49">
        <v>0</v>
      </c>
      <c r="L60">
        <v>12</v>
      </c>
    </row>
    <row r="61" spans="1:12" x14ac:dyDescent="0.3">
      <c r="A61" s="57">
        <v>11</v>
      </c>
      <c r="B61" s="57">
        <v>6513</v>
      </c>
      <c r="C61" s="60">
        <v>21</v>
      </c>
      <c r="D61" s="57">
        <v>6528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11</v>
      </c>
      <c r="B62" s="57">
        <v>6621</v>
      </c>
      <c r="C62" s="60">
        <v>21</v>
      </c>
      <c r="D62" s="57">
        <v>6646</v>
      </c>
      <c r="E62" s="60"/>
      <c r="F62" s="57"/>
      <c r="G62" s="63"/>
      <c r="H62" s="63"/>
      <c r="I62" s="39"/>
      <c r="J62" s="39"/>
      <c r="K62" s="49">
        <v>1</v>
      </c>
      <c r="L62">
        <v>12</v>
      </c>
    </row>
    <row r="63" spans="1:12" x14ac:dyDescent="0.3">
      <c r="A63" s="17"/>
      <c r="B63" s="17"/>
      <c r="C63" s="17"/>
      <c r="D63" s="17"/>
      <c r="E63" s="17"/>
      <c r="F63" s="17"/>
      <c r="G63" s="17"/>
      <c r="H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153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50</v>
      </c>
      <c r="V3" s="25" t="s">
        <v>118</v>
      </c>
      <c r="W3">
        <f>COUNTA(L7:L14)</f>
        <v>8</v>
      </c>
      <c r="AA3" s="25" t="s">
        <v>118</v>
      </c>
      <c r="AB3">
        <f>COUNTA(L15:L23)</f>
        <v>9</v>
      </c>
      <c r="AF3" s="25" t="s">
        <v>118</v>
      </c>
      <c r="AG3">
        <f>COUNTA(L24:L31)</f>
        <v>8</v>
      </c>
      <c r="AK3" s="25" t="s">
        <v>118</v>
      </c>
      <c r="AL3">
        <f>COUNTA(L32:L39)</f>
        <v>8</v>
      </c>
      <c r="AP3" s="25" t="s">
        <v>118</v>
      </c>
      <c r="AQ3">
        <f>COUNTA(L40:L48)</f>
        <v>9</v>
      </c>
      <c r="AU3" s="25" t="s">
        <v>118</v>
      </c>
      <c r="AV3">
        <f>COUNTA(L49:L56)</f>
        <v>8</v>
      </c>
    </row>
    <row r="4" spans="1:48" x14ac:dyDescent="0.3">
      <c r="P4" s="25" t="s">
        <v>86</v>
      </c>
      <c r="Q4" s="26">
        <f>SUM(O7:O14)</f>
        <v>50</v>
      </c>
      <c r="V4" s="25" t="s">
        <v>119</v>
      </c>
      <c r="W4">
        <f>SUM(U7:U14)</f>
        <v>8</v>
      </c>
      <c r="AA4" s="25" t="s">
        <v>119</v>
      </c>
      <c r="AB4">
        <f>SUM(Z7:Z14)</f>
        <v>9</v>
      </c>
      <c r="AF4" s="25" t="s">
        <v>119</v>
      </c>
      <c r="AG4">
        <f>SUM(AE7:AE14)</f>
        <v>8</v>
      </c>
      <c r="AK4" s="25" t="s">
        <v>119</v>
      </c>
      <c r="AL4">
        <f>SUM(AJ7:AJ14)</f>
        <v>8</v>
      </c>
      <c r="AP4" s="25" t="s">
        <v>119</v>
      </c>
      <c r="AQ4">
        <f>SUM(AO7:AO14)</f>
        <v>9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46</v>
      </c>
      <c r="C7" s="58">
        <v>21</v>
      </c>
      <c r="D7" s="55">
        <v>99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3</v>
      </c>
      <c r="P7" s="34">
        <f>O7/$Q$4</f>
        <v>0.06</v>
      </c>
      <c r="Q7" s="34">
        <f>IF(P7=0,0,(P7*((LOG(P7))/LOG(2))))</f>
        <v>-0.2435336213432141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COUNTIF(L15:L23,Y7)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COUNTIF(L24:L31,AD7)</f>
        <v>1</v>
      </c>
      <c r="AF7" s="34">
        <f>AE7/(AG4-AE8)</f>
        <v>0.25</v>
      </c>
      <c r="AG7" s="34">
        <f>IF(AF7=0,0,(AF7*((LOG(AF7))/LOG(2))))</f>
        <v>-0.5</v>
      </c>
      <c r="AI7" s="34">
        <f>N7</f>
        <v>11</v>
      </c>
      <c r="AJ7" s="34">
        <f>COUNTIF(L32:L39,AI7)</f>
        <v>1</v>
      </c>
      <c r="AK7" s="34">
        <f>AJ7/(AL4-AJ8)</f>
        <v>0.5</v>
      </c>
      <c r="AL7" s="34">
        <f>IF(AK7=0,0,(AK7*((LOG(AK7))/LOG(2))))</f>
        <v>-0.5</v>
      </c>
      <c r="AN7" s="34">
        <f>N7</f>
        <v>11</v>
      </c>
      <c r="AO7" s="34">
        <f>COUNTIF(L40:L48,AN7)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COUNTIF(L49:L56,AS7)</f>
        <v>1</v>
      </c>
      <c r="AU7" s="34">
        <f>AT7/(AV4-AT8)</f>
        <v>0.33333333333333331</v>
      </c>
      <c r="AV7" s="34">
        <f>IF(AU7=0,0,(AU7*((LOG(AU7))/LOG(2))))</f>
        <v>-0.52832083357371862</v>
      </c>
    </row>
    <row r="8" spans="1:48" x14ac:dyDescent="0.3">
      <c r="A8" s="56">
        <v>11</v>
      </c>
      <c r="B8" s="56">
        <v>195</v>
      </c>
      <c r="C8" s="59">
        <v>21</v>
      </c>
      <c r="D8" s="56">
        <v>223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37</v>
      </c>
      <c r="P8" s="34">
        <f>O8/$Q$4</f>
        <v>0.74</v>
      </c>
      <c r="Q8" s="34">
        <f>IF(P8=0,0,(P8*((LOG(P8))/LOG(2))))</f>
        <v>-0.3214580898678735</v>
      </c>
      <c r="T8" s="34">
        <f>N8</f>
        <v>12</v>
      </c>
      <c r="U8" s="34">
        <f>COUNTIF(L7:L14,T8)</f>
        <v>7</v>
      </c>
      <c r="V8" s="53"/>
      <c r="W8" s="54"/>
      <c r="Y8" s="34">
        <f>N8</f>
        <v>12</v>
      </c>
      <c r="Z8" s="34">
        <f>COUNTIF(L15:L23,Y8)</f>
        <v>8</v>
      </c>
      <c r="AA8" s="53"/>
      <c r="AB8" s="54"/>
      <c r="AD8" s="34">
        <f>N8</f>
        <v>12</v>
      </c>
      <c r="AE8" s="34">
        <f>COUNTIF(L24:L31,AD8)</f>
        <v>4</v>
      </c>
      <c r="AF8" s="53"/>
      <c r="AG8" s="54"/>
      <c r="AI8" s="34">
        <f>N8</f>
        <v>12</v>
      </c>
      <c r="AJ8" s="34">
        <f>COUNTIF(L32:L39,AI8)</f>
        <v>6</v>
      </c>
      <c r="AK8" s="53"/>
      <c r="AL8" s="54"/>
      <c r="AN8" s="34">
        <f>N8</f>
        <v>12</v>
      </c>
      <c r="AO8" s="34">
        <f>COUNTIF(L40:L48,AN8)</f>
        <v>7</v>
      </c>
      <c r="AP8" s="53"/>
      <c r="AQ8" s="54"/>
      <c r="AS8" s="34">
        <f>N8</f>
        <v>12</v>
      </c>
      <c r="AT8" s="34">
        <f>COUNTIF(L49:L56,AS8)</f>
        <v>5</v>
      </c>
      <c r="AU8" s="53"/>
      <c r="AV8" s="54"/>
    </row>
    <row r="9" spans="1:48" x14ac:dyDescent="0.3">
      <c r="A9" s="56">
        <v>11</v>
      </c>
      <c r="B9" s="56">
        <v>324</v>
      </c>
      <c r="C9" s="59">
        <v>21</v>
      </c>
      <c r="D9" s="56">
        <v>333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2</v>
      </c>
      <c r="P9" s="34">
        <f>O9/$Q$4</f>
        <v>0.04</v>
      </c>
      <c r="Q9" s="34">
        <f>IF(P9=0,0,(P9*((LOG(P9))/LOG(2))))</f>
        <v>-0.18575424759098899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COUNTIF(L15:L23,Y9)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COUNTIF(L24:L31,AD9)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COUNTIF(L32:L39,AI9)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COUNTIF(L40:L48,AN9)</f>
        <v>1</v>
      </c>
      <c r="AP9" s="34">
        <f>AO9/(AQ4-AO8)</f>
        <v>0.5</v>
      </c>
      <c r="AQ9" s="34">
        <f>IF(AP9=0,0,(AP9*((LOG(AP9))/LOG(2))))</f>
        <v>-0.5</v>
      </c>
      <c r="AS9" s="34">
        <f>N9</f>
        <v>21</v>
      </c>
      <c r="AT9" s="34">
        <f>COUNTIF(L49:L56,AS9)</f>
        <v>1</v>
      </c>
      <c r="AU9" s="34">
        <f>AT9/(AV4-AT8)</f>
        <v>0.33333333333333331</v>
      </c>
      <c r="AV9" s="34">
        <f>IF(AU9=0,0,(AU9*((LOG(AU9))/LOG(2))))</f>
        <v>-0.52832083357371862</v>
      </c>
    </row>
    <row r="10" spans="1:48" x14ac:dyDescent="0.3">
      <c r="A10" s="56">
        <v>22</v>
      </c>
      <c r="B10" s="56">
        <v>453</v>
      </c>
      <c r="C10" s="59">
        <v>23</v>
      </c>
      <c r="D10" s="56">
        <v>460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8</v>
      </c>
      <c r="P10" s="34">
        <f>O10/$Q$4</f>
        <v>0.16</v>
      </c>
      <c r="Q10" s="34">
        <f>IF(P10=0,0,(P10*((LOG(P10))/LOG(2))))</f>
        <v>-0.42301699036395596</v>
      </c>
      <c r="T10" s="34">
        <f>N10</f>
        <v>22</v>
      </c>
      <c r="U10" s="34">
        <f>COUNTIF(L7:L14,T10)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COUNTIF(L15:L23,Y10)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COUNTIF(L24:L31,AD10)</f>
        <v>3</v>
      </c>
      <c r="AF10" s="34">
        <f>AE10/(AG4-AE8)</f>
        <v>0.75</v>
      </c>
      <c r="AG10" s="34">
        <f>IF(AF10=0,0,(AF10*((LOG(AF10))/LOG(2))))</f>
        <v>-0.31127812445913283</v>
      </c>
      <c r="AI10" s="34">
        <f>N10</f>
        <v>22</v>
      </c>
      <c r="AJ10" s="34">
        <f>COUNTIF(L32:L39,AI10)</f>
        <v>1</v>
      </c>
      <c r="AK10" s="34">
        <f>AJ10/(AL4-AJ8)</f>
        <v>0.5</v>
      </c>
      <c r="AL10" s="34">
        <f>IF(AK10=0,0,(AK10*((LOG(AK10))/LOG(2))))</f>
        <v>-0.5</v>
      </c>
      <c r="AN10" s="34">
        <f>N10</f>
        <v>22</v>
      </c>
      <c r="AO10" s="34">
        <f>COUNTIF(L40:L48,AN10)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COUNTIF(L49:L56,AS10)</f>
        <v>1</v>
      </c>
      <c r="AU10" s="34">
        <f>AT10/(AV4-AT8)</f>
        <v>0.33333333333333331</v>
      </c>
      <c r="AV10" s="34">
        <f>IF(AU10=0,0,(AU10*((LOG(AU10))/LOG(2))))</f>
        <v>-0.52832083357371862</v>
      </c>
    </row>
    <row r="11" spans="1:48" x14ac:dyDescent="0.3">
      <c r="A11" s="56">
        <v>11</v>
      </c>
      <c r="B11" s="56">
        <v>572</v>
      </c>
      <c r="C11" s="59">
        <v>21</v>
      </c>
      <c r="D11" s="56">
        <v>580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COUNTIF(L15:L23,Y11)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COUNTIF(L24:L31,AD11)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COUNTIF(L32:L39,AI11)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COUNTIF(L40:L48,AN11)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COUNTIF(L49:L56,AS11)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680</v>
      </c>
      <c r="C12" s="59">
        <v>21</v>
      </c>
      <c r="D12" s="56">
        <v>689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COUNTIF(L15:L23,Y12)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COUNTIF(L24:L31,AD12)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COUNTIF(L32:L39,AI12)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COUNTIF(L40:L48,AN12)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COUNTIF(L49:L56,AS12)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789</v>
      </c>
      <c r="C13" s="59">
        <v>21</v>
      </c>
      <c r="D13" s="56">
        <v>827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COUNTIF(L15:L23,Y13)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COUNTIF(L24:L31,AD13)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COUNTIF(L32:L39,AI13)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COUNTIF(L40:L48,AN13)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COUNTIF(L49:L56,AS13)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929</v>
      </c>
      <c r="C14" s="59">
        <v>21</v>
      </c>
      <c r="D14" s="56">
        <v>944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COUNTIF(L15:L23,Y14)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COUNTIF(L24:L31,AD14)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COUNTIF(L32:L39,AI14)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COUNTIF(L40:L48,AN14)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COUNTIF(L49:L56,AS14)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1045</v>
      </c>
      <c r="C15" s="60">
        <v>21</v>
      </c>
      <c r="D15" s="57">
        <v>1086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1.1737629491660326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0.81127812445913283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1.5849625007211559</v>
      </c>
    </row>
    <row r="16" spans="1:48" x14ac:dyDescent="0.3">
      <c r="A16" s="57">
        <v>22</v>
      </c>
      <c r="B16" s="57">
        <v>1194</v>
      </c>
      <c r="C16" s="60">
        <v>23</v>
      </c>
      <c r="D16" s="57">
        <v>1201</v>
      </c>
      <c r="E16" s="60"/>
      <c r="F16" s="57"/>
      <c r="G16" s="63"/>
      <c r="H16" s="63"/>
      <c r="I16" s="39"/>
      <c r="J16" s="39"/>
      <c r="K16" s="49">
        <v>0</v>
      </c>
      <c r="L16">
        <v>22</v>
      </c>
      <c r="P16" s="27" t="s">
        <v>90</v>
      </c>
      <c r="Q16" s="27">
        <f>Q15/(LOG(Q4)/LOG(2))</f>
        <v>0.20797180326681633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0.27042604148637761</v>
      </c>
      <c r="AK16" s="27" t="s">
        <v>122</v>
      </c>
      <c r="AL16" s="27">
        <f>AL15/(LOG(AL4)/LOG(2))</f>
        <v>0.33333333333333331</v>
      </c>
      <c r="AP16" s="27" t="s">
        <v>123</v>
      </c>
      <c r="AQ16" s="27">
        <f>AQ15/(LOG(AQ4)/LOG(2))</f>
        <v>0.31546487678572877</v>
      </c>
      <c r="AU16" s="27" t="s">
        <v>124</v>
      </c>
      <c r="AV16" s="27">
        <f>AV15/(LOG(AV4)/LOG(2))</f>
        <v>0.52832083357371862</v>
      </c>
    </row>
    <row r="17" spans="1:22" x14ac:dyDescent="0.3">
      <c r="A17" s="57">
        <v>11</v>
      </c>
      <c r="B17" s="57">
        <v>1294</v>
      </c>
      <c r="C17" s="60">
        <v>21</v>
      </c>
      <c r="D17" s="57">
        <v>1303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1397</v>
      </c>
      <c r="C18" s="60">
        <v>21</v>
      </c>
      <c r="D18" s="57">
        <v>1412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1506</v>
      </c>
      <c r="C19" s="60">
        <v>21</v>
      </c>
      <c r="D19" s="57">
        <v>1529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1627</v>
      </c>
      <c r="C20" s="60">
        <v>21</v>
      </c>
      <c r="D20" s="57">
        <v>1636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COUNTIF(L7:L56,G3)</f>
        <v>37</v>
      </c>
      <c r="O20" s="38"/>
      <c r="P20" s="45">
        <v>8</v>
      </c>
      <c r="Q20" s="45">
        <v>9</v>
      </c>
      <c r="R20" s="45">
        <v>8</v>
      </c>
      <c r="S20" s="45">
        <v>8</v>
      </c>
      <c r="T20" s="45">
        <v>9</v>
      </c>
      <c r="U20" s="45">
        <v>8</v>
      </c>
      <c r="V20" s="44"/>
    </row>
    <row r="21" spans="1:22" x14ac:dyDescent="0.3">
      <c r="A21" s="57">
        <v>11</v>
      </c>
      <c r="B21" s="57">
        <v>1729</v>
      </c>
      <c r="C21" s="60">
        <v>21</v>
      </c>
      <c r="D21" s="57">
        <v>1738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1837</v>
      </c>
      <c r="C22" s="60">
        <v>21</v>
      </c>
      <c r="D22" s="57">
        <v>1858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1950</v>
      </c>
      <c r="C23" s="60">
        <v>21</v>
      </c>
      <c r="D23" s="57">
        <v>1958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22</v>
      </c>
      <c r="B24" s="56">
        <v>2081</v>
      </c>
      <c r="C24" s="59">
        <v>23</v>
      </c>
      <c r="D24" s="56">
        <v>2095</v>
      </c>
      <c r="E24" s="59"/>
      <c r="F24" s="56"/>
      <c r="G24" s="62"/>
      <c r="H24" s="62"/>
      <c r="I24" s="40"/>
      <c r="J24" s="40"/>
      <c r="K24" s="41">
        <v>0</v>
      </c>
      <c r="L24">
        <v>22</v>
      </c>
      <c r="O24" s="43" t="s">
        <v>106</v>
      </c>
      <c r="P24" s="45">
        <f>U8</f>
        <v>7</v>
      </c>
      <c r="Q24" s="45">
        <f>Z8</f>
        <v>8</v>
      </c>
      <c r="R24" s="45">
        <f>AE8</f>
        <v>4</v>
      </c>
      <c r="S24" s="45">
        <f>AJ8</f>
        <v>6</v>
      </c>
      <c r="T24" s="45">
        <f>AO8</f>
        <v>7</v>
      </c>
      <c r="U24" s="45">
        <f>AT8</f>
        <v>5</v>
      </c>
      <c r="V24" s="43"/>
    </row>
    <row r="25" spans="1:22" x14ac:dyDescent="0.3">
      <c r="A25" s="56">
        <v>22</v>
      </c>
      <c r="B25" s="56">
        <v>2200</v>
      </c>
      <c r="C25" s="59">
        <v>23</v>
      </c>
      <c r="D25" s="56">
        <v>2207</v>
      </c>
      <c r="E25" s="59"/>
      <c r="F25" s="56"/>
      <c r="G25" s="62"/>
      <c r="H25" s="62"/>
      <c r="I25" s="40"/>
      <c r="J25" s="40"/>
      <c r="K25" s="41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2310</v>
      </c>
      <c r="C26" s="59">
        <v>21</v>
      </c>
      <c r="D26" s="56">
        <v>2357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22</v>
      </c>
      <c r="B27" s="56">
        <v>2458</v>
      </c>
      <c r="C27" s="59">
        <v>23</v>
      </c>
      <c r="D27" s="56">
        <v>2474</v>
      </c>
      <c r="E27" s="59"/>
      <c r="F27" s="56"/>
      <c r="G27" s="62"/>
      <c r="H27" s="62"/>
      <c r="I27" s="40"/>
      <c r="J27" s="40"/>
      <c r="K27" s="41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2571</v>
      </c>
      <c r="C28" s="59">
        <v>21</v>
      </c>
      <c r="D28" s="56">
        <v>2588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D14/P20</f>
        <v>118</v>
      </c>
      <c r="Q28">
        <f>(D23-D14)/Q20</f>
        <v>112.66666666666667</v>
      </c>
      <c r="R28">
        <f>(D31-D23)/R20</f>
        <v>119.625</v>
      </c>
      <c r="S28">
        <f>(D39-D31)/S20</f>
        <v>114.25</v>
      </c>
      <c r="T28">
        <f>(D48-D39)/T20</f>
        <v>113.77777777777777</v>
      </c>
      <c r="U28">
        <f>(D56-D48)/U20</f>
        <v>116.875</v>
      </c>
    </row>
    <row r="29" spans="1:22" x14ac:dyDescent="0.3">
      <c r="A29" s="56">
        <v>11</v>
      </c>
      <c r="B29" s="56">
        <v>2682</v>
      </c>
      <c r="C29" s="59">
        <v>21</v>
      </c>
      <c r="D29" s="56">
        <v>2691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11</v>
      </c>
      <c r="B30" s="56">
        <v>2784</v>
      </c>
      <c r="C30" s="59">
        <v>12</v>
      </c>
      <c r="D30" s="56">
        <v>2805</v>
      </c>
      <c r="E30" s="59"/>
      <c r="F30" s="56"/>
      <c r="G30" s="62"/>
      <c r="H30" s="62"/>
      <c r="I30" s="40"/>
      <c r="J30" s="40"/>
      <c r="K30" s="41">
        <v>0</v>
      </c>
      <c r="L30">
        <v>11</v>
      </c>
    </row>
    <row r="31" spans="1:22" x14ac:dyDescent="0.3">
      <c r="A31" s="56">
        <v>11</v>
      </c>
      <c r="B31" s="56">
        <v>2903</v>
      </c>
      <c r="C31" s="59">
        <v>21</v>
      </c>
      <c r="D31" s="56">
        <v>2915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7">
        <v>11</v>
      </c>
      <c r="B32" s="57">
        <v>3009</v>
      </c>
      <c r="C32" s="60">
        <v>21</v>
      </c>
      <c r="D32" s="57">
        <v>3017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3113</v>
      </c>
      <c r="C33" s="60">
        <v>12</v>
      </c>
      <c r="D33" s="57">
        <v>3125</v>
      </c>
      <c r="E33" s="60"/>
      <c r="F33" s="57"/>
      <c r="G33" s="63"/>
      <c r="H33" s="63"/>
      <c r="I33" s="39"/>
      <c r="J33" s="39"/>
      <c r="K33" s="49">
        <v>0</v>
      </c>
      <c r="L33">
        <v>11</v>
      </c>
    </row>
    <row r="34" spans="1:12" x14ac:dyDescent="0.3">
      <c r="A34" s="57">
        <v>22</v>
      </c>
      <c r="B34" s="57">
        <v>3232</v>
      </c>
      <c r="C34" s="60">
        <v>23</v>
      </c>
      <c r="D34" s="57">
        <v>3238</v>
      </c>
      <c r="E34" s="60"/>
      <c r="F34" s="57"/>
      <c r="G34" s="63"/>
      <c r="H34" s="63"/>
      <c r="I34" s="39"/>
      <c r="J34" s="39"/>
      <c r="K34" s="49">
        <v>0</v>
      </c>
      <c r="L34">
        <v>22</v>
      </c>
    </row>
    <row r="35" spans="1:12" x14ac:dyDescent="0.3">
      <c r="A35" s="57">
        <v>11</v>
      </c>
      <c r="B35" s="57">
        <v>3339</v>
      </c>
      <c r="C35" s="60">
        <v>21</v>
      </c>
      <c r="D35" s="57">
        <v>3360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3457</v>
      </c>
      <c r="C36" s="60">
        <v>21</v>
      </c>
      <c r="D36" s="57">
        <v>3469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3565</v>
      </c>
      <c r="C37" s="60">
        <v>21</v>
      </c>
      <c r="D37" s="57">
        <v>3598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3691</v>
      </c>
      <c r="C38" s="60">
        <v>21</v>
      </c>
      <c r="D38" s="57">
        <v>3726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3821</v>
      </c>
      <c r="C39" s="60">
        <v>21</v>
      </c>
      <c r="D39" s="57">
        <v>3829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6">
        <v>11</v>
      </c>
      <c r="B40" s="56">
        <v>3924</v>
      </c>
      <c r="C40" s="59">
        <v>21</v>
      </c>
      <c r="D40" s="56">
        <v>3938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4030</v>
      </c>
      <c r="C41" s="59">
        <v>21</v>
      </c>
      <c r="D41" s="56">
        <v>4038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22</v>
      </c>
      <c r="B42" s="56">
        <v>4142</v>
      </c>
      <c r="C42" s="59">
        <v>14</v>
      </c>
      <c r="D42" s="56">
        <v>4157</v>
      </c>
      <c r="E42" s="59"/>
      <c r="F42" s="56"/>
      <c r="G42" s="62"/>
      <c r="H42" s="62"/>
      <c r="I42" s="40"/>
      <c r="J42" s="40"/>
      <c r="K42" s="41">
        <v>0</v>
      </c>
      <c r="L42">
        <v>21</v>
      </c>
    </row>
    <row r="43" spans="1:12" x14ac:dyDescent="0.3">
      <c r="A43" s="56">
        <v>11</v>
      </c>
      <c r="B43" s="56">
        <v>4252</v>
      </c>
      <c r="C43" s="59">
        <v>21</v>
      </c>
      <c r="D43" s="56">
        <v>4299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4392</v>
      </c>
      <c r="C44" s="59">
        <v>21</v>
      </c>
      <c r="D44" s="56">
        <v>4400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4494</v>
      </c>
      <c r="C45" s="59">
        <v>21</v>
      </c>
      <c r="D45" s="56">
        <v>4511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22</v>
      </c>
      <c r="B46" s="56">
        <v>4619</v>
      </c>
      <c r="C46" s="59">
        <v>23</v>
      </c>
      <c r="D46" s="56">
        <v>4626</v>
      </c>
      <c r="E46" s="59"/>
      <c r="F46" s="56"/>
      <c r="G46" s="62"/>
      <c r="H46" s="62"/>
      <c r="I46" s="40"/>
      <c r="J46" s="40"/>
      <c r="K46" s="41">
        <v>0</v>
      </c>
      <c r="L46">
        <v>22</v>
      </c>
    </row>
    <row r="47" spans="1:12" x14ac:dyDescent="0.3">
      <c r="A47" s="56">
        <v>11</v>
      </c>
      <c r="B47" s="56">
        <v>4724</v>
      </c>
      <c r="C47" s="59">
        <v>21</v>
      </c>
      <c r="D47" s="56">
        <v>4738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4831</v>
      </c>
      <c r="C48" s="59">
        <v>21</v>
      </c>
      <c r="D48" s="56">
        <v>4853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7">
        <v>11</v>
      </c>
      <c r="B49" s="57">
        <v>4948</v>
      </c>
      <c r="C49" s="60">
        <v>21</v>
      </c>
      <c r="D49" s="57">
        <v>4967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22</v>
      </c>
      <c r="B50" s="57">
        <v>5107</v>
      </c>
      <c r="C50" s="60">
        <v>14</v>
      </c>
      <c r="D50" s="57">
        <v>5124</v>
      </c>
      <c r="E50" s="60"/>
      <c r="F50" s="57"/>
      <c r="G50" s="63"/>
      <c r="H50" s="63"/>
      <c r="I50" s="39"/>
      <c r="J50" s="39"/>
      <c r="K50" s="49">
        <v>0</v>
      </c>
      <c r="L50">
        <v>21</v>
      </c>
    </row>
    <row r="51" spans="1:12" x14ac:dyDescent="0.3">
      <c r="A51" s="57">
        <v>11</v>
      </c>
      <c r="B51" s="57">
        <v>5217</v>
      </c>
      <c r="C51" s="60">
        <v>21</v>
      </c>
      <c r="D51" s="57">
        <v>5224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5317</v>
      </c>
      <c r="C52" s="60">
        <v>21</v>
      </c>
      <c r="D52" s="57">
        <v>5331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5425</v>
      </c>
      <c r="C53" s="60">
        <v>12</v>
      </c>
      <c r="D53" s="57">
        <v>5443</v>
      </c>
      <c r="E53" s="60"/>
      <c r="F53" s="57"/>
      <c r="G53" s="63"/>
      <c r="H53" s="63"/>
      <c r="I53" s="39"/>
      <c r="J53" s="39"/>
      <c r="K53" s="49">
        <v>0</v>
      </c>
      <c r="L53">
        <v>11</v>
      </c>
    </row>
    <row r="54" spans="1:12" x14ac:dyDescent="0.3">
      <c r="A54" s="57">
        <v>11</v>
      </c>
      <c r="B54" s="57">
        <v>5541</v>
      </c>
      <c r="C54" s="60">
        <v>21</v>
      </c>
      <c r="D54" s="57">
        <v>5549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22</v>
      </c>
      <c r="B55" s="57">
        <v>5664</v>
      </c>
      <c r="C55" s="60">
        <v>23</v>
      </c>
      <c r="D55" s="57">
        <v>5678</v>
      </c>
      <c r="E55" s="60"/>
      <c r="F55" s="57"/>
      <c r="G55" s="63"/>
      <c r="H55" s="63"/>
      <c r="I55" s="39"/>
      <c r="J55" s="39"/>
      <c r="K55" s="49">
        <v>0</v>
      </c>
      <c r="L55">
        <v>22</v>
      </c>
    </row>
    <row r="56" spans="1:12" x14ac:dyDescent="0.3">
      <c r="A56" s="57">
        <v>11</v>
      </c>
      <c r="B56" s="57">
        <v>5775</v>
      </c>
      <c r="C56" s="60">
        <v>21</v>
      </c>
      <c r="D56" s="57">
        <v>5788</v>
      </c>
      <c r="E56" s="60"/>
      <c r="F56" s="57"/>
      <c r="G56" s="63"/>
      <c r="H56" s="63"/>
      <c r="I56" s="39"/>
      <c r="J56" s="39"/>
      <c r="K56" s="49">
        <v>1</v>
      </c>
      <c r="L56">
        <v>12</v>
      </c>
    </row>
    <row r="57" spans="1:12" x14ac:dyDescent="0.3">
      <c r="A57" s="17"/>
      <c r="B57" s="17"/>
      <c r="C57" s="17"/>
      <c r="D57" s="17"/>
      <c r="E57" s="17"/>
      <c r="F57" s="17"/>
      <c r="G57" s="17"/>
      <c r="H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154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65</v>
      </c>
      <c r="V3" s="25" t="s">
        <v>118</v>
      </c>
      <c r="W3">
        <f>COUNTA(L7:L17)</f>
        <v>11</v>
      </c>
      <c r="AA3" s="25" t="s">
        <v>118</v>
      </c>
      <c r="AB3">
        <f>COUNTA(L18:L28)</f>
        <v>11</v>
      </c>
      <c r="AF3" s="25" t="s">
        <v>118</v>
      </c>
      <c r="AG3">
        <f>COUNTA(L29:L38)</f>
        <v>10</v>
      </c>
      <c r="AK3" s="25" t="s">
        <v>118</v>
      </c>
      <c r="AL3">
        <f>COUNTA(L39:L49)</f>
        <v>11</v>
      </c>
      <c r="AP3" s="25" t="s">
        <v>118</v>
      </c>
      <c r="AQ3">
        <f>COUNTA(L50:L60)</f>
        <v>11</v>
      </c>
      <c r="AU3" s="25" t="s">
        <v>118</v>
      </c>
      <c r="AV3">
        <f>COUNTA(L61:L71)</f>
        <v>11</v>
      </c>
    </row>
    <row r="4" spans="1:48" x14ac:dyDescent="0.3">
      <c r="P4" s="25" t="s">
        <v>86</v>
      </c>
      <c r="Q4" s="26">
        <f>SUM(O7:O14)</f>
        <v>65</v>
      </c>
      <c r="V4" s="25" t="s">
        <v>119</v>
      </c>
      <c r="W4">
        <f>SUM(U7:U14)</f>
        <v>11</v>
      </c>
      <c r="AA4" s="25" t="s">
        <v>119</v>
      </c>
      <c r="AB4">
        <f>SUM(Z7:Z14)</f>
        <v>11</v>
      </c>
      <c r="AF4" s="25" t="s">
        <v>119</v>
      </c>
      <c r="AG4">
        <f>SUM(AE7:AE14)</f>
        <v>10</v>
      </c>
      <c r="AK4" s="25" t="s">
        <v>119</v>
      </c>
      <c r="AL4">
        <f>SUM(AJ7:AJ14)</f>
        <v>11</v>
      </c>
      <c r="AP4" s="25" t="s">
        <v>119</v>
      </c>
      <c r="AQ4">
        <f>SUM(AO7:AO14)</f>
        <v>11</v>
      </c>
      <c r="AU4" s="25" t="s">
        <v>119</v>
      </c>
      <c r="AV4">
        <f>SUM(AT7:AT14)</f>
        <v>11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21</v>
      </c>
      <c r="C7" s="58">
        <v>23</v>
      </c>
      <c r="D7" s="55">
        <v>52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6</v>
      </c>
      <c r="P7" s="34">
        <f>O7/$Q$4</f>
        <v>9.2307692307692313E-2</v>
      </c>
      <c r="Q7" s="34">
        <f>IF(P7=0,0,(P7*((LOG(P7))/LOG(2))))</f>
        <v>-0.31729895190528906</v>
      </c>
      <c r="T7" s="34">
        <f>N7</f>
        <v>11</v>
      </c>
      <c r="U7" s="34">
        <f>COUNTIF(L7:L17,T7)</f>
        <v>2</v>
      </c>
      <c r="V7" s="34">
        <f>U7/(W4-U8)</f>
        <v>0.5</v>
      </c>
      <c r="W7" s="34">
        <f>IF(V7=0,0,(V7*((LOG(V7))/LOG(2))))</f>
        <v>-0.5</v>
      </c>
      <c r="Y7" s="34">
        <f>N7</f>
        <v>11</v>
      </c>
      <c r="Z7" s="34">
        <f>COUNTIF(L18:L28,Y7)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COUNTIF(L29:L38,AD7)</f>
        <v>2</v>
      </c>
      <c r="AF7" s="34">
        <f>AE7/(AG4-AE8)</f>
        <v>0.5</v>
      </c>
      <c r="AG7" s="34">
        <f>IF(AF7=0,0,(AF7*((LOG(AF7))/LOG(2))))</f>
        <v>-0.5</v>
      </c>
      <c r="AI7" s="34">
        <f>N7</f>
        <v>11</v>
      </c>
      <c r="AJ7" s="34">
        <f>COUNTIF(L39:L49,AI7)</f>
        <v>2</v>
      </c>
      <c r="AK7" s="34">
        <f>AJ7/(AL4-AJ8)</f>
        <v>0.2857142857142857</v>
      </c>
      <c r="AL7" s="34">
        <f>IF(AK7=0,0,(AK7*((LOG(AK7))/LOG(2))))</f>
        <v>-0.51638712058788683</v>
      </c>
      <c r="AN7" s="34">
        <f>N7</f>
        <v>11</v>
      </c>
      <c r="AO7" s="34">
        <f>COUNTIF(L50:L60,AN7)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COUNTIF(L61:L71,AS7)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152</v>
      </c>
      <c r="C8" s="59">
        <v>12</v>
      </c>
      <c r="D8" s="56">
        <v>174</v>
      </c>
      <c r="E8" s="59"/>
      <c r="F8" s="56"/>
      <c r="G8" s="62"/>
      <c r="H8" s="62"/>
      <c r="I8" s="40"/>
      <c r="J8" s="40"/>
      <c r="K8" s="41">
        <v>0</v>
      </c>
      <c r="L8">
        <v>11</v>
      </c>
      <c r="N8" s="34">
        <v>12</v>
      </c>
      <c r="O8" s="34">
        <f>COUNTIF($L$7:$L$500,N8)</f>
        <v>37</v>
      </c>
      <c r="P8" s="34">
        <f>O8/$Q$4</f>
        <v>0.56923076923076921</v>
      </c>
      <c r="Q8" s="34">
        <f>IF(P8=0,0,(P8*((LOG(P8))/LOG(2))))</f>
        <v>-0.46273591621202581</v>
      </c>
      <c r="T8" s="34">
        <f>N8</f>
        <v>12</v>
      </c>
      <c r="U8" s="34">
        <f>COUNTIF(L7:L17,T8)</f>
        <v>7</v>
      </c>
      <c r="V8" s="53"/>
      <c r="W8" s="54"/>
      <c r="Y8" s="34">
        <f>N8</f>
        <v>12</v>
      </c>
      <c r="Z8" s="34">
        <f>COUNTIF(L18:L28,Y8)</f>
        <v>7</v>
      </c>
      <c r="AA8" s="53"/>
      <c r="AB8" s="54"/>
      <c r="AD8" s="34">
        <f>N8</f>
        <v>12</v>
      </c>
      <c r="AE8" s="34">
        <f>COUNTIF(L29:L38,AD8)</f>
        <v>6</v>
      </c>
      <c r="AF8" s="53"/>
      <c r="AG8" s="54"/>
      <c r="AI8" s="34">
        <f>N8</f>
        <v>12</v>
      </c>
      <c r="AJ8" s="34">
        <f>COUNTIF(L39:L49,AI8)</f>
        <v>4</v>
      </c>
      <c r="AK8" s="53"/>
      <c r="AL8" s="54"/>
      <c r="AN8" s="34">
        <f>N8</f>
        <v>12</v>
      </c>
      <c r="AO8" s="34">
        <f>COUNTIF(L50:L60,AN8)</f>
        <v>6</v>
      </c>
      <c r="AP8" s="53"/>
      <c r="AQ8" s="54"/>
      <c r="AS8" s="34">
        <f>N8</f>
        <v>12</v>
      </c>
      <c r="AT8" s="34">
        <f>COUNTIF(L61:L71,AS8)</f>
        <v>7</v>
      </c>
      <c r="AU8" s="53"/>
      <c r="AV8" s="54"/>
    </row>
    <row r="9" spans="1:48" x14ac:dyDescent="0.3">
      <c r="A9" s="56">
        <v>11</v>
      </c>
      <c r="B9" s="56">
        <v>290</v>
      </c>
      <c r="C9" s="59">
        <v>21</v>
      </c>
      <c r="D9" s="56">
        <v>298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4</v>
      </c>
      <c r="P9" s="34">
        <f>O9/$Q$4</f>
        <v>6.1538461538461542E-2</v>
      </c>
      <c r="Q9" s="34">
        <f>IF(P9=0,0,(P9*((LOG(P9))/LOG(2))))</f>
        <v>-0.24753032695559721</v>
      </c>
      <c r="T9" s="34">
        <f>N9</f>
        <v>21</v>
      </c>
      <c r="U9" s="34">
        <f>COUNTIF(L7:L17,T9)</f>
        <v>1</v>
      </c>
      <c r="V9" s="34">
        <f>U9/(W4-U8)</f>
        <v>0.25</v>
      </c>
      <c r="W9" s="34">
        <f>IF(V9=0,0,(V9*((LOG(V9))/LOG(2))))</f>
        <v>-0.5</v>
      </c>
      <c r="Y9" s="34">
        <f>N9</f>
        <v>21</v>
      </c>
      <c r="Z9" s="34">
        <f>COUNTIF(L18:L28,Y9)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COUNTIF(L29:L38,AD9)</f>
        <v>1</v>
      </c>
      <c r="AF9" s="34">
        <f>AE9/(AG4-AE8)</f>
        <v>0.25</v>
      </c>
      <c r="AG9" s="34">
        <f>IF(AF9=0,0,(AF9*((LOG(AF9))/LOG(2))))</f>
        <v>-0.5</v>
      </c>
      <c r="AI9" s="34">
        <f>N9</f>
        <v>21</v>
      </c>
      <c r="AJ9" s="34">
        <f>COUNTIF(L39:L49,AI9)</f>
        <v>1</v>
      </c>
      <c r="AK9" s="34">
        <f>AJ9/(AL4-AJ8)</f>
        <v>0.14285714285714285</v>
      </c>
      <c r="AL9" s="34">
        <f>IF(AK9=0,0,(AK9*((LOG(AK9))/LOG(2))))</f>
        <v>-0.40105070315108626</v>
      </c>
      <c r="AN9" s="34">
        <f>N9</f>
        <v>21</v>
      </c>
      <c r="AO9" s="34">
        <f>COUNTIF(L50:L60,AN9)</f>
        <v>1</v>
      </c>
      <c r="AP9" s="34">
        <f>AO9/(AQ4-AO8)</f>
        <v>0.2</v>
      </c>
      <c r="AQ9" s="34">
        <f>IF(AP9=0,0,(AP9*((LOG(AP9))/LOG(2))))</f>
        <v>-0.46438561897747244</v>
      </c>
      <c r="AS9" s="34">
        <f>N9</f>
        <v>21</v>
      </c>
      <c r="AT9" s="34">
        <f>COUNTIF(L61:L71,AS9)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395</v>
      </c>
      <c r="C10" s="59">
        <v>21</v>
      </c>
      <c r="D10" s="56">
        <v>410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18</v>
      </c>
      <c r="P10" s="34">
        <f>O10/$Q$4</f>
        <v>0.27692307692307694</v>
      </c>
      <c r="Q10" s="34">
        <f>IF(P10=0,0,(P10*((LOG(P10))/LOG(2))))</f>
        <v>-0.51298416320847007</v>
      </c>
      <c r="T10" s="34">
        <f>N10</f>
        <v>22</v>
      </c>
      <c r="U10" s="34">
        <f>COUNTIF(L7:L17,T10)</f>
        <v>1</v>
      </c>
      <c r="V10" s="34">
        <f>U10/(W4-U8)</f>
        <v>0.25</v>
      </c>
      <c r="W10" s="34">
        <f>IF(V10=0,0,(V10*((LOG(V10))/LOG(2))))</f>
        <v>-0.5</v>
      </c>
      <c r="Y10" s="34">
        <f>N10</f>
        <v>22</v>
      </c>
      <c r="Z10" s="34">
        <f>COUNTIF(L18:L28,Y10)</f>
        <v>4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COUNTIF(L29:L38,AD10)</f>
        <v>1</v>
      </c>
      <c r="AF10" s="34">
        <f>AE10/(AG4-AE8)</f>
        <v>0.25</v>
      </c>
      <c r="AG10" s="34">
        <f>IF(AF10=0,0,(AF10*((LOG(AF10))/LOG(2))))</f>
        <v>-0.5</v>
      </c>
      <c r="AI10" s="34">
        <f>N10</f>
        <v>22</v>
      </c>
      <c r="AJ10" s="34">
        <f>COUNTIF(L39:L49,AI10)</f>
        <v>4</v>
      </c>
      <c r="AK10" s="34">
        <f>AJ10/(AL4-AJ8)</f>
        <v>0.5714285714285714</v>
      </c>
      <c r="AL10" s="34">
        <f>IF(AK10=0,0,(AK10*((LOG(AK10))/LOG(2))))</f>
        <v>-0.46134566974720237</v>
      </c>
      <c r="AN10" s="34">
        <f>N10</f>
        <v>22</v>
      </c>
      <c r="AO10" s="34">
        <f>COUNTIF(L50:L60,AN10)</f>
        <v>4</v>
      </c>
      <c r="AP10" s="34">
        <f>AO10/(AQ4-AO8)</f>
        <v>0.8</v>
      </c>
      <c r="AQ10" s="34">
        <f>IF(AP10=0,0,(AP10*((LOG(AP10))/LOG(2))))</f>
        <v>-0.25754247590988982</v>
      </c>
      <c r="AS10" s="34">
        <f>N10</f>
        <v>22</v>
      </c>
      <c r="AT10" s="34">
        <f>COUNTIF(L61:L71,AS10)</f>
        <v>4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507</v>
      </c>
      <c r="C11" s="59">
        <v>21</v>
      </c>
      <c r="D11" s="56">
        <v>517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COUNTIF(L7:L17,T11)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COUNTIF(L18:L28,Y11)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COUNTIF(L29:L38,AD11)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COUNTIF(L39:L49,AI11)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COUNTIF(L50:L60,AN11)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COUNTIF(L61:L71,AS11)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624</v>
      </c>
      <c r="C12" s="59">
        <v>14</v>
      </c>
      <c r="D12" s="56">
        <v>658</v>
      </c>
      <c r="E12" s="59"/>
      <c r="F12" s="56"/>
      <c r="G12" s="62"/>
      <c r="H12" s="62"/>
      <c r="I12" s="40"/>
      <c r="J12" s="40"/>
      <c r="K12" s="41">
        <v>0</v>
      </c>
      <c r="L12">
        <v>21</v>
      </c>
      <c r="N12" s="34"/>
      <c r="O12" s="34"/>
      <c r="P12" s="34"/>
      <c r="Q12" s="34"/>
      <c r="T12" s="34">
        <f>N12</f>
        <v>0</v>
      </c>
      <c r="U12" s="34">
        <f>COUNTIF(L7:L17,T12)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COUNTIF(L18:L28,Y12)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COUNTIF(L29:L38,AD12)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COUNTIF(L39:L49,AI12)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COUNTIF(L50:L60,AN12)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COUNTIF(L61:L71,AS12)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758</v>
      </c>
      <c r="C13" s="59">
        <v>12</v>
      </c>
      <c r="D13" s="56">
        <v>781</v>
      </c>
      <c r="E13" s="59"/>
      <c r="F13" s="56"/>
      <c r="G13" s="62"/>
      <c r="H13" s="62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COUNTIF(L7:L17,T13)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COUNTIF(L18:L28,Y13)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COUNTIF(L29:L38,AD13)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COUNTIF(L39:L49,AI13)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COUNTIF(L50:L60,AN13)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COUNTIF(L61:L71,AS13)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884</v>
      </c>
      <c r="C14" s="59">
        <v>21</v>
      </c>
      <c r="D14" s="56">
        <v>899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COUNTIF(L7:L17,T14)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COUNTIF(L18:L28,Y14)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COUNTIF(L29:L38,AD14)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COUNTIF(L39:L49,AI14)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COUNTIF(L50:L60,AN14)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COUNTIF(L61:L71,AS14)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994</v>
      </c>
      <c r="C15" s="59">
        <v>21</v>
      </c>
      <c r="D15" s="56">
        <v>1024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1.5405493582813823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1.5</v>
      </c>
      <c r="AK15">
        <f>SUM(AK7:AK14)</f>
        <v>1</v>
      </c>
      <c r="AL15">
        <f>-SUM(AL7:AL14)</f>
        <v>1.3787834934861753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0</v>
      </c>
    </row>
    <row r="16" spans="1:48" x14ac:dyDescent="0.3">
      <c r="A16" s="56">
        <v>11</v>
      </c>
      <c r="B16" s="56">
        <v>1118</v>
      </c>
      <c r="C16" s="59">
        <v>21</v>
      </c>
      <c r="D16" s="56">
        <v>1139</v>
      </c>
      <c r="E16" s="59"/>
      <c r="F16" s="56"/>
      <c r="G16" s="62"/>
      <c r="H16" s="62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0.255804594822097</v>
      </c>
      <c r="V16" s="27" t="s">
        <v>117</v>
      </c>
      <c r="W16" s="27">
        <f>W15/(LOG(W4)/LOG(2))</f>
        <v>0.43359723947683171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0.45154499349597182</v>
      </c>
      <c r="AK16" s="27" t="s">
        <v>122</v>
      </c>
      <c r="AL16" s="27">
        <f>AL15/(LOG(AL4)/LOG(2))</f>
        <v>0.3985578110745519</v>
      </c>
      <c r="AP16" s="27" t="s">
        <v>123</v>
      </c>
      <c r="AQ16" s="27">
        <f>AQ15/(LOG(AQ4)/LOG(2))</f>
        <v>0.20868401936261902</v>
      </c>
      <c r="AU16" s="27" t="s">
        <v>124</v>
      </c>
      <c r="AV16" s="27">
        <f>AV15/(LOG(AV4)/LOG(2))</f>
        <v>0</v>
      </c>
    </row>
    <row r="17" spans="1:22" x14ac:dyDescent="0.3">
      <c r="A17" s="56">
        <v>11</v>
      </c>
      <c r="B17" s="56">
        <v>1234</v>
      </c>
      <c r="C17" s="59">
        <v>21</v>
      </c>
      <c r="D17" s="56">
        <v>1248</v>
      </c>
      <c r="E17" s="59"/>
      <c r="F17" s="56"/>
      <c r="G17" s="62"/>
      <c r="H17" s="62"/>
      <c r="I17" s="40"/>
      <c r="J17" s="40"/>
      <c r="K17" s="41">
        <v>0</v>
      </c>
      <c r="L17">
        <v>12</v>
      </c>
    </row>
    <row r="18" spans="1:22" x14ac:dyDescent="0.3">
      <c r="A18" s="57">
        <v>22</v>
      </c>
      <c r="B18" s="57">
        <v>1361</v>
      </c>
      <c r="C18" s="60">
        <v>23</v>
      </c>
      <c r="D18" s="57">
        <v>1368</v>
      </c>
      <c r="E18" s="60"/>
      <c r="F18" s="57"/>
      <c r="G18" s="63"/>
      <c r="H18" s="63"/>
      <c r="I18" s="39"/>
      <c r="J18" s="39"/>
      <c r="K18" s="49">
        <v>0</v>
      </c>
      <c r="L18">
        <v>22</v>
      </c>
    </row>
    <row r="19" spans="1:22" x14ac:dyDescent="0.3">
      <c r="A19" s="57">
        <v>22</v>
      </c>
      <c r="B19" s="57">
        <v>1472</v>
      </c>
      <c r="C19" s="60">
        <v>23</v>
      </c>
      <c r="D19" s="57">
        <v>1479</v>
      </c>
      <c r="E19" s="60"/>
      <c r="F19" s="57"/>
      <c r="G19" s="63"/>
      <c r="H19" s="63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1577</v>
      </c>
      <c r="C20" s="60">
        <v>21</v>
      </c>
      <c r="D20" s="57">
        <v>1586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COUNTIF(L7:L71,G3)</f>
        <v>37</v>
      </c>
      <c r="O20" s="38"/>
      <c r="P20" s="45">
        <v>11</v>
      </c>
      <c r="Q20" s="45">
        <v>11</v>
      </c>
      <c r="R20" s="45">
        <v>10</v>
      </c>
      <c r="S20" s="45">
        <v>11</v>
      </c>
      <c r="T20" s="45">
        <v>11</v>
      </c>
      <c r="U20" s="45">
        <v>11</v>
      </c>
      <c r="V20" s="44"/>
    </row>
    <row r="21" spans="1:22" x14ac:dyDescent="0.3">
      <c r="A21" s="57">
        <v>22</v>
      </c>
      <c r="B21" s="57">
        <v>1688</v>
      </c>
      <c r="C21" s="60">
        <v>23</v>
      </c>
      <c r="D21" s="57">
        <v>1695</v>
      </c>
      <c r="E21" s="60"/>
      <c r="F21" s="57"/>
      <c r="G21" s="63"/>
      <c r="H21" s="63"/>
      <c r="I21" s="39"/>
      <c r="J21" s="39"/>
      <c r="K21" s="49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1793</v>
      </c>
      <c r="C22" s="60">
        <v>21</v>
      </c>
      <c r="D22" s="57">
        <v>1802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1894</v>
      </c>
      <c r="C23" s="60">
        <v>21</v>
      </c>
      <c r="D23" s="57">
        <v>1902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22</v>
      </c>
      <c r="B24" s="57">
        <v>2015</v>
      </c>
      <c r="C24" s="60">
        <v>23</v>
      </c>
      <c r="D24" s="57">
        <v>2022</v>
      </c>
      <c r="E24" s="60"/>
      <c r="F24" s="57"/>
      <c r="G24" s="63"/>
      <c r="H24" s="63"/>
      <c r="I24" s="39"/>
      <c r="J24" s="39"/>
      <c r="K24" s="49">
        <v>0</v>
      </c>
      <c r="L24">
        <v>22</v>
      </c>
      <c r="O24" s="43" t="s">
        <v>106</v>
      </c>
      <c r="P24" s="45">
        <f>U8</f>
        <v>7</v>
      </c>
      <c r="Q24" s="45">
        <f>Z8</f>
        <v>7</v>
      </c>
      <c r="R24" s="45">
        <f>AE8</f>
        <v>6</v>
      </c>
      <c r="S24" s="45">
        <f>AJ8</f>
        <v>4</v>
      </c>
      <c r="T24" s="45">
        <f>AO8</f>
        <v>6</v>
      </c>
      <c r="U24" s="45">
        <f>AT8</f>
        <v>7</v>
      </c>
      <c r="V24" s="43"/>
    </row>
    <row r="25" spans="1:22" x14ac:dyDescent="0.3">
      <c r="A25" s="57">
        <v>11</v>
      </c>
      <c r="B25" s="57">
        <v>2120</v>
      </c>
      <c r="C25" s="60">
        <v>21</v>
      </c>
      <c r="D25" s="57">
        <v>2128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2222</v>
      </c>
      <c r="C26" s="60">
        <v>21</v>
      </c>
      <c r="D26" s="57">
        <v>2230</v>
      </c>
      <c r="E26" s="60"/>
      <c r="F26" s="57"/>
      <c r="G26" s="63"/>
      <c r="H26" s="63"/>
      <c r="I26" s="39"/>
      <c r="J26" s="39"/>
      <c r="K26" s="49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2323</v>
      </c>
      <c r="C27" s="60">
        <v>21</v>
      </c>
      <c r="D27" s="57">
        <v>2330</v>
      </c>
      <c r="E27" s="60"/>
      <c r="F27" s="57"/>
      <c r="G27" s="63"/>
      <c r="H27" s="63"/>
      <c r="I27" s="39"/>
      <c r="J27" s="39"/>
      <c r="K27" s="49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2423</v>
      </c>
      <c r="C28" s="60">
        <v>21</v>
      </c>
      <c r="D28" s="57">
        <v>2440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110</v>
      </c>
      <c r="P28">
        <f>D17/P20</f>
        <v>113.45454545454545</v>
      </c>
      <c r="Q28">
        <f>(D28-D17)/Q20</f>
        <v>108.36363636363636</v>
      </c>
      <c r="R28">
        <f>(D38-D28)/R20</f>
        <v>122.7</v>
      </c>
      <c r="S28">
        <f>(D49-D38)/S20</f>
        <v>123.63636363636364</v>
      </c>
      <c r="T28">
        <f>(D60-D49)/T20</f>
        <v>121.72727272727273</v>
      </c>
      <c r="U28">
        <f>(D71-D60)/U20</f>
        <v>114.27272727272727</v>
      </c>
    </row>
    <row r="29" spans="1:22" x14ac:dyDescent="0.3">
      <c r="A29" s="56">
        <v>11</v>
      </c>
      <c r="B29" s="56">
        <v>2533</v>
      </c>
      <c r="C29" s="59">
        <v>12</v>
      </c>
      <c r="D29" s="56">
        <v>2558</v>
      </c>
      <c r="E29" s="59"/>
      <c r="F29" s="56"/>
      <c r="G29" s="62"/>
      <c r="H29" s="62"/>
      <c r="I29" s="40"/>
      <c r="J29" s="40"/>
      <c r="K29" s="41">
        <v>0</v>
      </c>
      <c r="L29">
        <v>11</v>
      </c>
    </row>
    <row r="30" spans="1:22" x14ac:dyDescent="0.3">
      <c r="A30" s="56">
        <v>11</v>
      </c>
      <c r="B30" s="56">
        <v>2654</v>
      </c>
      <c r="C30" s="59">
        <v>21</v>
      </c>
      <c r="D30" s="56">
        <v>2664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11</v>
      </c>
      <c r="B31" s="56">
        <v>2755</v>
      </c>
      <c r="C31" s="59">
        <v>12</v>
      </c>
      <c r="D31" s="56">
        <v>2775</v>
      </c>
      <c r="E31" s="59"/>
      <c r="F31" s="56"/>
      <c r="G31" s="62"/>
      <c r="H31" s="62"/>
      <c r="I31" s="40"/>
      <c r="J31" s="40"/>
      <c r="K31" s="41">
        <v>0</v>
      </c>
      <c r="L31">
        <v>11</v>
      </c>
    </row>
    <row r="32" spans="1:22" x14ac:dyDescent="0.3">
      <c r="A32" s="56">
        <v>11</v>
      </c>
      <c r="B32" s="56">
        <v>2873</v>
      </c>
      <c r="C32" s="59">
        <v>21</v>
      </c>
      <c r="D32" s="56">
        <v>2881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6">
        <v>11</v>
      </c>
      <c r="B33" s="56">
        <v>2976</v>
      </c>
      <c r="C33" s="59">
        <v>21</v>
      </c>
      <c r="D33" s="56">
        <v>2991</v>
      </c>
      <c r="E33" s="59"/>
      <c r="F33" s="56"/>
      <c r="G33" s="62"/>
      <c r="H33" s="62"/>
      <c r="I33" s="40"/>
      <c r="J33" s="40"/>
      <c r="K33" s="41">
        <v>0</v>
      </c>
      <c r="L33">
        <v>12</v>
      </c>
    </row>
    <row r="34" spans="1:12" x14ac:dyDescent="0.3">
      <c r="A34" s="56">
        <v>22</v>
      </c>
      <c r="B34" s="56">
        <v>3091</v>
      </c>
      <c r="C34" s="59">
        <v>23</v>
      </c>
      <c r="D34" s="56">
        <v>3159</v>
      </c>
      <c r="E34" s="59"/>
      <c r="F34" s="56"/>
      <c r="G34" s="62"/>
      <c r="H34" s="62"/>
      <c r="I34" s="40"/>
      <c r="J34" s="40"/>
      <c r="K34" s="41">
        <v>0</v>
      </c>
      <c r="L34">
        <v>22</v>
      </c>
    </row>
    <row r="35" spans="1:12" x14ac:dyDescent="0.3">
      <c r="A35" s="56">
        <v>11</v>
      </c>
      <c r="B35" s="56">
        <v>3258</v>
      </c>
      <c r="C35" s="59">
        <v>21</v>
      </c>
      <c r="D35" s="56">
        <v>3267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11</v>
      </c>
      <c r="B36" s="56">
        <v>3390</v>
      </c>
      <c r="C36" s="59">
        <v>21</v>
      </c>
      <c r="D36" s="56">
        <v>3426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3519</v>
      </c>
      <c r="C37" s="59">
        <v>21</v>
      </c>
      <c r="D37" s="56">
        <v>3533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22</v>
      </c>
      <c r="B38" s="56">
        <v>3639</v>
      </c>
      <c r="C38" s="59">
        <v>14</v>
      </c>
      <c r="D38" s="56">
        <v>3667</v>
      </c>
      <c r="E38" s="59"/>
      <c r="F38" s="56"/>
      <c r="G38" s="62"/>
      <c r="H38" s="62"/>
      <c r="I38" s="40"/>
      <c r="J38" s="40"/>
      <c r="K38" s="41">
        <v>0</v>
      </c>
      <c r="L38">
        <v>21</v>
      </c>
    </row>
    <row r="39" spans="1:12" x14ac:dyDescent="0.3">
      <c r="A39" s="57">
        <v>11</v>
      </c>
      <c r="B39" s="57">
        <v>3764</v>
      </c>
      <c r="C39" s="60">
        <v>21</v>
      </c>
      <c r="D39" s="57">
        <v>3819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22</v>
      </c>
      <c r="B40" s="57">
        <v>3926</v>
      </c>
      <c r="C40" s="60">
        <v>23</v>
      </c>
      <c r="D40" s="57">
        <v>3933</v>
      </c>
      <c r="E40" s="60"/>
      <c r="F40" s="57"/>
      <c r="G40" s="63"/>
      <c r="H40" s="63"/>
      <c r="I40" s="39"/>
      <c r="J40" s="39"/>
      <c r="K40" s="49">
        <v>0</v>
      </c>
      <c r="L40">
        <v>22</v>
      </c>
    </row>
    <row r="41" spans="1:12" x14ac:dyDescent="0.3">
      <c r="A41" s="57">
        <v>22</v>
      </c>
      <c r="B41" s="57">
        <v>4039</v>
      </c>
      <c r="C41" s="60">
        <v>23</v>
      </c>
      <c r="D41" s="57">
        <v>4067</v>
      </c>
      <c r="E41" s="60"/>
      <c r="F41" s="57"/>
      <c r="G41" s="63"/>
      <c r="H41" s="63"/>
      <c r="I41" s="39"/>
      <c r="J41" s="39"/>
      <c r="K41" s="49">
        <v>0</v>
      </c>
      <c r="L41">
        <v>22</v>
      </c>
    </row>
    <row r="42" spans="1:12" x14ac:dyDescent="0.3">
      <c r="A42" s="57">
        <v>22</v>
      </c>
      <c r="B42" s="57">
        <v>4176</v>
      </c>
      <c r="C42" s="60">
        <v>23</v>
      </c>
      <c r="D42" s="57">
        <v>4183</v>
      </c>
      <c r="E42" s="60"/>
      <c r="F42" s="57"/>
      <c r="G42" s="63"/>
      <c r="H42" s="63"/>
      <c r="I42" s="39"/>
      <c r="J42" s="39"/>
      <c r="K42" s="49">
        <v>0</v>
      </c>
      <c r="L42">
        <v>22</v>
      </c>
    </row>
    <row r="43" spans="1:12" x14ac:dyDescent="0.3">
      <c r="A43" s="57">
        <v>11</v>
      </c>
      <c r="B43" s="57">
        <v>4282</v>
      </c>
      <c r="C43" s="60">
        <v>21</v>
      </c>
      <c r="D43" s="57">
        <v>4289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22</v>
      </c>
      <c r="B44" s="57">
        <v>4437</v>
      </c>
      <c r="C44" s="60">
        <v>23</v>
      </c>
      <c r="D44" s="57">
        <v>4448</v>
      </c>
      <c r="E44" s="60"/>
      <c r="F44" s="57"/>
      <c r="G44" s="63"/>
      <c r="H44" s="63"/>
      <c r="I44" s="39"/>
      <c r="J44" s="39"/>
      <c r="K44" s="49">
        <v>0</v>
      </c>
      <c r="L44">
        <v>22</v>
      </c>
    </row>
    <row r="45" spans="1:12" x14ac:dyDescent="0.3">
      <c r="A45" s="57">
        <v>11</v>
      </c>
      <c r="B45" s="57">
        <v>4547</v>
      </c>
      <c r="C45" s="60">
        <v>21</v>
      </c>
      <c r="D45" s="57">
        <v>4556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4648</v>
      </c>
      <c r="C46" s="60">
        <v>12</v>
      </c>
      <c r="D46" s="57">
        <v>4667</v>
      </c>
      <c r="E46" s="60"/>
      <c r="F46" s="57"/>
      <c r="G46" s="63"/>
      <c r="H46" s="63"/>
      <c r="I46" s="39"/>
      <c r="J46" s="39"/>
      <c r="K46" s="49">
        <v>0</v>
      </c>
      <c r="L46">
        <v>11</v>
      </c>
    </row>
    <row r="47" spans="1:12" x14ac:dyDescent="0.3">
      <c r="A47" s="57">
        <v>22</v>
      </c>
      <c r="B47" s="57">
        <v>4777</v>
      </c>
      <c r="C47" s="60">
        <v>14</v>
      </c>
      <c r="D47" s="57">
        <v>4789</v>
      </c>
      <c r="E47" s="60"/>
      <c r="F47" s="57"/>
      <c r="G47" s="63"/>
      <c r="H47" s="63"/>
      <c r="I47" s="39"/>
      <c r="J47" s="39"/>
      <c r="K47" s="49">
        <v>0</v>
      </c>
      <c r="L47">
        <v>21</v>
      </c>
    </row>
    <row r="48" spans="1:12" x14ac:dyDescent="0.3">
      <c r="A48" s="57">
        <v>11</v>
      </c>
      <c r="B48" s="57">
        <v>4887</v>
      </c>
      <c r="C48" s="60">
        <v>12</v>
      </c>
      <c r="D48" s="57">
        <v>4918</v>
      </c>
      <c r="E48" s="60"/>
      <c r="F48" s="57"/>
      <c r="G48" s="63"/>
      <c r="H48" s="63"/>
      <c r="I48" s="39"/>
      <c r="J48" s="39"/>
      <c r="K48" s="49">
        <v>0</v>
      </c>
      <c r="L48">
        <v>11</v>
      </c>
    </row>
    <row r="49" spans="1:12" x14ac:dyDescent="0.3">
      <c r="A49" s="57">
        <v>11</v>
      </c>
      <c r="B49" s="57">
        <v>5015</v>
      </c>
      <c r="C49" s="60">
        <v>21</v>
      </c>
      <c r="D49" s="57">
        <v>5027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6">
        <v>22</v>
      </c>
      <c r="B50" s="56">
        <v>5147</v>
      </c>
      <c r="C50" s="59">
        <v>23</v>
      </c>
      <c r="D50" s="56">
        <v>5154</v>
      </c>
      <c r="E50" s="59"/>
      <c r="F50" s="56"/>
      <c r="G50" s="62"/>
      <c r="H50" s="62"/>
      <c r="I50" s="40"/>
      <c r="J50" s="40"/>
      <c r="K50" s="41">
        <v>0</v>
      </c>
      <c r="L50">
        <v>22</v>
      </c>
    </row>
    <row r="51" spans="1:12" x14ac:dyDescent="0.3">
      <c r="A51" s="56">
        <v>11</v>
      </c>
      <c r="B51" s="56">
        <v>5251</v>
      </c>
      <c r="C51" s="59">
        <v>21</v>
      </c>
      <c r="D51" s="56">
        <v>5270</v>
      </c>
      <c r="E51" s="59"/>
      <c r="F51" s="56"/>
      <c r="G51" s="62"/>
      <c r="H51" s="62"/>
      <c r="I51" s="40"/>
      <c r="J51" s="40"/>
      <c r="K51" s="41">
        <v>0</v>
      </c>
      <c r="L51">
        <v>12</v>
      </c>
    </row>
    <row r="52" spans="1:12" x14ac:dyDescent="0.3">
      <c r="A52" s="56">
        <v>11</v>
      </c>
      <c r="B52" s="56">
        <v>5362</v>
      </c>
      <c r="C52" s="59">
        <v>21</v>
      </c>
      <c r="D52" s="56">
        <v>5370</v>
      </c>
      <c r="E52" s="59"/>
      <c r="F52" s="56"/>
      <c r="G52" s="62"/>
      <c r="H52" s="62"/>
      <c r="I52" s="40"/>
      <c r="J52" s="40"/>
      <c r="K52" s="41">
        <v>0</v>
      </c>
      <c r="L52">
        <v>12</v>
      </c>
    </row>
    <row r="53" spans="1:12" x14ac:dyDescent="0.3">
      <c r="A53" s="56">
        <v>22</v>
      </c>
      <c r="B53" s="56">
        <v>5477</v>
      </c>
      <c r="C53" s="59">
        <v>23</v>
      </c>
      <c r="D53" s="56">
        <v>5484</v>
      </c>
      <c r="E53" s="59"/>
      <c r="F53" s="56"/>
      <c r="G53" s="62"/>
      <c r="H53" s="62"/>
      <c r="I53" s="40"/>
      <c r="J53" s="40"/>
      <c r="K53" s="41">
        <v>0</v>
      </c>
      <c r="L53">
        <v>22</v>
      </c>
    </row>
    <row r="54" spans="1:12" x14ac:dyDescent="0.3">
      <c r="A54" s="56">
        <v>11</v>
      </c>
      <c r="B54" s="56">
        <v>5582</v>
      </c>
      <c r="C54" s="59">
        <v>21</v>
      </c>
      <c r="D54" s="56">
        <v>5590</v>
      </c>
      <c r="E54" s="59"/>
      <c r="F54" s="56"/>
      <c r="G54" s="62"/>
      <c r="H54" s="62"/>
      <c r="I54" s="40"/>
      <c r="J54" s="40"/>
      <c r="K54" s="41">
        <v>0</v>
      </c>
      <c r="L54">
        <v>12</v>
      </c>
    </row>
    <row r="55" spans="1:12" x14ac:dyDescent="0.3">
      <c r="A55" s="56">
        <v>22</v>
      </c>
      <c r="B55" s="56">
        <v>5693</v>
      </c>
      <c r="C55" s="59">
        <v>23</v>
      </c>
      <c r="D55" s="56">
        <v>5701</v>
      </c>
      <c r="E55" s="59"/>
      <c r="F55" s="56"/>
      <c r="G55" s="62"/>
      <c r="H55" s="62"/>
      <c r="I55" s="40"/>
      <c r="J55" s="40"/>
      <c r="K55" s="41">
        <v>0</v>
      </c>
      <c r="L55">
        <v>22</v>
      </c>
    </row>
    <row r="56" spans="1:12" x14ac:dyDescent="0.3">
      <c r="A56" s="56">
        <v>22</v>
      </c>
      <c r="B56" s="56">
        <v>5818</v>
      </c>
      <c r="C56" s="59">
        <v>14</v>
      </c>
      <c r="D56" s="56">
        <v>5843</v>
      </c>
      <c r="E56" s="59"/>
      <c r="F56" s="56"/>
      <c r="G56" s="62"/>
      <c r="H56" s="62"/>
      <c r="I56" s="40"/>
      <c r="J56" s="40"/>
      <c r="K56" s="41">
        <v>0</v>
      </c>
      <c r="L56">
        <v>21</v>
      </c>
    </row>
    <row r="57" spans="1:12" x14ac:dyDescent="0.3">
      <c r="A57" s="56">
        <v>11</v>
      </c>
      <c r="B57" s="56">
        <v>5936</v>
      </c>
      <c r="C57" s="59">
        <v>21</v>
      </c>
      <c r="D57" s="56">
        <v>5962</v>
      </c>
      <c r="E57" s="59"/>
      <c r="F57" s="56"/>
      <c r="G57" s="62"/>
      <c r="H57" s="62"/>
      <c r="I57" s="40"/>
      <c r="J57" s="40"/>
      <c r="K57" s="41">
        <v>0</v>
      </c>
      <c r="L57">
        <v>12</v>
      </c>
    </row>
    <row r="58" spans="1:12" x14ac:dyDescent="0.3">
      <c r="A58" s="56">
        <v>22</v>
      </c>
      <c r="B58" s="56">
        <v>6069</v>
      </c>
      <c r="C58" s="59">
        <v>23</v>
      </c>
      <c r="D58" s="56">
        <v>6077</v>
      </c>
      <c r="E58" s="59"/>
      <c r="F58" s="56"/>
      <c r="G58" s="62"/>
      <c r="H58" s="62"/>
      <c r="I58" s="40"/>
      <c r="J58" s="40"/>
      <c r="K58" s="41">
        <v>0</v>
      </c>
      <c r="L58">
        <v>22</v>
      </c>
    </row>
    <row r="59" spans="1:12" x14ac:dyDescent="0.3">
      <c r="A59" s="56">
        <v>11</v>
      </c>
      <c r="B59" s="56">
        <v>6174</v>
      </c>
      <c r="C59" s="59">
        <v>21</v>
      </c>
      <c r="D59" s="56">
        <v>6244</v>
      </c>
      <c r="E59" s="59"/>
      <c r="F59" s="56"/>
      <c r="G59" s="62"/>
      <c r="H59" s="62"/>
      <c r="I59" s="40"/>
      <c r="J59" s="40"/>
      <c r="K59" s="41">
        <v>0</v>
      </c>
      <c r="L59">
        <v>12</v>
      </c>
    </row>
    <row r="60" spans="1:12" x14ac:dyDescent="0.3">
      <c r="A60" s="56">
        <v>11</v>
      </c>
      <c r="B60" s="56">
        <v>6359</v>
      </c>
      <c r="C60" s="59">
        <v>21</v>
      </c>
      <c r="D60" s="56">
        <v>6366</v>
      </c>
      <c r="E60" s="59"/>
      <c r="F60" s="56"/>
      <c r="G60" s="62"/>
      <c r="H60" s="62"/>
      <c r="I60" s="40"/>
      <c r="J60" s="40"/>
      <c r="K60" s="41">
        <v>0</v>
      </c>
      <c r="L60">
        <v>12</v>
      </c>
    </row>
    <row r="61" spans="1:12" x14ac:dyDescent="0.3">
      <c r="A61" s="57">
        <v>11</v>
      </c>
      <c r="B61" s="57">
        <v>6459</v>
      </c>
      <c r="C61" s="60">
        <v>21</v>
      </c>
      <c r="D61" s="57">
        <v>6471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11</v>
      </c>
      <c r="B62" s="57">
        <v>6572</v>
      </c>
      <c r="C62" s="60">
        <v>21</v>
      </c>
      <c r="D62" s="57">
        <v>6583</v>
      </c>
      <c r="E62" s="60"/>
      <c r="F62" s="57"/>
      <c r="G62" s="63"/>
      <c r="H62" s="63"/>
      <c r="I62" s="39"/>
      <c r="J62" s="39"/>
      <c r="K62" s="49">
        <v>0</v>
      </c>
      <c r="L62">
        <v>12</v>
      </c>
    </row>
    <row r="63" spans="1:12" x14ac:dyDescent="0.3">
      <c r="A63" s="57">
        <v>11</v>
      </c>
      <c r="B63" s="57">
        <v>6676</v>
      </c>
      <c r="C63" s="60">
        <v>21</v>
      </c>
      <c r="D63" s="57">
        <v>6684</v>
      </c>
      <c r="E63" s="60"/>
      <c r="F63" s="57"/>
      <c r="G63" s="63"/>
      <c r="H63" s="63"/>
      <c r="I63" s="39"/>
      <c r="J63" s="39"/>
      <c r="K63" s="49">
        <v>0</v>
      </c>
      <c r="L63">
        <v>12</v>
      </c>
    </row>
    <row r="64" spans="1:12" x14ac:dyDescent="0.3">
      <c r="A64" s="57">
        <v>22</v>
      </c>
      <c r="B64" s="57">
        <v>6791</v>
      </c>
      <c r="C64" s="60">
        <v>23</v>
      </c>
      <c r="D64" s="57">
        <v>6801</v>
      </c>
      <c r="E64" s="60"/>
      <c r="F64" s="57"/>
      <c r="G64" s="63"/>
      <c r="H64" s="63"/>
      <c r="I64" s="39"/>
      <c r="J64" s="39"/>
      <c r="K64" s="49">
        <v>0</v>
      </c>
      <c r="L64">
        <v>22</v>
      </c>
    </row>
    <row r="65" spans="1:12" x14ac:dyDescent="0.3">
      <c r="A65" s="57">
        <v>11</v>
      </c>
      <c r="B65" s="57">
        <v>6898</v>
      </c>
      <c r="C65" s="60">
        <v>21</v>
      </c>
      <c r="D65" s="57">
        <v>6908</v>
      </c>
      <c r="E65" s="60"/>
      <c r="F65" s="57"/>
      <c r="G65" s="63"/>
      <c r="H65" s="63"/>
      <c r="I65" s="39"/>
      <c r="J65" s="39"/>
      <c r="K65" s="49">
        <v>0</v>
      </c>
      <c r="L65">
        <v>12</v>
      </c>
    </row>
    <row r="66" spans="1:12" x14ac:dyDescent="0.3">
      <c r="A66" s="57">
        <v>22</v>
      </c>
      <c r="B66" s="57">
        <v>7024</v>
      </c>
      <c r="C66" s="60">
        <v>23</v>
      </c>
      <c r="D66" s="57">
        <v>7031</v>
      </c>
      <c r="E66" s="60"/>
      <c r="F66" s="57"/>
      <c r="G66" s="63"/>
      <c r="H66" s="63"/>
      <c r="I66" s="39"/>
      <c r="J66" s="39"/>
      <c r="K66" s="49">
        <v>0</v>
      </c>
      <c r="L66">
        <v>22</v>
      </c>
    </row>
    <row r="67" spans="1:12" x14ac:dyDescent="0.3">
      <c r="A67" s="57">
        <v>22</v>
      </c>
      <c r="B67" s="57">
        <v>7142</v>
      </c>
      <c r="C67" s="60">
        <v>23</v>
      </c>
      <c r="D67" s="57">
        <v>7149</v>
      </c>
      <c r="E67" s="60"/>
      <c r="F67" s="57"/>
      <c r="G67" s="63"/>
      <c r="H67" s="63"/>
      <c r="I67" s="39"/>
      <c r="J67" s="39"/>
      <c r="K67" s="49">
        <v>0</v>
      </c>
      <c r="L67">
        <v>22</v>
      </c>
    </row>
    <row r="68" spans="1:12" x14ac:dyDescent="0.3">
      <c r="A68" s="57">
        <v>11</v>
      </c>
      <c r="B68" s="57">
        <v>7246</v>
      </c>
      <c r="C68" s="60">
        <v>21</v>
      </c>
      <c r="D68" s="57">
        <v>7258</v>
      </c>
      <c r="E68" s="60"/>
      <c r="F68" s="57"/>
      <c r="G68" s="63"/>
      <c r="H68" s="63"/>
      <c r="I68" s="39"/>
      <c r="J68" s="39"/>
      <c r="K68" s="49">
        <v>0</v>
      </c>
      <c r="L68">
        <v>12</v>
      </c>
    </row>
    <row r="69" spans="1:12" x14ac:dyDescent="0.3">
      <c r="A69" s="57">
        <v>11</v>
      </c>
      <c r="B69" s="57">
        <v>7350</v>
      </c>
      <c r="C69" s="60">
        <v>21</v>
      </c>
      <c r="D69" s="57">
        <v>7358</v>
      </c>
      <c r="E69" s="60"/>
      <c r="F69" s="57"/>
      <c r="G69" s="63"/>
      <c r="H69" s="63"/>
      <c r="I69" s="39"/>
      <c r="J69" s="39"/>
      <c r="K69" s="49">
        <v>0</v>
      </c>
      <c r="L69">
        <v>12</v>
      </c>
    </row>
    <row r="70" spans="1:12" x14ac:dyDescent="0.3">
      <c r="A70" s="57">
        <v>22</v>
      </c>
      <c r="B70" s="57">
        <v>7460</v>
      </c>
      <c r="C70" s="60">
        <v>23</v>
      </c>
      <c r="D70" s="57">
        <v>7467</v>
      </c>
      <c r="E70" s="60"/>
      <c r="F70" s="57"/>
      <c r="G70" s="63"/>
      <c r="H70" s="63"/>
      <c r="I70" s="39"/>
      <c r="J70" s="39"/>
      <c r="K70" s="49">
        <v>0</v>
      </c>
      <c r="L70">
        <v>22</v>
      </c>
    </row>
    <row r="71" spans="1:12" x14ac:dyDescent="0.3">
      <c r="A71" s="57">
        <v>11</v>
      </c>
      <c r="B71" s="57">
        <v>7610</v>
      </c>
      <c r="C71" s="60">
        <v>21</v>
      </c>
      <c r="D71" s="57">
        <v>7623</v>
      </c>
      <c r="E71" s="60"/>
      <c r="F71" s="57"/>
      <c r="G71" s="63"/>
      <c r="H71" s="63"/>
      <c r="I71" s="39"/>
      <c r="J71" s="39"/>
      <c r="K71" s="49">
        <v>1</v>
      </c>
      <c r="L71">
        <v>12</v>
      </c>
    </row>
    <row r="72" spans="1:12" x14ac:dyDescent="0.3">
      <c r="A72" s="17"/>
      <c r="B72" s="17"/>
      <c r="C72" s="17"/>
      <c r="D72" s="17"/>
      <c r="E72" s="17"/>
      <c r="F72" s="17"/>
      <c r="G72" s="17"/>
      <c r="H7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79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56</v>
      </c>
      <c r="V3" s="25" t="s">
        <v>118</v>
      </c>
      <c r="W3">
        <f>COUNTA(L7:L15)</f>
        <v>9</v>
      </c>
      <c r="AA3" s="25" t="s">
        <v>118</v>
      </c>
      <c r="AB3">
        <f>COUNTA(L16:L25)</f>
        <v>10</v>
      </c>
      <c r="AF3" s="25" t="s">
        <v>118</v>
      </c>
      <c r="AG3">
        <f>COUNTA(L26:L34)</f>
        <v>9</v>
      </c>
      <c r="AK3" s="25" t="s">
        <v>118</v>
      </c>
      <c r="AL3">
        <f>COUNTA(L35:L43)</f>
        <v>9</v>
      </c>
      <c r="AP3" s="25" t="s">
        <v>118</v>
      </c>
      <c r="AQ3">
        <f>COUNTA(L44:L53)</f>
        <v>10</v>
      </c>
      <c r="AU3" s="25" t="s">
        <v>118</v>
      </c>
      <c r="AV3">
        <f>COUNTA(L54:L62)</f>
        <v>9</v>
      </c>
    </row>
    <row r="4" spans="1:48" x14ac:dyDescent="0.3">
      <c r="P4" s="25" t="s">
        <v>86</v>
      </c>
      <c r="Q4" s="26">
        <f>SUM(O7:O14)</f>
        <v>56</v>
      </c>
      <c r="V4" s="25" t="s">
        <v>119</v>
      </c>
      <c r="W4">
        <f>SUM(U7:U14)</f>
        <v>9</v>
      </c>
      <c r="AA4" s="25" t="s">
        <v>119</v>
      </c>
      <c r="AB4">
        <f>SUM(Z7:Z14)</f>
        <v>10</v>
      </c>
      <c r="AF4" s="25" t="s">
        <v>119</v>
      </c>
      <c r="AG4">
        <f>SUM(AE7:AE14)</f>
        <v>9</v>
      </c>
      <c r="AK4" s="25" t="s">
        <v>119</v>
      </c>
      <c r="AL4">
        <f>SUM(AJ7:AJ14)</f>
        <v>9</v>
      </c>
      <c r="AP4" s="25" t="s">
        <v>119</v>
      </c>
      <c r="AQ4">
        <f>SUM(AO7:AO14)</f>
        <v>10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67</v>
      </c>
      <c r="C7" s="58">
        <v>23</v>
      </c>
      <c r="D7" s="55">
        <v>118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3</v>
      </c>
      <c r="P7" s="34">
        <f>O7/$Q$4</f>
        <v>5.3571428571428568E-2</v>
      </c>
      <c r="Q7" s="34">
        <f>IF(P7=0,0,(P7*((LOG(P7))/LOG(2))))</f>
        <v>-0.22619959400016687</v>
      </c>
      <c r="T7" s="34">
        <f>N7</f>
        <v>11</v>
      </c>
      <c r="U7" s="34">
        <f>COUNTIF(L7:L15,T7)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COUNTIF(L16:L25,Y7)</f>
        <v>1</v>
      </c>
      <c r="AA7" s="34">
        <f>Z7/(AB4-Z8)</f>
        <v>0.25</v>
      </c>
      <c r="AB7" s="34">
        <f>IF(AA7=0,0,(AA7*((LOG(AA7))/LOG(2))))</f>
        <v>-0.5</v>
      </c>
      <c r="AD7" s="34">
        <f>N7</f>
        <v>11</v>
      </c>
      <c r="AE7" s="34">
        <f>COUNTIF(L26:L34,AD7)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COUNTIF(L35:L43,AI7)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COUNTIF(L44:L53,AN7)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COUNTIF(L54:L62,AS7)</f>
        <v>2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11</v>
      </c>
      <c r="B8" s="56">
        <v>219</v>
      </c>
      <c r="C8" s="59">
        <v>21</v>
      </c>
      <c r="D8" s="56">
        <v>233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0.6785714285714286</v>
      </c>
      <c r="Q8" s="34">
        <f>IF(P8=0,0,(P8*((LOG(P8))/LOG(2))))</f>
        <v>-0.37961145584522688</v>
      </c>
      <c r="T8" s="34">
        <f>N8</f>
        <v>12</v>
      </c>
      <c r="U8" s="34">
        <f>COUNTIF(L7:L15,T8)</f>
        <v>4</v>
      </c>
      <c r="V8" s="53"/>
      <c r="W8" s="54"/>
      <c r="Y8" s="34">
        <f>N8</f>
        <v>12</v>
      </c>
      <c r="Z8" s="34">
        <f>COUNTIF(L16:L25,Y8)</f>
        <v>6</v>
      </c>
      <c r="AA8" s="53"/>
      <c r="AB8" s="54"/>
      <c r="AD8" s="34">
        <f>N8</f>
        <v>12</v>
      </c>
      <c r="AE8" s="34">
        <f>COUNTIF(L26:L34,AD8)</f>
        <v>5</v>
      </c>
      <c r="AF8" s="53"/>
      <c r="AG8" s="54"/>
      <c r="AI8" s="34">
        <f>N8</f>
        <v>12</v>
      </c>
      <c r="AJ8" s="34">
        <f>COUNTIF(L35:L43,AI8)</f>
        <v>9</v>
      </c>
      <c r="AK8" s="53"/>
      <c r="AL8" s="54"/>
      <c r="AN8" s="34">
        <f>N8</f>
        <v>12</v>
      </c>
      <c r="AO8" s="34">
        <f>COUNTIF(L44:L53,AN8)</f>
        <v>7</v>
      </c>
      <c r="AP8" s="53"/>
      <c r="AQ8" s="54"/>
      <c r="AS8" s="34">
        <f>N8</f>
        <v>12</v>
      </c>
      <c r="AT8" s="34">
        <f>COUNTIF(L54:L62,AS8)</f>
        <v>7</v>
      </c>
      <c r="AU8" s="53"/>
      <c r="AV8" s="54"/>
    </row>
    <row r="9" spans="1:48" x14ac:dyDescent="0.3">
      <c r="A9" s="56">
        <v>11</v>
      </c>
      <c r="B9" s="56">
        <v>326</v>
      </c>
      <c r="C9" s="59">
        <v>21</v>
      </c>
      <c r="D9" s="56">
        <v>375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COUNTIF(L7:L15,T9)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COUNTIF(L16:L25,Y9)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COUNTIF(L26:L34,AD9)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COUNTIF(L35:L43,AI9)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COUNTIF(L44:L53,AN9)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COUNTIF(L54:L62,AS9)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490</v>
      </c>
      <c r="C10" s="59">
        <v>23</v>
      </c>
      <c r="D10" s="56">
        <v>509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15</v>
      </c>
      <c r="P10" s="34">
        <f>O10/$Q$4</f>
        <v>0.26785714285714285</v>
      </c>
      <c r="Q10" s="34">
        <f>IF(P10=0,0,(P10*((LOG(P10))/LOG(2))))</f>
        <v>-0.50905294458457651</v>
      </c>
      <c r="T10" s="34">
        <f>N10</f>
        <v>22</v>
      </c>
      <c r="U10" s="34">
        <f>COUNTIF(L7:L15,T10)</f>
        <v>5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COUNTIF(L16:L25,Y10)</f>
        <v>3</v>
      </c>
      <c r="AA10" s="34">
        <f>Z10/(AB4-Z8)</f>
        <v>0.75</v>
      </c>
      <c r="AB10" s="34">
        <f>IF(AA10=0,0,(AA10*((LOG(AA10))/LOG(2))))</f>
        <v>-0.31127812445913283</v>
      </c>
      <c r="AD10" s="34">
        <f>N10</f>
        <v>22</v>
      </c>
      <c r="AE10" s="34">
        <f>COUNTIF(L26:L34,AD10)</f>
        <v>4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COUNTIF(L35:L43,AI10)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COUNTIF(L44:L53,AN10)</f>
        <v>3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COUNTIF(L54:L62,AS10)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22</v>
      </c>
      <c r="B11" s="56">
        <v>621</v>
      </c>
      <c r="C11" s="59">
        <v>23</v>
      </c>
      <c r="D11" s="56">
        <v>628</v>
      </c>
      <c r="E11" s="59"/>
      <c r="F11" s="56"/>
      <c r="G11" s="62"/>
      <c r="H11" s="62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COUNTIF(L26:L34,AD11)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COUNTIF(L35:L43,AI11)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COUNTIF(L44:L53,AN11)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COUNTIF(L54:L62,AS11)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743</v>
      </c>
      <c r="C12" s="59">
        <v>23</v>
      </c>
      <c r="D12" s="56">
        <v>750</v>
      </c>
      <c r="E12" s="59"/>
      <c r="F12" s="56"/>
      <c r="G12" s="62"/>
      <c r="H12" s="62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COUNTIF(L26:L34,AD12)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COUNTIF(L35:L43,AI12)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COUNTIF(L44:L53,AN12)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COUNTIF(L54:L62,AS12)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22</v>
      </c>
      <c r="B13" s="56">
        <v>880</v>
      </c>
      <c r="C13" s="59">
        <v>23</v>
      </c>
      <c r="D13" s="56">
        <v>918</v>
      </c>
      <c r="E13" s="59"/>
      <c r="F13" s="56"/>
      <c r="G13" s="62"/>
      <c r="H13" s="62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COUNTIF(L26:L34,AD13)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COUNTIF(L35:L43,AI13)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COUNTIF(L44:L53,AN13)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COUNTIF(L54:L62,AS13)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1015</v>
      </c>
      <c r="C14" s="59">
        <v>21</v>
      </c>
      <c r="D14" s="56">
        <v>1040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COUNTIF(L26:L34,AD14)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COUNTIF(L35:L43,AI14)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COUNTIF(L44:L53,AN14)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COUNTIF(L54:L62,AS14)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1132</v>
      </c>
      <c r="C15" s="59">
        <v>21</v>
      </c>
      <c r="D15" s="56">
        <v>1147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1.1148639944299701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0.81127812445913283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1239</v>
      </c>
      <c r="C16" s="60">
        <v>21</v>
      </c>
      <c r="D16" s="57">
        <v>1254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0.19197448914228968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0.24421905028821556</v>
      </c>
      <c r="AF16" s="27" t="s">
        <v>121</v>
      </c>
      <c r="AG16" s="27">
        <f>AG15/(LOG(AG4)/LOG(2))</f>
        <v>0</v>
      </c>
      <c r="AK16" s="27" t="s">
        <v>122</v>
      </c>
      <c r="AL16" s="27" t="e">
        <f>AL15/(LOG(AL4)/LOG(2))</f>
        <v>#DIV/0!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1346</v>
      </c>
      <c r="C17" s="60">
        <v>21</v>
      </c>
      <c r="D17" s="57">
        <v>1357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1494</v>
      </c>
      <c r="C18" s="60">
        <v>21</v>
      </c>
      <c r="D18" s="57">
        <v>1503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1595</v>
      </c>
      <c r="C19" s="60">
        <v>12</v>
      </c>
      <c r="D19" s="57">
        <v>1616</v>
      </c>
      <c r="E19" s="60"/>
      <c r="F19" s="57"/>
      <c r="G19" s="63"/>
      <c r="H19" s="63"/>
      <c r="I19" s="39"/>
      <c r="J19" s="39"/>
      <c r="K19" s="49">
        <v>0</v>
      </c>
      <c r="L19">
        <v>11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1722</v>
      </c>
      <c r="C20" s="60">
        <v>23</v>
      </c>
      <c r="D20" s="57">
        <v>1731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COUNTIF(L7:L62,G3)</f>
        <v>38</v>
      </c>
      <c r="O20" s="38"/>
      <c r="P20" s="45">
        <v>9</v>
      </c>
      <c r="Q20" s="45">
        <v>10</v>
      </c>
      <c r="R20" s="45">
        <v>9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7">
        <v>11</v>
      </c>
      <c r="B21" s="57">
        <v>1827</v>
      </c>
      <c r="C21" s="60">
        <v>21</v>
      </c>
      <c r="D21" s="57">
        <v>1841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1933</v>
      </c>
      <c r="C22" s="60">
        <v>21</v>
      </c>
      <c r="D22" s="57">
        <v>1947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2042</v>
      </c>
      <c r="C23" s="60">
        <v>21</v>
      </c>
      <c r="D23" s="57">
        <v>2054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22</v>
      </c>
      <c r="B24" s="57">
        <v>2163</v>
      </c>
      <c r="C24" s="60">
        <v>23</v>
      </c>
      <c r="D24" s="57">
        <v>2170</v>
      </c>
      <c r="E24" s="60"/>
      <c r="F24" s="57"/>
      <c r="G24" s="63"/>
      <c r="H24" s="63"/>
      <c r="I24" s="39"/>
      <c r="J24" s="39"/>
      <c r="K24" s="49">
        <v>0</v>
      </c>
      <c r="L24">
        <v>22</v>
      </c>
      <c r="O24" s="43" t="s">
        <v>106</v>
      </c>
      <c r="P24" s="45">
        <f>U8</f>
        <v>4</v>
      </c>
      <c r="Q24" s="45">
        <f>Z8</f>
        <v>6</v>
      </c>
      <c r="R24" s="45">
        <f>AE8</f>
        <v>5</v>
      </c>
      <c r="S24" s="45">
        <f>AJ8</f>
        <v>9</v>
      </c>
      <c r="T24" s="45">
        <f>AO8</f>
        <v>7</v>
      </c>
      <c r="U24" s="45">
        <f>AT8</f>
        <v>7</v>
      </c>
      <c r="V24" s="43"/>
    </row>
    <row r="25" spans="1:22" x14ac:dyDescent="0.3">
      <c r="A25" s="57">
        <v>22</v>
      </c>
      <c r="B25" s="57">
        <v>2305</v>
      </c>
      <c r="C25" s="60">
        <v>23</v>
      </c>
      <c r="D25" s="57">
        <v>2344</v>
      </c>
      <c r="E25" s="60"/>
      <c r="F25" s="57"/>
      <c r="G25" s="63"/>
      <c r="H25" s="63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22</v>
      </c>
      <c r="B26" s="56">
        <v>2457</v>
      </c>
      <c r="C26" s="59">
        <v>23</v>
      </c>
      <c r="D26" s="56">
        <v>2464</v>
      </c>
      <c r="E26" s="59"/>
      <c r="F26" s="56"/>
      <c r="G26" s="62"/>
      <c r="H26" s="62"/>
      <c r="I26" s="40"/>
      <c r="J26" s="40"/>
      <c r="K26" s="41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2561</v>
      </c>
      <c r="C27" s="59">
        <v>21</v>
      </c>
      <c r="D27" s="56">
        <v>2573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22</v>
      </c>
      <c r="B28" s="56">
        <v>2702</v>
      </c>
      <c r="C28" s="59">
        <v>23</v>
      </c>
      <c r="D28" s="56">
        <v>2710</v>
      </c>
      <c r="E28" s="59"/>
      <c r="F28" s="56"/>
      <c r="G28" s="62"/>
      <c r="H28" s="62"/>
      <c r="I28" s="40"/>
      <c r="J28" s="40"/>
      <c r="K28" s="41">
        <v>0</v>
      </c>
      <c r="L28">
        <v>22</v>
      </c>
      <c r="N28" s="39"/>
      <c r="O28" s="48" t="s">
        <v>110</v>
      </c>
      <c r="P28">
        <f>D15/P20</f>
        <v>127.44444444444444</v>
      </c>
      <c r="Q28">
        <f>(D25-D15)/Q20</f>
        <v>119.7</v>
      </c>
      <c r="R28">
        <f>(D34-D25)/R20</f>
        <v>123.55555555555556</v>
      </c>
      <c r="S28">
        <f>(D43-D34)/S20</f>
        <v>117</v>
      </c>
      <c r="T28">
        <f>(D53-D43)/T20</f>
        <v>121.8</v>
      </c>
      <c r="U28">
        <f>(D62-D53)/U20</f>
        <v>111.55555555555556</v>
      </c>
    </row>
    <row r="29" spans="1:22" x14ac:dyDescent="0.3">
      <c r="A29" s="56">
        <v>11</v>
      </c>
      <c r="B29" s="56">
        <v>2807</v>
      </c>
      <c r="C29" s="59">
        <v>21</v>
      </c>
      <c r="D29" s="56">
        <v>2833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22</v>
      </c>
      <c r="B30" s="56">
        <v>2939</v>
      </c>
      <c r="C30" s="59">
        <v>23</v>
      </c>
      <c r="D30" s="56">
        <v>2952</v>
      </c>
      <c r="E30" s="59"/>
      <c r="F30" s="56"/>
      <c r="G30" s="62"/>
      <c r="H30" s="62"/>
      <c r="I30" s="40"/>
      <c r="J30" s="40"/>
      <c r="K30" s="41">
        <v>0</v>
      </c>
      <c r="L30">
        <v>22</v>
      </c>
    </row>
    <row r="31" spans="1:22" x14ac:dyDescent="0.3">
      <c r="A31" s="56">
        <v>11</v>
      </c>
      <c r="B31" s="56">
        <v>3051</v>
      </c>
      <c r="C31" s="59">
        <v>21</v>
      </c>
      <c r="D31" s="56">
        <v>3068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3160</v>
      </c>
      <c r="C32" s="59">
        <v>21</v>
      </c>
      <c r="D32" s="56">
        <v>3185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6">
        <v>22</v>
      </c>
      <c r="B33" s="56">
        <v>3299</v>
      </c>
      <c r="C33" s="59">
        <v>23</v>
      </c>
      <c r="D33" s="56">
        <v>3346</v>
      </c>
      <c r="E33" s="59"/>
      <c r="F33" s="56"/>
      <c r="G33" s="62"/>
      <c r="H33" s="62"/>
      <c r="I33" s="40"/>
      <c r="J33" s="40"/>
      <c r="K33" s="41">
        <v>0</v>
      </c>
      <c r="L33">
        <v>22</v>
      </c>
    </row>
    <row r="34" spans="1:12" x14ac:dyDescent="0.3">
      <c r="A34" s="56">
        <v>11</v>
      </c>
      <c r="B34" s="56">
        <v>3443</v>
      </c>
      <c r="C34" s="59">
        <v>21</v>
      </c>
      <c r="D34" s="56">
        <v>3456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7">
        <v>11</v>
      </c>
      <c r="B35" s="57">
        <v>3549</v>
      </c>
      <c r="C35" s="60">
        <v>21</v>
      </c>
      <c r="D35" s="57">
        <v>3567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3659</v>
      </c>
      <c r="C36" s="60">
        <v>21</v>
      </c>
      <c r="D36" s="57">
        <v>3674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3766</v>
      </c>
      <c r="C37" s="60">
        <v>21</v>
      </c>
      <c r="D37" s="57">
        <v>3782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3878</v>
      </c>
      <c r="C38" s="60">
        <v>21</v>
      </c>
      <c r="D38" s="57">
        <v>3894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3986</v>
      </c>
      <c r="C39" s="60">
        <v>21</v>
      </c>
      <c r="D39" s="57">
        <v>3994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4100</v>
      </c>
      <c r="C40" s="60">
        <v>21</v>
      </c>
      <c r="D40" s="57">
        <v>4118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4238</v>
      </c>
      <c r="C41" s="60">
        <v>21</v>
      </c>
      <c r="D41" s="57">
        <v>4269</v>
      </c>
      <c r="E41" s="60"/>
      <c r="F41" s="57"/>
      <c r="G41" s="63"/>
      <c r="H41" s="63"/>
      <c r="I41" s="39"/>
      <c r="J41" s="39"/>
      <c r="K41" s="49">
        <v>0</v>
      </c>
      <c r="L41">
        <v>12</v>
      </c>
    </row>
    <row r="42" spans="1:12" x14ac:dyDescent="0.3">
      <c r="A42" s="57">
        <v>11</v>
      </c>
      <c r="B42" s="57">
        <v>4363</v>
      </c>
      <c r="C42" s="60">
        <v>21</v>
      </c>
      <c r="D42" s="57">
        <v>4385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4478</v>
      </c>
      <c r="C43" s="60">
        <v>21</v>
      </c>
      <c r="D43" s="57">
        <v>4509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6">
        <v>11</v>
      </c>
      <c r="B44" s="56">
        <v>4602</v>
      </c>
      <c r="C44" s="59">
        <v>21</v>
      </c>
      <c r="D44" s="56">
        <v>4616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4708</v>
      </c>
      <c r="C45" s="59">
        <v>21</v>
      </c>
      <c r="D45" s="56">
        <v>4729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4831</v>
      </c>
      <c r="C46" s="59">
        <v>21</v>
      </c>
      <c r="D46" s="56">
        <v>4845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4943</v>
      </c>
      <c r="C47" s="59">
        <v>21</v>
      </c>
      <c r="D47" s="56">
        <v>4981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5074</v>
      </c>
      <c r="C48" s="59">
        <v>21</v>
      </c>
      <c r="D48" s="56">
        <v>5105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5200</v>
      </c>
      <c r="C49" s="59">
        <v>21</v>
      </c>
      <c r="D49" s="56">
        <v>5212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11</v>
      </c>
      <c r="B50" s="56">
        <v>5306</v>
      </c>
      <c r="C50" s="59">
        <v>21</v>
      </c>
      <c r="D50" s="56">
        <v>5323</v>
      </c>
      <c r="E50" s="59"/>
      <c r="F50" s="56"/>
      <c r="G50" s="62"/>
      <c r="H50" s="62"/>
      <c r="I50" s="40"/>
      <c r="J50" s="40"/>
      <c r="K50" s="41">
        <v>0</v>
      </c>
      <c r="L50">
        <v>12</v>
      </c>
    </row>
    <row r="51" spans="1:12" x14ac:dyDescent="0.3">
      <c r="A51" s="56">
        <v>22</v>
      </c>
      <c r="B51" s="56">
        <v>5425</v>
      </c>
      <c r="C51" s="59">
        <v>23</v>
      </c>
      <c r="D51" s="56">
        <v>5445</v>
      </c>
      <c r="E51" s="59"/>
      <c r="F51" s="56"/>
      <c r="G51" s="62"/>
      <c r="H51" s="62"/>
      <c r="I51" s="40"/>
      <c r="J51" s="40"/>
      <c r="K51" s="41">
        <v>0</v>
      </c>
      <c r="L51">
        <v>22</v>
      </c>
    </row>
    <row r="52" spans="1:12" x14ac:dyDescent="0.3">
      <c r="A52" s="56">
        <v>22</v>
      </c>
      <c r="B52" s="56">
        <v>5561</v>
      </c>
      <c r="C52" s="59">
        <v>23</v>
      </c>
      <c r="D52" s="56">
        <v>5580</v>
      </c>
      <c r="E52" s="59"/>
      <c r="F52" s="56"/>
      <c r="G52" s="62"/>
      <c r="H52" s="62"/>
      <c r="I52" s="40"/>
      <c r="J52" s="40"/>
      <c r="K52" s="41">
        <v>0</v>
      </c>
      <c r="L52">
        <v>22</v>
      </c>
    </row>
    <row r="53" spans="1:12" x14ac:dyDescent="0.3">
      <c r="A53" s="56">
        <v>22</v>
      </c>
      <c r="B53" s="56">
        <v>5703</v>
      </c>
      <c r="C53" s="59">
        <v>23</v>
      </c>
      <c r="D53" s="56">
        <v>5727</v>
      </c>
      <c r="E53" s="59"/>
      <c r="F53" s="56"/>
      <c r="G53" s="62"/>
      <c r="H53" s="62"/>
      <c r="I53" s="40"/>
      <c r="J53" s="40"/>
      <c r="K53" s="41">
        <v>0</v>
      </c>
      <c r="L53">
        <v>22</v>
      </c>
    </row>
    <row r="54" spans="1:12" x14ac:dyDescent="0.3">
      <c r="A54" s="57">
        <v>11</v>
      </c>
      <c r="B54" s="57">
        <v>5822</v>
      </c>
      <c r="C54" s="60">
        <v>21</v>
      </c>
      <c r="D54" s="57">
        <v>5834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11</v>
      </c>
      <c r="B55" s="57">
        <v>5928</v>
      </c>
      <c r="C55" s="60">
        <v>12</v>
      </c>
      <c r="D55" s="57">
        <v>5958</v>
      </c>
      <c r="E55" s="60"/>
      <c r="F55" s="57"/>
      <c r="G55" s="63"/>
      <c r="H55" s="63"/>
      <c r="I55" s="39"/>
      <c r="J55" s="39"/>
      <c r="K55" s="49">
        <v>0</v>
      </c>
      <c r="L55">
        <v>11</v>
      </c>
    </row>
    <row r="56" spans="1:12" x14ac:dyDescent="0.3">
      <c r="A56" s="57">
        <v>11</v>
      </c>
      <c r="B56" s="57">
        <v>6053</v>
      </c>
      <c r="C56" s="60">
        <v>21</v>
      </c>
      <c r="D56" s="57">
        <v>6064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6156</v>
      </c>
      <c r="C57" s="60">
        <v>21</v>
      </c>
      <c r="D57" s="57">
        <v>6165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6261</v>
      </c>
      <c r="C58" s="60">
        <v>21</v>
      </c>
      <c r="D58" s="57">
        <v>6285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6378</v>
      </c>
      <c r="C59" s="60">
        <v>12</v>
      </c>
      <c r="D59" s="57">
        <v>6405</v>
      </c>
      <c r="E59" s="60"/>
      <c r="F59" s="57"/>
      <c r="G59" s="63"/>
      <c r="H59" s="63"/>
      <c r="I59" s="39"/>
      <c r="J59" s="39"/>
      <c r="K59" s="49">
        <v>0</v>
      </c>
      <c r="L59">
        <v>11</v>
      </c>
    </row>
    <row r="60" spans="1:12" x14ac:dyDescent="0.3">
      <c r="A60" s="57">
        <v>11</v>
      </c>
      <c r="B60" s="57">
        <v>6503</v>
      </c>
      <c r="C60" s="60">
        <v>21</v>
      </c>
      <c r="D60" s="57">
        <v>6516</v>
      </c>
      <c r="E60" s="60"/>
      <c r="F60" s="57"/>
      <c r="G60" s="63"/>
      <c r="H60" s="63"/>
      <c r="I60" s="39"/>
      <c r="J60" s="39"/>
      <c r="K60" s="49">
        <v>0</v>
      </c>
      <c r="L60">
        <v>12</v>
      </c>
    </row>
    <row r="61" spans="1:12" x14ac:dyDescent="0.3">
      <c r="A61" s="57">
        <v>11</v>
      </c>
      <c r="B61" s="57">
        <v>6608</v>
      </c>
      <c r="C61" s="60">
        <v>21</v>
      </c>
      <c r="D61" s="57">
        <v>6623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11</v>
      </c>
      <c r="B62" s="57">
        <v>6715</v>
      </c>
      <c r="C62" s="60">
        <v>21</v>
      </c>
      <c r="D62" s="57">
        <v>6731</v>
      </c>
      <c r="E62" s="60"/>
      <c r="F62" s="57"/>
      <c r="G62" s="63"/>
      <c r="H62" s="63"/>
      <c r="I62" s="39"/>
      <c r="J62" s="39"/>
      <c r="K62" s="49">
        <v>1</v>
      </c>
      <c r="L62">
        <v>12</v>
      </c>
    </row>
    <row r="63" spans="1:12" x14ac:dyDescent="0.3">
      <c r="A63" s="17"/>
      <c r="B63" s="17"/>
      <c r="C63" s="17"/>
      <c r="D63" s="17"/>
      <c r="E63" s="17"/>
      <c r="F63" s="17"/>
      <c r="G63" s="17"/>
      <c r="H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71</v>
      </c>
      <c r="V3" s="25" t="s">
        <v>118</v>
      </c>
      <c r="W3">
        <f>COUNTA(L7:L18)</f>
        <v>12</v>
      </c>
      <c r="AA3" s="25" t="s">
        <v>118</v>
      </c>
      <c r="AB3">
        <f>COUNTA(L19:L30)</f>
        <v>12</v>
      </c>
      <c r="AF3" s="25" t="s">
        <v>118</v>
      </c>
      <c r="AG3">
        <f>COUNTA(L31:L41)</f>
        <v>11</v>
      </c>
      <c r="AK3" s="25" t="s">
        <v>118</v>
      </c>
      <c r="AL3">
        <f>COUNTA(L42:L53)</f>
        <v>12</v>
      </c>
      <c r="AP3" s="25" t="s">
        <v>118</v>
      </c>
      <c r="AQ3">
        <f>COUNTA(L54:L65)</f>
        <v>12</v>
      </c>
      <c r="AU3" s="25" t="s">
        <v>118</v>
      </c>
      <c r="AV3">
        <f>COUNTA(L66:L77)</f>
        <v>12</v>
      </c>
    </row>
    <row r="4" spans="1:48" x14ac:dyDescent="0.3">
      <c r="P4" s="25" t="s">
        <v>86</v>
      </c>
      <c r="Q4" s="26">
        <f>SUM(O7:O14)</f>
        <v>71</v>
      </c>
      <c r="V4" s="25" t="s">
        <v>119</v>
      </c>
      <c r="W4">
        <f>SUM(U7:U14)</f>
        <v>12</v>
      </c>
      <c r="AA4" s="25" t="s">
        <v>119</v>
      </c>
      <c r="AB4">
        <f>SUM(Z7:Z14)</f>
        <v>12</v>
      </c>
      <c r="AF4" s="25" t="s">
        <v>119</v>
      </c>
      <c r="AG4">
        <f>SUM(AE7:AE14)</f>
        <v>11</v>
      </c>
      <c r="AK4" s="25" t="s">
        <v>119</v>
      </c>
      <c r="AL4">
        <f>SUM(AJ7:AJ14)</f>
        <v>12</v>
      </c>
      <c r="AP4" s="25" t="s">
        <v>119</v>
      </c>
      <c r="AQ4">
        <f>SUM(AO7:AO14)</f>
        <v>12</v>
      </c>
      <c r="AU4" s="25" t="s">
        <v>119</v>
      </c>
      <c r="AV4">
        <f>SUM(AT7:AT14)</f>
        <v>12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42</v>
      </c>
      <c r="C7" s="58">
        <v>23</v>
      </c>
      <c r="D7" s="55">
        <v>58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3</v>
      </c>
      <c r="P7" s="34">
        <f>O7/$Q$4</f>
        <v>4.2253521126760563E-2</v>
      </c>
      <c r="Q7" s="34">
        <f>IF(P7=0,0,(P7*((LOG(P7))/LOG(2))))</f>
        <v>-0.19287822332888138</v>
      </c>
      <c r="T7" s="34">
        <f>N7</f>
        <v>11</v>
      </c>
      <c r="U7" s="34">
        <f>COUNTIF(L7:L18,T7)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COUNTIF(L19:L30,Y7)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COUNTIF(L31:L41,AD7)</f>
        <v>1</v>
      </c>
      <c r="AF7" s="34">
        <f>AE7/(AG4-AE8)</f>
        <v>0.16666666666666666</v>
      </c>
      <c r="AG7" s="34">
        <f>IF(AF7=0,0,(AF7*((LOG(AF7))/LOG(2))))</f>
        <v>-0.43082708345352599</v>
      </c>
      <c r="AI7" s="34">
        <f>N7</f>
        <v>11</v>
      </c>
      <c r="AJ7" s="34">
        <f>COUNTIF(L42:L53,AI7)</f>
        <v>1</v>
      </c>
      <c r="AK7" s="34">
        <f>AJ7/(AL4-AJ8)</f>
        <v>0.25</v>
      </c>
      <c r="AL7" s="34">
        <f>IF(AK7=0,0,(AK7*((LOG(AK7))/LOG(2))))</f>
        <v>-0.5</v>
      </c>
      <c r="AN7" s="34">
        <f>N7</f>
        <v>11</v>
      </c>
      <c r="AO7" s="34">
        <f>COUNTIF(L54:L65,AN7)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COUNTIF(L66:L77,AS7)</f>
        <v>1</v>
      </c>
      <c r="AU7" s="34">
        <f>AT7/(AV4-AT8)</f>
        <v>0.25</v>
      </c>
      <c r="AV7" s="34">
        <f>IF(AU7=0,0,(AU7*((LOG(AU7))/LOG(2))))</f>
        <v>-0.5</v>
      </c>
    </row>
    <row r="8" spans="1:48" x14ac:dyDescent="0.3">
      <c r="A8" s="56">
        <v>22</v>
      </c>
      <c r="B8" s="56">
        <v>169</v>
      </c>
      <c r="C8" s="59">
        <v>23</v>
      </c>
      <c r="D8" s="56">
        <v>177</v>
      </c>
      <c r="E8" s="59"/>
      <c r="F8" s="56"/>
      <c r="G8" s="62"/>
      <c r="H8" s="62"/>
      <c r="I8" s="40"/>
      <c r="J8" s="40"/>
      <c r="K8" s="41">
        <v>0</v>
      </c>
      <c r="L8">
        <v>22</v>
      </c>
      <c r="N8" s="34">
        <v>12</v>
      </c>
      <c r="O8" s="34">
        <f>COUNTIF($L$7:$L$500,N8)</f>
        <v>35</v>
      </c>
      <c r="P8" s="34">
        <f>O8/$Q$4</f>
        <v>0.49295774647887325</v>
      </c>
      <c r="Q8" s="34">
        <f>IF(P8=0,0,(P8*((LOG(P8))/LOG(2))))</f>
        <v>-0.50304568436042307</v>
      </c>
      <c r="T8" s="34">
        <f>N8</f>
        <v>12</v>
      </c>
      <c r="U8" s="34">
        <f>COUNTIF(L7:L18,T8)</f>
        <v>8</v>
      </c>
      <c r="V8" s="53"/>
      <c r="W8" s="54"/>
      <c r="Y8" s="34">
        <f>N8</f>
        <v>12</v>
      </c>
      <c r="Z8" s="34">
        <f>COUNTIF(L19:L30,Y8)</f>
        <v>6</v>
      </c>
      <c r="AA8" s="53"/>
      <c r="AB8" s="54"/>
      <c r="AD8" s="34">
        <f>N8</f>
        <v>12</v>
      </c>
      <c r="AE8" s="34">
        <f>COUNTIF(L31:L41,AD8)</f>
        <v>5</v>
      </c>
      <c r="AF8" s="53"/>
      <c r="AG8" s="54"/>
      <c r="AI8" s="34">
        <f>N8</f>
        <v>12</v>
      </c>
      <c r="AJ8" s="34">
        <f>COUNTIF(L42:L53,AI8)</f>
        <v>8</v>
      </c>
      <c r="AK8" s="53"/>
      <c r="AL8" s="54"/>
      <c r="AN8" s="34">
        <f>N8</f>
        <v>12</v>
      </c>
      <c r="AO8" s="34">
        <f>COUNTIF(L54:L65,AN8)</f>
        <v>0</v>
      </c>
      <c r="AP8" s="53"/>
      <c r="AQ8" s="54"/>
      <c r="AS8" s="34">
        <f>N8</f>
        <v>12</v>
      </c>
      <c r="AT8" s="34">
        <f>COUNTIF(L66:L77,AS8)</f>
        <v>8</v>
      </c>
      <c r="AU8" s="53"/>
      <c r="AV8" s="54"/>
    </row>
    <row r="9" spans="1:48" x14ac:dyDescent="0.3">
      <c r="A9" s="56">
        <v>11</v>
      </c>
      <c r="B9" s="56">
        <v>275</v>
      </c>
      <c r="C9" s="59">
        <v>21</v>
      </c>
      <c r="D9" s="56">
        <v>295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5</v>
      </c>
      <c r="P9" s="34">
        <f>O9/$Q$4</f>
        <v>7.0422535211267609E-2</v>
      </c>
      <c r="Q9" s="34">
        <f>IF(P9=0,0,(P9*((LOG(P9))/LOG(2))))</f>
        <v>-0.2695647200434732</v>
      </c>
      <c r="T9" s="34">
        <f>N9</f>
        <v>21</v>
      </c>
      <c r="U9" s="34">
        <f>COUNTIF(L7:L18,T9)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COUNTIF(L19:L30,Y9)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COUNTIF(L31:L41,AD9)</f>
        <v>1</v>
      </c>
      <c r="AF9" s="34">
        <f>AE9/(AG4-AE8)</f>
        <v>0.16666666666666666</v>
      </c>
      <c r="AG9" s="34">
        <f>IF(AF9=0,0,(AF9*((LOG(AF9))/LOG(2))))</f>
        <v>-0.43082708345352599</v>
      </c>
      <c r="AI9" s="34">
        <f>N9</f>
        <v>21</v>
      </c>
      <c r="AJ9" s="34">
        <f>COUNTIF(L42:L53,AI9)</f>
        <v>2</v>
      </c>
      <c r="AK9" s="34">
        <f>AJ9/(AL4-AJ8)</f>
        <v>0.5</v>
      </c>
      <c r="AL9" s="34">
        <f>IF(AK9=0,0,(AK9*((LOG(AK9))/LOG(2))))</f>
        <v>-0.5</v>
      </c>
      <c r="AN9" s="34">
        <f>N9</f>
        <v>21</v>
      </c>
      <c r="AO9" s="34">
        <f>COUNTIF(L54:L65,AN9)</f>
        <v>1</v>
      </c>
      <c r="AP9" s="34">
        <f>AO9/(AQ4-AO8)</f>
        <v>8.3333333333333329E-2</v>
      </c>
      <c r="AQ9" s="34">
        <f>IF(AP9=0,0,(AP9*((LOG(AP9))/LOG(2))))</f>
        <v>-0.29874687506009634</v>
      </c>
      <c r="AS9" s="34">
        <f>N9</f>
        <v>21</v>
      </c>
      <c r="AT9" s="34">
        <f>COUNTIF(L66:L77,AS9)</f>
        <v>1</v>
      </c>
      <c r="AU9" s="34">
        <f>AT9/(AV4-AT8)</f>
        <v>0.25</v>
      </c>
      <c r="AV9" s="34">
        <f>IF(AU9=0,0,(AU9*((LOG(AU9))/LOG(2))))</f>
        <v>-0.5</v>
      </c>
    </row>
    <row r="10" spans="1:48" x14ac:dyDescent="0.3">
      <c r="A10" s="56">
        <v>11</v>
      </c>
      <c r="B10" s="56">
        <v>390</v>
      </c>
      <c r="C10" s="59">
        <v>21</v>
      </c>
      <c r="D10" s="56">
        <v>398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28</v>
      </c>
      <c r="P10" s="34">
        <f>O10/$Q$4</f>
        <v>0.39436619718309857</v>
      </c>
      <c r="Q10" s="34">
        <f>IF(P10=0,0,(P10*((LOG(P10))/LOG(2))))</f>
        <v>-0.52939410603546733</v>
      </c>
      <c r="T10" s="34">
        <f>N10</f>
        <v>22</v>
      </c>
      <c r="U10" s="34">
        <f>COUNTIF(L7:L18,T10)</f>
        <v>4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COUNTIF(L19:L30,Y10)</f>
        <v>6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COUNTIF(L31:L41,AD10)</f>
        <v>4</v>
      </c>
      <c r="AF10" s="34">
        <f>AE10/(AG4-AE8)</f>
        <v>0.66666666666666663</v>
      </c>
      <c r="AG10" s="34">
        <f>IF(AF10=0,0,(AF10*((LOG(AF10))/LOG(2))))</f>
        <v>-0.38997500048077083</v>
      </c>
      <c r="AI10" s="34">
        <f>N10</f>
        <v>22</v>
      </c>
      <c r="AJ10" s="34">
        <f>COUNTIF(L42:L53,AI10)</f>
        <v>1</v>
      </c>
      <c r="AK10" s="34">
        <f>AJ10/(AL4-AJ8)</f>
        <v>0.25</v>
      </c>
      <c r="AL10" s="34">
        <f>IF(AK10=0,0,(AK10*((LOG(AK10))/LOG(2))))</f>
        <v>-0.5</v>
      </c>
      <c r="AN10" s="34">
        <f>N10</f>
        <v>22</v>
      </c>
      <c r="AO10" s="34">
        <f>COUNTIF(L54:L65,AN10)</f>
        <v>11</v>
      </c>
      <c r="AP10" s="34">
        <f>AO10/(AQ4-AO8)</f>
        <v>0.91666666666666663</v>
      </c>
      <c r="AQ10" s="34">
        <f>IF(AP10=0,0,(AP10*((LOG(AP10))/LOG(2))))</f>
        <v>-0.1150699752435374</v>
      </c>
      <c r="AS10" s="34">
        <f>N10</f>
        <v>22</v>
      </c>
      <c r="AT10" s="34">
        <f>COUNTIF(L66:L77,AS10)</f>
        <v>2</v>
      </c>
      <c r="AU10" s="34">
        <f>AT10/(AV4-AT8)</f>
        <v>0.5</v>
      </c>
      <c r="AV10" s="34">
        <f>IF(AU10=0,0,(AU10*((LOG(AU10))/LOG(2))))</f>
        <v>-0.5</v>
      </c>
    </row>
    <row r="11" spans="1:48" x14ac:dyDescent="0.3">
      <c r="A11" s="56">
        <v>11</v>
      </c>
      <c r="B11" s="56">
        <v>492</v>
      </c>
      <c r="C11" s="59">
        <v>21</v>
      </c>
      <c r="D11" s="56">
        <v>513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COUNTIF(L7:L18,T11)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COUNTIF(L19:L30,Y11)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COUNTIF(L31:L41,AD11)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COUNTIF(L42:L53,AI11)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COUNTIF(L54:L65,AN11)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COUNTIF(L66:L77,AS11)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612</v>
      </c>
      <c r="C12" s="59">
        <v>21</v>
      </c>
      <c r="D12" s="56">
        <v>620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COUNTIF(L7:L18,T12)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COUNTIF(L19:L30,Y12)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COUNTIF(L31:L41,AD12)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COUNTIF(L42:L53,AI12)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COUNTIF(L54:L65,AN12)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COUNTIF(L66:L77,AS12)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716</v>
      </c>
      <c r="C13" s="59">
        <v>21</v>
      </c>
      <c r="D13" s="56">
        <v>730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COUNTIF(L7:L18,T13)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COUNTIF(L19:L30,Y13)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COUNTIF(L31:L41,AD13)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COUNTIF(L42:L53,AI13)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COUNTIF(L54:L65,AN13)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COUNTIF(L66:L77,AS13)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832</v>
      </c>
      <c r="C14" s="59">
        <v>23</v>
      </c>
      <c r="D14" s="56">
        <v>845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COUNTIF(L7:L18,T14)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COUNTIF(L19:L30,Y14)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COUNTIF(L31:L41,AD14)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COUNTIF(L42:L53,AI14)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COUNTIF(L54:L65,AN14)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COUNTIF(L66:L77,AS14)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941</v>
      </c>
      <c r="C15" s="59">
        <v>21</v>
      </c>
      <c r="D15" s="56">
        <v>954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1.4948827337682449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1.2516291673878228</v>
      </c>
      <c r="AK15">
        <f>SUM(AK7:AK14)</f>
        <v>1</v>
      </c>
      <c r="AL15">
        <f>-SUM(AL7:AL14)</f>
        <v>1.5</v>
      </c>
      <c r="AP15">
        <f>SUM(AP7:AP14)</f>
        <v>1</v>
      </c>
      <c r="AQ15">
        <f>-SUM(AQ7:AQ14)</f>
        <v>0.41381685030363374</v>
      </c>
      <c r="AU15">
        <f>SUM(AU7:AU14)</f>
        <v>1</v>
      </c>
      <c r="AV15">
        <f>-SUM(AV7:AV14)</f>
        <v>1.5</v>
      </c>
    </row>
    <row r="16" spans="1:48" x14ac:dyDescent="0.3">
      <c r="A16" s="56">
        <v>22</v>
      </c>
      <c r="B16" s="56">
        <v>1059</v>
      </c>
      <c r="C16" s="59">
        <v>23</v>
      </c>
      <c r="D16" s="56">
        <v>1066</v>
      </c>
      <c r="E16" s="59"/>
      <c r="F16" s="56"/>
      <c r="G16" s="62"/>
      <c r="H16" s="62"/>
      <c r="I16" s="40"/>
      <c r="J16" s="40"/>
      <c r="K16" s="41">
        <v>0</v>
      </c>
      <c r="L16">
        <v>22</v>
      </c>
      <c r="P16" s="27" t="s">
        <v>90</v>
      </c>
      <c r="Q16" s="27">
        <f>Q15/(LOG(Q4)/LOG(2))</f>
        <v>0.24308035838206091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0.36180196788536356</v>
      </c>
      <c r="AK16" s="27" t="s">
        <v>122</v>
      </c>
      <c r="AL16" s="27">
        <f>AL15/(LOG(AL4)/LOG(2))</f>
        <v>0.41841441847669475</v>
      </c>
      <c r="AP16" s="27" t="s">
        <v>123</v>
      </c>
      <c r="AQ16" s="27">
        <f>AQ15/(LOG(AQ4)/LOG(2))</f>
        <v>0.11543129118376823</v>
      </c>
      <c r="AU16" s="27" t="s">
        <v>124</v>
      </c>
      <c r="AV16" s="27">
        <f>AV15/(LOG(AV4)/LOG(2))</f>
        <v>0.41841441847669475</v>
      </c>
    </row>
    <row r="17" spans="1:22" x14ac:dyDescent="0.3">
      <c r="A17" s="56">
        <v>11</v>
      </c>
      <c r="B17" s="56">
        <v>1160</v>
      </c>
      <c r="C17" s="59">
        <v>21</v>
      </c>
      <c r="D17" s="56">
        <v>1168</v>
      </c>
      <c r="E17" s="59"/>
      <c r="F17" s="56"/>
      <c r="G17" s="62"/>
      <c r="H17" s="62"/>
      <c r="I17" s="40"/>
      <c r="J17" s="40"/>
      <c r="K17" s="41">
        <v>0</v>
      </c>
      <c r="L17">
        <v>12</v>
      </c>
    </row>
    <row r="18" spans="1:22" x14ac:dyDescent="0.3">
      <c r="A18" s="56">
        <v>11</v>
      </c>
      <c r="B18" s="56">
        <v>1261</v>
      </c>
      <c r="C18" s="59">
        <v>21</v>
      </c>
      <c r="D18" s="56">
        <v>1269</v>
      </c>
      <c r="E18" s="59"/>
      <c r="F18" s="56"/>
      <c r="G18" s="62"/>
      <c r="H18" s="62"/>
      <c r="I18" s="40"/>
      <c r="J18" s="40"/>
      <c r="K18" s="41">
        <v>0</v>
      </c>
      <c r="L18">
        <v>12</v>
      </c>
    </row>
    <row r="19" spans="1:22" x14ac:dyDescent="0.3">
      <c r="A19" s="57">
        <v>22</v>
      </c>
      <c r="B19" s="57">
        <v>1383</v>
      </c>
      <c r="C19" s="60">
        <v>23</v>
      </c>
      <c r="D19" s="57">
        <v>1390</v>
      </c>
      <c r="E19" s="60"/>
      <c r="F19" s="57"/>
      <c r="G19" s="63"/>
      <c r="H19" s="63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1505</v>
      </c>
      <c r="C20" s="60">
        <v>23</v>
      </c>
      <c r="D20" s="57">
        <v>1512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COUNTIF(L7:L77,G3)</f>
        <v>35</v>
      </c>
      <c r="O20" s="38"/>
      <c r="P20" s="45">
        <v>12</v>
      </c>
      <c r="Q20" s="45">
        <v>12</v>
      </c>
      <c r="R20" s="45">
        <v>11</v>
      </c>
      <c r="S20" s="45">
        <v>12</v>
      </c>
      <c r="T20" s="45">
        <v>12</v>
      </c>
      <c r="U20" s="45">
        <v>12</v>
      </c>
      <c r="V20" s="44"/>
    </row>
    <row r="21" spans="1:22" x14ac:dyDescent="0.3">
      <c r="A21" s="57">
        <v>11</v>
      </c>
      <c r="B21" s="57">
        <v>1609</v>
      </c>
      <c r="C21" s="60">
        <v>21</v>
      </c>
      <c r="D21" s="57">
        <v>1617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22</v>
      </c>
      <c r="B22" s="57">
        <v>1736</v>
      </c>
      <c r="C22" s="60">
        <v>23</v>
      </c>
      <c r="D22" s="57">
        <v>1743</v>
      </c>
      <c r="E22" s="60"/>
      <c r="F22" s="57"/>
      <c r="G22" s="63"/>
      <c r="H22" s="63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22</v>
      </c>
      <c r="B23" s="57">
        <v>1852</v>
      </c>
      <c r="C23" s="60">
        <v>23</v>
      </c>
      <c r="D23" s="57">
        <v>1860</v>
      </c>
      <c r="E23" s="60"/>
      <c r="F23" s="57"/>
      <c r="G23" s="63"/>
      <c r="H23" s="63"/>
      <c r="I23" s="39"/>
      <c r="J23" s="39"/>
      <c r="K23" s="49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1957</v>
      </c>
      <c r="C24" s="60">
        <v>21</v>
      </c>
      <c r="D24" s="57">
        <v>1972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8</v>
      </c>
      <c r="Q24" s="45">
        <f>Z8</f>
        <v>6</v>
      </c>
      <c r="R24" s="45">
        <f>AE8</f>
        <v>5</v>
      </c>
      <c r="S24" s="45">
        <f>AJ8</f>
        <v>8</v>
      </c>
      <c r="T24" s="45">
        <f>AO8</f>
        <v>0</v>
      </c>
      <c r="U24" s="45">
        <f>AT8</f>
        <v>8</v>
      </c>
      <c r="V24" s="43"/>
    </row>
    <row r="25" spans="1:22" x14ac:dyDescent="0.3">
      <c r="A25" s="57">
        <v>22</v>
      </c>
      <c r="B25" s="57">
        <v>2081</v>
      </c>
      <c r="C25" s="60">
        <v>23</v>
      </c>
      <c r="D25" s="57">
        <v>2093</v>
      </c>
      <c r="E25" s="60"/>
      <c r="F25" s="57"/>
      <c r="G25" s="63"/>
      <c r="H25" s="63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2185</v>
      </c>
      <c r="C26" s="60">
        <v>21</v>
      </c>
      <c r="D26" s="57">
        <v>2199</v>
      </c>
      <c r="E26" s="60"/>
      <c r="F26" s="57"/>
      <c r="G26" s="63"/>
      <c r="H26" s="63"/>
      <c r="I26" s="39"/>
      <c r="J26" s="39"/>
      <c r="K26" s="49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7">
        <v>11</v>
      </c>
      <c r="B27" s="57">
        <v>2293</v>
      </c>
      <c r="C27" s="60">
        <v>21</v>
      </c>
      <c r="D27" s="57">
        <v>2301</v>
      </c>
      <c r="E27" s="60"/>
      <c r="F27" s="57"/>
      <c r="G27" s="63"/>
      <c r="H27" s="63"/>
      <c r="I27" s="39"/>
      <c r="J27" s="39"/>
      <c r="K27" s="49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22</v>
      </c>
      <c r="B28" s="57">
        <v>2408</v>
      </c>
      <c r="C28" s="60">
        <v>23</v>
      </c>
      <c r="D28" s="57">
        <v>2421</v>
      </c>
      <c r="E28" s="60"/>
      <c r="F28" s="57"/>
      <c r="G28" s="63"/>
      <c r="H28" s="63"/>
      <c r="I28" s="39"/>
      <c r="J28" s="39"/>
      <c r="K28" s="49">
        <v>0</v>
      </c>
      <c r="L28">
        <v>22</v>
      </c>
      <c r="N28" s="39"/>
      <c r="O28" s="48" t="s">
        <v>110</v>
      </c>
      <c r="P28">
        <f>D18/P20</f>
        <v>105.75</v>
      </c>
      <c r="Q28">
        <f>(D30-D18)/Q20</f>
        <v>113.16666666666667</v>
      </c>
      <c r="R28">
        <f>(D41-D30)/R20</f>
        <v>118.72727272727273</v>
      </c>
      <c r="S28">
        <f>(D53-D41)/S20</f>
        <v>109.33333333333333</v>
      </c>
      <c r="T28">
        <f>(D65-D53)/T20</f>
        <v>126.25</v>
      </c>
      <c r="U28">
        <f>(D77-D65)/U20</f>
        <v>132.58333333333334</v>
      </c>
    </row>
    <row r="29" spans="1:22" x14ac:dyDescent="0.3">
      <c r="A29" s="57">
        <v>11</v>
      </c>
      <c r="B29" s="57">
        <v>2518</v>
      </c>
      <c r="C29" s="60">
        <v>21</v>
      </c>
      <c r="D29" s="57">
        <v>2526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2619</v>
      </c>
      <c r="C30" s="60">
        <v>21</v>
      </c>
      <c r="D30" s="57">
        <v>2627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6">
        <v>22</v>
      </c>
      <c r="B31" s="56">
        <v>2734</v>
      </c>
      <c r="C31" s="59">
        <v>23</v>
      </c>
      <c r="D31" s="56">
        <v>2741</v>
      </c>
      <c r="E31" s="59"/>
      <c r="F31" s="56"/>
      <c r="G31" s="62"/>
      <c r="H31" s="62"/>
      <c r="I31" s="40"/>
      <c r="J31" s="40"/>
      <c r="K31" s="41">
        <v>0</v>
      </c>
      <c r="L31">
        <v>22</v>
      </c>
    </row>
    <row r="32" spans="1:22" x14ac:dyDescent="0.3">
      <c r="A32" s="56">
        <v>11</v>
      </c>
      <c r="B32" s="56">
        <v>2840</v>
      </c>
      <c r="C32" s="59">
        <v>12</v>
      </c>
      <c r="D32" s="56">
        <v>2863</v>
      </c>
      <c r="E32" s="59"/>
      <c r="F32" s="56"/>
      <c r="G32" s="62"/>
      <c r="H32" s="62"/>
      <c r="I32" s="40"/>
      <c r="J32" s="40"/>
      <c r="K32" s="41">
        <v>0</v>
      </c>
      <c r="L32">
        <v>11</v>
      </c>
    </row>
    <row r="33" spans="1:12" x14ac:dyDescent="0.3">
      <c r="A33" s="56">
        <v>11</v>
      </c>
      <c r="B33" s="56">
        <v>2960</v>
      </c>
      <c r="C33" s="59">
        <v>21</v>
      </c>
      <c r="D33" s="56">
        <v>2968</v>
      </c>
      <c r="E33" s="59"/>
      <c r="F33" s="56"/>
      <c r="G33" s="62"/>
      <c r="H33" s="62"/>
      <c r="I33" s="40"/>
      <c r="J33" s="40"/>
      <c r="K33" s="41">
        <v>0</v>
      </c>
      <c r="L33">
        <v>12</v>
      </c>
    </row>
    <row r="34" spans="1:12" x14ac:dyDescent="0.3">
      <c r="A34" s="56">
        <v>22</v>
      </c>
      <c r="B34" s="56">
        <v>3069</v>
      </c>
      <c r="C34" s="59">
        <v>23</v>
      </c>
      <c r="D34" s="56">
        <v>3089</v>
      </c>
      <c r="E34" s="59"/>
      <c r="F34" s="56"/>
      <c r="G34" s="62"/>
      <c r="H34" s="62"/>
      <c r="I34" s="40"/>
      <c r="J34" s="40"/>
      <c r="K34" s="41">
        <v>0</v>
      </c>
      <c r="L34">
        <v>22</v>
      </c>
    </row>
    <row r="35" spans="1:12" x14ac:dyDescent="0.3">
      <c r="A35" s="56">
        <v>22</v>
      </c>
      <c r="B35" s="56">
        <v>3226</v>
      </c>
      <c r="C35" s="59">
        <v>23</v>
      </c>
      <c r="D35" s="56">
        <v>3233</v>
      </c>
      <c r="E35" s="59"/>
      <c r="F35" s="56"/>
      <c r="G35" s="62"/>
      <c r="H35" s="62"/>
      <c r="I35" s="40"/>
      <c r="J35" s="40"/>
      <c r="K35" s="41">
        <v>0</v>
      </c>
      <c r="L35">
        <v>22</v>
      </c>
    </row>
    <row r="36" spans="1:12" x14ac:dyDescent="0.3">
      <c r="A36" s="56">
        <v>11</v>
      </c>
      <c r="B36" s="56">
        <v>3331</v>
      </c>
      <c r="C36" s="59">
        <v>21</v>
      </c>
      <c r="D36" s="56">
        <v>3342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3435</v>
      </c>
      <c r="C37" s="59">
        <v>21</v>
      </c>
      <c r="D37" s="56">
        <v>3443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22</v>
      </c>
      <c r="B38" s="56">
        <v>3543</v>
      </c>
      <c r="C38" s="59">
        <v>14</v>
      </c>
      <c r="D38" s="56">
        <v>3557</v>
      </c>
      <c r="E38" s="59"/>
      <c r="F38" s="56"/>
      <c r="G38" s="62"/>
      <c r="H38" s="62"/>
      <c r="I38" s="40"/>
      <c r="J38" s="40"/>
      <c r="K38" s="41">
        <v>0</v>
      </c>
      <c r="L38">
        <v>21</v>
      </c>
    </row>
    <row r="39" spans="1:12" x14ac:dyDescent="0.3">
      <c r="A39" s="56">
        <v>22</v>
      </c>
      <c r="B39" s="56">
        <v>3667</v>
      </c>
      <c r="C39" s="59">
        <v>23</v>
      </c>
      <c r="D39" s="56">
        <v>3716</v>
      </c>
      <c r="E39" s="59"/>
      <c r="F39" s="56"/>
      <c r="G39" s="62"/>
      <c r="H39" s="62"/>
      <c r="I39" s="40"/>
      <c r="J39" s="40"/>
      <c r="K39" s="41">
        <v>0</v>
      </c>
      <c r="L39">
        <v>22</v>
      </c>
    </row>
    <row r="40" spans="1:12" x14ac:dyDescent="0.3">
      <c r="A40" s="56">
        <v>11</v>
      </c>
      <c r="B40" s="56">
        <v>3815</v>
      </c>
      <c r="C40" s="59">
        <v>21</v>
      </c>
      <c r="D40" s="56">
        <v>3826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3918</v>
      </c>
      <c r="C41" s="59">
        <v>21</v>
      </c>
      <c r="D41" s="56">
        <v>3933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7">
        <v>11</v>
      </c>
      <c r="B42" s="57">
        <v>4026</v>
      </c>
      <c r="C42" s="60">
        <v>21</v>
      </c>
      <c r="D42" s="57">
        <v>4039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4131</v>
      </c>
      <c r="C43" s="60">
        <v>21</v>
      </c>
      <c r="D43" s="57">
        <v>4142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4233</v>
      </c>
      <c r="C44" s="60">
        <v>12</v>
      </c>
      <c r="D44" s="57">
        <v>4241</v>
      </c>
      <c r="E44" s="60"/>
      <c r="F44" s="57"/>
      <c r="G44" s="63"/>
      <c r="H44" s="63"/>
      <c r="I44" s="39"/>
      <c r="J44" s="39"/>
      <c r="K44" s="49">
        <v>0</v>
      </c>
      <c r="L44">
        <v>11</v>
      </c>
    </row>
    <row r="45" spans="1:12" x14ac:dyDescent="0.3">
      <c r="A45" s="57">
        <v>11</v>
      </c>
      <c r="B45" s="57">
        <v>4338</v>
      </c>
      <c r="C45" s="60">
        <v>21</v>
      </c>
      <c r="D45" s="57">
        <v>4352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22</v>
      </c>
      <c r="B46" s="57">
        <v>4466</v>
      </c>
      <c r="C46" s="60">
        <v>14</v>
      </c>
      <c r="D46" s="57">
        <v>4479</v>
      </c>
      <c r="E46" s="60"/>
      <c r="F46" s="57"/>
      <c r="G46" s="63"/>
      <c r="H46" s="63"/>
      <c r="I46" s="39"/>
      <c r="J46" s="39"/>
      <c r="K46" s="49">
        <v>0</v>
      </c>
      <c r="L46">
        <v>21</v>
      </c>
    </row>
    <row r="47" spans="1:12" x14ac:dyDescent="0.3">
      <c r="A47" s="57">
        <v>11</v>
      </c>
      <c r="B47" s="57">
        <v>4577</v>
      </c>
      <c r="C47" s="60">
        <v>21</v>
      </c>
      <c r="D47" s="57">
        <v>4592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22</v>
      </c>
      <c r="B48" s="57">
        <v>4697</v>
      </c>
      <c r="C48" s="60">
        <v>23</v>
      </c>
      <c r="D48" s="57">
        <v>4705</v>
      </c>
      <c r="E48" s="60"/>
      <c r="F48" s="57"/>
      <c r="G48" s="63"/>
      <c r="H48" s="63"/>
      <c r="I48" s="39"/>
      <c r="J48" s="39"/>
      <c r="K48" s="49">
        <v>0</v>
      </c>
      <c r="L48">
        <v>22</v>
      </c>
    </row>
    <row r="49" spans="1:12" x14ac:dyDescent="0.3">
      <c r="A49" s="57">
        <v>11</v>
      </c>
      <c r="B49" s="57">
        <v>4799</v>
      </c>
      <c r="C49" s="60">
        <v>21</v>
      </c>
      <c r="D49" s="57">
        <v>4808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22</v>
      </c>
      <c r="B50" s="57">
        <v>4907</v>
      </c>
      <c r="C50" s="60">
        <v>14</v>
      </c>
      <c r="D50" s="57">
        <v>4920</v>
      </c>
      <c r="E50" s="60"/>
      <c r="F50" s="57"/>
      <c r="G50" s="63"/>
      <c r="H50" s="63"/>
      <c r="I50" s="39"/>
      <c r="J50" s="39"/>
      <c r="K50" s="49">
        <v>0</v>
      </c>
      <c r="L50">
        <v>21</v>
      </c>
    </row>
    <row r="51" spans="1:12" x14ac:dyDescent="0.3">
      <c r="A51" s="57">
        <v>11</v>
      </c>
      <c r="B51" s="57">
        <v>5017</v>
      </c>
      <c r="C51" s="60">
        <v>21</v>
      </c>
      <c r="D51" s="57">
        <v>5024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5117</v>
      </c>
      <c r="C52" s="60">
        <v>21</v>
      </c>
      <c r="D52" s="57">
        <v>5138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5230</v>
      </c>
      <c r="C53" s="60">
        <v>21</v>
      </c>
      <c r="D53" s="57">
        <v>5245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6">
        <v>22</v>
      </c>
      <c r="B54" s="56">
        <v>5342</v>
      </c>
      <c r="C54" s="59">
        <v>23</v>
      </c>
      <c r="D54" s="56">
        <v>5349</v>
      </c>
      <c r="E54" s="59"/>
      <c r="F54" s="56"/>
      <c r="G54" s="62"/>
      <c r="H54" s="62"/>
      <c r="I54" s="40"/>
      <c r="J54" s="40"/>
      <c r="K54" s="41">
        <v>0</v>
      </c>
      <c r="L54">
        <v>22</v>
      </c>
    </row>
    <row r="55" spans="1:12" x14ac:dyDescent="0.3">
      <c r="A55" s="56">
        <v>22</v>
      </c>
      <c r="B55" s="56">
        <v>5453</v>
      </c>
      <c r="C55" s="59">
        <v>23</v>
      </c>
      <c r="D55" s="56">
        <v>5461</v>
      </c>
      <c r="E55" s="59"/>
      <c r="F55" s="56"/>
      <c r="G55" s="62"/>
      <c r="H55" s="62"/>
      <c r="I55" s="40"/>
      <c r="J55" s="40"/>
      <c r="K55" s="41">
        <v>0</v>
      </c>
      <c r="L55">
        <v>22</v>
      </c>
    </row>
    <row r="56" spans="1:12" x14ac:dyDescent="0.3">
      <c r="A56" s="56">
        <v>22</v>
      </c>
      <c r="B56" s="56">
        <v>5578</v>
      </c>
      <c r="C56" s="59">
        <v>23</v>
      </c>
      <c r="D56" s="56">
        <v>5587</v>
      </c>
      <c r="E56" s="59"/>
      <c r="F56" s="56"/>
      <c r="G56" s="62"/>
      <c r="H56" s="62"/>
      <c r="I56" s="40"/>
      <c r="J56" s="40"/>
      <c r="K56" s="41">
        <v>0</v>
      </c>
      <c r="L56">
        <v>22</v>
      </c>
    </row>
    <row r="57" spans="1:12" x14ac:dyDescent="0.3">
      <c r="A57" s="56">
        <v>22</v>
      </c>
      <c r="B57" s="56">
        <v>5696</v>
      </c>
      <c r="C57" s="59">
        <v>23</v>
      </c>
      <c r="D57" s="56">
        <v>5711</v>
      </c>
      <c r="E57" s="59"/>
      <c r="F57" s="56"/>
      <c r="G57" s="62"/>
      <c r="H57" s="62"/>
      <c r="I57" s="40"/>
      <c r="J57" s="40"/>
      <c r="K57" s="41">
        <v>0</v>
      </c>
      <c r="L57">
        <v>22</v>
      </c>
    </row>
    <row r="58" spans="1:12" x14ac:dyDescent="0.3">
      <c r="A58" s="56">
        <v>22</v>
      </c>
      <c r="B58" s="56">
        <v>5827</v>
      </c>
      <c r="C58" s="59">
        <v>23</v>
      </c>
      <c r="D58" s="56">
        <v>5867</v>
      </c>
      <c r="E58" s="59"/>
      <c r="F58" s="56"/>
      <c r="G58" s="62"/>
      <c r="H58" s="62"/>
      <c r="I58" s="40"/>
      <c r="J58" s="40"/>
      <c r="K58" s="41">
        <v>0</v>
      </c>
      <c r="L58">
        <v>22</v>
      </c>
    </row>
    <row r="59" spans="1:12" x14ac:dyDescent="0.3">
      <c r="A59" s="56">
        <v>22</v>
      </c>
      <c r="B59" s="56">
        <v>5972</v>
      </c>
      <c r="C59" s="59">
        <v>23</v>
      </c>
      <c r="D59" s="56">
        <v>5979</v>
      </c>
      <c r="E59" s="59"/>
      <c r="F59" s="56"/>
      <c r="G59" s="62"/>
      <c r="H59" s="62"/>
      <c r="I59" s="40"/>
      <c r="J59" s="40"/>
      <c r="K59" s="41">
        <v>0</v>
      </c>
      <c r="L59">
        <v>22</v>
      </c>
    </row>
    <row r="60" spans="1:12" x14ac:dyDescent="0.3">
      <c r="A60" s="56">
        <v>22</v>
      </c>
      <c r="B60" s="56">
        <v>6088</v>
      </c>
      <c r="C60" s="59">
        <v>14</v>
      </c>
      <c r="D60" s="56">
        <v>6102</v>
      </c>
      <c r="E60" s="59"/>
      <c r="F60" s="56"/>
      <c r="G60" s="62"/>
      <c r="H60" s="62"/>
      <c r="I60" s="40"/>
      <c r="J60" s="40"/>
      <c r="K60" s="41">
        <v>0</v>
      </c>
      <c r="L60">
        <v>21</v>
      </c>
    </row>
    <row r="61" spans="1:12" x14ac:dyDescent="0.3">
      <c r="A61" s="56">
        <v>22</v>
      </c>
      <c r="B61" s="56">
        <v>6220</v>
      </c>
      <c r="C61" s="59">
        <v>23</v>
      </c>
      <c r="D61" s="56">
        <v>6242</v>
      </c>
      <c r="E61" s="59"/>
      <c r="F61" s="56"/>
      <c r="G61" s="62"/>
      <c r="H61" s="62"/>
      <c r="I61" s="40"/>
      <c r="J61" s="40"/>
      <c r="K61" s="41">
        <v>0</v>
      </c>
      <c r="L61">
        <v>22</v>
      </c>
    </row>
    <row r="62" spans="1:12" x14ac:dyDescent="0.3">
      <c r="A62" s="56">
        <v>22</v>
      </c>
      <c r="B62" s="56">
        <v>6370</v>
      </c>
      <c r="C62" s="59">
        <v>23</v>
      </c>
      <c r="D62" s="56">
        <v>6381</v>
      </c>
      <c r="E62" s="59"/>
      <c r="F62" s="56"/>
      <c r="G62" s="62"/>
      <c r="H62" s="62"/>
      <c r="I62" s="40"/>
      <c r="J62" s="40"/>
      <c r="K62" s="41">
        <v>0</v>
      </c>
      <c r="L62">
        <v>22</v>
      </c>
    </row>
    <row r="63" spans="1:12" x14ac:dyDescent="0.3">
      <c r="A63" s="56">
        <v>22</v>
      </c>
      <c r="B63" s="56">
        <v>6499</v>
      </c>
      <c r="C63" s="59">
        <v>23</v>
      </c>
      <c r="D63" s="56">
        <v>6506</v>
      </c>
      <c r="E63" s="59"/>
      <c r="F63" s="56"/>
      <c r="G63" s="62"/>
      <c r="H63" s="62"/>
      <c r="I63" s="40"/>
      <c r="J63" s="40"/>
      <c r="K63" s="41">
        <v>0</v>
      </c>
      <c r="L63">
        <v>22</v>
      </c>
    </row>
    <row r="64" spans="1:12" x14ac:dyDescent="0.3">
      <c r="A64" s="56">
        <v>22</v>
      </c>
      <c r="B64" s="56">
        <v>6611</v>
      </c>
      <c r="C64" s="59">
        <v>23</v>
      </c>
      <c r="D64" s="56">
        <v>6636</v>
      </c>
      <c r="E64" s="59"/>
      <c r="F64" s="56"/>
      <c r="G64" s="62"/>
      <c r="H64" s="62"/>
      <c r="I64" s="40"/>
      <c r="J64" s="40"/>
      <c r="K64" s="41">
        <v>0</v>
      </c>
      <c r="L64">
        <v>22</v>
      </c>
    </row>
    <row r="65" spans="1:12" x14ac:dyDescent="0.3">
      <c r="A65" s="56">
        <v>22</v>
      </c>
      <c r="B65" s="56">
        <v>6746</v>
      </c>
      <c r="C65" s="59">
        <v>23</v>
      </c>
      <c r="D65" s="56">
        <v>6760</v>
      </c>
      <c r="E65" s="59"/>
      <c r="F65" s="56"/>
      <c r="G65" s="62"/>
      <c r="H65" s="62"/>
      <c r="I65" s="40"/>
      <c r="J65" s="40"/>
      <c r="K65" s="41">
        <v>0</v>
      </c>
      <c r="L65">
        <v>22</v>
      </c>
    </row>
    <row r="66" spans="1:12" x14ac:dyDescent="0.3">
      <c r="A66" s="57">
        <v>11</v>
      </c>
      <c r="B66" s="57">
        <v>6851</v>
      </c>
      <c r="C66" s="60">
        <v>21</v>
      </c>
      <c r="D66" s="57">
        <v>6866</v>
      </c>
      <c r="E66" s="60"/>
      <c r="F66" s="57"/>
      <c r="G66" s="63"/>
      <c r="H66" s="63"/>
      <c r="I66" s="39"/>
      <c r="J66" s="39"/>
      <c r="K66" s="49">
        <v>0</v>
      </c>
      <c r="L66">
        <v>12</v>
      </c>
    </row>
    <row r="67" spans="1:12" x14ac:dyDescent="0.3">
      <c r="A67" s="57">
        <v>22</v>
      </c>
      <c r="B67" s="57">
        <v>7121</v>
      </c>
      <c r="C67" s="60">
        <v>14</v>
      </c>
      <c r="D67" s="57">
        <v>7136</v>
      </c>
      <c r="E67" s="60"/>
      <c r="F67" s="57"/>
      <c r="G67" s="63"/>
      <c r="H67" s="63"/>
      <c r="I67" s="39"/>
      <c r="J67" s="39"/>
      <c r="K67" s="49">
        <v>0</v>
      </c>
      <c r="L67">
        <v>21</v>
      </c>
    </row>
    <row r="68" spans="1:12" x14ac:dyDescent="0.3">
      <c r="A68" s="57">
        <v>11</v>
      </c>
      <c r="B68" s="57">
        <v>7241</v>
      </c>
      <c r="C68" s="60">
        <v>21</v>
      </c>
      <c r="D68" s="57">
        <v>7283</v>
      </c>
      <c r="E68" s="60"/>
      <c r="F68" s="57"/>
      <c r="G68" s="63"/>
      <c r="H68" s="63"/>
      <c r="I68" s="39"/>
      <c r="J68" s="39"/>
      <c r="K68" s="49">
        <v>0</v>
      </c>
      <c r="L68">
        <v>12</v>
      </c>
    </row>
    <row r="69" spans="1:12" x14ac:dyDescent="0.3">
      <c r="A69" s="57">
        <v>11</v>
      </c>
      <c r="B69" s="57">
        <v>7378</v>
      </c>
      <c r="C69" s="60">
        <v>21</v>
      </c>
      <c r="D69" s="57">
        <v>7393</v>
      </c>
      <c r="E69" s="60"/>
      <c r="F69" s="57"/>
      <c r="G69" s="63"/>
      <c r="H69" s="63"/>
      <c r="I69" s="39"/>
      <c r="J69" s="39"/>
      <c r="K69" s="49">
        <v>0</v>
      </c>
      <c r="L69">
        <v>12</v>
      </c>
    </row>
    <row r="70" spans="1:12" x14ac:dyDescent="0.3">
      <c r="A70" s="57">
        <v>22</v>
      </c>
      <c r="B70" s="57">
        <v>7544</v>
      </c>
      <c r="C70" s="60">
        <v>23</v>
      </c>
      <c r="D70" s="57">
        <v>7551</v>
      </c>
      <c r="E70" s="60"/>
      <c r="F70" s="57"/>
      <c r="G70" s="63"/>
      <c r="H70" s="63"/>
      <c r="I70" s="39"/>
      <c r="J70" s="39"/>
      <c r="K70" s="49">
        <v>0</v>
      </c>
      <c r="L70">
        <v>22</v>
      </c>
    </row>
    <row r="71" spans="1:12" x14ac:dyDescent="0.3">
      <c r="A71" s="57">
        <v>11</v>
      </c>
      <c r="B71" s="57">
        <v>7648</v>
      </c>
      <c r="C71" s="60">
        <v>21</v>
      </c>
      <c r="D71" s="57">
        <v>7684</v>
      </c>
      <c r="E71" s="60"/>
      <c r="F71" s="57"/>
      <c r="G71" s="63"/>
      <c r="H71" s="63"/>
      <c r="I71" s="39"/>
      <c r="J71" s="39"/>
      <c r="K71" s="49">
        <v>0</v>
      </c>
      <c r="L71">
        <v>12</v>
      </c>
    </row>
    <row r="72" spans="1:12" x14ac:dyDescent="0.3">
      <c r="A72" s="57">
        <v>11</v>
      </c>
      <c r="B72" s="57">
        <v>7778</v>
      </c>
      <c r="C72" s="60">
        <v>12</v>
      </c>
      <c r="D72" s="57">
        <v>7785</v>
      </c>
      <c r="E72" s="60"/>
      <c r="F72" s="57"/>
      <c r="G72" s="63"/>
      <c r="H72" s="63"/>
      <c r="I72" s="39"/>
      <c r="J72" s="39"/>
      <c r="K72" s="49">
        <v>0</v>
      </c>
      <c r="L72">
        <v>11</v>
      </c>
    </row>
    <row r="73" spans="1:12" x14ac:dyDescent="0.3">
      <c r="A73" s="57">
        <v>11</v>
      </c>
      <c r="B73" s="57">
        <v>7885</v>
      </c>
      <c r="C73" s="60">
        <v>21</v>
      </c>
      <c r="D73" s="57">
        <v>7893</v>
      </c>
      <c r="E73" s="60"/>
      <c r="F73" s="57"/>
      <c r="G73" s="63"/>
      <c r="H73" s="63"/>
      <c r="I73" s="39"/>
      <c r="J73" s="39"/>
      <c r="K73" s="49">
        <v>0</v>
      </c>
      <c r="L73">
        <v>12</v>
      </c>
    </row>
    <row r="74" spans="1:12" x14ac:dyDescent="0.3">
      <c r="A74" s="57">
        <v>11</v>
      </c>
      <c r="B74" s="57">
        <v>7986</v>
      </c>
      <c r="C74" s="60">
        <v>21</v>
      </c>
      <c r="D74" s="57">
        <v>8011</v>
      </c>
      <c r="E74" s="60"/>
      <c r="F74" s="57"/>
      <c r="G74" s="63"/>
      <c r="H74" s="63"/>
      <c r="I74" s="39"/>
      <c r="J74" s="39"/>
      <c r="K74" s="49">
        <v>0</v>
      </c>
      <c r="L74">
        <v>12</v>
      </c>
    </row>
    <row r="75" spans="1:12" x14ac:dyDescent="0.3">
      <c r="A75" s="57">
        <v>22</v>
      </c>
      <c r="B75" s="57">
        <v>8115</v>
      </c>
      <c r="C75" s="60">
        <v>23</v>
      </c>
      <c r="D75" s="57">
        <v>8124</v>
      </c>
      <c r="E75" s="60"/>
      <c r="F75" s="57"/>
      <c r="G75" s="63"/>
      <c r="H75" s="63"/>
      <c r="I75" s="39"/>
      <c r="J75" s="39"/>
      <c r="K75" s="49">
        <v>0</v>
      </c>
      <c r="L75">
        <v>22</v>
      </c>
    </row>
    <row r="76" spans="1:12" x14ac:dyDescent="0.3">
      <c r="A76" s="57">
        <v>11</v>
      </c>
      <c r="B76" s="57">
        <v>8219</v>
      </c>
      <c r="C76" s="60">
        <v>21</v>
      </c>
      <c r="D76" s="57">
        <v>8251</v>
      </c>
      <c r="E76" s="60"/>
      <c r="F76" s="57"/>
      <c r="G76" s="63"/>
      <c r="H76" s="63"/>
      <c r="I76" s="39"/>
      <c r="J76" s="39"/>
      <c r="K76" s="49">
        <v>0</v>
      </c>
      <c r="L76">
        <v>12</v>
      </c>
    </row>
    <row r="77" spans="1:12" x14ac:dyDescent="0.3">
      <c r="A77" s="57">
        <v>11</v>
      </c>
      <c r="B77" s="57">
        <v>8343</v>
      </c>
      <c r="C77" s="60">
        <v>21</v>
      </c>
      <c r="D77" s="57">
        <v>8351</v>
      </c>
      <c r="E77" s="60"/>
      <c r="F77" s="57"/>
      <c r="G77" s="63"/>
      <c r="H77" s="63"/>
      <c r="I77" s="39"/>
      <c r="J77" s="39"/>
      <c r="K77" s="49">
        <v>1</v>
      </c>
      <c r="L77">
        <v>12</v>
      </c>
    </row>
    <row r="78" spans="1:12" x14ac:dyDescent="0.3">
      <c r="A78" s="17"/>
      <c r="B78" s="17"/>
      <c r="C78" s="17"/>
      <c r="D78" s="17"/>
      <c r="E78" s="17"/>
      <c r="F78" s="17"/>
      <c r="G78" s="17"/>
      <c r="H7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52</v>
      </c>
      <c r="V3" s="25" t="s">
        <v>118</v>
      </c>
      <c r="W3">
        <f>COUNTA(L7:L15)</f>
        <v>9</v>
      </c>
      <c r="AA3" s="25" t="s">
        <v>118</v>
      </c>
      <c r="AB3">
        <f>COUNTA(L16:L23)</f>
        <v>8</v>
      </c>
      <c r="AF3" s="25" t="s">
        <v>118</v>
      </c>
      <c r="AG3">
        <f>COUNTA(L24:L32)</f>
        <v>9</v>
      </c>
      <c r="AK3" s="25" t="s">
        <v>118</v>
      </c>
      <c r="AL3">
        <f>COUNTA(L33:L41)</f>
        <v>9</v>
      </c>
      <c r="AP3" s="25" t="s">
        <v>118</v>
      </c>
      <c r="AQ3">
        <f>COUNTA(L42:L49)</f>
        <v>8</v>
      </c>
      <c r="AU3" s="25" t="s">
        <v>118</v>
      </c>
      <c r="AV3">
        <f>COUNTA(L50:L58)</f>
        <v>9</v>
      </c>
    </row>
    <row r="4" spans="1:48" x14ac:dyDescent="0.3">
      <c r="P4" s="25" t="s">
        <v>86</v>
      </c>
      <c r="Q4" s="26">
        <f>SUM(O7:O14)</f>
        <v>52</v>
      </c>
      <c r="V4" s="25" t="s">
        <v>119</v>
      </c>
      <c r="W4">
        <f>SUM(U7:U14)</f>
        <v>9</v>
      </c>
      <c r="AA4" s="25" t="s">
        <v>119</v>
      </c>
      <c r="AB4">
        <f>SUM(Z7:Z14)</f>
        <v>8</v>
      </c>
      <c r="AF4" s="25" t="s">
        <v>119</v>
      </c>
      <c r="AG4">
        <f>SUM(AE7:AE14)</f>
        <v>9</v>
      </c>
      <c r="AK4" s="25" t="s">
        <v>119</v>
      </c>
      <c r="AL4">
        <f>SUM(AJ7:AJ14)</f>
        <v>9</v>
      </c>
      <c r="AP4" s="25" t="s">
        <v>119</v>
      </c>
      <c r="AQ4">
        <f>SUM(AO7:AO14)</f>
        <v>8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27</v>
      </c>
      <c r="C7" s="58">
        <v>21</v>
      </c>
      <c r="D7" s="55">
        <v>89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COUNTIF(L7:L15,T7)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COUNTIF(L16:L23,Y7)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COUNTIF(L24:L32,AD7)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COUNTIF(L33:L41,AI7)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COUNTIF(L42:L49,AN7)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COUNTIF(L50:L58,AS7)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22</v>
      </c>
      <c r="B8" s="56">
        <v>193</v>
      </c>
      <c r="C8" s="59">
        <v>14</v>
      </c>
      <c r="D8" s="56">
        <v>208</v>
      </c>
      <c r="E8" s="59"/>
      <c r="F8" s="56"/>
      <c r="G8" s="62"/>
      <c r="H8" s="62"/>
      <c r="I8" s="40"/>
      <c r="J8" s="40"/>
      <c r="K8" s="41">
        <v>0</v>
      </c>
      <c r="L8">
        <v>21</v>
      </c>
      <c r="N8" s="34">
        <v>12</v>
      </c>
      <c r="O8" s="34">
        <f>COUNTIF($L$7:$L$500,N8)</f>
        <v>38</v>
      </c>
      <c r="P8" s="34">
        <f>O8/$Q$4</f>
        <v>0.73076923076923073</v>
      </c>
      <c r="Q8" s="34">
        <f>IF(P8=0,0,(P8*((LOG(P8))/LOG(2))))</f>
        <v>-0.33068199574048568</v>
      </c>
      <c r="T8" s="34">
        <f>N8</f>
        <v>12</v>
      </c>
      <c r="U8" s="34">
        <f>COUNTIF(L7:L15,T8)</f>
        <v>5</v>
      </c>
      <c r="V8" s="53"/>
      <c r="W8" s="54"/>
      <c r="Y8" s="34">
        <f>N8</f>
        <v>12</v>
      </c>
      <c r="Z8" s="34">
        <f>COUNTIF(L16:L23,Y8)</f>
        <v>7</v>
      </c>
      <c r="AA8" s="53"/>
      <c r="AB8" s="54"/>
      <c r="AD8" s="34">
        <f>N8</f>
        <v>12</v>
      </c>
      <c r="AE8" s="34">
        <f>COUNTIF(L24:L32,AD8)</f>
        <v>5</v>
      </c>
      <c r="AF8" s="53"/>
      <c r="AG8" s="54"/>
      <c r="AI8" s="34">
        <f>N8</f>
        <v>12</v>
      </c>
      <c r="AJ8" s="34">
        <f>COUNTIF(L33:L41,AI8)</f>
        <v>5</v>
      </c>
      <c r="AK8" s="53"/>
      <c r="AL8" s="54"/>
      <c r="AN8" s="34">
        <f>N8</f>
        <v>12</v>
      </c>
      <c r="AO8" s="34">
        <f>COUNTIF(L42:L49,AN8)</f>
        <v>8</v>
      </c>
      <c r="AP8" s="53"/>
      <c r="AQ8" s="54"/>
      <c r="AS8" s="34">
        <f>N8</f>
        <v>12</v>
      </c>
      <c r="AT8" s="34">
        <f>COUNTIF(L50:L58,AS8)</f>
        <v>8</v>
      </c>
      <c r="AU8" s="53"/>
      <c r="AV8" s="54"/>
    </row>
    <row r="9" spans="1:48" x14ac:dyDescent="0.3">
      <c r="A9" s="56">
        <v>11</v>
      </c>
      <c r="B9" s="56">
        <v>300</v>
      </c>
      <c r="C9" s="59">
        <v>21</v>
      </c>
      <c r="D9" s="56">
        <v>309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1.9230769230769232E-2</v>
      </c>
      <c r="Q9" s="34">
        <f>IF(P9=0,0,(P9*((LOG(P9))/LOG(2))))</f>
        <v>-0.10962384073348255</v>
      </c>
      <c r="T9" s="34">
        <f>N9</f>
        <v>21</v>
      </c>
      <c r="U9" s="34">
        <f>COUNTIF(L7:L15,T9)</f>
        <v>1</v>
      </c>
      <c r="V9" s="34">
        <f>U9/(W4-U8)</f>
        <v>0.25</v>
      </c>
      <c r="W9" s="34">
        <f>IF(V9=0,0,(V9*((LOG(V9))/LOG(2))))</f>
        <v>-0.5</v>
      </c>
      <c r="Y9" s="34">
        <f>N9</f>
        <v>21</v>
      </c>
      <c r="Z9" s="34">
        <f>COUNTIF(L16:L23,Y9)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COUNTIF(L24:L32,AD9)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COUNTIF(L33:L41,AI9)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COUNTIF(L42:L49,AN9)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COUNTIF(L50:L58,AS9)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410</v>
      </c>
      <c r="C10" s="59">
        <v>23</v>
      </c>
      <c r="D10" s="56">
        <v>417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13</v>
      </c>
      <c r="P10" s="34">
        <f>O10/$Q$4</f>
        <v>0.25</v>
      </c>
      <c r="Q10" s="34">
        <f>IF(P10=0,0,(P10*((LOG(P10))/LOG(2))))</f>
        <v>-0.5</v>
      </c>
      <c r="T10" s="34">
        <f>N10</f>
        <v>22</v>
      </c>
      <c r="U10" s="34">
        <f>COUNTIF(L7:L15,T10)</f>
        <v>3</v>
      </c>
      <c r="V10" s="34">
        <f>U10/(W4-U8)</f>
        <v>0.75</v>
      </c>
      <c r="W10" s="34">
        <f>IF(V10=0,0,(V10*((LOG(V10))/LOG(2))))</f>
        <v>-0.31127812445913283</v>
      </c>
      <c r="Y10" s="34">
        <f>N10</f>
        <v>22</v>
      </c>
      <c r="Z10" s="34">
        <f>COUNTIF(L16:L23,Y10)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COUNTIF(L24:L32,AD10)</f>
        <v>4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COUNTIF(L33:L41,AI10)</f>
        <v>4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COUNTIF(L42:L49,AN10)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COUNTIF(L50:L58,AS10)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517</v>
      </c>
      <c r="C11" s="59">
        <v>21</v>
      </c>
      <c r="D11" s="56">
        <v>528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COUNTIF(L16:L23,Y11)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COUNTIF(L24:L32,AD11)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COUNTIF(L33:L41,AI11)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COUNTIF(L42:L49,AN11)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COUNTIF(L50:L58,AS11)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619</v>
      </c>
      <c r="C12" s="59">
        <v>21</v>
      </c>
      <c r="D12" s="56">
        <v>644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COUNTIF(L16:L23,Y12)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COUNTIF(L24:L32,AD12)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COUNTIF(L33:L41,AI12)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COUNTIF(L42:L49,AN12)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COUNTIF(L50:L58,AS12)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22</v>
      </c>
      <c r="B13" s="56">
        <v>745</v>
      </c>
      <c r="C13" s="59">
        <v>23</v>
      </c>
      <c r="D13" s="56">
        <v>753</v>
      </c>
      <c r="E13" s="59"/>
      <c r="F13" s="56"/>
      <c r="G13" s="62"/>
      <c r="H13" s="62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COUNTIF(L16:L23,Y13)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COUNTIF(L24:L32,AD13)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COUNTIF(L33:L41,AI13)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COUNTIF(L42:L49,AN13)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COUNTIF(L50:L58,AS13)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858</v>
      </c>
      <c r="C14" s="59">
        <v>23</v>
      </c>
      <c r="D14" s="56">
        <v>864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COUNTIF(L16:L23,Y14)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COUNTIF(L24:L32,AD14)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COUNTIF(L33:L41,AI14)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COUNTIF(L42:L49,AN14)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COUNTIF(L50:L58,AS14)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963</v>
      </c>
      <c r="C15" s="59">
        <v>21</v>
      </c>
      <c r="D15" s="56">
        <v>978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0.94030583647396826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 t="e">
        <f>SUM(AP7:AP14)</f>
        <v>#DIV/0!</v>
      </c>
      <c r="AQ15" t="e">
        <f>-SUM(AQ7:AQ14)</f>
        <v>#DIV/0!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1072</v>
      </c>
      <c r="C16" s="60">
        <v>21</v>
      </c>
      <c r="D16" s="57">
        <v>1113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0.16495321114992881</v>
      </c>
      <c r="V16" s="27" t="s">
        <v>117</v>
      </c>
      <c r="W16" s="27">
        <f>W15/(LOG(W4)/LOG(2))</f>
        <v>0.25592975357145742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 t="e">
        <f>AQ15/(LOG(AQ4)/LOG(2))</f>
        <v>#DIV/0!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1207</v>
      </c>
      <c r="C17" s="60">
        <v>21</v>
      </c>
      <c r="D17" s="57">
        <v>1226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1318</v>
      </c>
      <c r="C18" s="60">
        <v>21</v>
      </c>
      <c r="D18" s="57">
        <v>1326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22</v>
      </c>
      <c r="B19" s="57">
        <v>1427</v>
      </c>
      <c r="C19" s="60">
        <v>23</v>
      </c>
      <c r="D19" s="57">
        <v>1437</v>
      </c>
      <c r="E19" s="60"/>
      <c r="F19" s="57"/>
      <c r="G19" s="63"/>
      <c r="H19" s="63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1534</v>
      </c>
      <c r="C20" s="60">
        <v>21</v>
      </c>
      <c r="D20" s="57">
        <v>1543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COUNTIF(L7:L58,G3)</f>
        <v>38</v>
      </c>
      <c r="O20" s="38"/>
      <c r="P20" s="45">
        <v>9</v>
      </c>
      <c r="Q20" s="45">
        <v>8</v>
      </c>
      <c r="R20" s="45">
        <v>9</v>
      </c>
      <c r="S20" s="45">
        <v>9</v>
      </c>
      <c r="T20" s="45">
        <v>8</v>
      </c>
      <c r="U20" s="45">
        <v>9</v>
      </c>
      <c r="V20" s="44"/>
    </row>
    <row r="21" spans="1:22" x14ac:dyDescent="0.3">
      <c r="A21" s="57">
        <v>11</v>
      </c>
      <c r="B21" s="57">
        <v>1634</v>
      </c>
      <c r="C21" s="60">
        <v>21</v>
      </c>
      <c r="D21" s="57">
        <v>1646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1740</v>
      </c>
      <c r="C22" s="60">
        <v>21</v>
      </c>
      <c r="D22" s="57">
        <v>1762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1853</v>
      </c>
      <c r="C23" s="60">
        <v>21</v>
      </c>
      <c r="D23" s="57">
        <v>1862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1954</v>
      </c>
      <c r="C24" s="59">
        <v>21</v>
      </c>
      <c r="D24" s="56">
        <v>1986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106</v>
      </c>
      <c r="P24" s="45">
        <f>U8</f>
        <v>5</v>
      </c>
      <c r="Q24" s="45">
        <f>Z8</f>
        <v>7</v>
      </c>
      <c r="R24" s="45">
        <f>AE8</f>
        <v>5</v>
      </c>
      <c r="S24" s="45">
        <f>AJ8</f>
        <v>5</v>
      </c>
      <c r="T24" s="45">
        <f>AO8</f>
        <v>8</v>
      </c>
      <c r="U24" s="45">
        <f>AT8</f>
        <v>8</v>
      </c>
      <c r="V24" s="43"/>
    </row>
    <row r="25" spans="1:22" x14ac:dyDescent="0.3">
      <c r="A25" s="56">
        <v>22</v>
      </c>
      <c r="B25" s="56">
        <v>2102</v>
      </c>
      <c r="C25" s="59">
        <v>23</v>
      </c>
      <c r="D25" s="56">
        <v>2116</v>
      </c>
      <c r="E25" s="59"/>
      <c r="F25" s="56"/>
      <c r="G25" s="62"/>
      <c r="H25" s="62"/>
      <c r="I25" s="40"/>
      <c r="J25" s="40"/>
      <c r="K25" s="41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2212</v>
      </c>
      <c r="C26" s="59">
        <v>21</v>
      </c>
      <c r="D26" s="56">
        <v>2226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22</v>
      </c>
      <c r="B27" s="56">
        <v>2344</v>
      </c>
      <c r="C27" s="59">
        <v>23</v>
      </c>
      <c r="D27" s="56">
        <v>2358</v>
      </c>
      <c r="E27" s="59"/>
      <c r="F27" s="56"/>
      <c r="G27" s="62"/>
      <c r="H27" s="62"/>
      <c r="I27" s="40"/>
      <c r="J27" s="40"/>
      <c r="K27" s="41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2458</v>
      </c>
      <c r="C28" s="59">
        <v>21</v>
      </c>
      <c r="D28" s="56">
        <v>2466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D15/P20</f>
        <v>108.66666666666667</v>
      </c>
      <c r="Q28">
        <f>(D23-D15)/Q20</f>
        <v>110.5</v>
      </c>
      <c r="R28">
        <f>(D32-D23)/R20</f>
        <v>124.44444444444444</v>
      </c>
      <c r="S28">
        <f>(D41-D32)/S20</f>
        <v>119.22222222222223</v>
      </c>
      <c r="T28">
        <f>(D49-D41)/T20</f>
        <v>104.625</v>
      </c>
      <c r="U28">
        <f>(D58-D49)/U20</f>
        <v>109</v>
      </c>
    </row>
    <row r="29" spans="1:22" x14ac:dyDescent="0.3">
      <c r="A29" s="56">
        <v>11</v>
      </c>
      <c r="B29" s="56">
        <v>2559</v>
      </c>
      <c r="C29" s="59">
        <v>21</v>
      </c>
      <c r="D29" s="56">
        <v>2569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22</v>
      </c>
      <c r="B30" s="56">
        <v>2683</v>
      </c>
      <c r="C30" s="59">
        <v>23</v>
      </c>
      <c r="D30" s="56">
        <v>2718</v>
      </c>
      <c r="E30" s="59"/>
      <c r="F30" s="56"/>
      <c r="G30" s="62"/>
      <c r="H30" s="62"/>
      <c r="I30" s="40"/>
      <c r="J30" s="40"/>
      <c r="K30" s="41">
        <v>0</v>
      </c>
      <c r="L30">
        <v>22</v>
      </c>
    </row>
    <row r="31" spans="1:22" x14ac:dyDescent="0.3">
      <c r="A31" s="56">
        <v>11</v>
      </c>
      <c r="B31" s="56">
        <v>2816</v>
      </c>
      <c r="C31" s="59">
        <v>21</v>
      </c>
      <c r="D31" s="56">
        <v>2828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22</v>
      </c>
      <c r="B32" s="56">
        <v>2968</v>
      </c>
      <c r="C32" s="59">
        <v>23</v>
      </c>
      <c r="D32" s="56">
        <v>2982</v>
      </c>
      <c r="E32" s="59"/>
      <c r="F32" s="56"/>
      <c r="G32" s="62"/>
      <c r="H32" s="62"/>
      <c r="I32" s="40"/>
      <c r="J32" s="40"/>
      <c r="K32" s="41">
        <v>0</v>
      </c>
      <c r="L32">
        <v>22</v>
      </c>
    </row>
    <row r="33" spans="1:12" x14ac:dyDescent="0.3">
      <c r="A33" s="57">
        <v>22</v>
      </c>
      <c r="B33" s="57">
        <v>3093</v>
      </c>
      <c r="C33" s="60">
        <v>23</v>
      </c>
      <c r="D33" s="57">
        <v>3105</v>
      </c>
      <c r="E33" s="60"/>
      <c r="F33" s="57"/>
      <c r="G33" s="63"/>
      <c r="H33" s="63"/>
      <c r="I33" s="39"/>
      <c r="J33" s="39"/>
      <c r="K33" s="49">
        <v>0</v>
      </c>
      <c r="L33">
        <v>22</v>
      </c>
    </row>
    <row r="34" spans="1:12" x14ac:dyDescent="0.3">
      <c r="A34" s="57">
        <v>11</v>
      </c>
      <c r="B34" s="57">
        <v>3203</v>
      </c>
      <c r="C34" s="60">
        <v>21</v>
      </c>
      <c r="D34" s="57">
        <v>3253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22</v>
      </c>
      <c r="B35" s="57">
        <v>3360</v>
      </c>
      <c r="C35" s="60">
        <v>23</v>
      </c>
      <c r="D35" s="57">
        <v>3367</v>
      </c>
      <c r="E35" s="60"/>
      <c r="F35" s="57"/>
      <c r="G35" s="63"/>
      <c r="H35" s="63"/>
      <c r="I35" s="39"/>
      <c r="J35" s="39"/>
      <c r="K35" s="49">
        <v>0</v>
      </c>
      <c r="L35">
        <v>22</v>
      </c>
    </row>
    <row r="36" spans="1:12" x14ac:dyDescent="0.3">
      <c r="A36" s="57">
        <v>22</v>
      </c>
      <c r="B36" s="57">
        <v>3502</v>
      </c>
      <c r="C36" s="60">
        <v>23</v>
      </c>
      <c r="D36" s="57">
        <v>3508</v>
      </c>
      <c r="E36" s="60"/>
      <c r="F36" s="57"/>
      <c r="G36" s="63"/>
      <c r="H36" s="63"/>
      <c r="I36" s="39"/>
      <c r="J36" s="39"/>
      <c r="K36" s="49">
        <v>0</v>
      </c>
      <c r="L36">
        <v>22</v>
      </c>
    </row>
    <row r="37" spans="1:12" x14ac:dyDescent="0.3">
      <c r="A37" s="57">
        <v>11</v>
      </c>
      <c r="B37" s="57">
        <v>3602</v>
      </c>
      <c r="C37" s="60">
        <v>21</v>
      </c>
      <c r="D37" s="57">
        <v>3610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22</v>
      </c>
      <c r="B38" s="57">
        <v>3727</v>
      </c>
      <c r="C38" s="60">
        <v>23</v>
      </c>
      <c r="D38" s="57">
        <v>3743</v>
      </c>
      <c r="E38" s="60"/>
      <c r="F38" s="57"/>
      <c r="G38" s="63"/>
      <c r="H38" s="63"/>
      <c r="I38" s="39"/>
      <c r="J38" s="39"/>
      <c r="K38" s="49">
        <v>0</v>
      </c>
      <c r="L38">
        <v>22</v>
      </c>
    </row>
    <row r="39" spans="1:12" x14ac:dyDescent="0.3">
      <c r="A39" s="57">
        <v>11</v>
      </c>
      <c r="B39" s="57">
        <v>3839</v>
      </c>
      <c r="C39" s="60">
        <v>21</v>
      </c>
      <c r="D39" s="57">
        <v>3851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3944</v>
      </c>
      <c r="C40" s="60">
        <v>21</v>
      </c>
      <c r="D40" s="57">
        <v>3952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4047</v>
      </c>
      <c r="C41" s="60">
        <v>21</v>
      </c>
      <c r="D41" s="57">
        <v>4055</v>
      </c>
      <c r="E41" s="60"/>
      <c r="F41" s="57"/>
      <c r="G41" s="63"/>
      <c r="H41" s="63"/>
      <c r="I41" s="39"/>
      <c r="J41" s="39"/>
      <c r="K41" s="49">
        <v>0</v>
      </c>
      <c r="L41">
        <v>12</v>
      </c>
    </row>
    <row r="42" spans="1:12" x14ac:dyDescent="0.3">
      <c r="A42" s="56">
        <v>11</v>
      </c>
      <c r="B42" s="56">
        <v>4146</v>
      </c>
      <c r="C42" s="59">
        <v>21</v>
      </c>
      <c r="D42" s="56">
        <v>4161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4254</v>
      </c>
      <c r="C43" s="59">
        <v>21</v>
      </c>
      <c r="D43" s="56">
        <v>4262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4354</v>
      </c>
      <c r="C44" s="59">
        <v>21</v>
      </c>
      <c r="D44" s="56">
        <v>4365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4457</v>
      </c>
      <c r="C45" s="59">
        <v>21</v>
      </c>
      <c r="D45" s="56">
        <v>4472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4564</v>
      </c>
      <c r="C46" s="59">
        <v>21</v>
      </c>
      <c r="D46" s="56">
        <v>4576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4668</v>
      </c>
      <c r="C47" s="59">
        <v>21</v>
      </c>
      <c r="D47" s="56">
        <v>4679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4773</v>
      </c>
      <c r="C48" s="59">
        <v>21</v>
      </c>
      <c r="D48" s="56">
        <v>4784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4873</v>
      </c>
      <c r="C49" s="59">
        <v>21</v>
      </c>
      <c r="D49" s="56">
        <v>4892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7">
        <v>11</v>
      </c>
      <c r="B50" s="57">
        <v>4985</v>
      </c>
      <c r="C50" s="60">
        <v>21</v>
      </c>
      <c r="D50" s="57">
        <v>5000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5091</v>
      </c>
      <c r="C51" s="60">
        <v>21</v>
      </c>
      <c r="D51" s="57">
        <v>5102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5194</v>
      </c>
      <c r="C52" s="60">
        <v>21</v>
      </c>
      <c r="D52" s="57">
        <v>5226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5320</v>
      </c>
      <c r="C53" s="60">
        <v>21</v>
      </c>
      <c r="D53" s="57">
        <v>5337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5430</v>
      </c>
      <c r="C54" s="60">
        <v>21</v>
      </c>
      <c r="D54" s="57">
        <v>5438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22</v>
      </c>
      <c r="B55" s="57">
        <v>5538</v>
      </c>
      <c r="C55" s="60">
        <v>23</v>
      </c>
      <c r="D55" s="57">
        <v>5545</v>
      </c>
      <c r="E55" s="60"/>
      <c r="F55" s="57"/>
      <c r="G55" s="63"/>
      <c r="H55" s="63"/>
      <c r="I55" s="39"/>
      <c r="J55" s="39"/>
      <c r="K55" s="49">
        <v>0</v>
      </c>
      <c r="L55">
        <v>22</v>
      </c>
    </row>
    <row r="56" spans="1:12" x14ac:dyDescent="0.3">
      <c r="A56" s="57">
        <v>11</v>
      </c>
      <c r="B56" s="57">
        <v>5640</v>
      </c>
      <c r="C56" s="60">
        <v>21</v>
      </c>
      <c r="D56" s="57">
        <v>5652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5745</v>
      </c>
      <c r="C57" s="60">
        <v>21</v>
      </c>
      <c r="D57" s="57">
        <v>5759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5852</v>
      </c>
      <c r="C58" s="60">
        <v>21</v>
      </c>
      <c r="D58" s="57">
        <v>5873</v>
      </c>
      <c r="E58" s="60"/>
      <c r="F58" s="57"/>
      <c r="G58" s="63"/>
      <c r="H58" s="63"/>
      <c r="I58" s="39"/>
      <c r="J58" s="39"/>
      <c r="K58" s="49">
        <v>1</v>
      </c>
      <c r="L58">
        <v>12</v>
      </c>
    </row>
    <row r="59" spans="1:12" x14ac:dyDescent="0.3">
      <c r="A59" s="17"/>
      <c r="B59" s="17"/>
      <c r="C59" s="17"/>
      <c r="D59" s="17"/>
      <c r="E59" s="17"/>
      <c r="F59" s="17"/>
      <c r="G59" s="17"/>
      <c r="H5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45</v>
      </c>
      <c r="V3" s="25" t="s">
        <v>118</v>
      </c>
      <c r="W3">
        <f>COUNTA(L7:L14)</f>
        <v>8</v>
      </c>
      <c r="AA3" s="25" t="s">
        <v>118</v>
      </c>
      <c r="AB3">
        <f>COUNTA(L15:L21)</f>
        <v>7</v>
      </c>
      <c r="AF3" s="25" t="s">
        <v>118</v>
      </c>
      <c r="AG3">
        <f>COUNTA(L22:L29)</f>
        <v>8</v>
      </c>
      <c r="AK3" s="25" t="s">
        <v>118</v>
      </c>
      <c r="AL3">
        <f>COUNTA(L30:L36)</f>
        <v>7</v>
      </c>
      <c r="AP3" s="25" t="s">
        <v>118</v>
      </c>
      <c r="AQ3">
        <f>COUNTA(L37:L44)</f>
        <v>8</v>
      </c>
      <c r="AU3" s="25" t="s">
        <v>118</v>
      </c>
      <c r="AV3">
        <f>COUNTA(L45:L51)</f>
        <v>7</v>
      </c>
    </row>
    <row r="4" spans="1:48" x14ac:dyDescent="0.3">
      <c r="P4" s="25" t="s">
        <v>86</v>
      </c>
      <c r="Q4" s="26">
        <f>SUM(O7:O14)</f>
        <v>45</v>
      </c>
      <c r="V4" s="25" t="s">
        <v>119</v>
      </c>
      <c r="W4">
        <f>SUM(U7:U14)</f>
        <v>8</v>
      </c>
      <c r="AA4" s="25" t="s">
        <v>119</v>
      </c>
      <c r="AB4">
        <f>SUM(Z7:Z14)</f>
        <v>7</v>
      </c>
      <c r="AF4" s="25" t="s">
        <v>119</v>
      </c>
      <c r="AG4">
        <f>SUM(AE7:AE14)</f>
        <v>8</v>
      </c>
      <c r="AK4" s="25" t="s">
        <v>119</v>
      </c>
      <c r="AL4">
        <f>SUM(AJ7:AJ14)</f>
        <v>7</v>
      </c>
      <c r="AP4" s="25" t="s">
        <v>119</v>
      </c>
      <c r="AQ4">
        <f>SUM(AO7:AO14)</f>
        <v>8</v>
      </c>
      <c r="AU4" s="25" t="s">
        <v>119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30</v>
      </c>
      <c r="C7" s="58">
        <v>23</v>
      </c>
      <c r="D7" s="55">
        <v>38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2</v>
      </c>
      <c r="P7" s="34">
        <f>O7/$Q$4</f>
        <v>4.4444444444444446E-2</v>
      </c>
      <c r="Q7" s="34">
        <f>IF(P7=0,0,(P7*((LOG(P7))/LOG(2))))</f>
        <v>-0.19963791539243</v>
      </c>
      <c r="T7" s="34">
        <f>N7</f>
        <v>11</v>
      </c>
      <c r="U7" s="34">
        <f>COUNTIF(L7:L14,T7)</f>
        <v>1</v>
      </c>
      <c r="V7" s="34">
        <f>U7/(W4-U8)</f>
        <v>0.5</v>
      </c>
      <c r="W7" s="34">
        <f>IF(V7=0,0,(V7*((LOG(V7))/LOG(2))))</f>
        <v>-0.5</v>
      </c>
      <c r="Y7" s="34">
        <f>N7</f>
        <v>11</v>
      </c>
      <c r="Z7" s="34">
        <f>COUNTIF(L15:L21,Y7)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COUNTIF(L22:L29,AD7)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COUNTIF(L30:L36,AI7)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COUNTIF(L37:L44,AN7)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COUNTIF(L45:L51,AS7)</f>
        <v>1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11</v>
      </c>
      <c r="B8" s="56">
        <v>136</v>
      </c>
      <c r="C8" s="59">
        <v>21</v>
      </c>
      <c r="D8" s="56">
        <v>145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0.84444444444444444</v>
      </c>
      <c r="Q8" s="34">
        <f>IF(P8=0,0,(P8*((LOG(P8))/LOG(2))))</f>
        <v>-0.20598160332603091</v>
      </c>
      <c r="T8" s="34">
        <f>N8</f>
        <v>12</v>
      </c>
      <c r="U8" s="34">
        <f>COUNTIF(L7:L14,T8)</f>
        <v>6</v>
      </c>
      <c r="V8" s="53"/>
      <c r="W8" s="54"/>
      <c r="Y8" s="34">
        <f>N8</f>
        <v>12</v>
      </c>
      <c r="Z8" s="34">
        <f>COUNTIF(L15:L21,Y8)</f>
        <v>7</v>
      </c>
      <c r="AA8" s="53"/>
      <c r="AB8" s="54"/>
      <c r="AD8" s="34">
        <f>N8</f>
        <v>12</v>
      </c>
      <c r="AE8" s="34">
        <f>COUNTIF(L22:L29,AD8)</f>
        <v>7</v>
      </c>
      <c r="AF8" s="53"/>
      <c r="AG8" s="54"/>
      <c r="AI8" s="34">
        <f>N8</f>
        <v>12</v>
      </c>
      <c r="AJ8" s="34">
        <f>COUNTIF(L30:L36,AI8)</f>
        <v>5</v>
      </c>
      <c r="AK8" s="53"/>
      <c r="AL8" s="54"/>
      <c r="AN8" s="34">
        <f>N8</f>
        <v>12</v>
      </c>
      <c r="AO8" s="34">
        <f>COUNTIF(L37:L44,AN8)</f>
        <v>7</v>
      </c>
      <c r="AP8" s="53"/>
      <c r="AQ8" s="54"/>
      <c r="AS8" s="34">
        <f>N8</f>
        <v>12</v>
      </c>
      <c r="AT8" s="34">
        <f>COUNTIF(L45:L51,AS8)</f>
        <v>6</v>
      </c>
      <c r="AU8" s="53"/>
      <c r="AV8" s="54"/>
    </row>
    <row r="9" spans="1:48" x14ac:dyDescent="0.3">
      <c r="A9" s="56">
        <v>11</v>
      </c>
      <c r="B9" s="56">
        <v>242</v>
      </c>
      <c r="C9" s="59">
        <v>21</v>
      </c>
      <c r="D9" s="56">
        <v>251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2.2222222222222223E-2</v>
      </c>
      <c r="Q9" s="34">
        <f>IF(P9=0,0,(P9*((LOG(P9))/LOG(2))))</f>
        <v>-0.12204117991843723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COUNTIF(L15:L21,Y9)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COUNTIF(L22:L29,AD9)</f>
        <v>1</v>
      </c>
      <c r="AF9" s="34">
        <f>AE9/(AG4-AE8)</f>
        <v>1</v>
      </c>
      <c r="AG9" s="34">
        <f>IF(AF9=0,0,(AF9*((LOG(AF9))/LOG(2))))</f>
        <v>0</v>
      </c>
      <c r="AI9" s="34">
        <f>N9</f>
        <v>21</v>
      </c>
      <c r="AJ9" s="34">
        <f>COUNTIF(L30:L36,AI9)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COUNTIF(L37:L44,AN9)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COUNTIF(L45:L51,AS9)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346</v>
      </c>
      <c r="C10" s="59">
        <v>21</v>
      </c>
      <c r="D10" s="56">
        <v>355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4</v>
      </c>
      <c r="P10" s="34">
        <f>O10/$Q$4</f>
        <v>8.8888888888888892E-2</v>
      </c>
      <c r="Q10" s="34">
        <f>IF(P10=0,0,(P10*((LOG(P10))/LOG(2))))</f>
        <v>-0.31038694189597105</v>
      </c>
      <c r="T10" s="34">
        <f>N10</f>
        <v>22</v>
      </c>
      <c r="U10" s="34">
        <f>COUNTIF(L7:L14,T10)</f>
        <v>1</v>
      </c>
      <c r="V10" s="34">
        <f>U10/(W4-U8)</f>
        <v>0.5</v>
      </c>
      <c r="W10" s="34">
        <f>IF(V10=0,0,(V10*((LOG(V10))/LOG(2))))</f>
        <v>-0.5</v>
      </c>
      <c r="Y10" s="34">
        <f>N10</f>
        <v>22</v>
      </c>
      <c r="Z10" s="34">
        <f>COUNTIF(L15:L21,Y10)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COUNTIF(L22:L29,AD10)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COUNTIF(L30:L36,AI10)</f>
        <v>2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COUNTIF(L37:L44,AN10)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COUNTIF(L45:L51,AS10)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447</v>
      </c>
      <c r="C11" s="59">
        <v>21</v>
      </c>
      <c r="D11" s="56">
        <v>456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COUNTIF(L15:L21,Y11)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COUNTIF(L22:L29,AD11)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COUNTIF(L30:L36,AI11)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COUNTIF(L37:L44,AN11)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COUNTIF(L45:L51,AS11)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549</v>
      </c>
      <c r="C12" s="59">
        <v>21</v>
      </c>
      <c r="D12" s="56">
        <v>558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COUNTIF(L15:L21,Y12)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COUNTIF(L22:L29,AD12)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COUNTIF(L30:L36,AI12)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COUNTIF(L37:L44,AN12)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COUNTIF(L45:L51,AS12)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694</v>
      </c>
      <c r="C13" s="59">
        <v>21</v>
      </c>
      <c r="D13" s="56">
        <v>703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COUNTIF(L15:L21,Y13)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COUNTIF(L22:L29,AD13)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COUNTIF(L30:L36,AI13)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COUNTIF(L37:L44,AN13)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COUNTIF(L45:L51,AS13)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796</v>
      </c>
      <c r="C14" s="59">
        <v>12</v>
      </c>
      <c r="D14" s="56">
        <v>819</v>
      </c>
      <c r="E14" s="59"/>
      <c r="F14" s="56"/>
      <c r="G14" s="62"/>
      <c r="H14" s="62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COUNTIF(L15:L21,Y14)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COUNTIF(L22:L29,AD14)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COUNTIF(L30:L36,AI14)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COUNTIF(L37:L44,AN14)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COUNTIF(L45:L51,AS14)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911</v>
      </c>
      <c r="C15" s="60">
        <v>21</v>
      </c>
      <c r="D15" s="57">
        <v>923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0.83804764053286918</v>
      </c>
      <c r="V15">
        <f>SUM(V7:V14)</f>
        <v>1</v>
      </c>
      <c r="W15">
        <f>-SUM(W7:W14)</f>
        <v>1</v>
      </c>
      <c r="AA15" t="e">
        <f>SUM(AA7:AA14)</f>
        <v>#DIV/0!</v>
      </c>
      <c r="AB15" t="e">
        <f>-SUM(AB7:AB14)</f>
        <v>#DIV/0!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1016</v>
      </c>
      <c r="C16" s="60">
        <v>21</v>
      </c>
      <c r="D16" s="57">
        <v>1037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0.15259833535841566</v>
      </c>
      <c r="V16" s="27" t="s">
        <v>117</v>
      </c>
      <c r="W16" s="27">
        <f>W15/(LOG(W4)/LOG(2))</f>
        <v>0.33333333333333331</v>
      </c>
      <c r="AA16" s="27" t="s">
        <v>120</v>
      </c>
      <c r="AB16" s="27" t="e">
        <f>AB15/(LOG(AB4)/LOG(2))</f>
        <v>#DIV/0!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1128</v>
      </c>
      <c r="C17" s="60">
        <v>21</v>
      </c>
      <c r="D17" s="57">
        <v>1137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1230</v>
      </c>
      <c r="C18" s="60">
        <v>21</v>
      </c>
      <c r="D18" s="57">
        <v>1268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1360</v>
      </c>
      <c r="C19" s="60">
        <v>21</v>
      </c>
      <c r="D19" s="57">
        <v>1368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1461</v>
      </c>
      <c r="C20" s="60">
        <v>21</v>
      </c>
      <c r="D20" s="57">
        <v>1468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COUNTIF(L7:L51,G3)</f>
        <v>38</v>
      </c>
      <c r="O20" s="38"/>
      <c r="P20" s="45">
        <v>8</v>
      </c>
      <c r="Q20" s="45">
        <v>7</v>
      </c>
      <c r="R20" s="45">
        <v>8</v>
      </c>
      <c r="S20" s="45">
        <v>7</v>
      </c>
      <c r="T20" s="45">
        <v>8</v>
      </c>
      <c r="U20" s="45">
        <v>7</v>
      </c>
      <c r="V20" s="44"/>
    </row>
    <row r="21" spans="1:22" x14ac:dyDescent="0.3">
      <c r="A21" s="57">
        <v>11</v>
      </c>
      <c r="B21" s="57">
        <v>1559</v>
      </c>
      <c r="C21" s="60">
        <v>21</v>
      </c>
      <c r="D21" s="57">
        <v>1567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1658</v>
      </c>
      <c r="C22" s="59">
        <v>21</v>
      </c>
      <c r="D22" s="56">
        <v>1666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6">
        <v>22</v>
      </c>
      <c r="B23" s="56">
        <v>1764</v>
      </c>
      <c r="C23" s="59">
        <v>14</v>
      </c>
      <c r="D23" s="56">
        <v>1779</v>
      </c>
      <c r="E23" s="59"/>
      <c r="F23" s="56"/>
      <c r="G23" s="62"/>
      <c r="H23" s="62"/>
      <c r="I23" s="40"/>
      <c r="J23" s="40"/>
      <c r="K23" s="41">
        <v>0</v>
      </c>
      <c r="L23">
        <v>21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1875</v>
      </c>
      <c r="C24" s="59">
        <v>21</v>
      </c>
      <c r="D24" s="56">
        <v>1886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106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5</v>
      </c>
      <c r="T24" s="45">
        <f>AO8</f>
        <v>7</v>
      </c>
      <c r="U24" s="45">
        <f>AT8</f>
        <v>6</v>
      </c>
      <c r="V24" s="43"/>
    </row>
    <row r="25" spans="1:22" x14ac:dyDescent="0.3">
      <c r="A25" s="56">
        <v>11</v>
      </c>
      <c r="B25" s="56">
        <v>1977</v>
      </c>
      <c r="C25" s="59">
        <v>21</v>
      </c>
      <c r="D25" s="56">
        <v>1993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2084</v>
      </c>
      <c r="C26" s="59">
        <v>21</v>
      </c>
      <c r="D26" s="56">
        <v>2093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2185</v>
      </c>
      <c r="C27" s="59">
        <v>21</v>
      </c>
      <c r="D27" s="56">
        <v>2197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2288</v>
      </c>
      <c r="C28" s="59">
        <v>21</v>
      </c>
      <c r="D28" s="56">
        <v>2301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D14/P20</f>
        <v>102.375</v>
      </c>
      <c r="Q28">
        <f>(D21-D14)/Q20</f>
        <v>106.85714285714286</v>
      </c>
      <c r="R28">
        <f>(D29-D21)/R20</f>
        <v>104.75</v>
      </c>
      <c r="S28">
        <f>(D36-D29)/S20</f>
        <v>109.42857142857143</v>
      </c>
      <c r="T28">
        <f>(D44-D36)/T20</f>
        <v>111.25</v>
      </c>
      <c r="U28">
        <f>(D51-D44)/U20</f>
        <v>108</v>
      </c>
    </row>
    <row r="29" spans="1:22" x14ac:dyDescent="0.3">
      <c r="A29" s="56">
        <v>11</v>
      </c>
      <c r="B29" s="56">
        <v>2395</v>
      </c>
      <c r="C29" s="59">
        <v>21</v>
      </c>
      <c r="D29" s="56">
        <v>2405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7">
        <v>22</v>
      </c>
      <c r="B30" s="57">
        <v>2505</v>
      </c>
      <c r="C30" s="60">
        <v>23</v>
      </c>
      <c r="D30" s="57">
        <v>2518</v>
      </c>
      <c r="E30" s="60"/>
      <c r="F30" s="57"/>
      <c r="G30" s="63"/>
      <c r="H30" s="63"/>
      <c r="I30" s="39"/>
      <c r="J30" s="39"/>
      <c r="K30" s="49">
        <v>0</v>
      </c>
      <c r="L30">
        <v>22</v>
      </c>
    </row>
    <row r="31" spans="1:22" x14ac:dyDescent="0.3">
      <c r="A31" s="57">
        <v>22</v>
      </c>
      <c r="B31" s="57">
        <v>2632</v>
      </c>
      <c r="C31" s="60">
        <v>23</v>
      </c>
      <c r="D31" s="57">
        <v>2642</v>
      </c>
      <c r="E31" s="60"/>
      <c r="F31" s="57"/>
      <c r="G31" s="63"/>
      <c r="H31" s="63"/>
      <c r="I31" s="39"/>
      <c r="J31" s="39"/>
      <c r="K31" s="49">
        <v>0</v>
      </c>
      <c r="L31">
        <v>22</v>
      </c>
    </row>
    <row r="32" spans="1:22" x14ac:dyDescent="0.3">
      <c r="A32" s="57">
        <v>11</v>
      </c>
      <c r="B32" s="57">
        <v>2738</v>
      </c>
      <c r="C32" s="60">
        <v>21</v>
      </c>
      <c r="D32" s="57">
        <v>2753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2845</v>
      </c>
      <c r="C33" s="60">
        <v>21</v>
      </c>
      <c r="D33" s="57">
        <v>2870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2961</v>
      </c>
      <c r="C34" s="60">
        <v>21</v>
      </c>
      <c r="D34" s="57">
        <v>2969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3060</v>
      </c>
      <c r="C35" s="60">
        <v>21</v>
      </c>
      <c r="D35" s="57">
        <v>3071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3163</v>
      </c>
      <c r="C36" s="60">
        <v>21</v>
      </c>
      <c r="D36" s="57">
        <v>3171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6">
        <v>11</v>
      </c>
      <c r="B37" s="56">
        <v>3264</v>
      </c>
      <c r="C37" s="59">
        <v>21</v>
      </c>
      <c r="D37" s="56">
        <v>3281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22</v>
      </c>
      <c r="B38" s="56">
        <v>3383</v>
      </c>
      <c r="C38" s="59">
        <v>23</v>
      </c>
      <c r="D38" s="56">
        <v>3418</v>
      </c>
      <c r="E38" s="59"/>
      <c r="F38" s="56"/>
      <c r="G38" s="62"/>
      <c r="H38" s="62"/>
      <c r="I38" s="40"/>
      <c r="J38" s="40"/>
      <c r="K38" s="41">
        <v>0</v>
      </c>
      <c r="L38">
        <v>22</v>
      </c>
    </row>
    <row r="39" spans="1:12" x14ac:dyDescent="0.3">
      <c r="A39" s="56">
        <v>11</v>
      </c>
      <c r="B39" s="56">
        <v>3515</v>
      </c>
      <c r="C39" s="59">
        <v>21</v>
      </c>
      <c r="D39" s="56">
        <v>3527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3619</v>
      </c>
      <c r="C40" s="59">
        <v>21</v>
      </c>
      <c r="D40" s="56">
        <v>3630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3721</v>
      </c>
      <c r="C41" s="59">
        <v>21</v>
      </c>
      <c r="D41" s="56">
        <v>3754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3847</v>
      </c>
      <c r="C42" s="59">
        <v>21</v>
      </c>
      <c r="D42" s="56">
        <v>3858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3951</v>
      </c>
      <c r="C43" s="59">
        <v>21</v>
      </c>
      <c r="D43" s="56">
        <v>3962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4052</v>
      </c>
      <c r="C44" s="59">
        <v>21</v>
      </c>
      <c r="D44" s="56">
        <v>4061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4152</v>
      </c>
      <c r="C45" s="60">
        <v>21</v>
      </c>
      <c r="D45" s="57">
        <v>4161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4253</v>
      </c>
      <c r="C46" s="60">
        <v>21</v>
      </c>
      <c r="D46" s="57">
        <v>4261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4354</v>
      </c>
      <c r="C47" s="60">
        <v>21</v>
      </c>
      <c r="D47" s="57">
        <v>4365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4456</v>
      </c>
      <c r="C48" s="60">
        <v>12</v>
      </c>
      <c r="D48" s="57">
        <v>4464</v>
      </c>
      <c r="E48" s="60"/>
      <c r="F48" s="57"/>
      <c r="G48" s="63"/>
      <c r="H48" s="63"/>
      <c r="I48" s="39"/>
      <c r="J48" s="39"/>
      <c r="K48" s="49">
        <v>0</v>
      </c>
      <c r="L48">
        <v>11</v>
      </c>
    </row>
    <row r="49" spans="1:12" x14ac:dyDescent="0.3">
      <c r="A49" s="57">
        <v>11</v>
      </c>
      <c r="B49" s="57">
        <v>4563</v>
      </c>
      <c r="C49" s="60">
        <v>21</v>
      </c>
      <c r="D49" s="57">
        <v>4611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4704</v>
      </c>
      <c r="C50" s="60">
        <v>21</v>
      </c>
      <c r="D50" s="57">
        <v>4714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4806</v>
      </c>
      <c r="C51" s="60">
        <v>21</v>
      </c>
      <c r="D51" s="57">
        <v>4817</v>
      </c>
      <c r="E51" s="60"/>
      <c r="F51" s="57"/>
      <c r="G51" s="63"/>
      <c r="H51" s="63"/>
      <c r="I51" s="39"/>
      <c r="J51" s="39"/>
      <c r="K51" s="49">
        <v>1</v>
      </c>
      <c r="L51">
        <v>12</v>
      </c>
    </row>
    <row r="52" spans="1:12" x14ac:dyDescent="0.3">
      <c r="A52" s="17"/>
      <c r="B52" s="17"/>
      <c r="C52" s="17"/>
      <c r="D52" s="17"/>
      <c r="E52" s="17"/>
      <c r="F52" s="17"/>
      <c r="G52" s="17"/>
      <c r="H5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43</v>
      </c>
      <c r="V3" s="25" t="s">
        <v>118</v>
      </c>
      <c r="W3">
        <f>COUNTA(L7:L13)</f>
        <v>7</v>
      </c>
      <c r="AA3" s="25" t="s">
        <v>118</v>
      </c>
      <c r="AB3">
        <f>COUNTA(L14:L20)</f>
        <v>7</v>
      </c>
      <c r="AF3" s="25" t="s">
        <v>118</v>
      </c>
      <c r="AG3">
        <f>COUNTA(L21:L28)</f>
        <v>8</v>
      </c>
      <c r="AK3" s="25" t="s">
        <v>118</v>
      </c>
      <c r="AL3">
        <f>COUNTA(L29:L35)</f>
        <v>7</v>
      </c>
      <c r="AP3" s="25" t="s">
        <v>118</v>
      </c>
      <c r="AQ3">
        <f>COUNTA(L36:L42)</f>
        <v>7</v>
      </c>
      <c r="AU3" s="25" t="s">
        <v>118</v>
      </c>
      <c r="AV3">
        <f>COUNTA(L43:L49)</f>
        <v>7</v>
      </c>
    </row>
    <row r="4" spans="1:48" x14ac:dyDescent="0.3">
      <c r="P4" s="25" t="s">
        <v>86</v>
      </c>
      <c r="Q4" s="26">
        <f>SUM(O7:O14)</f>
        <v>43</v>
      </c>
      <c r="V4" s="25" t="s">
        <v>119</v>
      </c>
      <c r="W4">
        <f>SUM(U7:U14)</f>
        <v>7</v>
      </c>
      <c r="AA4" s="25" t="s">
        <v>119</v>
      </c>
      <c r="AB4">
        <f>SUM(Z7:Z14)</f>
        <v>7</v>
      </c>
      <c r="AF4" s="25" t="s">
        <v>119</v>
      </c>
      <c r="AG4">
        <f>SUM(AE7:AE14)</f>
        <v>8</v>
      </c>
      <c r="AK4" s="25" t="s">
        <v>119</v>
      </c>
      <c r="AL4">
        <f>SUM(AJ7:AJ14)</f>
        <v>7</v>
      </c>
      <c r="AP4" s="25" t="s">
        <v>119</v>
      </c>
      <c r="AQ4">
        <f>SUM(AO7:AO14)</f>
        <v>7</v>
      </c>
      <c r="AU4" s="25" t="s">
        <v>119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13</v>
      </c>
      <c r="C7" s="58">
        <v>23</v>
      </c>
      <c r="D7" s="55">
        <v>42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COUNTIF(L7:L13,T7)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COUNTIF(L21:L28,AD7)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COUNTIF(L29:L35,AI7)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COUNTIF(L36:L42,AN7)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COUNTIF(L43:L49,AS7)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140</v>
      </c>
      <c r="C8" s="59">
        <v>21</v>
      </c>
      <c r="D8" s="56">
        <v>149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39</v>
      </c>
      <c r="P8" s="34">
        <f>O8/$Q$4</f>
        <v>0.90697674418604646</v>
      </c>
      <c r="Q8" s="34">
        <f>IF(P8=0,0,(P8*((LOG(P8))/LOG(2))))</f>
        <v>-0.12775904413381717</v>
      </c>
      <c r="T8" s="34">
        <f>N8</f>
        <v>12</v>
      </c>
      <c r="U8" s="34">
        <f>COUNTIF(L7:L13,T8)</f>
        <v>5</v>
      </c>
      <c r="V8" s="53"/>
      <c r="W8" s="54"/>
      <c r="Y8" s="34">
        <f>N8</f>
        <v>12</v>
      </c>
      <c r="Z8" s="34">
        <f>COUNTIF(L14:L20,Y8)</f>
        <v>6</v>
      </c>
      <c r="AA8" s="53"/>
      <c r="AB8" s="54"/>
      <c r="AD8" s="34">
        <f>N8</f>
        <v>12</v>
      </c>
      <c r="AE8" s="34">
        <f>COUNTIF(L21:L28,AD8)</f>
        <v>7</v>
      </c>
      <c r="AF8" s="53"/>
      <c r="AG8" s="54"/>
      <c r="AI8" s="34">
        <f>N8</f>
        <v>12</v>
      </c>
      <c r="AJ8" s="34">
        <f>COUNTIF(L29:L35,AI8)</f>
        <v>7</v>
      </c>
      <c r="AK8" s="53"/>
      <c r="AL8" s="54"/>
      <c r="AN8" s="34">
        <f>N8</f>
        <v>12</v>
      </c>
      <c r="AO8" s="34">
        <f>COUNTIF(L36:L42,AN8)</f>
        <v>7</v>
      </c>
      <c r="AP8" s="53"/>
      <c r="AQ8" s="54"/>
      <c r="AS8" s="34">
        <f>N8</f>
        <v>12</v>
      </c>
      <c r="AT8" s="34">
        <f>COUNTIF(L43:L49,AS8)</f>
        <v>7</v>
      </c>
      <c r="AU8" s="53"/>
      <c r="AV8" s="54"/>
    </row>
    <row r="9" spans="1:48" x14ac:dyDescent="0.3">
      <c r="A9" s="56">
        <v>22</v>
      </c>
      <c r="B9" s="56">
        <v>260</v>
      </c>
      <c r="C9" s="59">
        <v>23</v>
      </c>
      <c r="D9" s="56">
        <v>269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COUNTIF(L21:L28,AD9)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COUNTIF(L29:L35,AI9)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COUNTIF(L36:L42,AN9)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COUNTIF(L43:L49,AS9)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365</v>
      </c>
      <c r="C10" s="59">
        <v>21</v>
      </c>
      <c r="D10" s="56">
        <v>373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4</v>
      </c>
      <c r="P10" s="34">
        <f>O10/$Q$4</f>
        <v>9.3023255813953487E-2</v>
      </c>
      <c r="Q10" s="34">
        <f>IF(P10=0,0,(P10*((LOG(P10))/LOG(2))))</f>
        <v>-0.31872230276298585</v>
      </c>
      <c r="T10" s="34">
        <f>N10</f>
        <v>22</v>
      </c>
      <c r="U10" s="34">
        <f>COUNTIF(L7:L13,T10)</f>
        <v>2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COUNTIF(L14:L20,Y10)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COUNTIF(L21:L28,AD10)</f>
        <v>1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COUNTIF(L29:L35,AI10)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COUNTIF(L36:L42,AN10)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COUNTIF(L43:L49,AS10)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466</v>
      </c>
      <c r="C11" s="59">
        <v>21</v>
      </c>
      <c r="D11" s="56">
        <v>478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COUNTIF(L21:L28,AD11)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COUNTIF(L29:L35,AI11)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COUNTIF(L36:L42,AN11)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COUNTIF(L43:L49,AS11)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11</v>
      </c>
      <c r="B12" s="56">
        <v>573</v>
      </c>
      <c r="C12" s="59">
        <v>21</v>
      </c>
      <c r="D12" s="56">
        <v>582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COUNTIF(L21:L28,AD12)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COUNTIF(L29:L35,AI12)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COUNTIF(L36:L42,AN12)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COUNTIF(L43:L49,AS12)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674</v>
      </c>
      <c r="C13" s="59">
        <v>21</v>
      </c>
      <c r="D13" s="56">
        <v>695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COUNTIF(L21:L28,AD13)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COUNTIF(L29:L35,AI13)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COUNTIF(L36:L42,AN13)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COUNTIF(L43:L49,AS13)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786</v>
      </c>
      <c r="C14" s="60">
        <v>21</v>
      </c>
      <c r="D14" s="57">
        <v>804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COUNTIF(L21:L28,AD14)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COUNTIF(L29:L35,AI14)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COUNTIF(L36:L42,AN14)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COUNTIF(L43:L49,AS14)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897</v>
      </c>
      <c r="C15" s="60">
        <v>21</v>
      </c>
      <c r="D15" s="57">
        <v>906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0.44648134689680302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999</v>
      </c>
      <c r="C16" s="60">
        <v>21</v>
      </c>
      <c r="D16" s="57">
        <v>1010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8.228152644227453E-2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 t="e">
        <f>AL15/(LOG(AL4)/LOG(2))</f>
        <v>#DIV/0!</v>
      </c>
      <c r="AP16" s="27" t="s">
        <v>123</v>
      </c>
      <c r="AQ16" s="27" t="e">
        <f>AQ15/(LOG(AQ4)/LOG(2))</f>
        <v>#DIV/0!</v>
      </c>
      <c r="AU16" s="27" t="s">
        <v>124</v>
      </c>
      <c r="AV16" s="27" t="e">
        <f>AV15/(LOG(AV4)/LOG(2))</f>
        <v>#DIV/0!</v>
      </c>
    </row>
    <row r="17" spans="1:22" x14ac:dyDescent="0.3">
      <c r="A17" s="57">
        <v>11</v>
      </c>
      <c r="B17" s="57">
        <v>1102</v>
      </c>
      <c r="C17" s="60">
        <v>21</v>
      </c>
      <c r="D17" s="57">
        <v>1125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22</v>
      </c>
      <c r="B18" s="57">
        <v>1227</v>
      </c>
      <c r="C18" s="60">
        <v>23</v>
      </c>
      <c r="D18" s="57">
        <v>1234</v>
      </c>
      <c r="E18" s="60"/>
      <c r="F18" s="57"/>
      <c r="G18" s="63"/>
      <c r="H18" s="63"/>
      <c r="I18" s="39"/>
      <c r="J18" s="39"/>
      <c r="K18" s="49">
        <v>0</v>
      </c>
      <c r="L18">
        <v>22</v>
      </c>
    </row>
    <row r="19" spans="1:22" x14ac:dyDescent="0.3">
      <c r="A19" s="57">
        <v>11</v>
      </c>
      <c r="B19" s="57">
        <v>1326</v>
      </c>
      <c r="C19" s="60">
        <v>21</v>
      </c>
      <c r="D19" s="57">
        <v>1334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1426</v>
      </c>
      <c r="C20" s="60">
        <v>21</v>
      </c>
      <c r="D20" s="57">
        <v>1435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COUNTIF(L7:L49,G3)</f>
        <v>39</v>
      </c>
      <c r="O20" s="38"/>
      <c r="P20" s="45">
        <v>7</v>
      </c>
      <c r="Q20" s="45">
        <v>7</v>
      </c>
      <c r="R20" s="45">
        <v>8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1526</v>
      </c>
      <c r="C21" s="59">
        <v>21</v>
      </c>
      <c r="D21" s="56">
        <v>1544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6">
        <v>22</v>
      </c>
      <c r="B22" s="56">
        <v>1654</v>
      </c>
      <c r="C22" s="59">
        <v>23</v>
      </c>
      <c r="D22" s="56">
        <v>1667</v>
      </c>
      <c r="E22" s="59"/>
      <c r="F22" s="56"/>
      <c r="G22" s="62"/>
      <c r="H22" s="62"/>
      <c r="I22" s="40"/>
      <c r="J22" s="40"/>
      <c r="K22" s="41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6">
        <v>11</v>
      </c>
      <c r="B23" s="56">
        <v>1769</v>
      </c>
      <c r="C23" s="59">
        <v>21</v>
      </c>
      <c r="D23" s="56">
        <v>1777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1868</v>
      </c>
      <c r="C24" s="59">
        <v>21</v>
      </c>
      <c r="D24" s="56">
        <v>1876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106</v>
      </c>
      <c r="P24" s="45">
        <f>U8</f>
        <v>5</v>
      </c>
      <c r="Q24" s="45">
        <f>Z8</f>
        <v>6</v>
      </c>
      <c r="R24" s="45">
        <f>AE8</f>
        <v>7</v>
      </c>
      <c r="S24" s="45">
        <f>AJ8</f>
        <v>7</v>
      </c>
      <c r="T24" s="45">
        <f>AO8</f>
        <v>7</v>
      </c>
      <c r="U24" s="45">
        <f>AT8</f>
        <v>7</v>
      </c>
      <c r="V24" s="43"/>
    </row>
    <row r="25" spans="1:22" x14ac:dyDescent="0.3">
      <c r="A25" s="56">
        <v>11</v>
      </c>
      <c r="B25" s="56">
        <v>1969</v>
      </c>
      <c r="C25" s="59">
        <v>21</v>
      </c>
      <c r="D25" s="56">
        <v>1998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2091</v>
      </c>
      <c r="C26" s="59">
        <v>21</v>
      </c>
      <c r="D26" s="56">
        <v>2099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2191</v>
      </c>
      <c r="C27" s="59">
        <v>21</v>
      </c>
      <c r="D27" s="56">
        <v>2199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2291</v>
      </c>
      <c r="C28" s="59">
        <v>21</v>
      </c>
      <c r="D28" s="56">
        <v>2301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D13/P20</f>
        <v>99.285714285714292</v>
      </c>
      <c r="Q28">
        <f>(D20-D13)/Q20</f>
        <v>105.71428571428571</v>
      </c>
      <c r="R28">
        <f>(D28-D20)/R20</f>
        <v>108.25</v>
      </c>
      <c r="S28">
        <f>(D35-D28)/S20</f>
        <v>106.14285714285714</v>
      </c>
      <c r="T28">
        <f>(D42-D35)/T20</f>
        <v>106.85714285714286</v>
      </c>
      <c r="U28">
        <f>(D49-D42)/U20</f>
        <v>105.42857142857143</v>
      </c>
    </row>
    <row r="29" spans="1:22" x14ac:dyDescent="0.3">
      <c r="A29" s="57">
        <v>11</v>
      </c>
      <c r="B29" s="57">
        <v>2394</v>
      </c>
      <c r="C29" s="60">
        <v>21</v>
      </c>
      <c r="D29" s="57">
        <v>2402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2495</v>
      </c>
      <c r="C30" s="60">
        <v>21</v>
      </c>
      <c r="D30" s="57">
        <v>2505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2597</v>
      </c>
      <c r="C31" s="60">
        <v>21</v>
      </c>
      <c r="D31" s="57">
        <v>2615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2707</v>
      </c>
      <c r="C32" s="60">
        <v>21</v>
      </c>
      <c r="D32" s="57">
        <v>2724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2814</v>
      </c>
      <c r="C33" s="60">
        <v>21</v>
      </c>
      <c r="D33" s="57">
        <v>2822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2914</v>
      </c>
      <c r="C34" s="60">
        <v>21</v>
      </c>
      <c r="D34" s="57">
        <v>2931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3023</v>
      </c>
      <c r="C35" s="60">
        <v>21</v>
      </c>
      <c r="D35" s="57">
        <v>3044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6">
        <v>11</v>
      </c>
      <c r="B36" s="56">
        <v>3138</v>
      </c>
      <c r="C36" s="59">
        <v>21</v>
      </c>
      <c r="D36" s="56">
        <v>3146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3240</v>
      </c>
      <c r="C37" s="59">
        <v>21</v>
      </c>
      <c r="D37" s="56">
        <v>3251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3345</v>
      </c>
      <c r="C38" s="59">
        <v>21</v>
      </c>
      <c r="D38" s="56">
        <v>3366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3458</v>
      </c>
      <c r="C39" s="59">
        <v>21</v>
      </c>
      <c r="D39" s="56">
        <v>3466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3559</v>
      </c>
      <c r="C40" s="59">
        <v>21</v>
      </c>
      <c r="D40" s="56">
        <v>3567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3659</v>
      </c>
      <c r="C41" s="59">
        <v>21</v>
      </c>
      <c r="D41" s="56">
        <v>3692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3784</v>
      </c>
      <c r="C42" s="59">
        <v>21</v>
      </c>
      <c r="D42" s="56">
        <v>3792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7">
        <v>11</v>
      </c>
      <c r="B43" s="57">
        <v>3891</v>
      </c>
      <c r="C43" s="60">
        <v>21</v>
      </c>
      <c r="D43" s="57">
        <v>3898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3991</v>
      </c>
      <c r="C44" s="60">
        <v>21</v>
      </c>
      <c r="D44" s="57">
        <v>3999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4091</v>
      </c>
      <c r="C45" s="60">
        <v>21</v>
      </c>
      <c r="D45" s="57">
        <v>4099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4192</v>
      </c>
      <c r="C46" s="60">
        <v>21</v>
      </c>
      <c r="D46" s="57">
        <v>4200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4293</v>
      </c>
      <c r="C47" s="60">
        <v>21</v>
      </c>
      <c r="D47" s="57">
        <v>4303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4394</v>
      </c>
      <c r="C48" s="60">
        <v>21</v>
      </c>
      <c r="D48" s="57">
        <v>4417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4508</v>
      </c>
      <c r="C49" s="60">
        <v>21</v>
      </c>
      <c r="D49" s="57">
        <v>4530</v>
      </c>
      <c r="E49" s="60"/>
      <c r="F49" s="57"/>
      <c r="G49" s="63"/>
      <c r="H49" s="63"/>
      <c r="I49" s="39"/>
      <c r="J49" s="39"/>
      <c r="K49" s="49">
        <v>1</v>
      </c>
      <c r="L49">
        <v>12</v>
      </c>
    </row>
    <row r="50" spans="1:12" x14ac:dyDescent="0.3">
      <c r="A50" s="17"/>
      <c r="B50" s="17"/>
      <c r="C50" s="17"/>
      <c r="D50" s="17"/>
      <c r="E50" s="17"/>
      <c r="F50" s="17"/>
      <c r="G50" s="17"/>
      <c r="H5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42</v>
      </c>
      <c r="V3" s="25" t="s">
        <v>118</v>
      </c>
      <c r="W3">
        <f>COUNTA(L7:L13)</f>
        <v>7</v>
      </c>
      <c r="AA3" s="25" t="s">
        <v>118</v>
      </c>
      <c r="AB3">
        <f>COUNTA(L14:L20)</f>
        <v>7</v>
      </c>
      <c r="AF3" s="25" t="s">
        <v>118</v>
      </c>
      <c r="AG3">
        <f>COUNTA(L21:L27)</f>
        <v>7</v>
      </c>
      <c r="AK3" s="25" t="s">
        <v>118</v>
      </c>
      <c r="AL3">
        <f>COUNTA(L28:L34)</f>
        <v>7</v>
      </c>
      <c r="AP3" s="25" t="s">
        <v>118</v>
      </c>
      <c r="AQ3">
        <f>COUNTA(L35:L41)</f>
        <v>7</v>
      </c>
      <c r="AU3" s="25" t="s">
        <v>118</v>
      </c>
      <c r="AV3">
        <f>COUNTA(L42:L48)</f>
        <v>7</v>
      </c>
    </row>
    <row r="4" spans="1:48" x14ac:dyDescent="0.3">
      <c r="P4" s="25" t="s">
        <v>86</v>
      </c>
      <c r="Q4" s="26">
        <f>SUM(O7:O14)</f>
        <v>42</v>
      </c>
      <c r="V4" s="25" t="s">
        <v>119</v>
      </c>
      <c r="W4">
        <f>SUM(U7:U14)</f>
        <v>7</v>
      </c>
      <c r="AA4" s="25" t="s">
        <v>119</v>
      </c>
      <c r="AB4">
        <f>SUM(Z7:Z14)</f>
        <v>7</v>
      </c>
      <c r="AF4" s="25" t="s">
        <v>119</v>
      </c>
      <c r="AG4">
        <f>SUM(AE7:AE14)</f>
        <v>7</v>
      </c>
      <c r="AK4" s="25" t="s">
        <v>119</v>
      </c>
      <c r="AL4">
        <f>SUM(AJ7:AJ14)</f>
        <v>7</v>
      </c>
      <c r="AP4" s="25" t="s">
        <v>119</v>
      </c>
      <c r="AQ4">
        <f>SUM(AO7:AO14)</f>
        <v>7</v>
      </c>
      <c r="AU4" s="25" t="s">
        <v>119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33</v>
      </c>
      <c r="C7" s="58">
        <v>21</v>
      </c>
      <c r="D7" s="55">
        <v>41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</v>
      </c>
      <c r="U7" s="34">
        <f>COUNTIF(L7:L13,T7)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COUNTIF(L14:L20,Y7)</f>
        <v>0</v>
      </c>
      <c r="AA7" s="34" t="e">
        <f>Z7/(AB4-Z8)</f>
        <v>#DIV/0!</v>
      </c>
      <c r="AB7" s="34" t="e">
        <f>IF(AA7=0,0,(AA7*((LOG(AA7))/LOG(2))))</f>
        <v>#DIV/0!</v>
      </c>
      <c r="AD7" s="34">
        <f>N7</f>
        <v>11</v>
      </c>
      <c r="AE7" s="34">
        <f>COUNTIF(L21:L27,AD7)</f>
        <v>0</v>
      </c>
      <c r="AF7" s="34" t="e">
        <f>AE7/(AG4-AE8)</f>
        <v>#DIV/0!</v>
      </c>
      <c r="AG7" s="34" t="e">
        <f>IF(AF7=0,0,(AF7*((LOG(AF7))/LOG(2))))</f>
        <v>#DIV/0!</v>
      </c>
      <c r="AI7" s="34">
        <f>N7</f>
        <v>11</v>
      </c>
      <c r="AJ7" s="34">
        <f>COUNTIF(L28:L34,AI7)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COUNTIF(L35:L41,AN7)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COUNTIF(L42:L48,AS7)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134</v>
      </c>
      <c r="C8" s="59">
        <v>21</v>
      </c>
      <c r="D8" s="56">
        <v>145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39</v>
      </c>
      <c r="P8" s="34">
        <f>O8/$Q$4</f>
        <v>0.9285714285714286</v>
      </c>
      <c r="Q8" s="34">
        <f>IF(P8=0,0,(P8*((LOG(P8))/LOG(2))))</f>
        <v>-9.9278403636761048E-2</v>
      </c>
      <c r="T8" s="34">
        <f>N8</f>
        <v>12</v>
      </c>
      <c r="U8" s="34">
        <f>COUNTIF(L7:L13,T8)</f>
        <v>6</v>
      </c>
      <c r="V8" s="53"/>
      <c r="W8" s="54"/>
      <c r="Y8" s="34">
        <f>N8</f>
        <v>12</v>
      </c>
      <c r="Z8" s="34">
        <f>COUNTIF(L14:L20,Y8)</f>
        <v>7</v>
      </c>
      <c r="AA8" s="53"/>
      <c r="AB8" s="54"/>
      <c r="AD8" s="34">
        <f>N8</f>
        <v>12</v>
      </c>
      <c r="AE8" s="34">
        <f>COUNTIF(L21:L27,AD8)</f>
        <v>7</v>
      </c>
      <c r="AF8" s="53"/>
      <c r="AG8" s="54"/>
      <c r="AI8" s="34">
        <f>N8</f>
        <v>12</v>
      </c>
      <c r="AJ8" s="34">
        <f>COUNTIF(L28:L34,AI8)</f>
        <v>7</v>
      </c>
      <c r="AK8" s="53"/>
      <c r="AL8" s="54"/>
      <c r="AN8" s="34">
        <f>N8</f>
        <v>12</v>
      </c>
      <c r="AO8" s="34">
        <f>COUNTIF(L35:L41,AN8)</f>
        <v>5</v>
      </c>
      <c r="AP8" s="53"/>
      <c r="AQ8" s="54"/>
      <c r="AS8" s="34">
        <f>N8</f>
        <v>12</v>
      </c>
      <c r="AT8" s="34">
        <f>COUNTIF(L42:L48,AS8)</f>
        <v>7</v>
      </c>
      <c r="AU8" s="53"/>
      <c r="AV8" s="54"/>
    </row>
    <row r="9" spans="1:48" x14ac:dyDescent="0.3">
      <c r="A9" s="56">
        <v>11</v>
      </c>
      <c r="B9" s="56">
        <v>237</v>
      </c>
      <c r="C9" s="59">
        <v>21</v>
      </c>
      <c r="D9" s="56">
        <v>246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COUNTIF(L7:L13,T9)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COUNTIF(L14:L20,Y9)</f>
        <v>0</v>
      </c>
      <c r="AA9" s="34" t="e">
        <f>Z9/(AB4-Z8)</f>
        <v>#DIV/0!</v>
      </c>
      <c r="AB9" s="34" t="e">
        <f>IF(AA9=0,0,(AA9*((LOG(AA9))/LOG(2))))</f>
        <v>#DIV/0!</v>
      </c>
      <c r="AD9" s="34">
        <f>N9</f>
        <v>21</v>
      </c>
      <c r="AE9" s="34">
        <f>COUNTIF(L21:L27,AD9)</f>
        <v>0</v>
      </c>
      <c r="AF9" s="34" t="e">
        <f>AE9/(AG4-AE8)</f>
        <v>#DIV/0!</v>
      </c>
      <c r="AG9" s="34" t="e">
        <f>IF(AF9=0,0,(AF9*((LOG(AF9))/LOG(2))))</f>
        <v>#DIV/0!</v>
      </c>
      <c r="AI9" s="34">
        <f>N9</f>
        <v>21</v>
      </c>
      <c r="AJ9" s="34">
        <f>COUNTIF(L28:L34,AI9)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COUNTIF(L35:L41,AN9)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COUNTIF(L42:L48,AS9)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11</v>
      </c>
      <c r="B10" s="56">
        <v>339</v>
      </c>
      <c r="C10" s="59">
        <v>21</v>
      </c>
      <c r="D10" s="56">
        <v>347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3</v>
      </c>
      <c r="P10" s="34">
        <f>O10/$Q$4</f>
        <v>7.1428571428571425E-2</v>
      </c>
      <c r="Q10" s="34">
        <f>IF(P10=0,0,(P10*((LOG(P10))/LOG(2))))</f>
        <v>-0.27195392300411453</v>
      </c>
      <c r="T10" s="34">
        <f>N10</f>
        <v>22</v>
      </c>
      <c r="U10" s="34">
        <f>COUNTIF(L7:L13,T10)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COUNTIF(L14:L20,Y10)</f>
        <v>0</v>
      </c>
      <c r="AA10" s="34" t="e">
        <f>Z10/(AB4-Z8)</f>
        <v>#DIV/0!</v>
      </c>
      <c r="AB10" s="34" t="e">
        <f>IF(AA10=0,0,(AA10*((LOG(AA10))/LOG(2))))</f>
        <v>#DIV/0!</v>
      </c>
      <c r="AD10" s="34">
        <f>N10</f>
        <v>22</v>
      </c>
      <c r="AE10" s="34">
        <f>COUNTIF(L21:L27,AD10)</f>
        <v>0</v>
      </c>
      <c r="AF10" s="34" t="e">
        <f>AE10/(AG4-AE8)</f>
        <v>#DIV/0!</v>
      </c>
      <c r="AG10" s="34" t="e">
        <f>IF(AF10=0,0,(AF10*((LOG(AF10))/LOG(2))))</f>
        <v>#DIV/0!</v>
      </c>
      <c r="AI10" s="34">
        <f>N10</f>
        <v>22</v>
      </c>
      <c r="AJ10" s="34">
        <f>COUNTIF(L28:L34,AI10)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COUNTIF(L35:L41,AN10)</f>
        <v>2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COUNTIF(L42:L48,AS10)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440</v>
      </c>
      <c r="C11" s="59">
        <v>21</v>
      </c>
      <c r="D11" s="56">
        <v>448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COUNTIF(L7:L13,T11)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COUNTIF(L14:L20,Y11)</f>
        <v>0</v>
      </c>
      <c r="AA11" s="34" t="e">
        <f>Z11/(AB4-Z8)</f>
        <v>#DIV/0!</v>
      </c>
      <c r="AB11" s="34" t="e">
        <f>IF(AA11=0,0,(AA11*((LOG(AA11))/LOG(2))))</f>
        <v>#DIV/0!</v>
      </c>
      <c r="AD11" s="34">
        <f>N11</f>
        <v>0</v>
      </c>
      <c r="AE11" s="34">
        <f>COUNTIF(L21:L27,AD11)</f>
        <v>0</v>
      </c>
      <c r="AF11" s="34" t="e">
        <f>AE11/(AG4-AE8)</f>
        <v>#DIV/0!</v>
      </c>
      <c r="AG11" s="34" t="e">
        <f>IF(AF11=0,0,(AF11*((LOG(AF11))/LOG(2))))</f>
        <v>#DIV/0!</v>
      </c>
      <c r="AI11" s="34">
        <f>N11</f>
        <v>0</v>
      </c>
      <c r="AJ11" s="34">
        <f>COUNTIF(L28:L34,AI11)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COUNTIF(L35:L41,AN11)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COUNTIF(L42:L48,AS11)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22</v>
      </c>
      <c r="B12" s="56">
        <v>562</v>
      </c>
      <c r="C12" s="59">
        <v>23</v>
      </c>
      <c r="D12" s="56">
        <v>575</v>
      </c>
      <c r="E12" s="59"/>
      <c r="F12" s="56"/>
      <c r="G12" s="62"/>
      <c r="H12" s="62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COUNTIF(L7:L13,T12)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COUNTIF(L14:L20,Y12)</f>
        <v>0</v>
      </c>
      <c r="AA12" s="34" t="e">
        <f>Z12/(AB4-Z8)</f>
        <v>#DIV/0!</v>
      </c>
      <c r="AB12" s="34" t="e">
        <f>IF(AA12=0,0,(AA12*((LOG(AA12))/LOG(2))))</f>
        <v>#DIV/0!</v>
      </c>
      <c r="AD12" s="34">
        <f>N12</f>
        <v>0</v>
      </c>
      <c r="AE12" s="34">
        <f>COUNTIF(L21:L27,AD12)</f>
        <v>0</v>
      </c>
      <c r="AF12" s="34" t="e">
        <f>AE12/(AG4-AE8)</f>
        <v>#DIV/0!</v>
      </c>
      <c r="AG12" s="34" t="e">
        <f>IF(AF12=0,0,(AF12*((LOG(AF12))/LOG(2))))</f>
        <v>#DIV/0!</v>
      </c>
      <c r="AI12" s="34">
        <f>N12</f>
        <v>0</v>
      </c>
      <c r="AJ12" s="34">
        <f>COUNTIF(L28:L34,AI12)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COUNTIF(L35:L41,AN12)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COUNTIF(L42:L48,AS12)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667</v>
      </c>
      <c r="C13" s="59">
        <v>21</v>
      </c>
      <c r="D13" s="56">
        <v>678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COUNTIF(L7:L13,T13)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COUNTIF(L14:L20,Y13)</f>
        <v>0</v>
      </c>
      <c r="AA13" s="34" t="e">
        <f>Z13/(AB4-Z8)</f>
        <v>#DIV/0!</v>
      </c>
      <c r="AB13" s="34" t="e">
        <f>IF(AA13=0,0,(AA13*((LOG(AA13))/LOG(2))))</f>
        <v>#DIV/0!</v>
      </c>
      <c r="AD13" s="34">
        <f>N13</f>
        <v>0</v>
      </c>
      <c r="AE13" s="34">
        <f>COUNTIF(L21:L27,AD13)</f>
        <v>0</v>
      </c>
      <c r="AF13" s="34" t="e">
        <f>AE13/(AG4-AE8)</f>
        <v>#DIV/0!</v>
      </c>
      <c r="AG13" s="34" t="e">
        <f>IF(AF13=0,0,(AF13*((LOG(AF13))/LOG(2))))</f>
        <v>#DIV/0!</v>
      </c>
      <c r="AI13" s="34">
        <f>N13</f>
        <v>0</v>
      </c>
      <c r="AJ13" s="34">
        <f>COUNTIF(L28:L34,AI13)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COUNTIF(L35:L41,AN13)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COUNTIF(L42:L48,AS13)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7">
        <v>11</v>
      </c>
      <c r="B14" s="57">
        <v>770</v>
      </c>
      <c r="C14" s="60">
        <v>21</v>
      </c>
      <c r="D14" s="57">
        <v>789</v>
      </c>
      <c r="E14" s="60"/>
      <c r="F14" s="57"/>
      <c r="G14" s="63"/>
      <c r="H14" s="63"/>
      <c r="I14" s="39"/>
      <c r="J14" s="39"/>
      <c r="K14" s="49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COUNTIF(L7:L13,T14)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COUNTIF(L14:L20,Y14)</f>
        <v>0</v>
      </c>
      <c r="AA14" s="34" t="e">
        <f>Z14/(AB4-Z8)</f>
        <v>#DIV/0!</v>
      </c>
      <c r="AB14" s="34" t="e">
        <f>IF(AA14=0,0,(AA14*((LOG(AA14))/LOG(2))))</f>
        <v>#DIV/0!</v>
      </c>
      <c r="AD14" s="34">
        <f>N14</f>
        <v>0</v>
      </c>
      <c r="AE14" s="34">
        <f>COUNTIF(L21:L27,AD14)</f>
        <v>0</v>
      </c>
      <c r="AF14" s="34" t="e">
        <f>AE14/(AG4-AE8)</f>
        <v>#DIV/0!</v>
      </c>
      <c r="AG14" s="34" t="e">
        <f>IF(AF14=0,0,(AF14*((LOG(AF14))/LOG(2))))</f>
        <v>#DIV/0!</v>
      </c>
      <c r="AI14" s="34">
        <f>N14</f>
        <v>0</v>
      </c>
      <c r="AJ14" s="34">
        <f>COUNTIF(L28:L34,AI14)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COUNTIF(L35:L41,AN14)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COUNTIF(L42:L48,AS14)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882</v>
      </c>
      <c r="C15" s="60">
        <v>21</v>
      </c>
      <c r="D15" s="57">
        <v>889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0.37123232664087558</v>
      </c>
      <c r="V15">
        <f>SUM(V7:V14)</f>
        <v>1</v>
      </c>
      <c r="W15">
        <f>-SUM(W7:W14)</f>
        <v>0</v>
      </c>
      <c r="AA15" t="e">
        <f>SUM(AA7:AA14)</f>
        <v>#DIV/0!</v>
      </c>
      <c r="AB15" t="e">
        <f>-SUM(AB7:AB14)</f>
        <v>#DIV/0!</v>
      </c>
      <c r="AF15" t="e">
        <f>SUM(AF7:AF14)</f>
        <v>#DIV/0!</v>
      </c>
      <c r="AG15" t="e">
        <f>-SUM(AG7:AG14)</f>
        <v>#DIV/0!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980</v>
      </c>
      <c r="C16" s="60">
        <v>21</v>
      </c>
      <c r="D16" s="57">
        <v>991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6.88446724357656E-2</v>
      </c>
      <c r="V16" s="27" t="s">
        <v>117</v>
      </c>
      <c r="W16" s="27">
        <f>W15/(LOG(W4)/LOG(2))</f>
        <v>0</v>
      </c>
      <c r="AA16" s="27" t="s">
        <v>120</v>
      </c>
      <c r="AB16" s="27" t="e">
        <f>AB15/(LOG(AB4)/LOG(2))</f>
        <v>#DIV/0!</v>
      </c>
      <c r="AF16" s="27" t="s">
        <v>121</v>
      </c>
      <c r="AG16" s="27" t="e">
        <f>AG15/(LOG(AG4)/LOG(2))</f>
        <v>#DIV/0!</v>
      </c>
      <c r="AK16" s="27" t="s">
        <v>122</v>
      </c>
      <c r="AL16" s="27" t="e">
        <f>AL15/(LOG(AL4)/LOG(2))</f>
        <v>#DIV/0!</v>
      </c>
      <c r="AP16" s="27" t="s">
        <v>123</v>
      </c>
      <c r="AQ16" s="27">
        <f>AQ15/(LOG(AQ4)/LOG(2))</f>
        <v>0</v>
      </c>
      <c r="AU16" s="27" t="s">
        <v>124</v>
      </c>
      <c r="AV16" s="27" t="e">
        <f>AV15/(LOG(AV4)/LOG(2))</f>
        <v>#DIV/0!</v>
      </c>
    </row>
    <row r="17" spans="1:22" x14ac:dyDescent="0.3">
      <c r="A17" s="57">
        <v>11</v>
      </c>
      <c r="B17" s="57">
        <v>1082</v>
      </c>
      <c r="C17" s="60">
        <v>21</v>
      </c>
      <c r="D17" s="57">
        <v>1104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1194</v>
      </c>
      <c r="C18" s="60">
        <v>21</v>
      </c>
      <c r="D18" s="57">
        <v>1205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1296</v>
      </c>
      <c r="C19" s="60">
        <v>21</v>
      </c>
      <c r="D19" s="57">
        <v>1307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1396</v>
      </c>
      <c r="C20" s="60">
        <v>21</v>
      </c>
      <c r="D20" s="57">
        <v>1407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COUNTIF(L7:L48,G3)</f>
        <v>39</v>
      </c>
      <c r="O20" s="38"/>
      <c r="P20" s="45">
        <v>7</v>
      </c>
      <c r="Q20" s="45">
        <v>7</v>
      </c>
      <c r="R20" s="45">
        <v>7</v>
      </c>
      <c r="S20" s="45">
        <v>7</v>
      </c>
      <c r="T20" s="45">
        <v>7</v>
      </c>
      <c r="U20" s="45">
        <v>7</v>
      </c>
      <c r="V20" s="44"/>
    </row>
    <row r="21" spans="1:22" x14ac:dyDescent="0.3">
      <c r="A21" s="56">
        <v>11</v>
      </c>
      <c r="B21" s="56">
        <v>1499</v>
      </c>
      <c r="C21" s="59">
        <v>21</v>
      </c>
      <c r="D21" s="56">
        <v>1516</v>
      </c>
      <c r="E21" s="59"/>
      <c r="F21" s="56"/>
      <c r="G21" s="62"/>
      <c r="H21" s="62"/>
      <c r="I21" s="40"/>
      <c r="J21" s="40"/>
      <c r="K21" s="41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1607</v>
      </c>
      <c r="C22" s="59">
        <v>21</v>
      </c>
      <c r="D22" s="56">
        <v>1616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6">
        <v>11</v>
      </c>
      <c r="B23" s="56">
        <v>1707</v>
      </c>
      <c r="C23" s="59">
        <v>21</v>
      </c>
      <c r="D23" s="56">
        <v>1716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1807</v>
      </c>
      <c r="C24" s="59">
        <v>21</v>
      </c>
      <c r="D24" s="56">
        <v>1815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106</v>
      </c>
      <c r="P24" s="45">
        <f>U8</f>
        <v>6</v>
      </c>
      <c r="Q24" s="45">
        <f>Z8</f>
        <v>7</v>
      </c>
      <c r="R24" s="45">
        <f>AE8</f>
        <v>7</v>
      </c>
      <c r="S24" s="45">
        <f>AJ8</f>
        <v>7</v>
      </c>
      <c r="T24" s="45">
        <f>AO8</f>
        <v>5</v>
      </c>
      <c r="U24" s="45">
        <f>AT8</f>
        <v>7</v>
      </c>
      <c r="V24" s="43"/>
    </row>
    <row r="25" spans="1:22" x14ac:dyDescent="0.3">
      <c r="A25" s="56">
        <v>11</v>
      </c>
      <c r="B25" s="56">
        <v>1907</v>
      </c>
      <c r="C25" s="59">
        <v>21</v>
      </c>
      <c r="D25" s="56">
        <v>1915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2007</v>
      </c>
      <c r="C26" s="59">
        <v>21</v>
      </c>
      <c r="D26" s="56">
        <v>2015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2108</v>
      </c>
      <c r="C27" s="59">
        <v>21</v>
      </c>
      <c r="D27" s="56">
        <v>2115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7">
        <v>11</v>
      </c>
      <c r="B28" s="57">
        <v>2206</v>
      </c>
      <c r="C28" s="60">
        <v>21</v>
      </c>
      <c r="D28" s="57">
        <v>2234</v>
      </c>
      <c r="E28" s="60"/>
      <c r="F28" s="57"/>
      <c r="G28" s="63"/>
      <c r="H28" s="63"/>
      <c r="I28" s="39"/>
      <c r="J28" s="39"/>
      <c r="K28" s="49">
        <v>0</v>
      </c>
      <c r="L28">
        <v>12</v>
      </c>
      <c r="N28" s="39"/>
      <c r="O28" s="48" t="s">
        <v>110</v>
      </c>
      <c r="P28">
        <f>D13/P20</f>
        <v>96.857142857142861</v>
      </c>
      <c r="Q28">
        <f>(D20-D13)/Q20</f>
        <v>104.14285714285714</v>
      </c>
      <c r="R28">
        <f>(D27-D20)/R20</f>
        <v>101.14285714285714</v>
      </c>
      <c r="S28">
        <f>(D34-D27)/S20</f>
        <v>110.28571428571429</v>
      </c>
      <c r="T28">
        <f>(D41-D34)/T20</f>
        <v>107.14285714285714</v>
      </c>
      <c r="U28">
        <f>(D48-D41)/U20</f>
        <v>106.71428571428571</v>
      </c>
    </row>
    <row r="29" spans="1:22" x14ac:dyDescent="0.3">
      <c r="A29" s="57">
        <v>11</v>
      </c>
      <c r="B29" s="57">
        <v>2328</v>
      </c>
      <c r="C29" s="60">
        <v>21</v>
      </c>
      <c r="D29" s="57">
        <v>2339</v>
      </c>
      <c r="E29" s="60"/>
      <c r="F29" s="57"/>
      <c r="G29" s="63"/>
      <c r="H29" s="63"/>
      <c r="I29" s="39"/>
      <c r="J29" s="39"/>
      <c r="K29" s="49">
        <v>0</v>
      </c>
      <c r="L29">
        <v>12</v>
      </c>
    </row>
    <row r="30" spans="1:22" x14ac:dyDescent="0.3">
      <c r="A30" s="57">
        <v>11</v>
      </c>
      <c r="B30" s="57">
        <v>2430</v>
      </c>
      <c r="C30" s="60">
        <v>21</v>
      </c>
      <c r="D30" s="57">
        <v>2450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2542</v>
      </c>
      <c r="C31" s="60">
        <v>21</v>
      </c>
      <c r="D31" s="57">
        <v>2552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2643</v>
      </c>
      <c r="C32" s="60">
        <v>21</v>
      </c>
      <c r="D32" s="57">
        <v>2670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2763</v>
      </c>
      <c r="C33" s="60">
        <v>21</v>
      </c>
      <c r="D33" s="57">
        <v>2774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2866</v>
      </c>
      <c r="C34" s="60">
        <v>21</v>
      </c>
      <c r="D34" s="57">
        <v>2887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6">
        <v>11</v>
      </c>
      <c r="B35" s="56">
        <v>2979</v>
      </c>
      <c r="C35" s="59">
        <v>21</v>
      </c>
      <c r="D35" s="56">
        <v>2987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11</v>
      </c>
      <c r="B36" s="56">
        <v>3079</v>
      </c>
      <c r="C36" s="59">
        <v>21</v>
      </c>
      <c r="D36" s="56">
        <v>3087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6">
        <v>11</v>
      </c>
      <c r="B37" s="56">
        <v>3177</v>
      </c>
      <c r="C37" s="59">
        <v>21</v>
      </c>
      <c r="D37" s="56">
        <v>3185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22</v>
      </c>
      <c r="B38" s="56">
        <v>3284</v>
      </c>
      <c r="C38" s="59">
        <v>23</v>
      </c>
      <c r="D38" s="56">
        <v>3298</v>
      </c>
      <c r="E38" s="59"/>
      <c r="F38" s="56"/>
      <c r="G38" s="62"/>
      <c r="H38" s="62"/>
      <c r="I38" s="40"/>
      <c r="J38" s="40"/>
      <c r="K38" s="41">
        <v>0</v>
      </c>
      <c r="L38">
        <v>22</v>
      </c>
    </row>
    <row r="39" spans="1:12" x14ac:dyDescent="0.3">
      <c r="A39" s="56">
        <v>11</v>
      </c>
      <c r="B39" s="56">
        <v>3395</v>
      </c>
      <c r="C39" s="59">
        <v>21</v>
      </c>
      <c r="D39" s="56">
        <v>3402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3494</v>
      </c>
      <c r="C40" s="59">
        <v>21</v>
      </c>
      <c r="D40" s="56">
        <v>3521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22</v>
      </c>
      <c r="B41" s="56">
        <v>3616</v>
      </c>
      <c r="C41" s="59">
        <v>23</v>
      </c>
      <c r="D41" s="56">
        <v>3637</v>
      </c>
      <c r="E41" s="59"/>
      <c r="F41" s="56"/>
      <c r="G41" s="62"/>
      <c r="H41" s="62"/>
      <c r="I41" s="40"/>
      <c r="J41" s="40"/>
      <c r="K41" s="41">
        <v>0</v>
      </c>
      <c r="L41">
        <v>22</v>
      </c>
    </row>
    <row r="42" spans="1:12" x14ac:dyDescent="0.3">
      <c r="A42" s="57">
        <v>11</v>
      </c>
      <c r="B42" s="57">
        <v>3736</v>
      </c>
      <c r="C42" s="60">
        <v>21</v>
      </c>
      <c r="D42" s="57">
        <v>3744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3835</v>
      </c>
      <c r="C43" s="60">
        <v>21</v>
      </c>
      <c r="D43" s="57">
        <v>3843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3935</v>
      </c>
      <c r="C44" s="60">
        <v>21</v>
      </c>
      <c r="D44" s="57">
        <v>3943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4035</v>
      </c>
      <c r="C45" s="60">
        <v>21</v>
      </c>
      <c r="D45" s="57">
        <v>4044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4136</v>
      </c>
      <c r="C46" s="60">
        <v>21</v>
      </c>
      <c r="D46" s="57">
        <v>4159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4252</v>
      </c>
      <c r="C47" s="60">
        <v>21</v>
      </c>
      <c r="D47" s="57">
        <v>4260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4354</v>
      </c>
      <c r="C48" s="60">
        <v>21</v>
      </c>
      <c r="D48" s="57">
        <v>4384</v>
      </c>
      <c r="E48" s="60"/>
      <c r="F48" s="57"/>
      <c r="G48" s="63"/>
      <c r="H48" s="63"/>
      <c r="I48" s="39"/>
      <c r="J48" s="39"/>
      <c r="K48" s="49">
        <v>1</v>
      </c>
      <c r="L48">
        <v>12</v>
      </c>
    </row>
    <row r="49" spans="1:8" x14ac:dyDescent="0.3">
      <c r="A49" s="17"/>
      <c r="B49" s="17"/>
      <c r="C49" s="17"/>
      <c r="D49" s="17"/>
      <c r="E49" s="17"/>
      <c r="F49" s="17"/>
      <c r="G49" s="17"/>
      <c r="H4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56</v>
      </c>
      <c r="V3" s="25" t="s">
        <v>118</v>
      </c>
      <c r="W3">
        <f>COUNTA(L7:L15)</f>
        <v>9</v>
      </c>
      <c r="AA3" s="25" t="s">
        <v>118</v>
      </c>
      <c r="AB3">
        <f>COUNTA(L16:L25)</f>
        <v>10</v>
      </c>
      <c r="AF3" s="25" t="s">
        <v>118</v>
      </c>
      <c r="AG3">
        <f>COUNTA(L26:L34)</f>
        <v>9</v>
      </c>
      <c r="AK3" s="25" t="s">
        <v>118</v>
      </c>
      <c r="AL3">
        <f>COUNTA(L35:L43)</f>
        <v>9</v>
      </c>
      <c r="AP3" s="25" t="s">
        <v>118</v>
      </c>
      <c r="AQ3">
        <f>COUNTA(L44:L53)</f>
        <v>10</v>
      </c>
      <c r="AU3" s="25" t="s">
        <v>118</v>
      </c>
      <c r="AV3">
        <f>COUNTA(L54:L62)</f>
        <v>9</v>
      </c>
    </row>
    <row r="4" spans="1:48" x14ac:dyDescent="0.3">
      <c r="P4" s="25" t="s">
        <v>86</v>
      </c>
      <c r="Q4" s="26">
        <f>SUM(O7:O14)</f>
        <v>56</v>
      </c>
      <c r="V4" s="25" t="s">
        <v>119</v>
      </c>
      <c r="W4">
        <f>SUM(U7:U14)</f>
        <v>9</v>
      </c>
      <c r="AA4" s="25" t="s">
        <v>119</v>
      </c>
      <c r="AB4">
        <f>SUM(Z7:Z14)</f>
        <v>10</v>
      </c>
      <c r="AF4" s="25" t="s">
        <v>119</v>
      </c>
      <c r="AG4">
        <f>SUM(AE7:AE14)</f>
        <v>9</v>
      </c>
      <c r="AK4" s="25" t="s">
        <v>119</v>
      </c>
      <c r="AL4">
        <f>SUM(AJ7:AJ14)</f>
        <v>9</v>
      </c>
      <c r="AP4" s="25" t="s">
        <v>119</v>
      </c>
      <c r="AQ4">
        <f>SUM(AO7:AO14)</f>
        <v>10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31</v>
      </c>
      <c r="C7" s="58">
        <v>12</v>
      </c>
      <c r="D7" s="55">
        <v>59</v>
      </c>
      <c r="E7" s="58"/>
      <c r="F7" s="55"/>
      <c r="G7" s="61"/>
      <c r="H7" s="61"/>
      <c r="I7" s="40"/>
      <c r="J7" s="40"/>
      <c r="K7" s="41">
        <v>0</v>
      </c>
      <c r="L7">
        <v>11</v>
      </c>
      <c r="N7" s="34">
        <v>11</v>
      </c>
      <c r="O7" s="34">
        <f>COUNTIF($L$7:$L$500,N7)</f>
        <v>9</v>
      </c>
      <c r="P7" s="34">
        <f>O7/$Q$4</f>
        <v>0.16071428571428573</v>
      </c>
      <c r="Q7" s="34">
        <f>IF(P7=0,0,(P7*((LOG(P7))/LOG(2))))</f>
        <v>-0.4238726658131719</v>
      </c>
      <c r="T7" s="34">
        <f>N7</f>
        <v>11</v>
      </c>
      <c r="U7" s="34">
        <f>COUNTIF(L7:L15,T7)</f>
        <v>2</v>
      </c>
      <c r="V7" s="34">
        <f>U7/(W4-U8)</f>
        <v>0.4</v>
      </c>
      <c r="W7" s="34">
        <f>IF(V7=0,0,(V7*((LOG(V7))/LOG(2))))</f>
        <v>-0.52877123795494496</v>
      </c>
      <c r="Y7" s="34">
        <f>N7</f>
        <v>11</v>
      </c>
      <c r="Z7" s="34">
        <f>COUNTIF(L16:L25,Y7)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COUNTIF(L26:L34,AD7)</f>
        <v>1</v>
      </c>
      <c r="AF7" s="34">
        <f>AE7/(AG4-AE8)</f>
        <v>0.5</v>
      </c>
      <c r="AG7" s="34">
        <f>IF(AF7=0,0,(AF7*((LOG(AF7))/LOG(2))))</f>
        <v>-0.5</v>
      </c>
      <c r="AI7" s="34">
        <f>N7</f>
        <v>11</v>
      </c>
      <c r="AJ7" s="34">
        <f>COUNTIF(L35:L43,AI7)</f>
        <v>1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COUNTIF(L44:L53,AN7)</f>
        <v>1</v>
      </c>
      <c r="AP7" s="34">
        <f>AO7/(AQ4-AO8)</f>
        <v>0.33333333333333331</v>
      </c>
      <c r="AQ7" s="34">
        <f>IF(AP7=0,0,(AP7*((LOG(AP7))/LOG(2))))</f>
        <v>-0.52832083357371862</v>
      </c>
      <c r="AS7" s="34">
        <f>N7</f>
        <v>11</v>
      </c>
      <c r="AT7" s="34">
        <f>COUNTIF(L54:L62,AS7)</f>
        <v>4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11</v>
      </c>
      <c r="B8" s="56">
        <v>168</v>
      </c>
      <c r="C8" s="59">
        <v>21</v>
      </c>
      <c r="D8" s="56">
        <v>181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0.6785714285714286</v>
      </c>
      <c r="Q8" s="34">
        <f>IF(P8=0,0,(P8*((LOG(P8))/LOG(2))))</f>
        <v>-0.37961145584522688</v>
      </c>
      <c r="T8" s="34">
        <f>N8</f>
        <v>12</v>
      </c>
      <c r="U8" s="34">
        <f>COUNTIF(L7:L15,T8)</f>
        <v>4</v>
      </c>
      <c r="V8" s="53"/>
      <c r="W8" s="54"/>
      <c r="Y8" s="34">
        <f>N8</f>
        <v>12</v>
      </c>
      <c r="Z8" s="34">
        <f>COUNTIF(L16:L25,Y8)</f>
        <v>7</v>
      </c>
      <c r="AA8" s="53"/>
      <c r="AB8" s="54"/>
      <c r="AD8" s="34">
        <f>N8</f>
        <v>12</v>
      </c>
      <c r="AE8" s="34">
        <f>COUNTIF(L26:L34,AD8)</f>
        <v>7</v>
      </c>
      <c r="AF8" s="53"/>
      <c r="AG8" s="54"/>
      <c r="AI8" s="34">
        <f>N8</f>
        <v>12</v>
      </c>
      <c r="AJ8" s="34">
        <f>COUNTIF(L35:L43,AI8)</f>
        <v>8</v>
      </c>
      <c r="AK8" s="53"/>
      <c r="AL8" s="54"/>
      <c r="AN8" s="34">
        <f>N8</f>
        <v>12</v>
      </c>
      <c r="AO8" s="34">
        <f>COUNTIF(L44:L53,AN8)</f>
        <v>7</v>
      </c>
      <c r="AP8" s="53"/>
      <c r="AQ8" s="54"/>
      <c r="AS8" s="34">
        <f>N8</f>
        <v>12</v>
      </c>
      <c r="AT8" s="34">
        <f>COUNTIF(L54:L62,AS8)</f>
        <v>5</v>
      </c>
      <c r="AU8" s="53"/>
      <c r="AV8" s="54"/>
    </row>
    <row r="9" spans="1:48" x14ac:dyDescent="0.3">
      <c r="A9" s="56">
        <v>22</v>
      </c>
      <c r="B9" s="56">
        <v>310</v>
      </c>
      <c r="C9" s="59">
        <v>23</v>
      </c>
      <c r="D9" s="56">
        <v>320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1</v>
      </c>
      <c r="P9" s="34">
        <f>O9/$Q$4</f>
        <v>1.7857142857142856E-2</v>
      </c>
      <c r="Q9" s="34">
        <f>IF(P9=0,0,(P9*((LOG(P9))/LOG(2))))</f>
        <v>-0.10370276646531436</v>
      </c>
      <c r="T9" s="34">
        <f>N9</f>
        <v>21</v>
      </c>
      <c r="U9" s="34">
        <f>COUNTIF(L7:L15,T9)</f>
        <v>1</v>
      </c>
      <c r="V9" s="34">
        <f>U9/(W4-U8)</f>
        <v>0.2</v>
      </c>
      <c r="W9" s="34">
        <f>IF(V9=0,0,(V9*((LOG(V9))/LOG(2))))</f>
        <v>-0.46438561897747244</v>
      </c>
      <c r="Y9" s="34">
        <f>N9</f>
        <v>21</v>
      </c>
      <c r="Z9" s="34">
        <f>COUNTIF(L16:L25,Y9)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COUNTIF(L26:L34,AD9)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COUNTIF(L35:L43,AI9)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COUNTIF(L44:L53,AN9)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COUNTIF(L54:L62,AS9)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422</v>
      </c>
      <c r="C10" s="59">
        <v>21</v>
      </c>
      <c r="D10" s="56">
        <v>434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8</v>
      </c>
      <c r="P10" s="34">
        <f>O10/$Q$4</f>
        <v>0.14285714285714285</v>
      </c>
      <c r="Q10" s="34">
        <f>IF(P10=0,0,(P10*((LOG(P10))/LOG(2))))</f>
        <v>-0.40105070315108626</v>
      </c>
      <c r="T10" s="34">
        <f>N10</f>
        <v>22</v>
      </c>
      <c r="U10" s="34">
        <f>COUNTIF(L7:L15,T10)</f>
        <v>2</v>
      </c>
      <c r="V10" s="34">
        <f>U10/(W4-U8)</f>
        <v>0.4</v>
      </c>
      <c r="W10" s="34">
        <f>IF(V10=0,0,(V10*((LOG(V10))/LOG(2))))</f>
        <v>-0.52877123795494496</v>
      </c>
      <c r="Y10" s="34">
        <f>N10</f>
        <v>22</v>
      </c>
      <c r="Z10" s="34">
        <f>COUNTIF(L16:L25,Y10)</f>
        <v>3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COUNTIF(L26:L34,AD10)</f>
        <v>1</v>
      </c>
      <c r="AF10" s="34">
        <f>AE10/(AG4-AE8)</f>
        <v>0.5</v>
      </c>
      <c r="AG10" s="34">
        <f>IF(AF10=0,0,(AF10*((LOG(AF10))/LOG(2))))</f>
        <v>-0.5</v>
      </c>
      <c r="AI10" s="34">
        <f>N10</f>
        <v>22</v>
      </c>
      <c r="AJ10" s="34">
        <f>COUNTIF(L35:L43,AI10)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COUNTIF(L44:L53,AN10)</f>
        <v>2</v>
      </c>
      <c r="AP10" s="34">
        <f>AO10/(AQ4-AO8)</f>
        <v>0.66666666666666663</v>
      </c>
      <c r="AQ10" s="34">
        <f>IF(AP10=0,0,(AP10*((LOG(AP10))/LOG(2))))</f>
        <v>-0.38997500048077083</v>
      </c>
      <c r="AS10" s="34">
        <f>N10</f>
        <v>22</v>
      </c>
      <c r="AT10" s="34">
        <f>COUNTIF(L54:L62,AS10)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22</v>
      </c>
      <c r="B11" s="56">
        <v>529</v>
      </c>
      <c r="C11" s="59">
        <v>23</v>
      </c>
      <c r="D11" s="56">
        <v>555</v>
      </c>
      <c r="E11" s="59"/>
      <c r="F11" s="56"/>
      <c r="G11" s="62"/>
      <c r="H11" s="62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COUNTIF(L26:L34,AD11)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COUNTIF(L35:L43,AI11)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COUNTIF(L44:L53,AN11)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COUNTIF(L54:L62,AS11)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650</v>
      </c>
      <c r="C12" s="59">
        <v>21</v>
      </c>
      <c r="D12" s="56">
        <v>662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COUNTIF(L26:L34,AD12)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COUNTIF(L35:L43,AI12)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COUNTIF(L44:L53,AN12)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COUNTIF(L54:L62,AS12)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756</v>
      </c>
      <c r="C13" s="59">
        <v>12</v>
      </c>
      <c r="D13" s="56">
        <v>766</v>
      </c>
      <c r="E13" s="59"/>
      <c r="F13" s="56"/>
      <c r="G13" s="62"/>
      <c r="H13" s="62"/>
      <c r="I13" s="40"/>
      <c r="J13" s="40"/>
      <c r="K13" s="41">
        <v>0</v>
      </c>
      <c r="L13">
        <v>11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COUNTIF(L26:L34,AD13)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COUNTIF(L35:L43,AI13)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COUNTIF(L44:L53,AN13)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COUNTIF(L54:L62,AS13)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858</v>
      </c>
      <c r="C14" s="59">
        <v>14</v>
      </c>
      <c r="D14" s="56">
        <v>867</v>
      </c>
      <c r="E14" s="59"/>
      <c r="F14" s="56"/>
      <c r="G14" s="62"/>
      <c r="H14" s="62"/>
      <c r="I14" s="40"/>
      <c r="J14" s="40"/>
      <c r="K14" s="41">
        <v>0</v>
      </c>
      <c r="L14">
        <v>21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COUNTIF(L26:L34,AD14)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COUNTIF(L35:L43,AI14)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COUNTIF(L44:L53,AN14)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COUNTIF(L54:L62,AS14)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965</v>
      </c>
      <c r="C15" s="59">
        <v>21</v>
      </c>
      <c r="D15" s="56">
        <v>978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1.3082375912747994</v>
      </c>
      <c r="V15">
        <f>SUM(V7:V14)</f>
        <v>1</v>
      </c>
      <c r="W15">
        <f>-SUM(W7:W14)</f>
        <v>1.5219280948873624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1092</v>
      </c>
      <c r="C16" s="60">
        <v>21</v>
      </c>
      <c r="D16" s="57">
        <v>1105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0.2252725395353101</v>
      </c>
      <c r="V16" s="27" t="s">
        <v>117</v>
      </c>
      <c r="W16" s="27">
        <f>W15/(LOG(W4)/LOG(2))</f>
        <v>0.48011485893038064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0.31546487678572877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0.27643459094367495</v>
      </c>
      <c r="AU16" s="27" t="s">
        <v>124</v>
      </c>
      <c r="AV16" s="27">
        <f>AV15/(LOG(AV4)/LOG(2))</f>
        <v>0</v>
      </c>
    </row>
    <row r="17" spans="1:22" x14ac:dyDescent="0.3">
      <c r="A17" s="57">
        <v>22</v>
      </c>
      <c r="B17" s="57">
        <v>1215</v>
      </c>
      <c r="C17" s="60">
        <v>23</v>
      </c>
      <c r="D17" s="57">
        <v>1224</v>
      </c>
      <c r="E17" s="60"/>
      <c r="F17" s="57"/>
      <c r="G17" s="63"/>
      <c r="H17" s="63"/>
      <c r="I17" s="39"/>
      <c r="J17" s="39"/>
      <c r="K17" s="49">
        <v>0</v>
      </c>
      <c r="L17">
        <v>22</v>
      </c>
    </row>
    <row r="18" spans="1:22" x14ac:dyDescent="0.3">
      <c r="A18" s="57">
        <v>22</v>
      </c>
      <c r="B18" s="57">
        <v>1332</v>
      </c>
      <c r="C18" s="60">
        <v>23</v>
      </c>
      <c r="D18" s="57">
        <v>1341</v>
      </c>
      <c r="E18" s="60"/>
      <c r="F18" s="57"/>
      <c r="G18" s="63"/>
      <c r="H18" s="63"/>
      <c r="I18" s="39"/>
      <c r="J18" s="39"/>
      <c r="K18" s="49">
        <v>0</v>
      </c>
      <c r="L18">
        <v>22</v>
      </c>
    </row>
    <row r="19" spans="1:22" x14ac:dyDescent="0.3">
      <c r="A19" s="57">
        <v>11</v>
      </c>
      <c r="B19" s="57">
        <v>1443</v>
      </c>
      <c r="C19" s="60">
        <v>21</v>
      </c>
      <c r="D19" s="57">
        <v>1456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1564</v>
      </c>
      <c r="C20" s="60">
        <v>23</v>
      </c>
      <c r="D20" s="57">
        <v>1573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COUNTIF(L7:L62,G3)</f>
        <v>38</v>
      </c>
      <c r="O20" s="38"/>
      <c r="P20" s="45">
        <v>9</v>
      </c>
      <c r="Q20" s="45">
        <v>10</v>
      </c>
      <c r="R20" s="45">
        <v>9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7">
        <v>11</v>
      </c>
      <c r="B21" s="57">
        <v>1674</v>
      </c>
      <c r="C21" s="60">
        <v>21</v>
      </c>
      <c r="D21" s="57">
        <v>1687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1791</v>
      </c>
      <c r="C22" s="60">
        <v>21</v>
      </c>
      <c r="D22" s="57">
        <v>1804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1904</v>
      </c>
      <c r="C23" s="60">
        <v>21</v>
      </c>
      <c r="D23" s="57">
        <v>1917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2014</v>
      </c>
      <c r="C24" s="60">
        <v>21</v>
      </c>
      <c r="D24" s="57">
        <v>2029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4</v>
      </c>
      <c r="Q24" s="45">
        <f>Z8</f>
        <v>7</v>
      </c>
      <c r="R24" s="45">
        <f>AE8</f>
        <v>7</v>
      </c>
      <c r="S24" s="45">
        <f>AJ8</f>
        <v>8</v>
      </c>
      <c r="T24" s="45">
        <f>AO8</f>
        <v>7</v>
      </c>
      <c r="U24" s="45">
        <f>AT8</f>
        <v>5</v>
      </c>
      <c r="V24" s="43"/>
    </row>
    <row r="25" spans="1:22" x14ac:dyDescent="0.3">
      <c r="A25" s="57">
        <v>11</v>
      </c>
      <c r="B25" s="57">
        <v>2124</v>
      </c>
      <c r="C25" s="60">
        <v>21</v>
      </c>
      <c r="D25" s="57">
        <v>2136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22</v>
      </c>
      <c r="B26" s="56">
        <v>2239</v>
      </c>
      <c r="C26" s="59">
        <v>23</v>
      </c>
      <c r="D26" s="56">
        <v>2248</v>
      </c>
      <c r="E26" s="59"/>
      <c r="F26" s="56"/>
      <c r="G26" s="62"/>
      <c r="H26" s="62"/>
      <c r="I26" s="40"/>
      <c r="J26" s="40"/>
      <c r="K26" s="41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2350</v>
      </c>
      <c r="C27" s="59">
        <v>21</v>
      </c>
      <c r="D27" s="56">
        <v>2364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2459</v>
      </c>
      <c r="C28" s="59">
        <v>21</v>
      </c>
      <c r="D28" s="56">
        <v>2471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D15/P20</f>
        <v>108.66666666666667</v>
      </c>
      <c r="Q28">
        <f>(D25-D15)/Q20</f>
        <v>115.8</v>
      </c>
      <c r="R28">
        <f>(D34-D25)/R20</f>
        <v>112.77777777777777</v>
      </c>
      <c r="S28">
        <f>(D43-D34)/S20</f>
        <v>116.44444444444444</v>
      </c>
      <c r="T28">
        <f>(D53-D43)/T20</f>
        <v>126.1</v>
      </c>
      <c r="U28">
        <f>(D62-D53)/U20</f>
        <v>124.77777777777777</v>
      </c>
    </row>
    <row r="29" spans="1:22" x14ac:dyDescent="0.3">
      <c r="A29" s="56">
        <v>11</v>
      </c>
      <c r="B29" s="56">
        <v>2569</v>
      </c>
      <c r="C29" s="59">
        <v>21</v>
      </c>
      <c r="D29" s="56">
        <v>2582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11</v>
      </c>
      <c r="B30" s="56">
        <v>2676</v>
      </c>
      <c r="C30" s="59">
        <v>12</v>
      </c>
      <c r="D30" s="56">
        <v>2681</v>
      </c>
      <c r="E30" s="59"/>
      <c r="F30" s="56"/>
      <c r="G30" s="62"/>
      <c r="H30" s="62"/>
      <c r="I30" s="40"/>
      <c r="J30" s="40"/>
      <c r="K30" s="41">
        <v>0</v>
      </c>
      <c r="L30">
        <v>11</v>
      </c>
    </row>
    <row r="31" spans="1:22" x14ac:dyDescent="0.3">
      <c r="A31" s="56">
        <v>11</v>
      </c>
      <c r="B31" s="56">
        <v>2775</v>
      </c>
      <c r="C31" s="59">
        <v>21</v>
      </c>
      <c r="D31" s="56">
        <v>2788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2886</v>
      </c>
      <c r="C32" s="59">
        <v>21</v>
      </c>
      <c r="D32" s="56">
        <v>2899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6">
        <v>11</v>
      </c>
      <c r="B33" s="56">
        <v>2999</v>
      </c>
      <c r="C33" s="59">
        <v>21</v>
      </c>
      <c r="D33" s="56">
        <v>3010</v>
      </c>
      <c r="E33" s="59"/>
      <c r="F33" s="56"/>
      <c r="G33" s="62"/>
      <c r="H33" s="62"/>
      <c r="I33" s="40"/>
      <c r="J33" s="40"/>
      <c r="K33" s="41">
        <v>0</v>
      </c>
      <c r="L33">
        <v>12</v>
      </c>
    </row>
    <row r="34" spans="1:12" x14ac:dyDescent="0.3">
      <c r="A34" s="56">
        <v>11</v>
      </c>
      <c r="B34" s="56">
        <v>3139</v>
      </c>
      <c r="C34" s="59">
        <v>21</v>
      </c>
      <c r="D34" s="56">
        <v>3151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7">
        <v>11</v>
      </c>
      <c r="B35" s="57">
        <v>3248</v>
      </c>
      <c r="C35" s="60">
        <v>21</v>
      </c>
      <c r="D35" s="57">
        <v>3257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3354</v>
      </c>
      <c r="C36" s="60">
        <v>21</v>
      </c>
      <c r="D36" s="57">
        <v>3366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3460</v>
      </c>
      <c r="C37" s="60">
        <v>21</v>
      </c>
      <c r="D37" s="57">
        <v>3472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3569</v>
      </c>
      <c r="C38" s="60">
        <v>21</v>
      </c>
      <c r="D38" s="57">
        <v>3591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3716</v>
      </c>
      <c r="C39" s="60">
        <v>21</v>
      </c>
      <c r="D39" s="57">
        <v>3730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3829</v>
      </c>
      <c r="C40" s="60">
        <v>21</v>
      </c>
      <c r="D40" s="57">
        <v>3842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3941</v>
      </c>
      <c r="C41" s="60">
        <v>12</v>
      </c>
      <c r="D41" s="57">
        <v>3948</v>
      </c>
      <c r="E41" s="60"/>
      <c r="F41" s="57"/>
      <c r="G41" s="63"/>
      <c r="H41" s="63"/>
      <c r="I41" s="39"/>
      <c r="J41" s="39"/>
      <c r="K41" s="49">
        <v>0</v>
      </c>
      <c r="L41">
        <v>11</v>
      </c>
    </row>
    <row r="42" spans="1:12" x14ac:dyDescent="0.3">
      <c r="A42" s="57">
        <v>11</v>
      </c>
      <c r="B42" s="57">
        <v>4051</v>
      </c>
      <c r="C42" s="60">
        <v>21</v>
      </c>
      <c r="D42" s="57">
        <v>4064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4162</v>
      </c>
      <c r="C43" s="60">
        <v>21</v>
      </c>
      <c r="D43" s="57">
        <v>4199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6">
        <v>11</v>
      </c>
      <c r="B44" s="56">
        <v>4297</v>
      </c>
      <c r="C44" s="59">
        <v>21</v>
      </c>
      <c r="D44" s="56">
        <v>4307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4399</v>
      </c>
      <c r="C45" s="59">
        <v>21</v>
      </c>
      <c r="D45" s="56">
        <v>4417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22</v>
      </c>
      <c r="B46" s="56">
        <v>4571</v>
      </c>
      <c r="C46" s="59">
        <v>23</v>
      </c>
      <c r="D46" s="56">
        <v>4590</v>
      </c>
      <c r="E46" s="59"/>
      <c r="F46" s="56"/>
      <c r="G46" s="62"/>
      <c r="H46" s="62"/>
      <c r="I46" s="40"/>
      <c r="J46" s="40"/>
      <c r="K46" s="41">
        <v>0</v>
      </c>
      <c r="L46">
        <v>22</v>
      </c>
    </row>
    <row r="47" spans="1:12" x14ac:dyDescent="0.3">
      <c r="A47" s="56">
        <v>11</v>
      </c>
      <c r="B47" s="56">
        <v>4690</v>
      </c>
      <c r="C47" s="59">
        <v>21</v>
      </c>
      <c r="D47" s="56">
        <v>4702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4804</v>
      </c>
      <c r="C48" s="59">
        <v>21</v>
      </c>
      <c r="D48" s="56">
        <v>4818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4922</v>
      </c>
      <c r="C49" s="59">
        <v>12</v>
      </c>
      <c r="D49" s="56">
        <v>4932</v>
      </c>
      <c r="E49" s="59"/>
      <c r="F49" s="56"/>
      <c r="G49" s="62"/>
      <c r="H49" s="62"/>
      <c r="I49" s="40"/>
      <c r="J49" s="40"/>
      <c r="K49" s="41">
        <v>0</v>
      </c>
      <c r="L49">
        <v>11</v>
      </c>
    </row>
    <row r="50" spans="1:12" x14ac:dyDescent="0.3">
      <c r="A50" s="56">
        <v>22</v>
      </c>
      <c r="B50" s="56">
        <v>5051</v>
      </c>
      <c r="C50" s="59">
        <v>23</v>
      </c>
      <c r="D50" s="56">
        <v>5060</v>
      </c>
      <c r="E50" s="59"/>
      <c r="F50" s="56"/>
      <c r="G50" s="62"/>
      <c r="H50" s="62"/>
      <c r="I50" s="40"/>
      <c r="J50" s="40"/>
      <c r="K50" s="41">
        <v>0</v>
      </c>
      <c r="L50">
        <v>22</v>
      </c>
    </row>
    <row r="51" spans="1:12" x14ac:dyDescent="0.3">
      <c r="A51" s="56">
        <v>11</v>
      </c>
      <c r="B51" s="56">
        <v>5173</v>
      </c>
      <c r="C51" s="59">
        <v>21</v>
      </c>
      <c r="D51" s="56">
        <v>5217</v>
      </c>
      <c r="E51" s="59"/>
      <c r="F51" s="56"/>
      <c r="G51" s="62"/>
      <c r="H51" s="62"/>
      <c r="I51" s="40"/>
      <c r="J51" s="40"/>
      <c r="K51" s="41">
        <v>0</v>
      </c>
      <c r="L51">
        <v>12</v>
      </c>
    </row>
    <row r="52" spans="1:12" x14ac:dyDescent="0.3">
      <c r="A52" s="56">
        <v>11</v>
      </c>
      <c r="B52" s="56">
        <v>5319</v>
      </c>
      <c r="C52" s="59">
        <v>21</v>
      </c>
      <c r="D52" s="56">
        <v>5332</v>
      </c>
      <c r="E52" s="59"/>
      <c r="F52" s="56"/>
      <c r="G52" s="62"/>
      <c r="H52" s="62"/>
      <c r="I52" s="40"/>
      <c r="J52" s="40"/>
      <c r="K52" s="41">
        <v>0</v>
      </c>
      <c r="L52">
        <v>12</v>
      </c>
    </row>
    <row r="53" spans="1:12" x14ac:dyDescent="0.3">
      <c r="A53" s="56">
        <v>11</v>
      </c>
      <c r="B53" s="56">
        <v>5432</v>
      </c>
      <c r="C53" s="59">
        <v>21</v>
      </c>
      <c r="D53" s="56">
        <v>5460</v>
      </c>
      <c r="E53" s="59"/>
      <c r="F53" s="56"/>
      <c r="G53" s="62"/>
      <c r="H53" s="62"/>
      <c r="I53" s="40"/>
      <c r="J53" s="40"/>
      <c r="K53" s="41">
        <v>0</v>
      </c>
      <c r="L53">
        <v>12</v>
      </c>
    </row>
    <row r="54" spans="1:12" x14ac:dyDescent="0.3">
      <c r="A54" s="57">
        <v>11</v>
      </c>
      <c r="B54" s="57">
        <v>5596</v>
      </c>
      <c r="C54" s="60">
        <v>21</v>
      </c>
      <c r="D54" s="57">
        <v>5605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11</v>
      </c>
      <c r="B55" s="57">
        <v>5701</v>
      </c>
      <c r="C55" s="60">
        <v>12</v>
      </c>
      <c r="D55" s="57">
        <v>5706</v>
      </c>
      <c r="E55" s="60"/>
      <c r="F55" s="57"/>
      <c r="G55" s="63"/>
      <c r="H55" s="63"/>
      <c r="I55" s="39"/>
      <c r="J55" s="39"/>
      <c r="K55" s="49">
        <v>0</v>
      </c>
      <c r="L55">
        <v>11</v>
      </c>
    </row>
    <row r="56" spans="1:12" x14ac:dyDescent="0.3">
      <c r="A56" s="57">
        <v>11</v>
      </c>
      <c r="B56" s="57">
        <v>5828</v>
      </c>
      <c r="C56" s="60">
        <v>12</v>
      </c>
      <c r="D56" s="57">
        <v>5837</v>
      </c>
      <c r="E56" s="60"/>
      <c r="F56" s="57"/>
      <c r="G56" s="63"/>
      <c r="H56" s="63"/>
      <c r="I56" s="39"/>
      <c r="J56" s="39"/>
      <c r="K56" s="49">
        <v>0</v>
      </c>
      <c r="L56">
        <v>11</v>
      </c>
    </row>
    <row r="57" spans="1:12" x14ac:dyDescent="0.3">
      <c r="A57" s="57">
        <v>11</v>
      </c>
      <c r="B57" s="57">
        <v>5966</v>
      </c>
      <c r="C57" s="60">
        <v>12</v>
      </c>
      <c r="D57" s="57">
        <v>5973</v>
      </c>
      <c r="E57" s="60"/>
      <c r="F57" s="57"/>
      <c r="G57" s="63"/>
      <c r="H57" s="63"/>
      <c r="I57" s="39"/>
      <c r="J57" s="39"/>
      <c r="K57" s="49">
        <v>0</v>
      </c>
      <c r="L57">
        <v>11</v>
      </c>
    </row>
    <row r="58" spans="1:12" x14ac:dyDescent="0.3">
      <c r="A58" s="57">
        <v>11</v>
      </c>
      <c r="B58" s="57">
        <v>6071</v>
      </c>
      <c r="C58" s="60">
        <v>21</v>
      </c>
      <c r="D58" s="57">
        <v>6128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6229</v>
      </c>
      <c r="C59" s="60">
        <v>12</v>
      </c>
      <c r="D59" s="57">
        <v>6234</v>
      </c>
      <c r="E59" s="60"/>
      <c r="F59" s="57"/>
      <c r="G59" s="63"/>
      <c r="H59" s="63"/>
      <c r="I59" s="39"/>
      <c r="J59" s="39"/>
      <c r="K59" s="49">
        <v>0</v>
      </c>
      <c r="L59">
        <v>11</v>
      </c>
    </row>
    <row r="60" spans="1:12" x14ac:dyDescent="0.3">
      <c r="A60" s="57">
        <v>11</v>
      </c>
      <c r="B60" s="57">
        <v>6333</v>
      </c>
      <c r="C60" s="60">
        <v>21</v>
      </c>
      <c r="D60" s="57">
        <v>6344</v>
      </c>
      <c r="E60" s="60"/>
      <c r="F60" s="57"/>
      <c r="G60" s="63"/>
      <c r="H60" s="63"/>
      <c r="I60" s="39"/>
      <c r="J60" s="39"/>
      <c r="K60" s="49">
        <v>0</v>
      </c>
      <c r="L60">
        <v>12</v>
      </c>
    </row>
    <row r="61" spans="1:12" x14ac:dyDescent="0.3">
      <c r="A61" s="57">
        <v>11</v>
      </c>
      <c r="B61" s="57">
        <v>6441</v>
      </c>
      <c r="C61" s="60">
        <v>21</v>
      </c>
      <c r="D61" s="57">
        <v>6465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11</v>
      </c>
      <c r="B62" s="57">
        <v>6567</v>
      </c>
      <c r="C62" s="60">
        <v>21</v>
      </c>
      <c r="D62" s="57">
        <v>6583</v>
      </c>
      <c r="E62" s="60"/>
      <c r="F62" s="57"/>
      <c r="G62" s="63"/>
      <c r="H62" s="63"/>
      <c r="I62" s="39"/>
      <c r="J62" s="39"/>
      <c r="K62" s="49">
        <v>1</v>
      </c>
      <c r="L62">
        <v>12</v>
      </c>
    </row>
    <row r="63" spans="1:12" x14ac:dyDescent="0.3">
      <c r="A63" s="17"/>
      <c r="B63" s="17"/>
      <c r="C63" s="17"/>
      <c r="D63" s="17"/>
      <c r="E63" s="17"/>
      <c r="F63" s="17"/>
      <c r="G63" s="17"/>
      <c r="H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58</v>
      </c>
      <c r="V3" s="25" t="s">
        <v>118</v>
      </c>
      <c r="W3">
        <f>COUNTA(L7:L16)</f>
        <v>10</v>
      </c>
      <c r="AA3" s="25" t="s">
        <v>118</v>
      </c>
      <c r="AB3">
        <f>COUNTA(L17:L25)</f>
        <v>9</v>
      </c>
      <c r="AF3" s="25" t="s">
        <v>118</v>
      </c>
      <c r="AG3">
        <f>COUNTA(L26:L35)</f>
        <v>10</v>
      </c>
      <c r="AK3" s="25" t="s">
        <v>118</v>
      </c>
      <c r="AL3">
        <f>COUNTA(L36:L45)</f>
        <v>10</v>
      </c>
      <c r="AP3" s="25" t="s">
        <v>118</v>
      </c>
      <c r="AQ3">
        <f>COUNTA(L46:L54)</f>
        <v>9</v>
      </c>
      <c r="AU3" s="25" t="s">
        <v>118</v>
      </c>
      <c r="AV3">
        <f>COUNTA(L55:L64)</f>
        <v>10</v>
      </c>
    </row>
    <row r="4" spans="1:48" x14ac:dyDescent="0.3">
      <c r="P4" s="25" t="s">
        <v>86</v>
      </c>
      <c r="Q4" s="26">
        <f>SUM(O7:O14)</f>
        <v>58</v>
      </c>
      <c r="V4" s="25" t="s">
        <v>119</v>
      </c>
      <c r="W4">
        <f>SUM(U7:U14)</f>
        <v>10</v>
      </c>
      <c r="AA4" s="25" t="s">
        <v>119</v>
      </c>
      <c r="AB4">
        <f>SUM(Z7:Z14)</f>
        <v>9</v>
      </c>
      <c r="AF4" s="25" t="s">
        <v>119</v>
      </c>
      <c r="AG4">
        <f>SUM(AE7:AE14)</f>
        <v>10</v>
      </c>
      <c r="AK4" s="25" t="s">
        <v>119</v>
      </c>
      <c r="AL4">
        <f>SUM(AJ7:AJ14)</f>
        <v>10</v>
      </c>
      <c r="AP4" s="25" t="s">
        <v>119</v>
      </c>
      <c r="AQ4">
        <f>SUM(AO7:AO14)</f>
        <v>9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38</v>
      </c>
      <c r="C7" s="58">
        <v>21</v>
      </c>
      <c r="D7" s="55">
        <v>49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8</v>
      </c>
      <c r="P7" s="34">
        <f>O7/$Q$4</f>
        <v>0.13793103448275862</v>
      </c>
      <c r="Q7" s="34">
        <f>IF(P7=0,0,(P7*((LOG(P7))/LOG(2))))</f>
        <v>-0.39420427519000989</v>
      </c>
      <c r="T7" s="34">
        <f>N7</f>
        <v>11</v>
      </c>
      <c r="U7" s="34">
        <f>COUNTIF(L7:L16,T7)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COUNTIF(L17:L25,Y7)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COUNTIF(L26:L35,AD7)</f>
        <v>2</v>
      </c>
      <c r="AF7" s="34">
        <f>AE7/(AG4-AE8)</f>
        <v>0.5</v>
      </c>
      <c r="AG7" s="34">
        <f>IF(AF7=0,0,(AF7*((LOG(AF7))/LOG(2))))</f>
        <v>-0.5</v>
      </c>
      <c r="AI7" s="34">
        <f>N7</f>
        <v>11</v>
      </c>
      <c r="AJ7" s="34">
        <f>COUNTIF(L36:L45,AI7)</f>
        <v>4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COUNTIF(L46:L54,AN7)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COUNTIF(L55:L64,AS7)</f>
        <v>2</v>
      </c>
      <c r="AU7" s="34">
        <f>AT7/(AV4-AT8)</f>
        <v>0.66666666666666663</v>
      </c>
      <c r="AV7" s="34">
        <f>IF(AU7=0,0,(AU7*((LOG(AU7))/LOG(2))))</f>
        <v>-0.38997500048077083</v>
      </c>
    </row>
    <row r="8" spans="1:48" x14ac:dyDescent="0.3">
      <c r="A8" s="56">
        <v>11</v>
      </c>
      <c r="B8" s="56">
        <v>145</v>
      </c>
      <c r="C8" s="59">
        <v>21</v>
      </c>
      <c r="D8" s="56">
        <v>158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36</v>
      </c>
      <c r="P8" s="34">
        <f>O8/$Q$4</f>
        <v>0.62068965517241381</v>
      </c>
      <c r="Q8" s="34">
        <f>IF(P8=0,0,(P8*((LOG(P8))/LOG(2))))</f>
        <v>-0.4270692374598164</v>
      </c>
      <c r="T8" s="34">
        <f>N8</f>
        <v>12</v>
      </c>
      <c r="U8" s="34">
        <f>COUNTIF(L7:L16,T8)</f>
        <v>6</v>
      </c>
      <c r="V8" s="53"/>
      <c r="W8" s="54"/>
      <c r="Y8" s="34">
        <f>N8</f>
        <v>12</v>
      </c>
      <c r="Z8" s="34">
        <f>COUNTIF(L17:L25,Y8)</f>
        <v>5</v>
      </c>
      <c r="AA8" s="53"/>
      <c r="AB8" s="54"/>
      <c r="AD8" s="34">
        <f>N8</f>
        <v>12</v>
      </c>
      <c r="AE8" s="34">
        <f>COUNTIF(L26:L35,AD8)</f>
        <v>6</v>
      </c>
      <c r="AF8" s="53"/>
      <c r="AG8" s="54"/>
      <c r="AI8" s="34">
        <f>N8</f>
        <v>12</v>
      </c>
      <c r="AJ8" s="34">
        <f>COUNTIF(L36:L45,AI8)</f>
        <v>6</v>
      </c>
      <c r="AK8" s="53"/>
      <c r="AL8" s="54"/>
      <c r="AN8" s="34">
        <f>N8</f>
        <v>12</v>
      </c>
      <c r="AO8" s="34">
        <f>COUNTIF(L46:L54,AN8)</f>
        <v>6</v>
      </c>
      <c r="AP8" s="53"/>
      <c r="AQ8" s="54"/>
      <c r="AS8" s="34">
        <f>N8</f>
        <v>12</v>
      </c>
      <c r="AT8" s="34">
        <f>COUNTIF(L55:L64,AS8)</f>
        <v>7</v>
      </c>
      <c r="AU8" s="53"/>
      <c r="AV8" s="54"/>
    </row>
    <row r="9" spans="1:48" x14ac:dyDescent="0.3">
      <c r="A9" s="56">
        <v>22</v>
      </c>
      <c r="B9" s="56">
        <v>301</v>
      </c>
      <c r="C9" s="59">
        <v>23</v>
      </c>
      <c r="D9" s="56">
        <v>312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1</v>
      </c>
      <c r="P9" s="34">
        <f>O9/$Q$4</f>
        <v>1.7241379310344827E-2</v>
      </c>
      <c r="Q9" s="34">
        <f>IF(P9=0,0,(P9*((LOG(P9))/LOG(2))))</f>
        <v>-0.10099967232978573</v>
      </c>
      <c r="T9" s="34">
        <f>N9</f>
        <v>21</v>
      </c>
      <c r="U9" s="34">
        <f>COUNTIF(L7:L16,T9)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COUNTIF(L17:L25,Y9)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COUNTIF(L26:L35,AD9)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COUNTIF(L36:L45,AI9)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COUNTIF(L46:L54,AN9)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COUNTIF(L55:L64,AS9)</f>
        <v>1</v>
      </c>
      <c r="AU9" s="34">
        <f>AT9/(AV4-AT8)</f>
        <v>0.33333333333333331</v>
      </c>
      <c r="AV9" s="34">
        <f>IF(AU9=0,0,(AU9*((LOG(AU9))/LOG(2))))</f>
        <v>-0.52832083357371862</v>
      </c>
    </row>
    <row r="10" spans="1:48" x14ac:dyDescent="0.3">
      <c r="A10" s="56">
        <v>11</v>
      </c>
      <c r="B10" s="56">
        <v>406</v>
      </c>
      <c r="C10" s="59">
        <v>21</v>
      </c>
      <c r="D10" s="56">
        <v>415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13</v>
      </c>
      <c r="P10" s="34">
        <f>O10/$Q$4</f>
        <v>0.22413793103448276</v>
      </c>
      <c r="Q10" s="34">
        <f>IF(P10=0,0,(P10*((LOG(P10))/LOG(2))))</f>
        <v>-0.48358683794524554</v>
      </c>
      <c r="T10" s="34">
        <f>N10</f>
        <v>22</v>
      </c>
      <c r="U10" s="34">
        <f>COUNTIF(L7:L16,T10)</f>
        <v>4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COUNTIF(L17:L25,Y10)</f>
        <v>4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COUNTIF(L26:L35,AD10)</f>
        <v>2</v>
      </c>
      <c r="AF10" s="34">
        <f>AE10/(AG4-AE8)</f>
        <v>0.5</v>
      </c>
      <c r="AG10" s="34">
        <f>IF(AF10=0,0,(AF10*((LOG(AF10))/LOG(2))))</f>
        <v>-0.5</v>
      </c>
      <c r="AI10" s="34">
        <f>N10</f>
        <v>22</v>
      </c>
      <c r="AJ10" s="34">
        <f>COUNTIF(L36:L45,AI10)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COUNTIF(L46:L54,AN10)</f>
        <v>3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COUNTIF(L55:L64,AS10)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22</v>
      </c>
      <c r="B11" s="56">
        <v>509</v>
      </c>
      <c r="C11" s="59">
        <v>23</v>
      </c>
      <c r="D11" s="56">
        <v>517</v>
      </c>
      <c r="E11" s="59"/>
      <c r="F11" s="56"/>
      <c r="G11" s="62"/>
      <c r="H11" s="62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COUNTIF(L26:L35,AD11)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COUNTIF(L36:L45,AI11)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COUNTIF(L46:L54,AN11)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COUNTIF(L55:L64,AS11)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616</v>
      </c>
      <c r="C12" s="59">
        <v>21</v>
      </c>
      <c r="D12" s="56">
        <v>627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COUNTIF(L26:L35,AD12)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COUNTIF(L36:L45,AI12)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COUNTIF(L46:L54,AN12)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COUNTIF(L55:L64,AS12)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22</v>
      </c>
      <c r="B13" s="56">
        <v>732</v>
      </c>
      <c r="C13" s="59">
        <v>23</v>
      </c>
      <c r="D13" s="56">
        <v>749</v>
      </c>
      <c r="E13" s="59"/>
      <c r="F13" s="56"/>
      <c r="G13" s="62"/>
      <c r="H13" s="62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COUNTIF(L26:L35,AD13)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COUNTIF(L36:L45,AI13)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COUNTIF(L46:L54,AN13)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COUNTIF(L55:L64,AS13)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854</v>
      </c>
      <c r="C14" s="59">
        <v>21</v>
      </c>
      <c r="D14" s="56">
        <v>863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COUNTIF(L26:L35,AD14)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COUNTIF(L36:L45,AI14)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COUNTIF(L46:L54,AN14)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COUNTIF(L55:L64,AS14)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965</v>
      </c>
      <c r="C15" s="59">
        <v>21</v>
      </c>
      <c r="D15" s="56">
        <v>1000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1.4058600229248575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0.91829583405448945</v>
      </c>
    </row>
    <row r="16" spans="1:48" x14ac:dyDescent="0.3">
      <c r="A16" s="56">
        <v>22</v>
      </c>
      <c r="B16" s="56">
        <v>1103</v>
      </c>
      <c r="C16" s="59">
        <v>23</v>
      </c>
      <c r="D16" s="56">
        <v>1148</v>
      </c>
      <c r="E16" s="59"/>
      <c r="F16" s="56"/>
      <c r="G16" s="62"/>
      <c r="H16" s="62"/>
      <c r="I16" s="40"/>
      <c r="J16" s="40"/>
      <c r="K16" s="41">
        <v>0</v>
      </c>
      <c r="L16">
        <v>22</v>
      </c>
      <c r="P16" s="27" t="s">
        <v>90</v>
      </c>
      <c r="Q16" s="27">
        <f>Q15/(LOG(Q4)/LOG(2))</f>
        <v>0.23999054010147763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0.3010299956639812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0.27643459094367495</v>
      </c>
    </row>
    <row r="17" spans="1:22" x14ac:dyDescent="0.3">
      <c r="A17" s="57">
        <v>22</v>
      </c>
      <c r="B17" s="57">
        <v>1266</v>
      </c>
      <c r="C17" s="60">
        <v>23</v>
      </c>
      <c r="D17" s="57">
        <v>1278</v>
      </c>
      <c r="E17" s="60"/>
      <c r="F17" s="57"/>
      <c r="G17" s="63"/>
      <c r="H17" s="63"/>
      <c r="I17" s="39"/>
      <c r="J17" s="39"/>
      <c r="K17" s="49">
        <v>0</v>
      </c>
      <c r="L17">
        <v>22</v>
      </c>
    </row>
    <row r="18" spans="1:22" x14ac:dyDescent="0.3">
      <c r="A18" s="57">
        <v>22</v>
      </c>
      <c r="B18" s="57">
        <v>1388</v>
      </c>
      <c r="C18" s="60">
        <v>23</v>
      </c>
      <c r="D18" s="57">
        <v>1395</v>
      </c>
      <c r="E18" s="60"/>
      <c r="F18" s="57"/>
      <c r="G18" s="63"/>
      <c r="H18" s="63"/>
      <c r="I18" s="39"/>
      <c r="J18" s="39"/>
      <c r="K18" s="49">
        <v>0</v>
      </c>
      <c r="L18">
        <v>22</v>
      </c>
    </row>
    <row r="19" spans="1:22" x14ac:dyDescent="0.3">
      <c r="A19" s="57">
        <v>11</v>
      </c>
      <c r="B19" s="57">
        <v>1493</v>
      </c>
      <c r="C19" s="60">
        <v>21</v>
      </c>
      <c r="D19" s="57">
        <v>1505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1617</v>
      </c>
      <c r="C20" s="60">
        <v>23</v>
      </c>
      <c r="D20" s="57">
        <v>1625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COUNTIF(L7:L64,G3)</f>
        <v>36</v>
      </c>
      <c r="O20" s="38"/>
      <c r="P20" s="45">
        <v>10</v>
      </c>
      <c r="Q20" s="45">
        <v>9</v>
      </c>
      <c r="R20" s="45">
        <v>10</v>
      </c>
      <c r="S20" s="45">
        <v>10</v>
      </c>
      <c r="T20" s="45">
        <v>9</v>
      </c>
      <c r="U20" s="45">
        <v>10</v>
      </c>
      <c r="V20" s="44"/>
    </row>
    <row r="21" spans="1:22" x14ac:dyDescent="0.3">
      <c r="A21" s="57">
        <v>11</v>
      </c>
      <c r="B21" s="57">
        <v>1721</v>
      </c>
      <c r="C21" s="60">
        <v>21</v>
      </c>
      <c r="D21" s="57">
        <v>1731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1825</v>
      </c>
      <c r="C22" s="60">
        <v>21</v>
      </c>
      <c r="D22" s="57">
        <v>1834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1929</v>
      </c>
      <c r="C23" s="60">
        <v>21</v>
      </c>
      <c r="D23" s="57">
        <v>1938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2032</v>
      </c>
      <c r="C24" s="60">
        <v>21</v>
      </c>
      <c r="D24" s="57">
        <v>2053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6</v>
      </c>
      <c r="Q24" s="45">
        <f>Z8</f>
        <v>5</v>
      </c>
      <c r="R24" s="45">
        <f>AE8</f>
        <v>6</v>
      </c>
      <c r="S24" s="45">
        <f>AJ8</f>
        <v>6</v>
      </c>
      <c r="T24" s="45">
        <f>AO8</f>
        <v>6</v>
      </c>
      <c r="U24" s="45">
        <f>AT8</f>
        <v>7</v>
      </c>
      <c r="V24" s="43"/>
    </row>
    <row r="25" spans="1:22" x14ac:dyDescent="0.3">
      <c r="A25" s="57">
        <v>22</v>
      </c>
      <c r="B25" s="57">
        <v>2156</v>
      </c>
      <c r="C25" s="60">
        <v>23</v>
      </c>
      <c r="D25" s="57">
        <v>2165</v>
      </c>
      <c r="E25" s="60"/>
      <c r="F25" s="57"/>
      <c r="G25" s="63"/>
      <c r="H25" s="63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2264</v>
      </c>
      <c r="C26" s="59">
        <v>21</v>
      </c>
      <c r="D26" s="56">
        <v>2273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2366</v>
      </c>
      <c r="C27" s="59">
        <v>21</v>
      </c>
      <c r="D27" s="56">
        <v>2378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2471</v>
      </c>
      <c r="C28" s="59">
        <v>21</v>
      </c>
      <c r="D28" s="56">
        <v>2519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D16/P20</f>
        <v>114.8</v>
      </c>
      <c r="Q28">
        <f>(D25-D16)/Q20</f>
        <v>113</v>
      </c>
      <c r="R28">
        <f>(D35-D25)/R20</f>
        <v>118.3</v>
      </c>
      <c r="S28">
        <f>(D45-D35)/S20</f>
        <v>112.7</v>
      </c>
      <c r="T28">
        <f>(D54-D45)/T20</f>
        <v>124.22222222222223</v>
      </c>
      <c r="U28">
        <f>(D64-D54)/U20</f>
        <v>115.2</v>
      </c>
    </row>
    <row r="29" spans="1:22" x14ac:dyDescent="0.3">
      <c r="A29" s="56">
        <v>11</v>
      </c>
      <c r="B29" s="56">
        <v>2612</v>
      </c>
      <c r="C29" s="59">
        <v>21</v>
      </c>
      <c r="D29" s="56">
        <v>2653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11</v>
      </c>
      <c r="B30" s="56">
        <v>2746</v>
      </c>
      <c r="C30" s="59">
        <v>12</v>
      </c>
      <c r="D30" s="56">
        <v>2754</v>
      </c>
      <c r="E30" s="59"/>
      <c r="F30" s="56"/>
      <c r="G30" s="62"/>
      <c r="H30" s="62"/>
      <c r="I30" s="40"/>
      <c r="J30" s="40"/>
      <c r="K30" s="41">
        <v>0</v>
      </c>
      <c r="L30">
        <v>11</v>
      </c>
    </row>
    <row r="31" spans="1:22" x14ac:dyDescent="0.3">
      <c r="A31" s="56">
        <v>11</v>
      </c>
      <c r="B31" s="56">
        <v>2854</v>
      </c>
      <c r="C31" s="59">
        <v>21</v>
      </c>
      <c r="D31" s="56">
        <v>2871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2964</v>
      </c>
      <c r="C32" s="59">
        <v>12</v>
      </c>
      <c r="D32" s="56">
        <v>2969</v>
      </c>
      <c r="E32" s="59"/>
      <c r="F32" s="56"/>
      <c r="G32" s="62"/>
      <c r="H32" s="62"/>
      <c r="I32" s="40"/>
      <c r="J32" s="40"/>
      <c r="K32" s="41">
        <v>0</v>
      </c>
      <c r="L32">
        <v>11</v>
      </c>
    </row>
    <row r="33" spans="1:12" x14ac:dyDescent="0.3">
      <c r="A33" s="56">
        <v>11</v>
      </c>
      <c r="B33" s="56">
        <v>3064</v>
      </c>
      <c r="C33" s="59">
        <v>21</v>
      </c>
      <c r="D33" s="56">
        <v>3090</v>
      </c>
      <c r="E33" s="59"/>
      <c r="F33" s="56"/>
      <c r="G33" s="62"/>
      <c r="H33" s="62"/>
      <c r="I33" s="40"/>
      <c r="J33" s="40"/>
      <c r="K33" s="41">
        <v>0</v>
      </c>
      <c r="L33">
        <v>12</v>
      </c>
    </row>
    <row r="34" spans="1:12" x14ac:dyDescent="0.3">
      <c r="A34" s="56">
        <v>22</v>
      </c>
      <c r="B34" s="56">
        <v>3217</v>
      </c>
      <c r="C34" s="59">
        <v>23</v>
      </c>
      <c r="D34" s="56">
        <v>3224</v>
      </c>
      <c r="E34" s="59"/>
      <c r="F34" s="56"/>
      <c r="G34" s="62"/>
      <c r="H34" s="62"/>
      <c r="I34" s="40"/>
      <c r="J34" s="40"/>
      <c r="K34" s="41">
        <v>0</v>
      </c>
      <c r="L34">
        <v>22</v>
      </c>
    </row>
    <row r="35" spans="1:12" x14ac:dyDescent="0.3">
      <c r="A35" s="56">
        <v>22</v>
      </c>
      <c r="B35" s="56">
        <v>3332</v>
      </c>
      <c r="C35" s="59">
        <v>23</v>
      </c>
      <c r="D35" s="56">
        <v>3348</v>
      </c>
      <c r="E35" s="59"/>
      <c r="F35" s="56"/>
      <c r="G35" s="62"/>
      <c r="H35" s="62"/>
      <c r="I35" s="40"/>
      <c r="J35" s="40"/>
      <c r="K35" s="41">
        <v>0</v>
      </c>
      <c r="L35">
        <v>22</v>
      </c>
    </row>
    <row r="36" spans="1:12" x14ac:dyDescent="0.3">
      <c r="A36" s="57">
        <v>11</v>
      </c>
      <c r="B36" s="57">
        <v>3445</v>
      </c>
      <c r="C36" s="60">
        <v>21</v>
      </c>
      <c r="D36" s="57">
        <v>3457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3551</v>
      </c>
      <c r="C37" s="60">
        <v>12</v>
      </c>
      <c r="D37" s="57">
        <v>3558</v>
      </c>
      <c r="E37" s="60"/>
      <c r="F37" s="57"/>
      <c r="G37" s="63"/>
      <c r="H37" s="63"/>
      <c r="I37" s="39"/>
      <c r="J37" s="39"/>
      <c r="K37" s="49">
        <v>0</v>
      </c>
      <c r="L37">
        <v>11</v>
      </c>
    </row>
    <row r="38" spans="1:12" x14ac:dyDescent="0.3">
      <c r="A38" s="57">
        <v>11</v>
      </c>
      <c r="B38" s="57">
        <v>3656</v>
      </c>
      <c r="C38" s="60">
        <v>21</v>
      </c>
      <c r="D38" s="57">
        <v>3695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3791</v>
      </c>
      <c r="C39" s="60">
        <v>21</v>
      </c>
      <c r="D39" s="57">
        <v>3828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3930</v>
      </c>
      <c r="C40" s="60">
        <v>12</v>
      </c>
      <c r="D40" s="57">
        <v>3938</v>
      </c>
      <c r="E40" s="60"/>
      <c r="F40" s="57"/>
      <c r="G40" s="63"/>
      <c r="H40" s="63"/>
      <c r="I40" s="39"/>
      <c r="J40" s="39"/>
      <c r="K40" s="49">
        <v>0</v>
      </c>
      <c r="L40">
        <v>11</v>
      </c>
    </row>
    <row r="41" spans="1:12" x14ac:dyDescent="0.3">
      <c r="A41" s="57">
        <v>11</v>
      </c>
      <c r="B41" s="57">
        <v>4035</v>
      </c>
      <c r="C41" s="60">
        <v>12</v>
      </c>
      <c r="D41" s="57">
        <v>4043</v>
      </c>
      <c r="E41" s="60"/>
      <c r="F41" s="57"/>
      <c r="G41" s="63"/>
      <c r="H41" s="63"/>
      <c r="I41" s="39"/>
      <c r="J41" s="39"/>
      <c r="K41" s="49">
        <v>0</v>
      </c>
      <c r="L41">
        <v>11</v>
      </c>
    </row>
    <row r="42" spans="1:12" x14ac:dyDescent="0.3">
      <c r="A42" s="57">
        <v>11</v>
      </c>
      <c r="B42" s="57">
        <v>4144</v>
      </c>
      <c r="C42" s="60">
        <v>12</v>
      </c>
      <c r="D42" s="57">
        <v>4152</v>
      </c>
      <c r="E42" s="60"/>
      <c r="F42" s="57"/>
      <c r="G42" s="63"/>
      <c r="H42" s="63"/>
      <c r="I42" s="39"/>
      <c r="J42" s="39"/>
      <c r="K42" s="49">
        <v>0</v>
      </c>
      <c r="L42">
        <v>11</v>
      </c>
    </row>
    <row r="43" spans="1:12" x14ac:dyDescent="0.3">
      <c r="A43" s="57">
        <v>11</v>
      </c>
      <c r="B43" s="57">
        <v>4248</v>
      </c>
      <c r="C43" s="60">
        <v>21</v>
      </c>
      <c r="D43" s="57">
        <v>4260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4354</v>
      </c>
      <c r="C44" s="60">
        <v>21</v>
      </c>
      <c r="D44" s="57">
        <v>4371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4463</v>
      </c>
      <c r="C45" s="60">
        <v>21</v>
      </c>
      <c r="D45" s="57">
        <v>4475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6">
        <v>22</v>
      </c>
      <c r="B46" s="56">
        <v>4582</v>
      </c>
      <c r="C46" s="59">
        <v>23</v>
      </c>
      <c r="D46" s="56">
        <v>4640</v>
      </c>
      <c r="E46" s="59"/>
      <c r="F46" s="56"/>
      <c r="G46" s="62"/>
      <c r="H46" s="62"/>
      <c r="I46" s="40"/>
      <c r="J46" s="40"/>
      <c r="K46" s="41">
        <v>0</v>
      </c>
      <c r="L46">
        <v>22</v>
      </c>
    </row>
    <row r="47" spans="1:12" x14ac:dyDescent="0.3">
      <c r="A47" s="56">
        <v>11</v>
      </c>
      <c r="B47" s="56">
        <v>4733</v>
      </c>
      <c r="C47" s="59">
        <v>21</v>
      </c>
      <c r="D47" s="56">
        <v>4745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4839</v>
      </c>
      <c r="C48" s="59">
        <v>21</v>
      </c>
      <c r="D48" s="56">
        <v>4850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4942</v>
      </c>
      <c r="C49" s="59">
        <v>21</v>
      </c>
      <c r="D49" s="56">
        <v>4974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11</v>
      </c>
      <c r="B50" s="56">
        <v>5068</v>
      </c>
      <c r="C50" s="59">
        <v>21</v>
      </c>
      <c r="D50" s="56">
        <v>5079</v>
      </c>
      <c r="E50" s="59"/>
      <c r="F50" s="56"/>
      <c r="G50" s="62"/>
      <c r="H50" s="62"/>
      <c r="I50" s="40"/>
      <c r="J50" s="40"/>
      <c r="K50" s="41">
        <v>0</v>
      </c>
      <c r="L50">
        <v>12</v>
      </c>
    </row>
    <row r="51" spans="1:12" x14ac:dyDescent="0.3">
      <c r="A51" s="56">
        <v>11</v>
      </c>
      <c r="B51" s="56">
        <v>5177</v>
      </c>
      <c r="C51" s="59">
        <v>21</v>
      </c>
      <c r="D51" s="56">
        <v>5188</v>
      </c>
      <c r="E51" s="59"/>
      <c r="F51" s="56"/>
      <c r="G51" s="62"/>
      <c r="H51" s="62"/>
      <c r="I51" s="40"/>
      <c r="J51" s="40"/>
      <c r="K51" s="41">
        <v>0</v>
      </c>
      <c r="L51">
        <v>12</v>
      </c>
    </row>
    <row r="52" spans="1:12" x14ac:dyDescent="0.3">
      <c r="A52" s="56">
        <v>22</v>
      </c>
      <c r="B52" s="56">
        <v>5305</v>
      </c>
      <c r="C52" s="59">
        <v>23</v>
      </c>
      <c r="D52" s="56">
        <v>5330</v>
      </c>
      <c r="E52" s="59"/>
      <c r="F52" s="56"/>
      <c r="G52" s="62"/>
      <c r="H52" s="62"/>
      <c r="I52" s="40"/>
      <c r="J52" s="40"/>
      <c r="K52" s="41">
        <v>0</v>
      </c>
      <c r="L52">
        <v>22</v>
      </c>
    </row>
    <row r="53" spans="1:12" x14ac:dyDescent="0.3">
      <c r="A53" s="56">
        <v>11</v>
      </c>
      <c r="B53" s="56">
        <v>5427</v>
      </c>
      <c r="C53" s="59">
        <v>21</v>
      </c>
      <c r="D53" s="56">
        <v>5465</v>
      </c>
      <c r="E53" s="59"/>
      <c r="F53" s="56"/>
      <c r="G53" s="62"/>
      <c r="H53" s="62"/>
      <c r="I53" s="40"/>
      <c r="J53" s="40"/>
      <c r="K53" s="41">
        <v>0</v>
      </c>
      <c r="L53">
        <v>12</v>
      </c>
    </row>
    <row r="54" spans="1:12" x14ac:dyDescent="0.3">
      <c r="A54" s="56">
        <v>22</v>
      </c>
      <c r="B54" s="56">
        <v>5585</v>
      </c>
      <c r="C54" s="59">
        <v>23</v>
      </c>
      <c r="D54" s="56">
        <v>5593</v>
      </c>
      <c r="E54" s="59"/>
      <c r="F54" s="56"/>
      <c r="G54" s="62"/>
      <c r="H54" s="62"/>
      <c r="I54" s="40"/>
      <c r="J54" s="40"/>
      <c r="K54" s="41">
        <v>0</v>
      </c>
      <c r="L54">
        <v>22</v>
      </c>
    </row>
    <row r="55" spans="1:12" x14ac:dyDescent="0.3">
      <c r="A55" s="57">
        <v>11</v>
      </c>
      <c r="B55" s="57">
        <v>5690</v>
      </c>
      <c r="C55" s="60">
        <v>12</v>
      </c>
      <c r="D55" s="57">
        <v>5700</v>
      </c>
      <c r="E55" s="60"/>
      <c r="F55" s="57"/>
      <c r="G55" s="63"/>
      <c r="H55" s="63"/>
      <c r="I55" s="39"/>
      <c r="J55" s="39"/>
      <c r="K55" s="49">
        <v>0</v>
      </c>
      <c r="L55">
        <v>11</v>
      </c>
    </row>
    <row r="56" spans="1:12" x14ac:dyDescent="0.3">
      <c r="A56" s="57">
        <v>11</v>
      </c>
      <c r="B56" s="57">
        <v>5796</v>
      </c>
      <c r="C56" s="60">
        <v>12</v>
      </c>
      <c r="D56" s="57">
        <v>5805</v>
      </c>
      <c r="E56" s="60"/>
      <c r="F56" s="57"/>
      <c r="G56" s="63"/>
      <c r="H56" s="63"/>
      <c r="I56" s="39"/>
      <c r="J56" s="39"/>
      <c r="K56" s="49">
        <v>0</v>
      </c>
      <c r="L56">
        <v>11</v>
      </c>
    </row>
    <row r="57" spans="1:12" x14ac:dyDescent="0.3">
      <c r="A57" s="57">
        <v>11</v>
      </c>
      <c r="B57" s="57">
        <v>5904</v>
      </c>
      <c r="C57" s="60">
        <v>21</v>
      </c>
      <c r="D57" s="57">
        <v>5918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6012</v>
      </c>
      <c r="C58" s="60">
        <v>21</v>
      </c>
      <c r="D58" s="57">
        <v>6025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6118</v>
      </c>
      <c r="C59" s="60">
        <v>21</v>
      </c>
      <c r="D59" s="57">
        <v>6149</v>
      </c>
      <c r="E59" s="60"/>
      <c r="F59" s="57"/>
      <c r="G59" s="63"/>
      <c r="H59" s="63"/>
      <c r="I59" s="39"/>
      <c r="J59" s="39"/>
      <c r="K59" s="49">
        <v>0</v>
      </c>
      <c r="L59">
        <v>12</v>
      </c>
    </row>
    <row r="60" spans="1:12" x14ac:dyDescent="0.3">
      <c r="A60" s="57">
        <v>22</v>
      </c>
      <c r="B60" s="57">
        <v>6264</v>
      </c>
      <c r="C60" s="60">
        <v>14</v>
      </c>
      <c r="D60" s="57">
        <v>6287</v>
      </c>
      <c r="E60" s="60"/>
      <c r="F60" s="57"/>
      <c r="G60" s="63"/>
      <c r="H60" s="63"/>
      <c r="I60" s="39"/>
      <c r="J60" s="39"/>
      <c r="K60" s="49">
        <v>0</v>
      </c>
      <c r="L60">
        <v>21</v>
      </c>
    </row>
    <row r="61" spans="1:12" x14ac:dyDescent="0.3">
      <c r="A61" s="57">
        <v>11</v>
      </c>
      <c r="B61" s="57">
        <v>6386</v>
      </c>
      <c r="C61" s="60">
        <v>21</v>
      </c>
      <c r="D61" s="57">
        <v>6399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11</v>
      </c>
      <c r="B62" s="57">
        <v>6492</v>
      </c>
      <c r="C62" s="60">
        <v>21</v>
      </c>
      <c r="D62" s="57">
        <v>6521</v>
      </c>
      <c r="E62" s="60"/>
      <c r="F62" s="57"/>
      <c r="G62" s="63"/>
      <c r="H62" s="63"/>
      <c r="I62" s="39"/>
      <c r="J62" s="39"/>
      <c r="K62" s="49">
        <v>0</v>
      </c>
      <c r="L62">
        <v>12</v>
      </c>
    </row>
    <row r="63" spans="1:12" x14ac:dyDescent="0.3">
      <c r="A63" s="57">
        <v>11</v>
      </c>
      <c r="B63" s="57">
        <v>6614</v>
      </c>
      <c r="C63" s="60">
        <v>21</v>
      </c>
      <c r="D63" s="57">
        <v>6640</v>
      </c>
      <c r="E63" s="60"/>
      <c r="F63" s="57"/>
      <c r="G63" s="63"/>
      <c r="H63" s="63"/>
      <c r="I63" s="39"/>
      <c r="J63" s="39"/>
      <c r="K63" s="49">
        <v>0</v>
      </c>
      <c r="L63">
        <v>12</v>
      </c>
    </row>
    <row r="64" spans="1:12" x14ac:dyDescent="0.3">
      <c r="A64" s="57">
        <v>11</v>
      </c>
      <c r="B64" s="57">
        <v>6733</v>
      </c>
      <c r="C64" s="60">
        <v>21</v>
      </c>
      <c r="D64" s="57">
        <v>6745</v>
      </c>
      <c r="E64" s="60"/>
      <c r="F64" s="57"/>
      <c r="G64" s="63"/>
      <c r="H64" s="63"/>
      <c r="I64" s="39"/>
      <c r="J64" s="39"/>
      <c r="K64" s="49">
        <v>1</v>
      </c>
      <c r="L64">
        <v>12</v>
      </c>
    </row>
    <row r="65" spans="1:8" x14ac:dyDescent="0.3">
      <c r="A65" s="17"/>
      <c r="B65" s="17"/>
      <c r="C65" s="17"/>
      <c r="D65" s="17"/>
      <c r="E65" s="17"/>
      <c r="F65" s="17"/>
      <c r="G65" s="17"/>
      <c r="H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58</v>
      </c>
      <c r="V3" s="25" t="s">
        <v>118</v>
      </c>
      <c r="W3">
        <f>COUNTA(L7:L16)</f>
        <v>10</v>
      </c>
      <c r="AA3" s="25" t="s">
        <v>118</v>
      </c>
      <c r="AB3">
        <f>COUNTA(L17:L25)</f>
        <v>9</v>
      </c>
      <c r="AF3" s="25" t="s">
        <v>118</v>
      </c>
      <c r="AG3">
        <f>COUNTA(L26:L35)</f>
        <v>10</v>
      </c>
      <c r="AK3" s="25" t="s">
        <v>118</v>
      </c>
      <c r="AL3">
        <f>COUNTA(L36:L45)</f>
        <v>10</v>
      </c>
      <c r="AP3" s="25" t="s">
        <v>118</v>
      </c>
      <c r="AQ3">
        <f>COUNTA(L46:L54)</f>
        <v>9</v>
      </c>
      <c r="AU3" s="25" t="s">
        <v>118</v>
      </c>
      <c r="AV3">
        <f>COUNTA(L55:L64)</f>
        <v>10</v>
      </c>
    </row>
    <row r="4" spans="1:48" x14ac:dyDescent="0.3">
      <c r="P4" s="25" t="s">
        <v>86</v>
      </c>
      <c r="Q4" s="26">
        <f>SUM(O7:O14)</f>
        <v>58</v>
      </c>
      <c r="V4" s="25" t="s">
        <v>119</v>
      </c>
      <c r="W4">
        <f>SUM(U7:U14)</f>
        <v>10</v>
      </c>
      <c r="AA4" s="25" t="s">
        <v>119</v>
      </c>
      <c r="AB4">
        <f>SUM(Z7:Z14)</f>
        <v>9</v>
      </c>
      <c r="AF4" s="25" t="s">
        <v>119</v>
      </c>
      <c r="AG4">
        <f>SUM(AE7:AE14)</f>
        <v>10</v>
      </c>
      <c r="AK4" s="25" t="s">
        <v>119</v>
      </c>
      <c r="AL4">
        <f>SUM(AJ7:AJ14)</f>
        <v>10</v>
      </c>
      <c r="AP4" s="25" t="s">
        <v>119</v>
      </c>
      <c r="AQ4">
        <f>SUM(AO7:AO14)</f>
        <v>9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62</v>
      </c>
      <c r="C7" s="58">
        <v>21</v>
      </c>
      <c r="D7" s="55">
        <v>71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1</v>
      </c>
      <c r="P7" s="34">
        <f>O7/$Q$4</f>
        <v>1.7241379310344827E-2</v>
      </c>
      <c r="Q7" s="34">
        <f>IF(P7=0,0,(P7*((LOG(P7))/LOG(2))))</f>
        <v>-0.10099967232978573</v>
      </c>
      <c r="T7" s="34">
        <f>N7</f>
        <v>11</v>
      </c>
      <c r="U7" s="34">
        <f>COUNTIF(L7:L16,T7)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COUNTIF(L17:L25,Y7)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COUNTIF(L26:L35,AD7)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COUNTIF(L36:L45,AI7)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COUNTIF(L46:L54,AN7)</f>
        <v>1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COUNTIF(L55:L64,AS7)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210</v>
      </c>
      <c r="C8" s="59">
        <v>21</v>
      </c>
      <c r="D8" s="56">
        <v>220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35</v>
      </c>
      <c r="P8" s="34">
        <f>O8/$Q$4</f>
        <v>0.60344827586206895</v>
      </c>
      <c r="Q8" s="34">
        <f>IF(P8=0,0,(P8*((LOG(P8))/LOG(2))))</f>
        <v>-0.43973153855846897</v>
      </c>
      <c r="T8" s="34">
        <f>N8</f>
        <v>12</v>
      </c>
      <c r="U8" s="34">
        <f>COUNTIF(L7:L16,T8)</f>
        <v>6</v>
      </c>
      <c r="V8" s="53"/>
      <c r="W8" s="54"/>
      <c r="Y8" s="34">
        <f>N8</f>
        <v>12</v>
      </c>
      <c r="Z8" s="34">
        <f>COUNTIF(L17:L25,Y8)</f>
        <v>3</v>
      </c>
      <c r="AA8" s="53"/>
      <c r="AB8" s="54"/>
      <c r="AD8" s="34">
        <f>N8</f>
        <v>12</v>
      </c>
      <c r="AE8" s="34">
        <f>COUNTIF(L26:L35,AD8)</f>
        <v>5</v>
      </c>
      <c r="AF8" s="53"/>
      <c r="AG8" s="54"/>
      <c r="AI8" s="34">
        <f>N8</f>
        <v>12</v>
      </c>
      <c r="AJ8" s="34">
        <f>COUNTIF(L36:L45,AI8)</f>
        <v>6</v>
      </c>
      <c r="AK8" s="53"/>
      <c r="AL8" s="54"/>
      <c r="AN8" s="34">
        <f>N8</f>
        <v>12</v>
      </c>
      <c r="AO8" s="34">
        <f>COUNTIF(L46:L54,AN8)</f>
        <v>8</v>
      </c>
      <c r="AP8" s="53"/>
      <c r="AQ8" s="54"/>
      <c r="AS8" s="34">
        <f>N8</f>
        <v>12</v>
      </c>
      <c r="AT8" s="34">
        <f>COUNTIF(L55:L64,AS8)</f>
        <v>7</v>
      </c>
      <c r="AU8" s="53"/>
      <c r="AV8" s="54"/>
    </row>
    <row r="9" spans="1:48" x14ac:dyDescent="0.3">
      <c r="A9" s="56">
        <v>11</v>
      </c>
      <c r="B9" s="56">
        <v>317</v>
      </c>
      <c r="C9" s="59">
        <v>21</v>
      </c>
      <c r="D9" s="56">
        <v>327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4</v>
      </c>
      <c r="P9" s="34">
        <f>O9/$Q$4</f>
        <v>6.8965517241379309E-2</v>
      </c>
      <c r="Q9" s="34">
        <f>IF(P9=0,0,(P9*((LOG(P9))/LOG(2))))</f>
        <v>-0.26606765483638428</v>
      </c>
      <c r="T9" s="34">
        <f>N9</f>
        <v>21</v>
      </c>
      <c r="U9" s="34">
        <f>COUNTIF(L7:L16,T9)</f>
        <v>2</v>
      </c>
      <c r="V9" s="34">
        <f>U9/(W4-U8)</f>
        <v>0.5</v>
      </c>
      <c r="W9" s="34">
        <f>IF(V9=0,0,(V9*((LOG(V9))/LOG(2))))</f>
        <v>-0.5</v>
      </c>
      <c r="Y9" s="34">
        <f>N9</f>
        <v>21</v>
      </c>
      <c r="Z9" s="34">
        <f>COUNTIF(L17:L25,Y9)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COUNTIF(L26:L35,AD9)</f>
        <v>1</v>
      </c>
      <c r="AF9" s="34">
        <f>AE9/(AG4-AE8)</f>
        <v>0.2</v>
      </c>
      <c r="AG9" s="34">
        <f>IF(AF9=0,0,(AF9*((LOG(AF9))/LOG(2))))</f>
        <v>-0.46438561897747244</v>
      </c>
      <c r="AI9" s="34">
        <f>N9</f>
        <v>21</v>
      </c>
      <c r="AJ9" s="34">
        <f>COUNTIF(L36:L45,AI9)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COUNTIF(L46:L54,AN9)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COUNTIF(L55:L64,AS9)</f>
        <v>1</v>
      </c>
      <c r="AU9" s="34">
        <f>AT9/(AV4-AT8)</f>
        <v>0.33333333333333331</v>
      </c>
      <c r="AV9" s="34">
        <f>IF(AU9=0,0,(AU9*((LOG(AU9))/LOG(2))))</f>
        <v>-0.52832083357371862</v>
      </c>
    </row>
    <row r="10" spans="1:48" x14ac:dyDescent="0.3">
      <c r="A10" s="56">
        <v>22</v>
      </c>
      <c r="B10" s="56">
        <v>433</v>
      </c>
      <c r="C10" s="59">
        <v>23</v>
      </c>
      <c r="D10" s="56">
        <v>451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18</v>
      </c>
      <c r="P10" s="34">
        <f>O10/$Q$4</f>
        <v>0.31034482758620691</v>
      </c>
      <c r="Q10" s="34">
        <f>IF(P10=0,0,(P10*((LOG(P10))/LOG(2))))</f>
        <v>-0.52387944631611505</v>
      </c>
      <c r="T10" s="34">
        <f>N10</f>
        <v>22</v>
      </c>
      <c r="U10" s="34">
        <f>COUNTIF(L7:L16,T10)</f>
        <v>2</v>
      </c>
      <c r="V10" s="34">
        <f>U10/(W4-U8)</f>
        <v>0.5</v>
      </c>
      <c r="W10" s="34">
        <f>IF(V10=0,0,(V10*((LOG(V10))/LOG(2))))</f>
        <v>-0.5</v>
      </c>
      <c r="Y10" s="34">
        <f>N10</f>
        <v>22</v>
      </c>
      <c r="Z10" s="34">
        <f>COUNTIF(L17:L25,Y10)</f>
        <v>6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COUNTIF(L26:L35,AD10)</f>
        <v>4</v>
      </c>
      <c r="AF10" s="34">
        <f>AE10/(AG4-AE8)</f>
        <v>0.8</v>
      </c>
      <c r="AG10" s="34">
        <f>IF(AF10=0,0,(AF10*((LOG(AF10))/LOG(2))))</f>
        <v>-0.25754247590988982</v>
      </c>
      <c r="AI10" s="34">
        <f>N10</f>
        <v>22</v>
      </c>
      <c r="AJ10" s="34">
        <f>COUNTIF(L36:L45,AI10)</f>
        <v>4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COUNTIF(L46:L54,AN10)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COUNTIF(L55:L64,AS10)</f>
        <v>2</v>
      </c>
      <c r="AU10" s="34">
        <f>AT10/(AV4-AT8)</f>
        <v>0.66666666666666663</v>
      </c>
      <c r="AV10" s="34">
        <f>IF(AU10=0,0,(AU10*((LOG(AU10))/LOG(2))))</f>
        <v>-0.38997500048077083</v>
      </c>
    </row>
    <row r="11" spans="1:48" x14ac:dyDescent="0.3">
      <c r="A11" s="56">
        <v>22</v>
      </c>
      <c r="B11" s="56">
        <v>557</v>
      </c>
      <c r="C11" s="59">
        <v>23</v>
      </c>
      <c r="D11" s="56">
        <v>565</v>
      </c>
      <c r="E11" s="59"/>
      <c r="F11" s="56"/>
      <c r="G11" s="62"/>
      <c r="H11" s="62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COUNTIF(L26:L35,AD11)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COUNTIF(L36:L45,AI11)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COUNTIF(L46:L54,AN11)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COUNTIF(L55:L64,AS11)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666</v>
      </c>
      <c r="C12" s="59">
        <v>21</v>
      </c>
      <c r="D12" s="56">
        <v>676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COUNTIF(L26:L35,AD12)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COUNTIF(L36:L45,AI12)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COUNTIF(L46:L54,AN12)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COUNTIF(L55:L64,AS12)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773</v>
      </c>
      <c r="C13" s="59">
        <v>21</v>
      </c>
      <c r="D13" s="56">
        <v>801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COUNTIF(L26:L35,AD13)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COUNTIF(L36:L45,AI13)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COUNTIF(L46:L54,AN13)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COUNTIF(L55:L64,AS13)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917</v>
      </c>
      <c r="C14" s="59">
        <v>14</v>
      </c>
      <c r="D14" s="56">
        <v>937</v>
      </c>
      <c r="E14" s="59"/>
      <c r="F14" s="56"/>
      <c r="G14" s="62"/>
      <c r="H14" s="62"/>
      <c r="I14" s="40"/>
      <c r="J14" s="40"/>
      <c r="K14" s="41">
        <v>0</v>
      </c>
      <c r="L14">
        <v>21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COUNTIF(L26:L35,AD14)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COUNTIF(L36:L45,AI14)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COUNTIF(L46:L54,AN14)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COUNTIF(L55:L64,AS14)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1039</v>
      </c>
      <c r="C15" s="59">
        <v>21</v>
      </c>
      <c r="D15" s="56">
        <v>1053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1.3306783120407539</v>
      </c>
      <c r="V15">
        <f>SUM(V7:V14)</f>
        <v>1</v>
      </c>
      <c r="W15">
        <f>-SUM(W7:W14)</f>
        <v>1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0.91829583405448945</v>
      </c>
    </row>
    <row r="16" spans="1:48" x14ac:dyDescent="0.3">
      <c r="A16" s="56">
        <v>22</v>
      </c>
      <c r="B16" s="56">
        <v>1182</v>
      </c>
      <c r="C16" s="59">
        <v>14</v>
      </c>
      <c r="D16" s="56">
        <v>1208</v>
      </c>
      <c r="E16" s="59"/>
      <c r="F16" s="56"/>
      <c r="G16" s="62"/>
      <c r="H16" s="62"/>
      <c r="I16" s="40"/>
      <c r="J16" s="40"/>
      <c r="K16" s="41">
        <v>0</v>
      </c>
      <c r="L16">
        <v>21</v>
      </c>
      <c r="P16" s="27" t="s">
        <v>90</v>
      </c>
      <c r="Q16" s="27">
        <f>Q15/(LOG(Q4)/LOG(2))</f>
        <v>0.22715647475598802</v>
      </c>
      <c r="V16" s="27" t="s">
        <v>117</v>
      </c>
      <c r="W16" s="27">
        <f>W15/(LOG(W4)/LOG(2))</f>
        <v>0.3010299956639812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0.21732201127364889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0.27643459094367495</v>
      </c>
    </row>
    <row r="17" spans="1:22" x14ac:dyDescent="0.3">
      <c r="A17" s="57">
        <v>22</v>
      </c>
      <c r="B17" s="57">
        <v>1325</v>
      </c>
      <c r="C17" s="60">
        <v>23</v>
      </c>
      <c r="D17" s="57">
        <v>1338</v>
      </c>
      <c r="E17" s="60"/>
      <c r="F17" s="57"/>
      <c r="G17" s="63"/>
      <c r="H17" s="63"/>
      <c r="I17" s="39"/>
      <c r="J17" s="39"/>
      <c r="K17" s="49">
        <v>0</v>
      </c>
      <c r="L17">
        <v>22</v>
      </c>
    </row>
    <row r="18" spans="1:22" x14ac:dyDescent="0.3">
      <c r="A18" s="57">
        <v>22</v>
      </c>
      <c r="B18" s="57">
        <v>1454</v>
      </c>
      <c r="C18" s="60">
        <v>23</v>
      </c>
      <c r="D18" s="57">
        <v>1476</v>
      </c>
      <c r="E18" s="60"/>
      <c r="F18" s="57"/>
      <c r="G18" s="63"/>
      <c r="H18" s="63"/>
      <c r="I18" s="39"/>
      <c r="J18" s="39"/>
      <c r="K18" s="49">
        <v>0</v>
      </c>
      <c r="L18">
        <v>22</v>
      </c>
    </row>
    <row r="19" spans="1:22" x14ac:dyDescent="0.3">
      <c r="A19" s="57">
        <v>22</v>
      </c>
      <c r="B19" s="57">
        <v>1586</v>
      </c>
      <c r="C19" s="60">
        <v>23</v>
      </c>
      <c r="D19" s="57">
        <v>1595</v>
      </c>
      <c r="E19" s="60"/>
      <c r="F19" s="57"/>
      <c r="G19" s="63"/>
      <c r="H19" s="63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1745</v>
      </c>
      <c r="C20" s="60">
        <v>23</v>
      </c>
      <c r="D20" s="57">
        <v>1753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COUNTIF(L7:L64,G3)</f>
        <v>35</v>
      </c>
      <c r="O20" s="38"/>
      <c r="P20" s="45">
        <v>10</v>
      </c>
      <c r="Q20" s="45">
        <v>9</v>
      </c>
      <c r="R20" s="45">
        <v>10</v>
      </c>
      <c r="S20" s="45">
        <v>10</v>
      </c>
      <c r="T20" s="45">
        <v>9</v>
      </c>
      <c r="U20" s="45">
        <v>10</v>
      </c>
      <c r="V20" s="44"/>
    </row>
    <row r="21" spans="1:22" x14ac:dyDescent="0.3">
      <c r="A21" s="57">
        <v>11</v>
      </c>
      <c r="B21" s="57">
        <v>1850</v>
      </c>
      <c r="C21" s="60">
        <v>21</v>
      </c>
      <c r="D21" s="57">
        <v>1894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22</v>
      </c>
      <c r="B22" s="57">
        <v>2024</v>
      </c>
      <c r="C22" s="60">
        <v>23</v>
      </c>
      <c r="D22" s="57">
        <v>2033</v>
      </c>
      <c r="E22" s="60"/>
      <c r="F22" s="57"/>
      <c r="G22" s="63"/>
      <c r="H22" s="63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22</v>
      </c>
      <c r="B23" s="57">
        <v>2156</v>
      </c>
      <c r="C23" s="60">
        <v>23</v>
      </c>
      <c r="D23" s="57">
        <v>2168</v>
      </c>
      <c r="E23" s="60"/>
      <c r="F23" s="57"/>
      <c r="G23" s="63"/>
      <c r="H23" s="63"/>
      <c r="I23" s="39"/>
      <c r="J23" s="39"/>
      <c r="K23" s="49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2282</v>
      </c>
      <c r="C24" s="60">
        <v>21</v>
      </c>
      <c r="D24" s="57">
        <v>2294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6</v>
      </c>
      <c r="Q24" s="45">
        <f>Z8</f>
        <v>3</v>
      </c>
      <c r="R24" s="45">
        <f>AE8</f>
        <v>5</v>
      </c>
      <c r="S24" s="45">
        <f>AJ8</f>
        <v>6</v>
      </c>
      <c r="T24" s="45">
        <f>AO8</f>
        <v>8</v>
      </c>
      <c r="U24" s="45">
        <f>AT8</f>
        <v>7</v>
      </c>
      <c r="V24" s="43"/>
    </row>
    <row r="25" spans="1:22" x14ac:dyDescent="0.3">
      <c r="A25" s="57">
        <v>11</v>
      </c>
      <c r="B25" s="57">
        <v>2391</v>
      </c>
      <c r="C25" s="60">
        <v>21</v>
      </c>
      <c r="D25" s="57">
        <v>2404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2503</v>
      </c>
      <c r="C26" s="59">
        <v>21</v>
      </c>
      <c r="D26" s="56">
        <v>2514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2610</v>
      </c>
      <c r="C27" s="59">
        <v>21</v>
      </c>
      <c r="D27" s="56">
        <v>2629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2723</v>
      </c>
      <c r="C28" s="59">
        <v>21</v>
      </c>
      <c r="D28" s="56">
        <v>2733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D16/P20</f>
        <v>120.8</v>
      </c>
      <c r="Q28">
        <f>(D25-D16)/Q20</f>
        <v>132.88888888888889</v>
      </c>
      <c r="R28">
        <f>(D35-D25)/R20</f>
        <v>126.6</v>
      </c>
      <c r="S28">
        <f>(D45-D35)/S20</f>
        <v>125.1</v>
      </c>
      <c r="T28">
        <f>(D54-D45)/T20</f>
        <v>121.55555555555556</v>
      </c>
      <c r="U28">
        <f>(D64-D54)/U20</f>
        <v>123</v>
      </c>
    </row>
    <row r="29" spans="1:22" x14ac:dyDescent="0.3">
      <c r="A29" s="56">
        <v>22</v>
      </c>
      <c r="B29" s="56">
        <v>2878</v>
      </c>
      <c r="C29" s="59">
        <v>23</v>
      </c>
      <c r="D29" s="56">
        <v>2911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6">
        <v>22</v>
      </c>
      <c r="B30" s="56">
        <v>3027</v>
      </c>
      <c r="C30" s="59">
        <v>23</v>
      </c>
      <c r="D30" s="56">
        <v>3045</v>
      </c>
      <c r="E30" s="59"/>
      <c r="F30" s="56"/>
      <c r="G30" s="62"/>
      <c r="H30" s="62"/>
      <c r="I30" s="40"/>
      <c r="J30" s="40"/>
      <c r="K30" s="41">
        <v>0</v>
      </c>
      <c r="L30">
        <v>22</v>
      </c>
    </row>
    <row r="31" spans="1:22" x14ac:dyDescent="0.3">
      <c r="A31" s="56">
        <v>11</v>
      </c>
      <c r="B31" s="56">
        <v>3159</v>
      </c>
      <c r="C31" s="59">
        <v>21</v>
      </c>
      <c r="D31" s="56">
        <v>3168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22</v>
      </c>
      <c r="B32" s="56">
        <v>3276</v>
      </c>
      <c r="C32" s="59">
        <v>23</v>
      </c>
      <c r="D32" s="56">
        <v>3299</v>
      </c>
      <c r="E32" s="59"/>
      <c r="F32" s="56"/>
      <c r="G32" s="62"/>
      <c r="H32" s="62"/>
      <c r="I32" s="40"/>
      <c r="J32" s="40"/>
      <c r="K32" s="41">
        <v>0</v>
      </c>
      <c r="L32">
        <v>22</v>
      </c>
    </row>
    <row r="33" spans="1:12" x14ac:dyDescent="0.3">
      <c r="A33" s="56">
        <v>22</v>
      </c>
      <c r="B33" s="56">
        <v>3413</v>
      </c>
      <c r="C33" s="59">
        <v>23</v>
      </c>
      <c r="D33" s="56">
        <v>3425</v>
      </c>
      <c r="E33" s="59"/>
      <c r="F33" s="56"/>
      <c r="G33" s="62"/>
      <c r="H33" s="62"/>
      <c r="I33" s="40"/>
      <c r="J33" s="40"/>
      <c r="K33" s="41">
        <v>0</v>
      </c>
      <c r="L33">
        <v>22</v>
      </c>
    </row>
    <row r="34" spans="1:12" x14ac:dyDescent="0.3">
      <c r="A34" s="56">
        <v>11</v>
      </c>
      <c r="B34" s="56">
        <v>3525</v>
      </c>
      <c r="C34" s="59">
        <v>21</v>
      </c>
      <c r="D34" s="56">
        <v>3551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6">
        <v>22</v>
      </c>
      <c r="B35" s="56">
        <v>3656</v>
      </c>
      <c r="C35" s="59">
        <v>14</v>
      </c>
      <c r="D35" s="56">
        <v>3670</v>
      </c>
      <c r="E35" s="59"/>
      <c r="F35" s="56"/>
      <c r="G35" s="62"/>
      <c r="H35" s="62"/>
      <c r="I35" s="40"/>
      <c r="J35" s="40"/>
      <c r="K35" s="41">
        <v>0</v>
      </c>
      <c r="L35">
        <v>21</v>
      </c>
    </row>
    <row r="36" spans="1:12" x14ac:dyDescent="0.3">
      <c r="A36" s="57">
        <v>22</v>
      </c>
      <c r="B36" s="57">
        <v>3800</v>
      </c>
      <c r="C36" s="60">
        <v>23</v>
      </c>
      <c r="D36" s="57">
        <v>3812</v>
      </c>
      <c r="E36" s="60"/>
      <c r="F36" s="57"/>
      <c r="G36" s="63"/>
      <c r="H36" s="63"/>
      <c r="I36" s="39"/>
      <c r="J36" s="39"/>
      <c r="K36" s="49">
        <v>0</v>
      </c>
      <c r="L36">
        <v>22</v>
      </c>
    </row>
    <row r="37" spans="1:12" x14ac:dyDescent="0.3">
      <c r="A37" s="57">
        <v>11</v>
      </c>
      <c r="B37" s="57">
        <v>3913</v>
      </c>
      <c r="C37" s="60">
        <v>21</v>
      </c>
      <c r="D37" s="57">
        <v>3927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22</v>
      </c>
      <c r="B38" s="57">
        <v>4046</v>
      </c>
      <c r="C38" s="60">
        <v>23</v>
      </c>
      <c r="D38" s="57">
        <v>4064</v>
      </c>
      <c r="E38" s="60"/>
      <c r="F38" s="57"/>
      <c r="G38" s="63"/>
      <c r="H38" s="63"/>
      <c r="I38" s="39"/>
      <c r="J38" s="39"/>
      <c r="K38" s="49">
        <v>0</v>
      </c>
      <c r="L38">
        <v>22</v>
      </c>
    </row>
    <row r="39" spans="1:12" x14ac:dyDescent="0.3">
      <c r="A39" s="57">
        <v>22</v>
      </c>
      <c r="B39" s="57">
        <v>4178</v>
      </c>
      <c r="C39" s="60">
        <v>23</v>
      </c>
      <c r="D39" s="57">
        <v>4186</v>
      </c>
      <c r="E39" s="60"/>
      <c r="F39" s="57"/>
      <c r="G39" s="63"/>
      <c r="H39" s="63"/>
      <c r="I39" s="39"/>
      <c r="J39" s="39"/>
      <c r="K39" s="49">
        <v>0</v>
      </c>
      <c r="L39">
        <v>22</v>
      </c>
    </row>
    <row r="40" spans="1:12" x14ac:dyDescent="0.3">
      <c r="A40" s="57">
        <v>11</v>
      </c>
      <c r="B40" s="57">
        <v>4301</v>
      </c>
      <c r="C40" s="60">
        <v>21</v>
      </c>
      <c r="D40" s="57">
        <v>4331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4425</v>
      </c>
      <c r="C41" s="60">
        <v>21</v>
      </c>
      <c r="D41" s="57">
        <v>4447</v>
      </c>
      <c r="E41" s="60"/>
      <c r="F41" s="57"/>
      <c r="G41" s="63"/>
      <c r="H41" s="63"/>
      <c r="I41" s="39"/>
      <c r="J41" s="39"/>
      <c r="K41" s="49">
        <v>0</v>
      </c>
      <c r="L41">
        <v>12</v>
      </c>
    </row>
    <row r="42" spans="1:12" x14ac:dyDescent="0.3">
      <c r="A42" s="57">
        <v>11</v>
      </c>
      <c r="B42" s="57">
        <v>4541</v>
      </c>
      <c r="C42" s="60">
        <v>21</v>
      </c>
      <c r="D42" s="57">
        <v>4572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22</v>
      </c>
      <c r="B43" s="57">
        <v>4689</v>
      </c>
      <c r="C43" s="60">
        <v>23</v>
      </c>
      <c r="D43" s="57">
        <v>4697</v>
      </c>
      <c r="E43" s="60"/>
      <c r="F43" s="57"/>
      <c r="G43" s="63"/>
      <c r="H43" s="63"/>
      <c r="I43" s="39"/>
      <c r="J43" s="39"/>
      <c r="K43" s="49">
        <v>0</v>
      </c>
      <c r="L43">
        <v>22</v>
      </c>
    </row>
    <row r="44" spans="1:12" x14ac:dyDescent="0.3">
      <c r="A44" s="57">
        <v>11</v>
      </c>
      <c r="B44" s="57">
        <v>4800</v>
      </c>
      <c r="C44" s="60">
        <v>21</v>
      </c>
      <c r="D44" s="57">
        <v>4810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4908</v>
      </c>
      <c r="C45" s="60">
        <v>21</v>
      </c>
      <c r="D45" s="57">
        <v>4921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6">
        <v>11</v>
      </c>
      <c r="B46" s="56">
        <v>5016</v>
      </c>
      <c r="C46" s="59">
        <v>21</v>
      </c>
      <c r="D46" s="56">
        <v>5028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5120</v>
      </c>
      <c r="C47" s="59">
        <v>21</v>
      </c>
      <c r="D47" s="56">
        <v>5135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5236</v>
      </c>
      <c r="C48" s="59">
        <v>21</v>
      </c>
      <c r="D48" s="56">
        <v>5248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5351</v>
      </c>
      <c r="C49" s="59">
        <v>21</v>
      </c>
      <c r="D49" s="56">
        <v>5380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11</v>
      </c>
      <c r="B50" s="56">
        <v>5474</v>
      </c>
      <c r="C50" s="59">
        <v>21</v>
      </c>
      <c r="D50" s="56">
        <v>5526</v>
      </c>
      <c r="E50" s="59"/>
      <c r="F50" s="56"/>
      <c r="G50" s="62"/>
      <c r="H50" s="62"/>
      <c r="I50" s="40"/>
      <c r="J50" s="40"/>
      <c r="K50" s="41">
        <v>0</v>
      </c>
      <c r="L50">
        <v>12</v>
      </c>
    </row>
    <row r="51" spans="1:12" x14ac:dyDescent="0.3">
      <c r="A51" s="56">
        <v>11</v>
      </c>
      <c r="B51" s="56">
        <v>5620</v>
      </c>
      <c r="C51" s="59">
        <v>21</v>
      </c>
      <c r="D51" s="56">
        <v>5630</v>
      </c>
      <c r="E51" s="59"/>
      <c r="F51" s="56"/>
      <c r="G51" s="62"/>
      <c r="H51" s="62"/>
      <c r="I51" s="40"/>
      <c r="J51" s="40"/>
      <c r="K51" s="41">
        <v>0</v>
      </c>
      <c r="L51">
        <v>12</v>
      </c>
    </row>
    <row r="52" spans="1:12" x14ac:dyDescent="0.3">
      <c r="A52" s="56">
        <v>11</v>
      </c>
      <c r="B52" s="56">
        <v>5723</v>
      </c>
      <c r="C52" s="59">
        <v>21</v>
      </c>
      <c r="D52" s="56">
        <v>5740</v>
      </c>
      <c r="E52" s="59"/>
      <c r="F52" s="56"/>
      <c r="G52" s="62"/>
      <c r="H52" s="62"/>
      <c r="I52" s="40"/>
      <c r="J52" s="40"/>
      <c r="K52" s="41">
        <v>0</v>
      </c>
      <c r="L52">
        <v>12</v>
      </c>
    </row>
    <row r="53" spans="1:12" x14ac:dyDescent="0.3">
      <c r="A53" s="56">
        <v>11</v>
      </c>
      <c r="B53" s="56">
        <v>5839</v>
      </c>
      <c r="C53" s="59">
        <v>12</v>
      </c>
      <c r="D53" s="56">
        <v>5875</v>
      </c>
      <c r="E53" s="59"/>
      <c r="F53" s="56"/>
      <c r="G53" s="62"/>
      <c r="H53" s="62"/>
      <c r="I53" s="40"/>
      <c r="J53" s="40"/>
      <c r="K53" s="41">
        <v>0</v>
      </c>
      <c r="L53">
        <v>11</v>
      </c>
    </row>
    <row r="54" spans="1:12" x14ac:dyDescent="0.3">
      <c r="A54" s="56">
        <v>11</v>
      </c>
      <c r="B54" s="56">
        <v>5976</v>
      </c>
      <c r="C54" s="59">
        <v>21</v>
      </c>
      <c r="D54" s="56">
        <v>6015</v>
      </c>
      <c r="E54" s="59"/>
      <c r="F54" s="56"/>
      <c r="G54" s="62"/>
      <c r="H54" s="62"/>
      <c r="I54" s="40"/>
      <c r="J54" s="40"/>
      <c r="K54" s="41">
        <v>0</v>
      </c>
      <c r="L54">
        <v>12</v>
      </c>
    </row>
    <row r="55" spans="1:12" x14ac:dyDescent="0.3">
      <c r="A55" s="57">
        <v>11</v>
      </c>
      <c r="B55" s="57">
        <v>6110</v>
      </c>
      <c r="C55" s="60">
        <v>21</v>
      </c>
      <c r="D55" s="57">
        <v>6122</v>
      </c>
      <c r="E55" s="60"/>
      <c r="F55" s="57"/>
      <c r="G55" s="63"/>
      <c r="H55" s="63"/>
      <c r="I55" s="39"/>
      <c r="J55" s="39"/>
      <c r="K55" s="49">
        <v>0</v>
      </c>
      <c r="L55">
        <v>12</v>
      </c>
    </row>
    <row r="56" spans="1:12" x14ac:dyDescent="0.3">
      <c r="A56" s="57">
        <v>11</v>
      </c>
      <c r="B56" s="57">
        <v>6223</v>
      </c>
      <c r="C56" s="60">
        <v>21</v>
      </c>
      <c r="D56" s="57">
        <v>6234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22</v>
      </c>
      <c r="B57" s="57">
        <v>6357</v>
      </c>
      <c r="C57" s="60">
        <v>14</v>
      </c>
      <c r="D57" s="57">
        <v>6389</v>
      </c>
      <c r="E57" s="60"/>
      <c r="F57" s="57"/>
      <c r="G57" s="63"/>
      <c r="H57" s="63"/>
      <c r="I57" s="39"/>
      <c r="J57" s="39"/>
      <c r="K57" s="49">
        <v>0</v>
      </c>
      <c r="L57">
        <v>21</v>
      </c>
    </row>
    <row r="58" spans="1:12" x14ac:dyDescent="0.3">
      <c r="A58" s="57">
        <v>22</v>
      </c>
      <c r="B58" s="57">
        <v>6506</v>
      </c>
      <c r="C58" s="60">
        <v>23</v>
      </c>
      <c r="D58" s="57">
        <v>6513</v>
      </c>
      <c r="E58" s="60"/>
      <c r="F58" s="57"/>
      <c r="G58" s="63"/>
      <c r="H58" s="63"/>
      <c r="I58" s="39"/>
      <c r="J58" s="39"/>
      <c r="K58" s="49">
        <v>0</v>
      </c>
      <c r="L58">
        <v>22</v>
      </c>
    </row>
    <row r="59" spans="1:12" x14ac:dyDescent="0.3">
      <c r="A59" s="57">
        <v>11</v>
      </c>
      <c r="B59" s="57">
        <v>6623</v>
      </c>
      <c r="C59" s="60">
        <v>21</v>
      </c>
      <c r="D59" s="57">
        <v>6633</v>
      </c>
      <c r="E59" s="60"/>
      <c r="F59" s="57"/>
      <c r="G59" s="63"/>
      <c r="H59" s="63"/>
      <c r="I59" s="39"/>
      <c r="J59" s="39"/>
      <c r="K59" s="49">
        <v>0</v>
      </c>
      <c r="L59">
        <v>12</v>
      </c>
    </row>
    <row r="60" spans="1:12" x14ac:dyDescent="0.3">
      <c r="A60" s="57">
        <v>11</v>
      </c>
      <c r="B60" s="57">
        <v>6730</v>
      </c>
      <c r="C60" s="60">
        <v>21</v>
      </c>
      <c r="D60" s="57">
        <v>6757</v>
      </c>
      <c r="E60" s="60"/>
      <c r="F60" s="57"/>
      <c r="G60" s="63"/>
      <c r="H60" s="63"/>
      <c r="I60" s="39"/>
      <c r="J60" s="39"/>
      <c r="K60" s="49">
        <v>0</v>
      </c>
      <c r="L60">
        <v>12</v>
      </c>
    </row>
    <row r="61" spans="1:12" x14ac:dyDescent="0.3">
      <c r="A61" s="57">
        <v>11</v>
      </c>
      <c r="B61" s="57">
        <v>6859</v>
      </c>
      <c r="C61" s="60">
        <v>21</v>
      </c>
      <c r="D61" s="57">
        <v>6881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11</v>
      </c>
      <c r="B62" s="57">
        <v>6977</v>
      </c>
      <c r="C62" s="60">
        <v>21</v>
      </c>
      <c r="D62" s="57">
        <v>6986</v>
      </c>
      <c r="E62" s="60"/>
      <c r="F62" s="57"/>
      <c r="G62" s="63"/>
      <c r="H62" s="63"/>
      <c r="I62" s="39"/>
      <c r="J62" s="39"/>
      <c r="K62" s="49">
        <v>0</v>
      </c>
      <c r="L62">
        <v>12</v>
      </c>
    </row>
    <row r="63" spans="1:12" x14ac:dyDescent="0.3">
      <c r="A63" s="57">
        <v>22</v>
      </c>
      <c r="B63" s="57">
        <v>7098</v>
      </c>
      <c r="C63" s="60">
        <v>23</v>
      </c>
      <c r="D63" s="57">
        <v>7122</v>
      </c>
      <c r="E63" s="60"/>
      <c r="F63" s="57"/>
      <c r="G63" s="63"/>
      <c r="H63" s="63"/>
      <c r="I63" s="39"/>
      <c r="J63" s="39"/>
      <c r="K63" s="49">
        <v>0</v>
      </c>
      <c r="L63">
        <v>22</v>
      </c>
    </row>
    <row r="64" spans="1:12" x14ac:dyDescent="0.3">
      <c r="A64" s="57">
        <v>11</v>
      </c>
      <c r="B64" s="57">
        <v>7223</v>
      </c>
      <c r="C64" s="60">
        <v>21</v>
      </c>
      <c r="D64" s="57">
        <v>7245</v>
      </c>
      <c r="E64" s="60"/>
      <c r="F64" s="57"/>
      <c r="G64" s="63"/>
      <c r="H64" s="63"/>
      <c r="I64" s="39"/>
      <c r="J64" s="39"/>
      <c r="K64" s="49">
        <v>1</v>
      </c>
      <c r="L64">
        <v>12</v>
      </c>
    </row>
    <row r="65" spans="1:8" x14ac:dyDescent="0.3">
      <c r="A65" s="17"/>
      <c r="B65" s="17"/>
      <c r="C65" s="17"/>
      <c r="D65" s="17"/>
      <c r="E65" s="17"/>
      <c r="F65" s="17"/>
      <c r="G65" s="17"/>
      <c r="H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60</v>
      </c>
      <c r="V3" s="25" t="s">
        <v>118</v>
      </c>
      <c r="W3">
        <f>COUNTA(L7:L16)</f>
        <v>10</v>
      </c>
      <c r="AA3" s="25" t="s">
        <v>118</v>
      </c>
      <c r="AB3">
        <f>COUNTA(L17:L26)</f>
        <v>10</v>
      </c>
      <c r="AF3" s="25" t="s">
        <v>118</v>
      </c>
      <c r="AG3">
        <f>COUNTA(L27:L36)</f>
        <v>10</v>
      </c>
      <c r="AK3" s="25" t="s">
        <v>118</v>
      </c>
      <c r="AL3">
        <f>COUNTA(L37:L46)</f>
        <v>10</v>
      </c>
      <c r="AP3" s="25" t="s">
        <v>118</v>
      </c>
      <c r="AQ3">
        <f>COUNTA(L47:L56)</f>
        <v>10</v>
      </c>
      <c r="AU3" s="25" t="s">
        <v>118</v>
      </c>
      <c r="AV3">
        <f>COUNTA(L57:L66)</f>
        <v>10</v>
      </c>
    </row>
    <row r="4" spans="1:48" x14ac:dyDescent="0.3">
      <c r="P4" s="25" t="s">
        <v>86</v>
      </c>
      <c r="Q4" s="26">
        <f>SUM(O7:O14)</f>
        <v>60</v>
      </c>
      <c r="V4" s="25" t="s">
        <v>119</v>
      </c>
      <c r="W4">
        <f>SUM(U7:U14)</f>
        <v>10</v>
      </c>
      <c r="AA4" s="25" t="s">
        <v>119</v>
      </c>
      <c r="AB4">
        <f>SUM(Z7:Z14)</f>
        <v>10</v>
      </c>
      <c r="AF4" s="25" t="s">
        <v>119</v>
      </c>
      <c r="AG4">
        <f>SUM(AE7:AE14)</f>
        <v>10</v>
      </c>
      <c r="AK4" s="25" t="s">
        <v>119</v>
      </c>
      <c r="AL4">
        <f>SUM(AJ7:AJ14)</f>
        <v>10</v>
      </c>
      <c r="AP4" s="25" t="s">
        <v>119</v>
      </c>
      <c r="AQ4">
        <f>SUM(AO7:AO14)</f>
        <v>10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64</v>
      </c>
      <c r="C7" s="58">
        <v>14</v>
      </c>
      <c r="D7" s="55">
        <v>76</v>
      </c>
      <c r="E7" s="58"/>
      <c r="F7" s="55"/>
      <c r="G7" s="61"/>
      <c r="H7" s="61"/>
      <c r="I7" s="40"/>
      <c r="J7" s="40"/>
      <c r="K7" s="41">
        <v>0</v>
      </c>
      <c r="L7">
        <v>21</v>
      </c>
      <c r="N7" s="34">
        <v>11</v>
      </c>
      <c r="O7" s="34">
        <f>COUNTIF($L$7:$L$500,N7)</f>
        <v>4</v>
      </c>
      <c r="P7" s="34">
        <f>O7/$Q$4</f>
        <v>6.6666666666666666E-2</v>
      </c>
      <c r="Q7" s="34">
        <f>IF(P7=0,0,(P7*((LOG(P7))/LOG(2))))</f>
        <v>-0.26045937304056793</v>
      </c>
      <c r="T7" s="34">
        <f>N7</f>
        <v>11</v>
      </c>
      <c r="U7" s="34">
        <f>COUNTIF(L7:L16,T7)</f>
        <v>1</v>
      </c>
      <c r="V7" s="34">
        <f>U7/(W4-U8)</f>
        <v>0.2</v>
      </c>
      <c r="W7" s="34">
        <f>IF(V7=0,0,(V7*((LOG(V7))/LOG(2))))</f>
        <v>-0.46438561897747244</v>
      </c>
      <c r="Y7" s="34">
        <f>N7</f>
        <v>11</v>
      </c>
      <c r="Z7" s="34">
        <f>COUNTIF(L17:L26,Y7)</f>
        <v>1</v>
      </c>
      <c r="AA7" s="34">
        <f>Z7/(AB4-Z8)</f>
        <v>0.25</v>
      </c>
      <c r="AB7" s="34">
        <f>IF(AA7=0,0,(AA7*((LOG(AA7))/LOG(2))))</f>
        <v>-0.5</v>
      </c>
      <c r="AD7" s="34">
        <f>N7</f>
        <v>11</v>
      </c>
      <c r="AE7" s="34">
        <f>COUNTIF(L27:L36,AD7)</f>
        <v>2</v>
      </c>
      <c r="AF7" s="34">
        <f>AE7/(AG4-AE8)</f>
        <v>0.5</v>
      </c>
      <c r="AG7" s="34">
        <f>IF(AF7=0,0,(AF7*((LOG(AF7))/LOG(2))))</f>
        <v>-0.5</v>
      </c>
      <c r="AI7" s="34">
        <f>N7</f>
        <v>11</v>
      </c>
      <c r="AJ7" s="34">
        <f>COUNTIF(L37:L46,AI7)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COUNTIF(L47:L56,AN7)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COUNTIF(L57:L66,AS7)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176</v>
      </c>
      <c r="C8" s="59">
        <v>21</v>
      </c>
      <c r="D8" s="56">
        <v>195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36</v>
      </c>
      <c r="P8" s="34">
        <f>O8/$Q$4</f>
        <v>0.6</v>
      </c>
      <c r="Q8" s="34">
        <f>IF(P8=0,0,(P8*((LOG(P8))/LOG(2))))</f>
        <v>-0.44217935649972373</v>
      </c>
      <c r="T8" s="34">
        <f>N8</f>
        <v>12</v>
      </c>
      <c r="U8" s="34">
        <f>COUNTIF(L7:L16,T8)</f>
        <v>5</v>
      </c>
      <c r="V8" s="53"/>
      <c r="W8" s="54"/>
      <c r="Y8" s="34">
        <f>N8</f>
        <v>12</v>
      </c>
      <c r="Z8" s="34">
        <f>COUNTIF(L17:L26,Y8)</f>
        <v>6</v>
      </c>
      <c r="AA8" s="53"/>
      <c r="AB8" s="54"/>
      <c r="AD8" s="34">
        <f>N8</f>
        <v>12</v>
      </c>
      <c r="AE8" s="34">
        <f>COUNTIF(L27:L36,AD8)</f>
        <v>6</v>
      </c>
      <c r="AF8" s="53"/>
      <c r="AG8" s="54"/>
      <c r="AI8" s="34">
        <f>N8</f>
        <v>12</v>
      </c>
      <c r="AJ8" s="34">
        <f>COUNTIF(L37:L46,AI8)</f>
        <v>6</v>
      </c>
      <c r="AK8" s="53"/>
      <c r="AL8" s="54"/>
      <c r="AN8" s="34">
        <f>N8</f>
        <v>12</v>
      </c>
      <c r="AO8" s="34">
        <f>COUNTIF(L47:L56,AN8)</f>
        <v>7</v>
      </c>
      <c r="AP8" s="53"/>
      <c r="AQ8" s="54"/>
      <c r="AS8" s="34">
        <f>N8</f>
        <v>12</v>
      </c>
      <c r="AT8" s="34">
        <f>COUNTIF(L57:L66,AS8)</f>
        <v>6</v>
      </c>
      <c r="AU8" s="53"/>
      <c r="AV8" s="54"/>
    </row>
    <row r="9" spans="1:48" x14ac:dyDescent="0.3">
      <c r="A9" s="56">
        <v>11</v>
      </c>
      <c r="B9" s="56">
        <v>289</v>
      </c>
      <c r="C9" s="59">
        <v>12</v>
      </c>
      <c r="D9" s="56">
        <v>299</v>
      </c>
      <c r="E9" s="59"/>
      <c r="F9" s="56"/>
      <c r="G9" s="62"/>
      <c r="H9" s="62"/>
      <c r="I9" s="40"/>
      <c r="J9" s="40"/>
      <c r="K9" s="41">
        <v>0</v>
      </c>
      <c r="L9">
        <v>11</v>
      </c>
      <c r="N9" s="34">
        <v>21</v>
      </c>
      <c r="O9" s="34">
        <f>COUNTIF($L$7:$L$500,N9)</f>
        <v>6</v>
      </c>
      <c r="P9" s="34">
        <f>O9/$Q$4</f>
        <v>0.1</v>
      </c>
      <c r="Q9" s="34">
        <f>IF(P9=0,0,(P9*((LOG(P9))/LOG(2))))</f>
        <v>-0.33219280948873625</v>
      </c>
      <c r="T9" s="34">
        <f>N9</f>
        <v>21</v>
      </c>
      <c r="U9" s="34">
        <f>COUNTIF(L7:L16,T9)</f>
        <v>1</v>
      </c>
      <c r="V9" s="34">
        <f>U9/(W4-U8)</f>
        <v>0.2</v>
      </c>
      <c r="W9" s="34">
        <f>IF(V9=0,0,(V9*((LOG(V9))/LOG(2))))</f>
        <v>-0.46438561897747244</v>
      </c>
      <c r="Y9" s="34">
        <f>N9</f>
        <v>21</v>
      </c>
      <c r="Z9" s="34">
        <f>COUNTIF(L17:L26,Y9)</f>
        <v>1</v>
      </c>
      <c r="AA9" s="34">
        <f>Z9/(AB4-Z8)</f>
        <v>0.25</v>
      </c>
      <c r="AB9" s="34">
        <f>IF(AA9=0,0,(AA9*((LOG(AA9))/LOG(2))))</f>
        <v>-0.5</v>
      </c>
      <c r="AD9" s="34">
        <f>N9</f>
        <v>21</v>
      </c>
      <c r="AE9" s="34">
        <f>COUNTIF(L27:L36,AD9)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COUNTIF(L37:L46,AI9)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COUNTIF(L47:L56,AN9)</f>
        <v>2</v>
      </c>
      <c r="AP9" s="34">
        <f>AO9/(AQ4-AO8)</f>
        <v>0.66666666666666663</v>
      </c>
      <c r="AQ9" s="34">
        <f>IF(AP9=0,0,(AP9*((LOG(AP9))/LOG(2))))</f>
        <v>-0.38997500048077083</v>
      </c>
      <c r="AS9" s="34">
        <f>N9</f>
        <v>21</v>
      </c>
      <c r="AT9" s="34">
        <f>COUNTIF(L57:L66,AS9)</f>
        <v>2</v>
      </c>
      <c r="AU9" s="34">
        <f>AT9/(AV4-AT8)</f>
        <v>0.5</v>
      </c>
      <c r="AV9" s="34">
        <f>IF(AU9=0,0,(AU9*((LOG(AU9))/LOG(2))))</f>
        <v>-0.5</v>
      </c>
    </row>
    <row r="10" spans="1:48" x14ac:dyDescent="0.3">
      <c r="A10" s="56">
        <v>22</v>
      </c>
      <c r="B10" s="56">
        <v>435</v>
      </c>
      <c r="C10" s="59">
        <v>23</v>
      </c>
      <c r="D10" s="56">
        <v>452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14</v>
      </c>
      <c r="P10" s="34">
        <f>O10/$Q$4</f>
        <v>0.23333333333333334</v>
      </c>
      <c r="Q10" s="34">
        <f>IF(P10=0,0,(P10*((LOG(P10))/LOG(2))))</f>
        <v>-0.48989165716187993</v>
      </c>
      <c r="T10" s="34">
        <f>N10</f>
        <v>22</v>
      </c>
      <c r="U10" s="34">
        <f>COUNTIF(L7:L16,T10)</f>
        <v>3</v>
      </c>
      <c r="V10" s="34">
        <f>U10/(W4-U8)</f>
        <v>0.6</v>
      </c>
      <c r="W10" s="34">
        <f>IF(V10=0,0,(V10*((LOG(V10))/LOG(2))))</f>
        <v>-0.44217935649972373</v>
      </c>
      <c r="Y10" s="34">
        <f>N10</f>
        <v>22</v>
      </c>
      <c r="Z10" s="34">
        <f>COUNTIF(L17:L26,Y10)</f>
        <v>2</v>
      </c>
      <c r="AA10" s="34">
        <f>Z10/(AB4-Z8)</f>
        <v>0.5</v>
      </c>
      <c r="AB10" s="34">
        <f>IF(AA10=0,0,(AA10*((LOG(AA10))/LOG(2))))</f>
        <v>-0.5</v>
      </c>
      <c r="AD10" s="34">
        <f>N10</f>
        <v>22</v>
      </c>
      <c r="AE10" s="34">
        <f>COUNTIF(L27:L36,AD10)</f>
        <v>2</v>
      </c>
      <c r="AF10" s="34">
        <f>AE10/(AG4-AE8)</f>
        <v>0.5</v>
      </c>
      <c r="AG10" s="34">
        <f>IF(AF10=0,0,(AF10*((LOG(AF10))/LOG(2))))</f>
        <v>-0.5</v>
      </c>
      <c r="AI10" s="34">
        <f>N10</f>
        <v>22</v>
      </c>
      <c r="AJ10" s="34">
        <f>COUNTIF(L37:L46,AI10)</f>
        <v>4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COUNTIF(L47:L56,AN10)</f>
        <v>1</v>
      </c>
      <c r="AP10" s="34">
        <f>AO10/(AQ4-AO8)</f>
        <v>0.33333333333333331</v>
      </c>
      <c r="AQ10" s="34">
        <f>IF(AP10=0,0,(AP10*((LOG(AP10))/LOG(2))))</f>
        <v>-0.52832083357371862</v>
      </c>
      <c r="AS10" s="34">
        <f>N10</f>
        <v>22</v>
      </c>
      <c r="AT10" s="34">
        <f>COUNTIF(L57:L66,AS10)</f>
        <v>2</v>
      </c>
      <c r="AU10" s="34">
        <f>AT10/(AV4-AT8)</f>
        <v>0.5</v>
      </c>
      <c r="AV10" s="34">
        <f>IF(AU10=0,0,(AU10*((LOG(AU10))/LOG(2))))</f>
        <v>-0.5</v>
      </c>
    </row>
    <row r="11" spans="1:48" x14ac:dyDescent="0.3">
      <c r="A11" s="56">
        <v>11</v>
      </c>
      <c r="B11" s="56">
        <v>543</v>
      </c>
      <c r="C11" s="59">
        <v>21</v>
      </c>
      <c r="D11" s="56">
        <v>575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COUNTIF(L17:L26,Y11)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COUNTIF(L27:L36,AD11)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COUNTIF(L37:L46,AI11)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COUNTIF(L47:L56,AN11)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COUNTIF(L57:L66,AS11)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685</v>
      </c>
      <c r="C12" s="59">
        <v>23</v>
      </c>
      <c r="D12" s="56">
        <v>693</v>
      </c>
      <c r="E12" s="59"/>
      <c r="F12" s="56"/>
      <c r="G12" s="62"/>
      <c r="H12" s="62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COUNTIF(L17:L26,Y12)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COUNTIF(L27:L36,AD12)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COUNTIF(L37:L46,AI12)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COUNTIF(L47:L56,AN12)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COUNTIF(L57:L66,AS12)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790</v>
      </c>
      <c r="C13" s="59">
        <v>21</v>
      </c>
      <c r="D13" s="56">
        <v>807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COUNTIF(L17:L26,Y13)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COUNTIF(L27:L36,AD13)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COUNTIF(L37:L46,AI13)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COUNTIF(L47:L56,AN13)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COUNTIF(L57:L66,AS13)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913</v>
      </c>
      <c r="C14" s="59">
        <v>23</v>
      </c>
      <c r="D14" s="56">
        <v>927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COUNTIF(L17:L26,Y14)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COUNTIF(L27:L36,AD14)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COUNTIF(L37:L46,AI14)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COUNTIF(L47:L56,AN14)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COUNTIF(L57:L66,AS14)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1027</v>
      </c>
      <c r="C15" s="59">
        <v>21</v>
      </c>
      <c r="D15" s="56">
        <v>1042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1.5247231961909078</v>
      </c>
      <c r="V15">
        <f>SUM(V7:V14)</f>
        <v>1</v>
      </c>
      <c r="W15">
        <f>-SUM(W7:W14)</f>
        <v>1.3709505944546687</v>
      </c>
      <c r="AA15">
        <f>SUM(AA7:AA14)</f>
        <v>1</v>
      </c>
      <c r="AB15">
        <f>-SUM(AB7:AB14)</f>
        <v>1.5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0.91829583405448945</v>
      </c>
      <c r="AU15">
        <f>SUM(AU7:AU14)</f>
        <v>1</v>
      </c>
      <c r="AV15">
        <f>-SUM(AV7:AV14)</f>
        <v>1</v>
      </c>
    </row>
    <row r="16" spans="1:48" x14ac:dyDescent="0.3">
      <c r="A16" s="56">
        <v>11</v>
      </c>
      <c r="B16" s="56">
        <v>1143</v>
      </c>
      <c r="C16" s="59">
        <v>21</v>
      </c>
      <c r="D16" s="56">
        <v>1163</v>
      </c>
      <c r="E16" s="59"/>
      <c r="F16" s="56"/>
      <c r="G16" s="62"/>
      <c r="H16" s="62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0.25812619541734261</v>
      </c>
      <c r="V16" s="27" t="s">
        <v>117</v>
      </c>
      <c r="W16" s="27">
        <f>W15/(LOG(W4)/LOG(2))</f>
        <v>0.41269725150422137</v>
      </c>
      <c r="AA16" s="27" t="s">
        <v>120</v>
      </c>
      <c r="AB16" s="27">
        <f>AB15/(LOG(AB4)/LOG(2))</f>
        <v>0.45154499349597182</v>
      </c>
      <c r="AF16" s="27" t="s">
        <v>121</v>
      </c>
      <c r="AG16" s="27">
        <f>AG15/(LOG(AG4)/LOG(2))</f>
        <v>0.3010299956639812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0.27643459094367495</v>
      </c>
      <c r="AU16" s="27" t="s">
        <v>124</v>
      </c>
      <c r="AV16" s="27">
        <f>AV15/(LOG(AV4)/LOG(2))</f>
        <v>0.3010299956639812</v>
      </c>
    </row>
    <row r="17" spans="1:22" x14ac:dyDescent="0.3">
      <c r="A17" s="57">
        <v>11</v>
      </c>
      <c r="B17" s="57">
        <v>1255</v>
      </c>
      <c r="C17" s="60">
        <v>21</v>
      </c>
      <c r="D17" s="57">
        <v>1276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1369</v>
      </c>
      <c r="C18" s="60">
        <v>21</v>
      </c>
      <c r="D18" s="57">
        <v>1398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22</v>
      </c>
      <c r="B19" s="57">
        <v>1512</v>
      </c>
      <c r="C19" s="60">
        <v>23</v>
      </c>
      <c r="D19" s="57">
        <v>1519</v>
      </c>
      <c r="E19" s="60"/>
      <c r="F19" s="57"/>
      <c r="G19" s="63"/>
      <c r="H19" s="63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1639</v>
      </c>
      <c r="C20" s="60">
        <v>23</v>
      </c>
      <c r="D20" s="57">
        <v>1656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COUNTIF(L7:L66,G3)</f>
        <v>36</v>
      </c>
      <c r="O20" s="38"/>
      <c r="P20" s="45">
        <v>10</v>
      </c>
      <c r="Q20" s="45">
        <v>10</v>
      </c>
      <c r="R20" s="45">
        <v>10</v>
      </c>
      <c r="S20" s="45">
        <v>10</v>
      </c>
      <c r="T20" s="45">
        <v>10</v>
      </c>
      <c r="U20" s="45">
        <v>10</v>
      </c>
      <c r="V20" s="44"/>
    </row>
    <row r="21" spans="1:22" x14ac:dyDescent="0.3">
      <c r="A21" s="57">
        <v>11</v>
      </c>
      <c r="B21" s="57">
        <v>1760</v>
      </c>
      <c r="C21" s="60">
        <v>21</v>
      </c>
      <c r="D21" s="57">
        <v>1782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22</v>
      </c>
      <c r="B22" s="57">
        <v>1884</v>
      </c>
      <c r="C22" s="60">
        <v>14</v>
      </c>
      <c r="D22" s="57">
        <v>1895</v>
      </c>
      <c r="E22" s="60"/>
      <c r="F22" s="57"/>
      <c r="G22" s="63"/>
      <c r="H22" s="63"/>
      <c r="I22" s="39"/>
      <c r="J22" s="39"/>
      <c r="K22" s="49">
        <v>0</v>
      </c>
      <c r="L22">
        <v>21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1994</v>
      </c>
      <c r="C23" s="60">
        <v>21</v>
      </c>
      <c r="D23" s="57">
        <v>2003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2104</v>
      </c>
      <c r="C24" s="60">
        <v>21</v>
      </c>
      <c r="D24" s="57">
        <v>2127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5</v>
      </c>
      <c r="Q24" s="45">
        <f>Z8</f>
        <v>6</v>
      </c>
      <c r="R24" s="45">
        <f>AE8</f>
        <v>6</v>
      </c>
      <c r="S24" s="45">
        <f>AJ8</f>
        <v>6</v>
      </c>
      <c r="T24" s="45">
        <f>AO8</f>
        <v>7</v>
      </c>
      <c r="U24" s="45">
        <f>AT8</f>
        <v>6</v>
      </c>
      <c r="V24" s="43"/>
    </row>
    <row r="25" spans="1:22" x14ac:dyDescent="0.3">
      <c r="A25" s="57">
        <v>11</v>
      </c>
      <c r="B25" s="57">
        <v>2220</v>
      </c>
      <c r="C25" s="60">
        <v>21</v>
      </c>
      <c r="D25" s="57">
        <v>2229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11</v>
      </c>
      <c r="B26" s="57">
        <v>2320</v>
      </c>
      <c r="C26" s="60">
        <v>12</v>
      </c>
      <c r="D26" s="57">
        <v>2362</v>
      </c>
      <c r="E26" s="60"/>
      <c r="F26" s="57"/>
      <c r="G26" s="63"/>
      <c r="H26" s="63"/>
      <c r="I26" s="39"/>
      <c r="J26" s="39"/>
      <c r="K26" s="49">
        <v>0</v>
      </c>
      <c r="L26">
        <v>11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22</v>
      </c>
      <c r="B27" s="56">
        <v>2489</v>
      </c>
      <c r="C27" s="59">
        <v>23</v>
      </c>
      <c r="D27" s="56">
        <v>2516</v>
      </c>
      <c r="E27" s="59"/>
      <c r="F27" s="56"/>
      <c r="G27" s="62"/>
      <c r="H27" s="62"/>
      <c r="I27" s="40"/>
      <c r="J27" s="40"/>
      <c r="K27" s="41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2623</v>
      </c>
      <c r="C28" s="59">
        <v>12</v>
      </c>
      <c r="D28" s="56">
        <v>2654</v>
      </c>
      <c r="E28" s="59"/>
      <c r="F28" s="56"/>
      <c r="G28" s="62"/>
      <c r="H28" s="62"/>
      <c r="I28" s="40"/>
      <c r="J28" s="40"/>
      <c r="K28" s="41">
        <v>0</v>
      </c>
      <c r="L28">
        <v>11</v>
      </c>
      <c r="N28" s="39"/>
      <c r="O28" s="48" t="s">
        <v>110</v>
      </c>
      <c r="P28">
        <f>D16/P20</f>
        <v>116.3</v>
      </c>
      <c r="Q28">
        <f>(D26-D16)/Q20</f>
        <v>119.9</v>
      </c>
      <c r="R28">
        <f>(D36-D26)/R20</f>
        <v>129</v>
      </c>
      <c r="S28">
        <f>(D46-D36)/S20</f>
        <v>120.1</v>
      </c>
      <c r="T28">
        <f>(D56-D46)/T20</f>
        <v>131.9</v>
      </c>
      <c r="U28">
        <f>(D66-D56)/U20</f>
        <v>129.4</v>
      </c>
    </row>
    <row r="29" spans="1:22" x14ac:dyDescent="0.3">
      <c r="A29" s="56">
        <v>11</v>
      </c>
      <c r="B29" s="56">
        <v>2753</v>
      </c>
      <c r="C29" s="59">
        <v>21</v>
      </c>
      <c r="D29" s="56">
        <v>2774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11</v>
      </c>
      <c r="B30" s="56">
        <v>2868</v>
      </c>
      <c r="C30" s="59">
        <v>21</v>
      </c>
      <c r="D30" s="56">
        <v>2922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11</v>
      </c>
      <c r="B31" s="56">
        <v>3015</v>
      </c>
      <c r="C31" s="59">
        <v>21</v>
      </c>
      <c r="D31" s="56">
        <v>3029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3123</v>
      </c>
      <c r="C32" s="59">
        <v>21</v>
      </c>
      <c r="D32" s="56">
        <v>3167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6">
        <v>22</v>
      </c>
      <c r="B33" s="56">
        <v>3294</v>
      </c>
      <c r="C33" s="59">
        <v>23</v>
      </c>
      <c r="D33" s="56">
        <v>3312</v>
      </c>
      <c r="E33" s="59"/>
      <c r="F33" s="56"/>
      <c r="G33" s="62"/>
      <c r="H33" s="62"/>
      <c r="I33" s="40"/>
      <c r="J33" s="40"/>
      <c r="K33" s="41">
        <v>0</v>
      </c>
      <c r="L33">
        <v>22</v>
      </c>
    </row>
    <row r="34" spans="1:12" x14ac:dyDescent="0.3">
      <c r="A34" s="56">
        <v>11</v>
      </c>
      <c r="B34" s="56">
        <v>3409</v>
      </c>
      <c r="C34" s="59">
        <v>12</v>
      </c>
      <c r="D34" s="56">
        <v>3430</v>
      </c>
      <c r="E34" s="59"/>
      <c r="F34" s="56"/>
      <c r="G34" s="62"/>
      <c r="H34" s="62"/>
      <c r="I34" s="40"/>
      <c r="J34" s="40"/>
      <c r="K34" s="41">
        <v>0</v>
      </c>
      <c r="L34">
        <v>11</v>
      </c>
    </row>
    <row r="35" spans="1:12" x14ac:dyDescent="0.3">
      <c r="A35" s="56">
        <v>11</v>
      </c>
      <c r="B35" s="56">
        <v>3529</v>
      </c>
      <c r="C35" s="59">
        <v>21</v>
      </c>
      <c r="D35" s="56">
        <v>3544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6">
        <v>11</v>
      </c>
      <c r="B36" s="56">
        <v>3636</v>
      </c>
      <c r="C36" s="59">
        <v>21</v>
      </c>
      <c r="D36" s="56">
        <v>3652</v>
      </c>
      <c r="E36" s="59"/>
      <c r="F36" s="56"/>
      <c r="G36" s="62"/>
      <c r="H36" s="62"/>
      <c r="I36" s="40"/>
      <c r="J36" s="40"/>
      <c r="K36" s="41">
        <v>0</v>
      </c>
      <c r="L36">
        <v>12</v>
      </c>
    </row>
    <row r="37" spans="1:12" x14ac:dyDescent="0.3">
      <c r="A37" s="57">
        <v>11</v>
      </c>
      <c r="B37" s="57">
        <v>3744</v>
      </c>
      <c r="C37" s="60">
        <v>21</v>
      </c>
      <c r="D37" s="57">
        <v>3766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22</v>
      </c>
      <c r="B38" s="57">
        <v>3882</v>
      </c>
      <c r="C38" s="60">
        <v>23</v>
      </c>
      <c r="D38" s="57">
        <v>3893</v>
      </c>
      <c r="E38" s="60"/>
      <c r="F38" s="57"/>
      <c r="G38" s="63"/>
      <c r="H38" s="63"/>
      <c r="I38" s="39"/>
      <c r="J38" s="39"/>
      <c r="K38" s="49">
        <v>0</v>
      </c>
      <c r="L38">
        <v>22</v>
      </c>
    </row>
    <row r="39" spans="1:12" x14ac:dyDescent="0.3">
      <c r="A39" s="57">
        <v>11</v>
      </c>
      <c r="B39" s="57">
        <v>3992</v>
      </c>
      <c r="C39" s="60">
        <v>21</v>
      </c>
      <c r="D39" s="57">
        <v>4030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4121</v>
      </c>
      <c r="C40" s="60">
        <v>21</v>
      </c>
      <c r="D40" s="57">
        <v>4130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22</v>
      </c>
      <c r="B41" s="57">
        <v>4234</v>
      </c>
      <c r="C41" s="60">
        <v>23</v>
      </c>
      <c r="D41" s="57">
        <v>4246</v>
      </c>
      <c r="E41" s="60"/>
      <c r="F41" s="57"/>
      <c r="G41" s="63"/>
      <c r="H41" s="63"/>
      <c r="I41" s="39"/>
      <c r="J41" s="39"/>
      <c r="K41" s="49">
        <v>0</v>
      </c>
      <c r="L41">
        <v>22</v>
      </c>
    </row>
    <row r="42" spans="1:12" x14ac:dyDescent="0.3">
      <c r="A42" s="57">
        <v>22</v>
      </c>
      <c r="B42" s="57">
        <v>4375</v>
      </c>
      <c r="C42" s="60">
        <v>23</v>
      </c>
      <c r="D42" s="57">
        <v>4387</v>
      </c>
      <c r="E42" s="60"/>
      <c r="F42" s="57"/>
      <c r="G42" s="63"/>
      <c r="H42" s="63"/>
      <c r="I42" s="39"/>
      <c r="J42" s="39"/>
      <c r="K42" s="49">
        <v>0</v>
      </c>
      <c r="L42">
        <v>22</v>
      </c>
    </row>
    <row r="43" spans="1:12" x14ac:dyDescent="0.3">
      <c r="A43" s="57">
        <v>11</v>
      </c>
      <c r="B43" s="57">
        <v>4485</v>
      </c>
      <c r="C43" s="60">
        <v>21</v>
      </c>
      <c r="D43" s="57">
        <v>4497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22</v>
      </c>
      <c r="B44" s="57">
        <v>4606</v>
      </c>
      <c r="C44" s="60">
        <v>23</v>
      </c>
      <c r="D44" s="57">
        <v>4624</v>
      </c>
      <c r="E44" s="60"/>
      <c r="F44" s="57"/>
      <c r="G44" s="63"/>
      <c r="H44" s="63"/>
      <c r="I44" s="39"/>
      <c r="J44" s="39"/>
      <c r="K44" s="49">
        <v>0</v>
      </c>
      <c r="L44">
        <v>22</v>
      </c>
    </row>
    <row r="45" spans="1:12" x14ac:dyDescent="0.3">
      <c r="A45" s="57">
        <v>11</v>
      </c>
      <c r="B45" s="57">
        <v>4721</v>
      </c>
      <c r="C45" s="60">
        <v>21</v>
      </c>
      <c r="D45" s="57">
        <v>4737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4829</v>
      </c>
      <c r="C46" s="60">
        <v>21</v>
      </c>
      <c r="D46" s="57">
        <v>4853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6">
        <v>11</v>
      </c>
      <c r="B47" s="56">
        <v>4947</v>
      </c>
      <c r="C47" s="59">
        <v>21</v>
      </c>
      <c r="D47" s="56">
        <v>4960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5052</v>
      </c>
      <c r="C48" s="59">
        <v>21</v>
      </c>
      <c r="D48" s="56">
        <v>5075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5167</v>
      </c>
      <c r="C49" s="59">
        <v>21</v>
      </c>
      <c r="D49" s="56">
        <v>5184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22</v>
      </c>
      <c r="B50" s="56">
        <v>5348</v>
      </c>
      <c r="C50" s="59">
        <v>23</v>
      </c>
      <c r="D50" s="56">
        <v>5382</v>
      </c>
      <c r="E50" s="59"/>
      <c r="F50" s="56"/>
      <c r="G50" s="62"/>
      <c r="H50" s="62"/>
      <c r="I50" s="40"/>
      <c r="J50" s="40"/>
      <c r="K50" s="41">
        <v>0</v>
      </c>
      <c r="L50">
        <v>22</v>
      </c>
    </row>
    <row r="51" spans="1:12" x14ac:dyDescent="0.3">
      <c r="A51" s="56">
        <v>11</v>
      </c>
      <c r="B51" s="56">
        <v>5482</v>
      </c>
      <c r="C51" s="59">
        <v>21</v>
      </c>
      <c r="D51" s="56">
        <v>5535</v>
      </c>
      <c r="E51" s="59"/>
      <c r="F51" s="56"/>
      <c r="G51" s="62"/>
      <c r="H51" s="62"/>
      <c r="I51" s="40"/>
      <c r="J51" s="40"/>
      <c r="K51" s="41">
        <v>0</v>
      </c>
      <c r="L51">
        <v>12</v>
      </c>
    </row>
    <row r="52" spans="1:12" x14ac:dyDescent="0.3">
      <c r="A52" s="56">
        <v>11</v>
      </c>
      <c r="B52" s="56">
        <v>5626</v>
      </c>
      <c r="C52" s="59">
        <v>21</v>
      </c>
      <c r="D52" s="56">
        <v>5672</v>
      </c>
      <c r="E52" s="59"/>
      <c r="F52" s="56"/>
      <c r="G52" s="62"/>
      <c r="H52" s="62"/>
      <c r="I52" s="40"/>
      <c r="J52" s="40"/>
      <c r="K52" s="41">
        <v>0</v>
      </c>
      <c r="L52">
        <v>12</v>
      </c>
    </row>
    <row r="53" spans="1:12" x14ac:dyDescent="0.3">
      <c r="A53" s="56">
        <v>22</v>
      </c>
      <c r="B53" s="56">
        <v>5786</v>
      </c>
      <c r="C53" s="59">
        <v>14</v>
      </c>
      <c r="D53" s="56">
        <v>5797</v>
      </c>
      <c r="E53" s="59"/>
      <c r="F53" s="56"/>
      <c r="G53" s="62"/>
      <c r="H53" s="62"/>
      <c r="I53" s="40"/>
      <c r="J53" s="40"/>
      <c r="K53" s="41">
        <v>0</v>
      </c>
      <c r="L53">
        <v>21</v>
      </c>
    </row>
    <row r="54" spans="1:12" x14ac:dyDescent="0.3">
      <c r="A54" s="56">
        <v>22</v>
      </c>
      <c r="B54" s="56">
        <v>5900</v>
      </c>
      <c r="C54" s="59">
        <v>14</v>
      </c>
      <c r="D54" s="56">
        <v>5911</v>
      </c>
      <c r="E54" s="59"/>
      <c r="F54" s="56"/>
      <c r="G54" s="62"/>
      <c r="H54" s="62"/>
      <c r="I54" s="40"/>
      <c r="J54" s="40"/>
      <c r="K54" s="41">
        <v>0</v>
      </c>
      <c r="L54">
        <v>21</v>
      </c>
    </row>
    <row r="55" spans="1:12" x14ac:dyDescent="0.3">
      <c r="A55" s="56">
        <v>11</v>
      </c>
      <c r="B55" s="56">
        <v>6042</v>
      </c>
      <c r="C55" s="59">
        <v>21</v>
      </c>
      <c r="D55" s="56">
        <v>6062</v>
      </c>
      <c r="E55" s="59"/>
      <c r="F55" s="56"/>
      <c r="G55" s="62"/>
      <c r="H55" s="62"/>
      <c r="I55" s="40"/>
      <c r="J55" s="40"/>
      <c r="K55" s="41">
        <v>0</v>
      </c>
      <c r="L55">
        <v>12</v>
      </c>
    </row>
    <row r="56" spans="1:12" x14ac:dyDescent="0.3">
      <c r="A56" s="56">
        <v>11</v>
      </c>
      <c r="B56" s="56">
        <v>6155</v>
      </c>
      <c r="C56" s="59">
        <v>21</v>
      </c>
      <c r="D56" s="56">
        <v>6172</v>
      </c>
      <c r="E56" s="59"/>
      <c r="F56" s="56"/>
      <c r="G56" s="62"/>
      <c r="H56" s="62"/>
      <c r="I56" s="40"/>
      <c r="J56" s="40"/>
      <c r="K56" s="41">
        <v>0</v>
      </c>
      <c r="L56">
        <v>12</v>
      </c>
    </row>
    <row r="57" spans="1:12" x14ac:dyDescent="0.3">
      <c r="A57" s="57">
        <v>22</v>
      </c>
      <c r="B57" s="57">
        <v>6277</v>
      </c>
      <c r="C57" s="60">
        <v>14</v>
      </c>
      <c r="D57" s="57">
        <v>6294</v>
      </c>
      <c r="E57" s="60"/>
      <c r="F57" s="57"/>
      <c r="G57" s="63"/>
      <c r="H57" s="63"/>
      <c r="I57" s="39"/>
      <c r="J57" s="39"/>
      <c r="K57" s="49">
        <v>0</v>
      </c>
      <c r="L57">
        <v>21</v>
      </c>
    </row>
    <row r="58" spans="1:12" x14ac:dyDescent="0.3">
      <c r="A58" s="57">
        <v>11</v>
      </c>
      <c r="B58" s="57">
        <v>6393</v>
      </c>
      <c r="C58" s="60">
        <v>21</v>
      </c>
      <c r="D58" s="57">
        <v>6416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6508</v>
      </c>
      <c r="C59" s="60">
        <v>21</v>
      </c>
      <c r="D59" s="57">
        <v>6527</v>
      </c>
      <c r="E59" s="60"/>
      <c r="F59" s="57"/>
      <c r="G59" s="63"/>
      <c r="H59" s="63"/>
      <c r="I59" s="39"/>
      <c r="J59" s="39"/>
      <c r="K59" s="49">
        <v>0</v>
      </c>
      <c r="L59">
        <v>12</v>
      </c>
    </row>
    <row r="60" spans="1:12" x14ac:dyDescent="0.3">
      <c r="A60" s="57">
        <v>22</v>
      </c>
      <c r="B60" s="57">
        <v>6648</v>
      </c>
      <c r="C60" s="60">
        <v>23</v>
      </c>
      <c r="D60" s="57">
        <v>6672</v>
      </c>
      <c r="E60" s="60"/>
      <c r="F60" s="57"/>
      <c r="G60" s="63"/>
      <c r="H60" s="63"/>
      <c r="I60" s="39"/>
      <c r="J60" s="39"/>
      <c r="K60" s="49">
        <v>0</v>
      </c>
      <c r="L60">
        <v>22</v>
      </c>
    </row>
    <row r="61" spans="1:12" x14ac:dyDescent="0.3">
      <c r="A61" s="57">
        <v>11</v>
      </c>
      <c r="B61" s="57">
        <v>6765</v>
      </c>
      <c r="C61" s="60">
        <v>21</v>
      </c>
      <c r="D61" s="57">
        <v>6776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22</v>
      </c>
      <c r="B62" s="57">
        <v>6883</v>
      </c>
      <c r="C62" s="60">
        <v>23</v>
      </c>
      <c r="D62" s="57">
        <v>6888</v>
      </c>
      <c r="E62" s="60"/>
      <c r="F62" s="57"/>
      <c r="G62" s="63"/>
      <c r="H62" s="63"/>
      <c r="I62" s="39"/>
      <c r="J62" s="39"/>
      <c r="K62" s="49">
        <v>0</v>
      </c>
      <c r="L62">
        <v>22</v>
      </c>
    </row>
    <row r="63" spans="1:12" x14ac:dyDescent="0.3">
      <c r="A63" s="57">
        <v>22</v>
      </c>
      <c r="B63" s="57">
        <v>7005</v>
      </c>
      <c r="C63" s="60">
        <v>14</v>
      </c>
      <c r="D63" s="57">
        <v>7076</v>
      </c>
      <c r="E63" s="60"/>
      <c r="F63" s="57"/>
      <c r="G63" s="63"/>
      <c r="H63" s="63"/>
      <c r="I63" s="39"/>
      <c r="J63" s="39"/>
      <c r="K63" s="49">
        <v>0</v>
      </c>
      <c r="L63">
        <v>21</v>
      </c>
    </row>
    <row r="64" spans="1:12" x14ac:dyDescent="0.3">
      <c r="A64" s="57">
        <v>11</v>
      </c>
      <c r="B64" s="57">
        <v>7168</v>
      </c>
      <c r="C64" s="60">
        <v>21</v>
      </c>
      <c r="D64" s="57">
        <v>7199</v>
      </c>
      <c r="E64" s="60"/>
      <c r="F64" s="57"/>
      <c r="G64" s="63"/>
      <c r="H64" s="63"/>
      <c r="I64" s="39"/>
      <c r="J64" s="39"/>
      <c r="K64" s="49">
        <v>0</v>
      </c>
      <c r="L64">
        <v>12</v>
      </c>
    </row>
    <row r="65" spans="1:12" x14ac:dyDescent="0.3">
      <c r="A65" s="57">
        <v>11</v>
      </c>
      <c r="B65" s="57">
        <v>7309</v>
      </c>
      <c r="C65" s="60">
        <v>21</v>
      </c>
      <c r="D65" s="57">
        <v>7336</v>
      </c>
      <c r="E65" s="60"/>
      <c r="F65" s="57"/>
      <c r="G65" s="63"/>
      <c r="H65" s="63"/>
      <c r="I65" s="39"/>
      <c r="J65" s="39"/>
      <c r="K65" s="49">
        <v>0</v>
      </c>
      <c r="L65">
        <v>12</v>
      </c>
    </row>
    <row r="66" spans="1:12" x14ac:dyDescent="0.3">
      <c r="A66" s="57">
        <v>11</v>
      </c>
      <c r="B66" s="57">
        <v>7427</v>
      </c>
      <c r="C66" s="60">
        <v>21</v>
      </c>
      <c r="D66" s="57">
        <v>7466</v>
      </c>
      <c r="E66" s="60"/>
      <c r="F66" s="57"/>
      <c r="G66" s="63"/>
      <c r="H66" s="63"/>
      <c r="I66" s="39"/>
      <c r="J66" s="39"/>
      <c r="K66" s="49">
        <v>1</v>
      </c>
      <c r="L66">
        <v>12</v>
      </c>
    </row>
    <row r="67" spans="1:12" x14ac:dyDescent="0.3">
      <c r="A67" s="17"/>
      <c r="B67" s="17"/>
      <c r="C67" s="17"/>
      <c r="D67" s="17"/>
      <c r="E67" s="17"/>
      <c r="F67" s="17"/>
      <c r="G67" s="17"/>
      <c r="H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55</v>
      </c>
      <c r="V3" s="25" t="s">
        <v>118</v>
      </c>
      <c r="W3">
        <f>COUNTA(L7:L15)</f>
        <v>9</v>
      </c>
      <c r="AA3" s="25" t="s">
        <v>118</v>
      </c>
      <c r="AB3">
        <f>COUNTA(L16:L24)</f>
        <v>9</v>
      </c>
      <c r="AF3" s="25" t="s">
        <v>118</v>
      </c>
      <c r="AG3">
        <f>COUNTA(L25:L34)</f>
        <v>10</v>
      </c>
      <c r="AK3" s="25" t="s">
        <v>118</v>
      </c>
      <c r="AL3">
        <f>COUNTA(L35:L43)</f>
        <v>9</v>
      </c>
      <c r="AP3" s="25" t="s">
        <v>118</v>
      </c>
      <c r="AQ3">
        <f>COUNTA(L44:L52)</f>
        <v>9</v>
      </c>
      <c r="AU3" s="25" t="s">
        <v>118</v>
      </c>
      <c r="AV3">
        <f>COUNTA(L53:L61)</f>
        <v>9</v>
      </c>
    </row>
    <row r="4" spans="1:48" x14ac:dyDescent="0.3">
      <c r="P4" s="25" t="s">
        <v>86</v>
      </c>
      <c r="Q4" s="26">
        <f>SUM(O7:O14)</f>
        <v>55</v>
      </c>
      <c r="V4" s="25" t="s">
        <v>119</v>
      </c>
      <c r="W4">
        <f>SUM(U7:U14)</f>
        <v>9</v>
      </c>
      <c r="AA4" s="25" t="s">
        <v>119</v>
      </c>
      <c r="AB4">
        <f>SUM(Z7:Z14)</f>
        <v>9</v>
      </c>
      <c r="AF4" s="25" t="s">
        <v>119</v>
      </c>
      <c r="AG4">
        <f>SUM(AE7:AE14)</f>
        <v>10</v>
      </c>
      <c r="AK4" s="25" t="s">
        <v>119</v>
      </c>
      <c r="AL4">
        <f>SUM(AJ7:AJ14)</f>
        <v>9</v>
      </c>
      <c r="AP4" s="25" t="s">
        <v>119</v>
      </c>
      <c r="AQ4">
        <f>SUM(AO7:AO14)</f>
        <v>9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66</v>
      </c>
      <c r="C7" s="58">
        <v>23</v>
      </c>
      <c r="D7" s="55">
        <v>74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4</v>
      </c>
      <c r="P7" s="34">
        <f>O7/$Q$4</f>
        <v>7.2727272727272724E-2</v>
      </c>
      <c r="Q7" s="34">
        <f>IF(P7=0,0,(P7*((LOG(P7))/LOG(2))))</f>
        <v>-0.27500797916542979</v>
      </c>
      <c r="T7" s="34">
        <f>N7</f>
        <v>11</v>
      </c>
      <c r="U7" s="34">
        <f>COUNTIF(L7:L15,T7)</f>
        <v>1</v>
      </c>
      <c r="V7" s="34">
        <f>U7/(W4-U8)</f>
        <v>0.25</v>
      </c>
      <c r="W7" s="34">
        <f>IF(V7=0,0,(V7*((LOG(V7))/LOG(2))))</f>
        <v>-0.5</v>
      </c>
      <c r="Y7" s="34">
        <f>N7</f>
        <v>11</v>
      </c>
      <c r="Z7" s="34">
        <f>COUNTIF(L16:L24,Y7)</f>
        <v>1</v>
      </c>
      <c r="AA7" s="34">
        <f>Z7/(AB4-Z8)</f>
        <v>0.33333333333333331</v>
      </c>
      <c r="AB7" s="34">
        <f>IF(AA7=0,0,(AA7*((LOG(AA7))/LOG(2))))</f>
        <v>-0.52832083357371862</v>
      </c>
      <c r="AD7" s="34">
        <f>N7</f>
        <v>11</v>
      </c>
      <c r="AE7" s="34">
        <f>COUNTIF(L25:L34,AD7)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COUNTIF(L35:L43,AI7)</f>
        <v>1</v>
      </c>
      <c r="AK7" s="34">
        <f>AJ7/(AL4-AJ8)</f>
        <v>0.16666666666666666</v>
      </c>
      <c r="AL7" s="34">
        <f>IF(AK7=0,0,(AK7*((LOG(AK7))/LOG(2))))</f>
        <v>-0.43082708345352599</v>
      </c>
      <c r="AN7" s="34">
        <f>N7</f>
        <v>11</v>
      </c>
      <c r="AO7" s="34">
        <f>COUNTIF(L44:L52,AN7)</f>
        <v>1</v>
      </c>
      <c r="AP7" s="34">
        <f>AO7/(AQ4-AO8)</f>
        <v>0.5</v>
      </c>
      <c r="AQ7" s="34">
        <f>IF(AP7=0,0,(AP7*((LOG(AP7))/LOG(2))))</f>
        <v>-0.5</v>
      </c>
      <c r="AS7" s="34">
        <f>N7</f>
        <v>11</v>
      </c>
      <c r="AT7" s="34">
        <f>COUNTIF(L53:L61,AS7)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173</v>
      </c>
      <c r="C8" s="59">
        <v>21</v>
      </c>
      <c r="D8" s="56">
        <v>201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37</v>
      </c>
      <c r="P8" s="34">
        <f>O8/$Q$4</f>
        <v>0.67272727272727273</v>
      </c>
      <c r="Q8" s="34">
        <f>IF(P8=0,0,(P8*((LOG(P8))/LOG(2))))</f>
        <v>-0.38473699767529568</v>
      </c>
      <c r="T8" s="34">
        <f>N8</f>
        <v>12</v>
      </c>
      <c r="U8" s="34">
        <f>COUNTIF(L7:L15,T8)</f>
        <v>5</v>
      </c>
      <c r="V8" s="53"/>
      <c r="W8" s="54"/>
      <c r="Y8" s="34">
        <f>N8</f>
        <v>12</v>
      </c>
      <c r="Z8" s="34">
        <f>COUNTIF(L16:L24,Y8)</f>
        <v>6</v>
      </c>
      <c r="AA8" s="53"/>
      <c r="AB8" s="54"/>
      <c r="AD8" s="34">
        <f>N8</f>
        <v>12</v>
      </c>
      <c r="AE8" s="34">
        <f>COUNTIF(L25:L34,AD8)</f>
        <v>8</v>
      </c>
      <c r="AF8" s="53"/>
      <c r="AG8" s="54"/>
      <c r="AI8" s="34">
        <f>N8</f>
        <v>12</v>
      </c>
      <c r="AJ8" s="34">
        <f>COUNTIF(L35:L43,AI8)</f>
        <v>3</v>
      </c>
      <c r="AK8" s="53"/>
      <c r="AL8" s="54"/>
      <c r="AN8" s="34">
        <f>N8</f>
        <v>12</v>
      </c>
      <c r="AO8" s="34">
        <f>COUNTIF(L44:L52,AN8)</f>
        <v>7</v>
      </c>
      <c r="AP8" s="53"/>
      <c r="AQ8" s="54"/>
      <c r="AS8" s="34">
        <f>N8</f>
        <v>12</v>
      </c>
      <c r="AT8" s="34">
        <f>COUNTIF(L53:L61,AS8)</f>
        <v>8</v>
      </c>
      <c r="AU8" s="53"/>
      <c r="AV8" s="54"/>
    </row>
    <row r="9" spans="1:48" x14ac:dyDescent="0.3">
      <c r="A9" s="56">
        <v>22</v>
      </c>
      <c r="B9" s="56">
        <v>307</v>
      </c>
      <c r="C9" s="59">
        <v>23</v>
      </c>
      <c r="D9" s="56">
        <v>332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1</v>
      </c>
      <c r="P9" s="34">
        <f>O9/$Q$4</f>
        <v>1.8181818181818181E-2</v>
      </c>
      <c r="Q9" s="34">
        <f>IF(P9=0,0,(P9*((LOG(P9))/LOG(2))))</f>
        <v>-0.10511563115499381</v>
      </c>
      <c r="T9" s="34">
        <f>N9</f>
        <v>21</v>
      </c>
      <c r="U9" s="34">
        <f>COUNTIF(L7:L15,T9)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COUNTIF(L16:L24,Y9)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COUNTIF(L25:L34,AD9)</f>
        <v>1</v>
      </c>
      <c r="AF9" s="34">
        <f>AE9/(AG4-AE8)</f>
        <v>0.5</v>
      </c>
      <c r="AG9" s="34">
        <f>IF(AF9=0,0,(AF9*((LOG(AF9))/LOG(2))))</f>
        <v>-0.5</v>
      </c>
      <c r="AI9" s="34">
        <f>N9</f>
        <v>21</v>
      </c>
      <c r="AJ9" s="34">
        <f>COUNTIF(L35:L43,AI9)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COUNTIF(L44:L52,AN9)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COUNTIF(L53:L61,AS9)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429</v>
      </c>
      <c r="C10" s="59">
        <v>21</v>
      </c>
      <c r="D10" s="56">
        <v>470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13</v>
      </c>
      <c r="P10" s="34">
        <f>O10/$Q$4</f>
        <v>0.23636363636363636</v>
      </c>
      <c r="Q10" s="34">
        <f>IF(P10=0,0,(P10*((LOG(P10))/LOG(2))))</f>
        <v>-0.49185381709066134</v>
      </c>
      <c r="T10" s="34">
        <f>N10</f>
        <v>22</v>
      </c>
      <c r="U10" s="34">
        <f>COUNTIF(L7:L15,T10)</f>
        <v>3</v>
      </c>
      <c r="V10" s="34">
        <f>U10/(W4-U8)</f>
        <v>0.75</v>
      </c>
      <c r="W10" s="34">
        <f>IF(V10=0,0,(V10*((LOG(V10))/LOG(2))))</f>
        <v>-0.31127812445913283</v>
      </c>
      <c r="Y10" s="34">
        <f>N10</f>
        <v>22</v>
      </c>
      <c r="Z10" s="34">
        <f>COUNTIF(L16:L24,Y10)</f>
        <v>2</v>
      </c>
      <c r="AA10" s="34">
        <f>Z10/(AB4-Z8)</f>
        <v>0.66666666666666663</v>
      </c>
      <c r="AB10" s="34">
        <f>IF(AA10=0,0,(AA10*((LOG(AA10))/LOG(2))))</f>
        <v>-0.38997500048077083</v>
      </c>
      <c r="AD10" s="34">
        <f>N10</f>
        <v>22</v>
      </c>
      <c r="AE10" s="34">
        <f>COUNTIF(L25:L34,AD10)</f>
        <v>1</v>
      </c>
      <c r="AF10" s="34">
        <f>AE10/(AG4-AE8)</f>
        <v>0.5</v>
      </c>
      <c r="AG10" s="34">
        <f>IF(AF10=0,0,(AF10*((LOG(AF10))/LOG(2))))</f>
        <v>-0.5</v>
      </c>
      <c r="AI10" s="34">
        <f>N10</f>
        <v>22</v>
      </c>
      <c r="AJ10" s="34">
        <f>COUNTIF(L35:L43,AI10)</f>
        <v>5</v>
      </c>
      <c r="AK10" s="34">
        <f>AJ10/(AL4-AJ8)</f>
        <v>0.83333333333333337</v>
      </c>
      <c r="AL10" s="34">
        <f>IF(AK10=0,0,(AK10*((LOG(AK10))/LOG(2))))</f>
        <v>-0.21919533819482812</v>
      </c>
      <c r="AN10" s="34">
        <f>N10</f>
        <v>22</v>
      </c>
      <c r="AO10" s="34">
        <f>COUNTIF(L44:L52,AN10)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COUNTIF(L53:L61,AS10)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563</v>
      </c>
      <c r="C11" s="59">
        <v>21</v>
      </c>
      <c r="D11" s="56">
        <v>583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COUNTIF(L16:L24,Y11)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COUNTIF(L25:L34,AD11)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COUNTIF(L35:L43,AI11)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COUNTIF(L44:L52,AN11)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COUNTIF(L53:L61,AS11)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677</v>
      </c>
      <c r="C12" s="59">
        <v>12</v>
      </c>
      <c r="D12" s="56">
        <v>688</v>
      </c>
      <c r="E12" s="59"/>
      <c r="F12" s="56"/>
      <c r="G12" s="62"/>
      <c r="H12" s="62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COUNTIF(L16:L24,Y12)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COUNTIF(L25:L34,AD12)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COUNTIF(L35:L43,AI12)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COUNTIF(L44:L52,AN12)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COUNTIF(L53:L61,AS12)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780</v>
      </c>
      <c r="C13" s="59">
        <v>21</v>
      </c>
      <c r="D13" s="56">
        <v>798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COUNTIF(L16:L24,Y13)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COUNTIF(L25:L34,AD13)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COUNTIF(L35:L43,AI13)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COUNTIF(L44:L52,AN13)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COUNTIF(L53:L61,AS13)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898</v>
      </c>
      <c r="C14" s="59">
        <v>23</v>
      </c>
      <c r="D14" s="56">
        <v>912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COUNTIF(L16:L24,Y14)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COUNTIF(L25:L34,AD14)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COUNTIF(L35:L43,AI14)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COUNTIF(L44:L52,AN14)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COUNTIF(L53:L61,AS14)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1012</v>
      </c>
      <c r="C15" s="59">
        <v>21</v>
      </c>
      <c r="D15" s="56">
        <v>1036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1.2567144250863806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0.65002242164835411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1134</v>
      </c>
      <c r="C16" s="60">
        <v>21</v>
      </c>
      <c r="D16" s="57">
        <v>1147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0.21737350508505429</v>
      </c>
      <c r="V16" s="27" t="s">
        <v>117</v>
      </c>
      <c r="W16" s="27">
        <f>W15/(LOG(W4)/LOG(2))</f>
        <v>0.25592975357145742</v>
      </c>
      <c r="AA16" s="27" t="s">
        <v>120</v>
      </c>
      <c r="AB16" s="27">
        <f>AB15/(LOG(AB4)/LOG(2))</f>
        <v>0.28969008214284753</v>
      </c>
      <c r="AF16" s="27" t="s">
        <v>121</v>
      </c>
      <c r="AG16" s="27">
        <f>AG15/(LOG(AG4)/LOG(2))</f>
        <v>0.3010299956639812</v>
      </c>
      <c r="AK16" s="27" t="s">
        <v>122</v>
      </c>
      <c r="AL16" s="27">
        <f>AL15/(LOG(AL4)/LOG(2))</f>
        <v>0.20505924315325905</v>
      </c>
      <c r="AP16" s="27" t="s">
        <v>123</v>
      </c>
      <c r="AQ16" s="27">
        <f>AQ15/(LOG(AQ4)/LOG(2))</f>
        <v>0.31546487678572877</v>
      </c>
      <c r="AU16" s="27" t="s">
        <v>124</v>
      </c>
      <c r="AV16" s="27">
        <f>AV15/(LOG(AV4)/LOG(2))</f>
        <v>0</v>
      </c>
    </row>
    <row r="17" spans="1:22" x14ac:dyDescent="0.3">
      <c r="A17" s="57">
        <v>22</v>
      </c>
      <c r="B17" s="57">
        <v>1250</v>
      </c>
      <c r="C17" s="60">
        <v>23</v>
      </c>
      <c r="D17" s="57">
        <v>1265</v>
      </c>
      <c r="E17" s="60"/>
      <c r="F17" s="57"/>
      <c r="G17" s="63"/>
      <c r="H17" s="63"/>
      <c r="I17" s="39"/>
      <c r="J17" s="39"/>
      <c r="K17" s="49">
        <v>0</v>
      </c>
      <c r="L17">
        <v>22</v>
      </c>
    </row>
    <row r="18" spans="1:22" x14ac:dyDescent="0.3">
      <c r="A18" s="57">
        <v>11</v>
      </c>
      <c r="B18" s="57">
        <v>1368</v>
      </c>
      <c r="C18" s="60">
        <v>21</v>
      </c>
      <c r="D18" s="57">
        <v>1399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1491</v>
      </c>
      <c r="C19" s="60">
        <v>21</v>
      </c>
      <c r="D19" s="57">
        <v>1534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1636</v>
      </c>
      <c r="C20" s="60">
        <v>23</v>
      </c>
      <c r="D20" s="57">
        <v>1659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COUNTIF(L7:L61,G3)</f>
        <v>37</v>
      </c>
      <c r="O20" s="38"/>
      <c r="P20" s="45">
        <v>9</v>
      </c>
      <c r="Q20" s="45">
        <v>9</v>
      </c>
      <c r="R20" s="45">
        <v>10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7">
        <v>11</v>
      </c>
      <c r="B21" s="57">
        <v>1756</v>
      </c>
      <c r="C21" s="60">
        <v>12</v>
      </c>
      <c r="D21" s="57">
        <v>1800</v>
      </c>
      <c r="E21" s="60"/>
      <c r="F21" s="57"/>
      <c r="G21" s="63"/>
      <c r="H21" s="63"/>
      <c r="I21" s="39"/>
      <c r="J21" s="39"/>
      <c r="K21" s="49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1900</v>
      </c>
      <c r="C22" s="60">
        <v>21</v>
      </c>
      <c r="D22" s="57">
        <v>1923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2016</v>
      </c>
      <c r="C23" s="60">
        <v>21</v>
      </c>
      <c r="D23" s="57">
        <v>2037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2131</v>
      </c>
      <c r="C24" s="60">
        <v>21</v>
      </c>
      <c r="D24" s="57">
        <v>2186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5</v>
      </c>
      <c r="Q24" s="45">
        <f>Z8</f>
        <v>6</v>
      </c>
      <c r="R24" s="45">
        <f>AE8</f>
        <v>8</v>
      </c>
      <c r="S24" s="45">
        <f>AJ8</f>
        <v>3</v>
      </c>
      <c r="T24" s="45">
        <f>AO8</f>
        <v>7</v>
      </c>
      <c r="U24" s="45">
        <f>AT8</f>
        <v>8</v>
      </c>
      <c r="V24" s="43"/>
    </row>
    <row r="25" spans="1:22" x14ac:dyDescent="0.3">
      <c r="A25" s="56">
        <v>22</v>
      </c>
      <c r="B25" s="56">
        <v>2335</v>
      </c>
      <c r="C25" s="59">
        <v>14</v>
      </c>
      <c r="D25" s="56">
        <v>2389</v>
      </c>
      <c r="E25" s="59"/>
      <c r="F25" s="56"/>
      <c r="G25" s="62"/>
      <c r="H25" s="62"/>
      <c r="I25" s="40"/>
      <c r="J25" s="40"/>
      <c r="K25" s="41">
        <v>0</v>
      </c>
      <c r="L25">
        <v>21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2487</v>
      </c>
      <c r="C26" s="59">
        <v>21</v>
      </c>
      <c r="D26" s="56">
        <v>2498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2615</v>
      </c>
      <c r="C27" s="59">
        <v>21</v>
      </c>
      <c r="D27" s="56">
        <v>2649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2742</v>
      </c>
      <c r="C28" s="59">
        <v>21</v>
      </c>
      <c r="D28" s="56">
        <v>2768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D15/P20</f>
        <v>115.11111111111111</v>
      </c>
      <c r="Q28">
        <f>(D24-D15)/Q20</f>
        <v>127.77777777777777</v>
      </c>
      <c r="R28">
        <f>(D34-D24)/R20</f>
        <v>139.1</v>
      </c>
      <c r="S28">
        <f>(D43-D34)/S20</f>
        <v>130.11111111111111</v>
      </c>
      <c r="T28">
        <f>(D52-D43)/T20</f>
        <v>127.77777777777777</v>
      </c>
      <c r="U28">
        <f>(D61-D52)/U20</f>
        <v>126.22222222222223</v>
      </c>
    </row>
    <row r="29" spans="1:22" x14ac:dyDescent="0.3">
      <c r="A29" s="56">
        <v>22</v>
      </c>
      <c r="B29" s="56">
        <v>2898</v>
      </c>
      <c r="C29" s="59">
        <v>23</v>
      </c>
      <c r="D29" s="56">
        <v>2931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6">
        <v>11</v>
      </c>
      <c r="B30" s="56">
        <v>3023</v>
      </c>
      <c r="C30" s="59">
        <v>21</v>
      </c>
      <c r="D30" s="56">
        <v>3052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11</v>
      </c>
      <c r="B31" s="56">
        <v>3148</v>
      </c>
      <c r="C31" s="59">
        <v>21</v>
      </c>
      <c r="D31" s="56">
        <v>3166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3258</v>
      </c>
      <c r="C32" s="59">
        <v>21</v>
      </c>
      <c r="D32" s="56">
        <v>3275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6">
        <v>11</v>
      </c>
      <c r="B33" s="56">
        <v>3384</v>
      </c>
      <c r="C33" s="59">
        <v>21</v>
      </c>
      <c r="D33" s="56">
        <v>3393</v>
      </c>
      <c r="E33" s="59"/>
      <c r="F33" s="56"/>
      <c r="G33" s="62"/>
      <c r="H33" s="62"/>
      <c r="I33" s="40"/>
      <c r="J33" s="40"/>
      <c r="K33" s="41">
        <v>0</v>
      </c>
      <c r="L33">
        <v>12</v>
      </c>
    </row>
    <row r="34" spans="1:12" x14ac:dyDescent="0.3">
      <c r="A34" s="56">
        <v>11</v>
      </c>
      <c r="B34" s="56">
        <v>3487</v>
      </c>
      <c r="C34" s="59">
        <v>21</v>
      </c>
      <c r="D34" s="56">
        <v>3577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7">
        <v>11</v>
      </c>
      <c r="B35" s="57">
        <v>3670</v>
      </c>
      <c r="C35" s="60">
        <v>21</v>
      </c>
      <c r="D35" s="57">
        <v>3700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3792</v>
      </c>
      <c r="C36" s="60">
        <v>21</v>
      </c>
      <c r="D36" s="57">
        <v>3825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22</v>
      </c>
      <c r="B37" s="57">
        <v>3944</v>
      </c>
      <c r="C37" s="60">
        <v>23</v>
      </c>
      <c r="D37" s="57">
        <v>3972</v>
      </c>
      <c r="E37" s="60"/>
      <c r="F37" s="57"/>
      <c r="G37" s="63"/>
      <c r="H37" s="63"/>
      <c r="I37" s="39"/>
      <c r="J37" s="39"/>
      <c r="K37" s="49">
        <v>0</v>
      </c>
      <c r="L37">
        <v>22</v>
      </c>
    </row>
    <row r="38" spans="1:12" x14ac:dyDescent="0.3">
      <c r="A38" s="57">
        <v>11</v>
      </c>
      <c r="B38" s="57">
        <v>4069</v>
      </c>
      <c r="C38" s="60">
        <v>21</v>
      </c>
      <c r="D38" s="57">
        <v>4097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4188</v>
      </c>
      <c r="C39" s="60">
        <v>12</v>
      </c>
      <c r="D39" s="57">
        <v>4196</v>
      </c>
      <c r="E39" s="60"/>
      <c r="F39" s="57"/>
      <c r="G39" s="63"/>
      <c r="H39" s="63"/>
      <c r="I39" s="39"/>
      <c r="J39" s="39"/>
      <c r="K39" s="49">
        <v>0</v>
      </c>
      <c r="L39">
        <v>11</v>
      </c>
    </row>
    <row r="40" spans="1:12" x14ac:dyDescent="0.3">
      <c r="A40" s="57">
        <v>22</v>
      </c>
      <c r="B40" s="57">
        <v>4313</v>
      </c>
      <c r="C40" s="60">
        <v>23</v>
      </c>
      <c r="D40" s="57">
        <v>4320</v>
      </c>
      <c r="E40" s="60"/>
      <c r="F40" s="57"/>
      <c r="G40" s="63"/>
      <c r="H40" s="63"/>
      <c r="I40" s="39"/>
      <c r="J40" s="39"/>
      <c r="K40" s="49">
        <v>0</v>
      </c>
      <c r="L40">
        <v>22</v>
      </c>
    </row>
    <row r="41" spans="1:12" x14ac:dyDescent="0.3">
      <c r="A41" s="57">
        <v>22</v>
      </c>
      <c r="B41" s="57">
        <v>4432</v>
      </c>
      <c r="C41" s="60">
        <v>23</v>
      </c>
      <c r="D41" s="57">
        <v>4460</v>
      </c>
      <c r="E41" s="60"/>
      <c r="F41" s="57"/>
      <c r="G41" s="63"/>
      <c r="H41" s="63"/>
      <c r="I41" s="39"/>
      <c r="J41" s="39"/>
      <c r="K41" s="49">
        <v>0</v>
      </c>
      <c r="L41">
        <v>22</v>
      </c>
    </row>
    <row r="42" spans="1:12" x14ac:dyDescent="0.3">
      <c r="A42" s="57">
        <v>22</v>
      </c>
      <c r="B42" s="57">
        <v>4587</v>
      </c>
      <c r="C42" s="60">
        <v>23</v>
      </c>
      <c r="D42" s="57">
        <v>4617</v>
      </c>
      <c r="E42" s="60"/>
      <c r="F42" s="57"/>
      <c r="G42" s="63"/>
      <c r="H42" s="63"/>
      <c r="I42" s="39"/>
      <c r="J42" s="39"/>
      <c r="K42" s="49">
        <v>0</v>
      </c>
      <c r="L42">
        <v>22</v>
      </c>
    </row>
    <row r="43" spans="1:12" x14ac:dyDescent="0.3">
      <c r="A43" s="57">
        <v>22</v>
      </c>
      <c r="B43" s="57">
        <v>4740</v>
      </c>
      <c r="C43" s="60">
        <v>23</v>
      </c>
      <c r="D43" s="57">
        <v>4748</v>
      </c>
      <c r="E43" s="60"/>
      <c r="F43" s="57"/>
      <c r="G43" s="63"/>
      <c r="H43" s="63"/>
      <c r="I43" s="39"/>
      <c r="J43" s="39"/>
      <c r="K43" s="49">
        <v>0</v>
      </c>
      <c r="L43">
        <v>22</v>
      </c>
    </row>
    <row r="44" spans="1:12" x14ac:dyDescent="0.3">
      <c r="A44" s="56">
        <v>11</v>
      </c>
      <c r="B44" s="56">
        <v>4839</v>
      </c>
      <c r="C44" s="59">
        <v>21</v>
      </c>
      <c r="D44" s="56">
        <v>4859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4951</v>
      </c>
      <c r="C45" s="59">
        <v>21</v>
      </c>
      <c r="D45" s="56">
        <v>5028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5121</v>
      </c>
      <c r="C46" s="59">
        <v>21</v>
      </c>
      <c r="D46" s="56">
        <v>5163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5258</v>
      </c>
      <c r="C47" s="59">
        <v>12</v>
      </c>
      <c r="D47" s="56">
        <v>5292</v>
      </c>
      <c r="E47" s="59"/>
      <c r="F47" s="56"/>
      <c r="G47" s="62"/>
      <c r="H47" s="62"/>
      <c r="I47" s="40"/>
      <c r="J47" s="40"/>
      <c r="K47" s="41">
        <v>0</v>
      </c>
      <c r="L47">
        <v>11</v>
      </c>
    </row>
    <row r="48" spans="1:12" x14ac:dyDescent="0.3">
      <c r="A48" s="56">
        <v>11</v>
      </c>
      <c r="B48" s="56">
        <v>5390</v>
      </c>
      <c r="C48" s="59">
        <v>21</v>
      </c>
      <c r="D48" s="56">
        <v>5408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22</v>
      </c>
      <c r="B49" s="56">
        <v>5522</v>
      </c>
      <c r="C49" s="59">
        <v>23</v>
      </c>
      <c r="D49" s="56">
        <v>5530</v>
      </c>
      <c r="E49" s="59"/>
      <c r="F49" s="56"/>
      <c r="G49" s="62"/>
      <c r="H49" s="62"/>
      <c r="I49" s="40"/>
      <c r="J49" s="40"/>
      <c r="K49" s="41">
        <v>0</v>
      </c>
      <c r="L49">
        <v>22</v>
      </c>
    </row>
    <row r="50" spans="1:12" x14ac:dyDescent="0.3">
      <c r="A50" s="56">
        <v>11</v>
      </c>
      <c r="B50" s="56">
        <v>5628</v>
      </c>
      <c r="C50" s="59">
        <v>21</v>
      </c>
      <c r="D50" s="56">
        <v>5683</v>
      </c>
      <c r="E50" s="59"/>
      <c r="F50" s="56"/>
      <c r="G50" s="62"/>
      <c r="H50" s="62"/>
      <c r="I50" s="40"/>
      <c r="J50" s="40"/>
      <c r="K50" s="41">
        <v>0</v>
      </c>
      <c r="L50">
        <v>12</v>
      </c>
    </row>
    <row r="51" spans="1:12" x14ac:dyDescent="0.3">
      <c r="A51" s="56">
        <v>11</v>
      </c>
      <c r="B51" s="56">
        <v>5775</v>
      </c>
      <c r="C51" s="59">
        <v>21</v>
      </c>
      <c r="D51" s="56">
        <v>5793</v>
      </c>
      <c r="E51" s="59"/>
      <c r="F51" s="56"/>
      <c r="G51" s="62"/>
      <c r="H51" s="62"/>
      <c r="I51" s="40"/>
      <c r="J51" s="40"/>
      <c r="K51" s="41">
        <v>0</v>
      </c>
      <c r="L51">
        <v>12</v>
      </c>
    </row>
    <row r="52" spans="1:12" x14ac:dyDescent="0.3">
      <c r="A52" s="56">
        <v>11</v>
      </c>
      <c r="B52" s="56">
        <v>5885</v>
      </c>
      <c r="C52" s="59">
        <v>21</v>
      </c>
      <c r="D52" s="56">
        <v>5898</v>
      </c>
      <c r="E52" s="59"/>
      <c r="F52" s="56"/>
      <c r="G52" s="62"/>
      <c r="H52" s="62"/>
      <c r="I52" s="40"/>
      <c r="J52" s="40"/>
      <c r="K52" s="41">
        <v>0</v>
      </c>
      <c r="L52">
        <v>12</v>
      </c>
    </row>
    <row r="53" spans="1:12" x14ac:dyDescent="0.3">
      <c r="A53" s="57">
        <v>11</v>
      </c>
      <c r="B53" s="57">
        <v>5991</v>
      </c>
      <c r="C53" s="60">
        <v>21</v>
      </c>
      <c r="D53" s="57">
        <v>6026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6119</v>
      </c>
      <c r="C54" s="60">
        <v>21</v>
      </c>
      <c r="D54" s="57">
        <v>6130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22</v>
      </c>
      <c r="B55" s="57">
        <v>6242</v>
      </c>
      <c r="C55" s="60">
        <v>23</v>
      </c>
      <c r="D55" s="57">
        <v>6285</v>
      </c>
      <c r="E55" s="60"/>
      <c r="F55" s="57"/>
      <c r="G55" s="63"/>
      <c r="H55" s="63"/>
      <c r="I55" s="39"/>
      <c r="J55" s="39"/>
      <c r="K55" s="49">
        <v>0</v>
      </c>
      <c r="L55">
        <v>22</v>
      </c>
    </row>
    <row r="56" spans="1:12" x14ac:dyDescent="0.3">
      <c r="A56" s="57">
        <v>11</v>
      </c>
      <c r="B56" s="57">
        <v>6383</v>
      </c>
      <c r="C56" s="60">
        <v>21</v>
      </c>
      <c r="D56" s="57">
        <v>6444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6535</v>
      </c>
      <c r="C57" s="60">
        <v>21</v>
      </c>
      <c r="D57" s="57">
        <v>6554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6647</v>
      </c>
      <c r="C58" s="60">
        <v>21</v>
      </c>
      <c r="D58" s="57">
        <v>6677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6772</v>
      </c>
      <c r="C59" s="60">
        <v>21</v>
      </c>
      <c r="D59" s="57">
        <v>6816</v>
      </c>
      <c r="E59" s="60"/>
      <c r="F59" s="57"/>
      <c r="G59" s="63"/>
      <c r="H59" s="63"/>
      <c r="I59" s="39"/>
      <c r="J59" s="39"/>
      <c r="K59" s="49">
        <v>0</v>
      </c>
      <c r="L59">
        <v>12</v>
      </c>
    </row>
    <row r="60" spans="1:12" x14ac:dyDescent="0.3">
      <c r="A60" s="57">
        <v>11</v>
      </c>
      <c r="B60" s="57">
        <v>6908</v>
      </c>
      <c r="C60" s="60">
        <v>21</v>
      </c>
      <c r="D60" s="57">
        <v>6918</v>
      </c>
      <c r="E60" s="60"/>
      <c r="F60" s="57"/>
      <c r="G60" s="63"/>
      <c r="H60" s="63"/>
      <c r="I60" s="39"/>
      <c r="J60" s="39"/>
      <c r="K60" s="49">
        <v>0</v>
      </c>
      <c r="L60">
        <v>12</v>
      </c>
    </row>
    <row r="61" spans="1:12" x14ac:dyDescent="0.3">
      <c r="A61" s="57">
        <v>11</v>
      </c>
      <c r="B61" s="57">
        <v>7013</v>
      </c>
      <c r="C61" s="60">
        <v>21</v>
      </c>
      <c r="D61" s="57">
        <v>7034</v>
      </c>
      <c r="E61" s="60"/>
      <c r="F61" s="57"/>
      <c r="G61" s="63"/>
      <c r="H61" s="63"/>
      <c r="I61" s="39"/>
      <c r="J61" s="39"/>
      <c r="K61" s="49">
        <v>1</v>
      </c>
      <c r="L61">
        <v>12</v>
      </c>
    </row>
    <row r="62" spans="1:12" x14ac:dyDescent="0.3">
      <c r="A62" s="17"/>
      <c r="B62" s="17"/>
      <c r="C62" s="17"/>
      <c r="D62" s="17"/>
      <c r="E62" s="17"/>
      <c r="F62" s="17"/>
      <c r="G62" s="17"/>
      <c r="H6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58</v>
      </c>
      <c r="V3" s="25" t="s">
        <v>118</v>
      </c>
      <c r="W3">
        <f>COUNTA(L7:L16)</f>
        <v>10</v>
      </c>
      <c r="AA3" s="25" t="s">
        <v>118</v>
      </c>
      <c r="AB3">
        <f>COUNTA(L17:L25)</f>
        <v>9</v>
      </c>
      <c r="AF3" s="25" t="s">
        <v>118</v>
      </c>
      <c r="AG3">
        <f>COUNTA(L26:L35)</f>
        <v>10</v>
      </c>
      <c r="AK3" s="25" t="s">
        <v>118</v>
      </c>
      <c r="AL3">
        <f>COUNTA(L36:L45)</f>
        <v>10</v>
      </c>
      <c r="AP3" s="25" t="s">
        <v>118</v>
      </c>
      <c r="AQ3">
        <f>COUNTA(L46:L54)</f>
        <v>9</v>
      </c>
      <c r="AU3" s="25" t="s">
        <v>118</v>
      </c>
      <c r="AV3">
        <f>COUNTA(L55:L64)</f>
        <v>10</v>
      </c>
    </row>
    <row r="4" spans="1:48" x14ac:dyDescent="0.3">
      <c r="P4" s="25" t="s">
        <v>86</v>
      </c>
      <c r="Q4" s="26">
        <f>SUM(O7:O14)</f>
        <v>58</v>
      </c>
      <c r="V4" s="25" t="s">
        <v>119</v>
      </c>
      <c r="W4">
        <f>SUM(U7:U14)</f>
        <v>10</v>
      </c>
      <c r="AA4" s="25" t="s">
        <v>119</v>
      </c>
      <c r="AB4">
        <f>SUM(Z7:Z14)</f>
        <v>9</v>
      </c>
      <c r="AF4" s="25" t="s">
        <v>119</v>
      </c>
      <c r="AG4">
        <f>SUM(AE7:AE14)</f>
        <v>10</v>
      </c>
      <c r="AK4" s="25" t="s">
        <v>119</v>
      </c>
      <c r="AL4">
        <f>SUM(AJ7:AJ14)</f>
        <v>10</v>
      </c>
      <c r="AP4" s="25" t="s">
        <v>119</v>
      </c>
      <c r="AQ4">
        <f>SUM(AO7:AO14)</f>
        <v>9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35</v>
      </c>
      <c r="C7" s="58">
        <v>21</v>
      </c>
      <c r="D7" s="55">
        <v>44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2</v>
      </c>
      <c r="P7" s="34">
        <f>O7/$Q$4</f>
        <v>3.4482758620689655E-2</v>
      </c>
      <c r="Q7" s="34">
        <f>IF(P7=0,0,(P7*((LOG(P7))/LOG(2))))</f>
        <v>-0.16751658603888178</v>
      </c>
      <c r="T7" s="34">
        <f>N7</f>
        <v>11</v>
      </c>
      <c r="U7" s="34">
        <f>COUNTIF(L7:L16,T7)</f>
        <v>1</v>
      </c>
      <c r="V7" s="34">
        <f>U7/(W4-U8)</f>
        <v>0.33333333333333331</v>
      </c>
      <c r="W7" s="34">
        <f>IF(V7=0,0,(V7*((LOG(V7))/LOG(2))))</f>
        <v>-0.52832083357371862</v>
      </c>
      <c r="Y7" s="34">
        <f>N7</f>
        <v>11</v>
      </c>
      <c r="Z7" s="34">
        <f>COUNTIF(L17:L25,Y7)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COUNTIF(L26:L35,AD7)</f>
        <v>1</v>
      </c>
      <c r="AF7" s="34">
        <f>AE7/(AG4-AE8)</f>
        <v>0.2</v>
      </c>
      <c r="AG7" s="34">
        <f>IF(AF7=0,0,(AF7*((LOG(AF7))/LOG(2))))</f>
        <v>-0.46438561897747244</v>
      </c>
      <c r="AI7" s="34">
        <f>N7</f>
        <v>11</v>
      </c>
      <c r="AJ7" s="34">
        <f>COUNTIF(L36:L45,AI7)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COUNTIF(L46:L54,AN7)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COUNTIF(L55:L64,AS7)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136</v>
      </c>
      <c r="C8" s="59">
        <v>21</v>
      </c>
      <c r="D8" s="56">
        <v>164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37</v>
      </c>
      <c r="P8" s="34">
        <f>O8/$Q$4</f>
        <v>0.63793103448275867</v>
      </c>
      <c r="Q8" s="34">
        <f>IF(P8=0,0,(P8*((LOG(P8))/LOG(2))))</f>
        <v>-0.41371590157670729</v>
      </c>
      <c r="T8" s="34">
        <f>N8</f>
        <v>12</v>
      </c>
      <c r="U8" s="34">
        <f>COUNTIF(L7:L16,T8)</f>
        <v>7</v>
      </c>
      <c r="V8" s="53"/>
      <c r="W8" s="54"/>
      <c r="Y8" s="34">
        <f>N8</f>
        <v>12</v>
      </c>
      <c r="Z8" s="34">
        <f>COUNTIF(L17:L25,Y8)</f>
        <v>6</v>
      </c>
      <c r="AA8" s="53"/>
      <c r="AB8" s="54"/>
      <c r="AD8" s="34">
        <f>N8</f>
        <v>12</v>
      </c>
      <c r="AE8" s="34">
        <f>COUNTIF(L26:L35,AD8)</f>
        <v>5</v>
      </c>
      <c r="AF8" s="53"/>
      <c r="AG8" s="54"/>
      <c r="AI8" s="34">
        <f>N8</f>
        <v>12</v>
      </c>
      <c r="AJ8" s="34">
        <f>COUNTIF(L36:L45,AI8)</f>
        <v>6</v>
      </c>
      <c r="AK8" s="53"/>
      <c r="AL8" s="54"/>
      <c r="AN8" s="34">
        <f>N8</f>
        <v>12</v>
      </c>
      <c r="AO8" s="34">
        <f>COUNTIF(L46:L54,AN8)</f>
        <v>5</v>
      </c>
      <c r="AP8" s="53"/>
      <c r="AQ8" s="54"/>
      <c r="AS8" s="34">
        <f>N8</f>
        <v>12</v>
      </c>
      <c r="AT8" s="34">
        <f>COUNTIF(L55:L64,AS8)</f>
        <v>8</v>
      </c>
      <c r="AU8" s="53"/>
      <c r="AV8" s="54"/>
    </row>
    <row r="9" spans="1:48" x14ac:dyDescent="0.3">
      <c r="A9" s="56">
        <v>11</v>
      </c>
      <c r="B9" s="56">
        <v>259</v>
      </c>
      <c r="C9" s="59">
        <v>21</v>
      </c>
      <c r="D9" s="56">
        <v>276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2</v>
      </c>
      <c r="P9" s="34">
        <f>O9/$Q$4</f>
        <v>3.4482758620689655E-2</v>
      </c>
      <c r="Q9" s="34">
        <f>IF(P9=0,0,(P9*((LOG(P9))/LOG(2))))</f>
        <v>-0.16751658603888178</v>
      </c>
      <c r="T9" s="34">
        <f>N9</f>
        <v>21</v>
      </c>
      <c r="U9" s="34">
        <f>COUNTIF(L7:L16,T9)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COUNTIF(L17:L25,Y9)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COUNTIF(L26:L35,AD9)</f>
        <v>2</v>
      </c>
      <c r="AF9" s="34">
        <f>AE9/(AG4-AE8)</f>
        <v>0.4</v>
      </c>
      <c r="AG9" s="34">
        <f>IF(AF9=0,0,(AF9*((LOG(AF9))/LOG(2))))</f>
        <v>-0.52877123795494496</v>
      </c>
      <c r="AI9" s="34">
        <f>N9</f>
        <v>21</v>
      </c>
      <c r="AJ9" s="34">
        <f>COUNTIF(L36:L45,AI9)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COUNTIF(L46:L54,AN9)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COUNTIF(L55:L64,AS9)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388</v>
      </c>
      <c r="C10" s="59">
        <v>23</v>
      </c>
      <c r="D10" s="56">
        <v>410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17</v>
      </c>
      <c r="P10" s="34">
        <f>O10/$Q$4</f>
        <v>0.29310344827586204</v>
      </c>
      <c r="Q10" s="34">
        <f>IF(P10=0,0,(P10*((LOG(P10))/LOG(2))))</f>
        <v>-0.5189449761364302</v>
      </c>
      <c r="T10" s="34">
        <f>N10</f>
        <v>22</v>
      </c>
      <c r="U10" s="34">
        <f>COUNTIF(L7:L16,T10)</f>
        <v>2</v>
      </c>
      <c r="V10" s="34">
        <f>U10/(W4-U8)</f>
        <v>0.66666666666666663</v>
      </c>
      <c r="W10" s="34">
        <f>IF(V10=0,0,(V10*((LOG(V10))/LOG(2))))</f>
        <v>-0.38997500048077083</v>
      </c>
      <c r="Y10" s="34">
        <f>N10</f>
        <v>22</v>
      </c>
      <c r="Z10" s="34">
        <f>COUNTIF(L17:L25,Y10)</f>
        <v>3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COUNTIF(L26:L35,AD10)</f>
        <v>2</v>
      </c>
      <c r="AF10" s="34">
        <f>AE10/(AG4-AE8)</f>
        <v>0.4</v>
      </c>
      <c r="AG10" s="34">
        <f>IF(AF10=0,0,(AF10*((LOG(AF10))/LOG(2))))</f>
        <v>-0.52877123795494496</v>
      </c>
      <c r="AI10" s="34">
        <f>N10</f>
        <v>22</v>
      </c>
      <c r="AJ10" s="34">
        <f>COUNTIF(L36:L45,AI10)</f>
        <v>4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COUNTIF(L46:L54,AN10)</f>
        <v>4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COUNTIF(L55:L64,AS10)</f>
        <v>2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502</v>
      </c>
      <c r="C11" s="59">
        <v>21</v>
      </c>
      <c r="D11" s="56">
        <v>538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COUNTIF(L26:L35,AD11)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COUNTIF(L36:L45,AI11)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COUNTIF(L46:L54,AN11)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COUNTIF(L55:L64,AS11)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631</v>
      </c>
      <c r="C12" s="59">
        <v>12</v>
      </c>
      <c r="D12" s="56">
        <v>640</v>
      </c>
      <c r="E12" s="59"/>
      <c r="F12" s="56"/>
      <c r="G12" s="62"/>
      <c r="H12" s="62"/>
      <c r="I12" s="40"/>
      <c r="J12" s="40"/>
      <c r="K12" s="41">
        <v>0</v>
      </c>
      <c r="L12">
        <v>11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COUNTIF(L26:L35,AD12)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COUNTIF(L36:L45,AI12)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COUNTIF(L46:L54,AN12)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COUNTIF(L55:L64,AS12)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737</v>
      </c>
      <c r="C13" s="59">
        <v>21</v>
      </c>
      <c r="D13" s="56">
        <v>765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COUNTIF(L26:L35,AD13)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COUNTIF(L36:L45,AI13)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COUNTIF(L46:L54,AN13)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COUNTIF(L55:L64,AS13)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860</v>
      </c>
      <c r="C14" s="59">
        <v>21</v>
      </c>
      <c r="D14" s="56">
        <v>908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COUNTIF(L26:L35,AD14)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COUNTIF(L36:L45,AI14)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COUNTIF(L46:L54,AN14)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COUNTIF(L55:L64,AS14)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1001</v>
      </c>
      <c r="C15" s="59">
        <v>21</v>
      </c>
      <c r="D15" s="56">
        <v>1026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1.2676940497909011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1.5219280948873624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6">
        <v>22</v>
      </c>
      <c r="B16" s="56">
        <v>1298</v>
      </c>
      <c r="C16" s="59">
        <v>23</v>
      </c>
      <c r="D16" s="56">
        <v>1330</v>
      </c>
      <c r="E16" s="59"/>
      <c r="F16" s="56"/>
      <c r="G16" s="62"/>
      <c r="H16" s="62"/>
      <c r="I16" s="40"/>
      <c r="J16" s="40"/>
      <c r="K16" s="41">
        <v>0</v>
      </c>
      <c r="L16">
        <v>22</v>
      </c>
      <c r="P16" s="27" t="s">
        <v>90</v>
      </c>
      <c r="Q16" s="27">
        <f>Q15/(LOG(Q4)/LOG(2))</f>
        <v>0.21640460268568931</v>
      </c>
      <c r="V16" s="27" t="s">
        <v>117</v>
      </c>
      <c r="W16" s="27">
        <f>W15/(LOG(W4)/LOG(2))</f>
        <v>0.27643459094367495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0.45814600780483389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1431</v>
      </c>
      <c r="C17" s="60">
        <v>21</v>
      </c>
      <c r="D17" s="57">
        <v>1448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1541</v>
      </c>
      <c r="C18" s="60">
        <v>21</v>
      </c>
      <c r="D18" s="57">
        <v>1551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1645</v>
      </c>
      <c r="C19" s="60">
        <v>21</v>
      </c>
      <c r="D19" s="57">
        <v>1681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1822</v>
      </c>
      <c r="C20" s="60">
        <v>23</v>
      </c>
      <c r="D20" s="57">
        <v>1836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COUNTIF(L7:L64,G3)</f>
        <v>37</v>
      </c>
      <c r="O20" s="38"/>
      <c r="P20" s="45">
        <v>10</v>
      </c>
      <c r="Q20" s="45">
        <v>9</v>
      </c>
      <c r="R20" s="45">
        <v>10</v>
      </c>
      <c r="S20" s="45">
        <v>10</v>
      </c>
      <c r="T20" s="45">
        <v>9</v>
      </c>
      <c r="U20" s="45">
        <v>10</v>
      </c>
      <c r="V20" s="44"/>
    </row>
    <row r="21" spans="1:22" x14ac:dyDescent="0.3">
      <c r="A21" s="57">
        <v>11</v>
      </c>
      <c r="B21" s="57">
        <v>1928</v>
      </c>
      <c r="C21" s="60">
        <v>21</v>
      </c>
      <c r="D21" s="57">
        <v>1944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22</v>
      </c>
      <c r="B22" s="57">
        <v>2060</v>
      </c>
      <c r="C22" s="60">
        <v>23</v>
      </c>
      <c r="D22" s="57">
        <v>2112</v>
      </c>
      <c r="E22" s="60"/>
      <c r="F22" s="57"/>
      <c r="G22" s="63"/>
      <c r="H22" s="63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2211</v>
      </c>
      <c r="C23" s="60">
        <v>21</v>
      </c>
      <c r="D23" s="57">
        <v>2232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22</v>
      </c>
      <c r="B24" s="57">
        <v>2400</v>
      </c>
      <c r="C24" s="60">
        <v>23</v>
      </c>
      <c r="D24" s="57">
        <v>2408</v>
      </c>
      <c r="E24" s="60"/>
      <c r="F24" s="57"/>
      <c r="G24" s="63"/>
      <c r="H24" s="63"/>
      <c r="I24" s="39"/>
      <c r="J24" s="39"/>
      <c r="K24" s="49">
        <v>0</v>
      </c>
      <c r="L24">
        <v>22</v>
      </c>
      <c r="O24" s="43" t="s">
        <v>106</v>
      </c>
      <c r="P24" s="45">
        <f>U8</f>
        <v>7</v>
      </c>
      <c r="Q24" s="45">
        <f>Z8</f>
        <v>6</v>
      </c>
      <c r="R24" s="45">
        <f>AE8</f>
        <v>5</v>
      </c>
      <c r="S24" s="45">
        <f>AJ8</f>
        <v>6</v>
      </c>
      <c r="T24" s="45">
        <f>AO8</f>
        <v>5</v>
      </c>
      <c r="U24" s="45">
        <f>AT8</f>
        <v>8</v>
      </c>
      <c r="V24" s="43"/>
    </row>
    <row r="25" spans="1:22" x14ac:dyDescent="0.3">
      <c r="A25" s="57">
        <v>11</v>
      </c>
      <c r="B25" s="57">
        <v>2526</v>
      </c>
      <c r="C25" s="60">
        <v>21</v>
      </c>
      <c r="D25" s="57">
        <v>2571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2667</v>
      </c>
      <c r="C26" s="59">
        <v>21</v>
      </c>
      <c r="D26" s="56">
        <v>2731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2823</v>
      </c>
      <c r="C27" s="59">
        <v>12</v>
      </c>
      <c r="D27" s="56">
        <v>2833</v>
      </c>
      <c r="E27" s="59"/>
      <c r="F27" s="56"/>
      <c r="G27" s="62"/>
      <c r="H27" s="62"/>
      <c r="I27" s="40"/>
      <c r="J27" s="40"/>
      <c r="K27" s="41">
        <v>0</v>
      </c>
      <c r="L27">
        <v>11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22</v>
      </c>
      <c r="B28" s="56">
        <v>2948</v>
      </c>
      <c r="C28" s="59">
        <v>23</v>
      </c>
      <c r="D28" s="56">
        <v>2982</v>
      </c>
      <c r="E28" s="59"/>
      <c r="F28" s="56"/>
      <c r="G28" s="62"/>
      <c r="H28" s="62"/>
      <c r="I28" s="40"/>
      <c r="J28" s="40"/>
      <c r="K28" s="41">
        <v>0</v>
      </c>
      <c r="L28">
        <v>22</v>
      </c>
      <c r="N28" s="39"/>
      <c r="O28" s="48" t="s">
        <v>110</v>
      </c>
      <c r="P28">
        <f>D16/P20</f>
        <v>133</v>
      </c>
      <c r="Q28">
        <f>(D25-D16)/Q20</f>
        <v>137.88888888888889</v>
      </c>
      <c r="R28">
        <f>(D35-D25)/R20</f>
        <v>147.30000000000001</v>
      </c>
      <c r="S28">
        <f>(D45-D35)/S20</f>
        <v>133.6</v>
      </c>
      <c r="T28">
        <f>(D54-D45)/T20</f>
        <v>139</v>
      </c>
      <c r="U28">
        <f>(D64-D54)/U20</f>
        <v>117.2</v>
      </c>
    </row>
    <row r="29" spans="1:22" x14ac:dyDescent="0.3">
      <c r="A29" s="56">
        <v>22</v>
      </c>
      <c r="B29" s="56">
        <v>3128</v>
      </c>
      <c r="C29" s="59">
        <v>14</v>
      </c>
      <c r="D29" s="56">
        <v>3142</v>
      </c>
      <c r="E29" s="59"/>
      <c r="F29" s="56"/>
      <c r="G29" s="62"/>
      <c r="H29" s="62"/>
      <c r="I29" s="40"/>
      <c r="J29" s="40"/>
      <c r="K29" s="41">
        <v>0</v>
      </c>
      <c r="L29">
        <v>21</v>
      </c>
    </row>
    <row r="30" spans="1:22" x14ac:dyDescent="0.3">
      <c r="A30" s="56">
        <v>11</v>
      </c>
      <c r="B30" s="56">
        <v>3278</v>
      </c>
      <c r="C30" s="59">
        <v>21</v>
      </c>
      <c r="D30" s="56">
        <v>3318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22</v>
      </c>
      <c r="B31" s="56">
        <v>3451</v>
      </c>
      <c r="C31" s="59">
        <v>14</v>
      </c>
      <c r="D31" s="56">
        <v>3469</v>
      </c>
      <c r="E31" s="59"/>
      <c r="F31" s="56"/>
      <c r="G31" s="62"/>
      <c r="H31" s="62"/>
      <c r="I31" s="40"/>
      <c r="J31" s="40"/>
      <c r="K31" s="41">
        <v>0</v>
      </c>
      <c r="L31">
        <v>21</v>
      </c>
    </row>
    <row r="32" spans="1:22" x14ac:dyDescent="0.3">
      <c r="A32" s="56">
        <v>11</v>
      </c>
      <c r="B32" s="56">
        <v>3588</v>
      </c>
      <c r="C32" s="59">
        <v>21</v>
      </c>
      <c r="D32" s="56">
        <v>3603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6">
        <v>22</v>
      </c>
      <c r="B33" s="56">
        <v>3713</v>
      </c>
      <c r="C33" s="59">
        <v>23</v>
      </c>
      <c r="D33" s="56">
        <v>3737</v>
      </c>
      <c r="E33" s="59"/>
      <c r="F33" s="56"/>
      <c r="G33" s="62"/>
      <c r="H33" s="62"/>
      <c r="I33" s="40"/>
      <c r="J33" s="40"/>
      <c r="K33" s="41">
        <v>0</v>
      </c>
      <c r="L33">
        <v>22</v>
      </c>
    </row>
    <row r="34" spans="1:12" x14ac:dyDescent="0.3">
      <c r="A34" s="56">
        <v>11</v>
      </c>
      <c r="B34" s="56">
        <v>3868</v>
      </c>
      <c r="C34" s="59">
        <v>21</v>
      </c>
      <c r="D34" s="56">
        <v>3908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6">
        <v>11</v>
      </c>
      <c r="B35" s="56">
        <v>4010</v>
      </c>
      <c r="C35" s="59">
        <v>21</v>
      </c>
      <c r="D35" s="56">
        <v>4044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7">
        <v>22</v>
      </c>
      <c r="B36" s="57">
        <v>4181</v>
      </c>
      <c r="C36" s="60">
        <v>23</v>
      </c>
      <c r="D36" s="57">
        <v>4189</v>
      </c>
      <c r="E36" s="60"/>
      <c r="F36" s="57"/>
      <c r="G36" s="63"/>
      <c r="H36" s="63"/>
      <c r="I36" s="39"/>
      <c r="J36" s="39"/>
      <c r="K36" s="49">
        <v>0</v>
      </c>
      <c r="L36">
        <v>22</v>
      </c>
    </row>
    <row r="37" spans="1:12" x14ac:dyDescent="0.3">
      <c r="A37" s="57">
        <v>22</v>
      </c>
      <c r="B37" s="57">
        <v>4314</v>
      </c>
      <c r="C37" s="60">
        <v>23</v>
      </c>
      <c r="D37" s="57">
        <v>4321</v>
      </c>
      <c r="E37" s="60"/>
      <c r="F37" s="57"/>
      <c r="G37" s="63"/>
      <c r="H37" s="63"/>
      <c r="I37" s="39"/>
      <c r="J37" s="39"/>
      <c r="K37" s="49">
        <v>0</v>
      </c>
      <c r="L37">
        <v>22</v>
      </c>
    </row>
    <row r="38" spans="1:12" x14ac:dyDescent="0.3">
      <c r="A38" s="57">
        <v>11</v>
      </c>
      <c r="B38" s="57">
        <v>4433</v>
      </c>
      <c r="C38" s="60">
        <v>21</v>
      </c>
      <c r="D38" s="57">
        <v>4451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4546</v>
      </c>
      <c r="C39" s="60">
        <v>21</v>
      </c>
      <c r="D39" s="57">
        <v>4574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4669</v>
      </c>
      <c r="C40" s="60">
        <v>21</v>
      </c>
      <c r="D40" s="57">
        <v>4692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4792</v>
      </c>
      <c r="C41" s="60">
        <v>21</v>
      </c>
      <c r="D41" s="57">
        <v>4805</v>
      </c>
      <c r="E41" s="60"/>
      <c r="F41" s="57"/>
      <c r="G41" s="63"/>
      <c r="H41" s="63"/>
      <c r="I41" s="39"/>
      <c r="J41" s="39"/>
      <c r="K41" s="49">
        <v>0</v>
      </c>
      <c r="L41">
        <v>12</v>
      </c>
    </row>
    <row r="42" spans="1:12" x14ac:dyDescent="0.3">
      <c r="A42" s="57">
        <v>11</v>
      </c>
      <c r="B42" s="57">
        <v>4899</v>
      </c>
      <c r="C42" s="60">
        <v>21</v>
      </c>
      <c r="D42" s="57">
        <v>4913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22</v>
      </c>
      <c r="B43" s="57">
        <v>5056</v>
      </c>
      <c r="C43" s="60">
        <v>23</v>
      </c>
      <c r="D43" s="57">
        <v>5093</v>
      </c>
      <c r="E43" s="60"/>
      <c r="F43" s="57"/>
      <c r="G43" s="63"/>
      <c r="H43" s="63"/>
      <c r="I43" s="39"/>
      <c r="J43" s="39"/>
      <c r="K43" s="49">
        <v>0</v>
      </c>
      <c r="L43">
        <v>22</v>
      </c>
    </row>
    <row r="44" spans="1:12" x14ac:dyDescent="0.3">
      <c r="A44" s="57">
        <v>22</v>
      </c>
      <c r="B44" s="57">
        <v>5238</v>
      </c>
      <c r="C44" s="60">
        <v>23</v>
      </c>
      <c r="D44" s="57">
        <v>5256</v>
      </c>
      <c r="E44" s="60"/>
      <c r="F44" s="57"/>
      <c r="G44" s="63"/>
      <c r="H44" s="63"/>
      <c r="I44" s="39"/>
      <c r="J44" s="39"/>
      <c r="K44" s="49">
        <v>0</v>
      </c>
      <c r="L44">
        <v>22</v>
      </c>
    </row>
    <row r="45" spans="1:12" x14ac:dyDescent="0.3">
      <c r="A45" s="57">
        <v>11</v>
      </c>
      <c r="B45" s="57">
        <v>5359</v>
      </c>
      <c r="C45" s="60">
        <v>21</v>
      </c>
      <c r="D45" s="57">
        <v>5380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6">
        <v>22</v>
      </c>
      <c r="B46" s="56">
        <v>5512</v>
      </c>
      <c r="C46" s="59">
        <v>23</v>
      </c>
      <c r="D46" s="56">
        <v>5569</v>
      </c>
      <c r="E46" s="59"/>
      <c r="F46" s="56"/>
      <c r="G46" s="62"/>
      <c r="H46" s="62"/>
      <c r="I46" s="40"/>
      <c r="J46" s="40"/>
      <c r="K46" s="41">
        <v>0</v>
      </c>
      <c r="L46">
        <v>22</v>
      </c>
    </row>
    <row r="47" spans="1:12" x14ac:dyDescent="0.3">
      <c r="A47" s="56">
        <v>22</v>
      </c>
      <c r="B47" s="56">
        <v>5705</v>
      </c>
      <c r="C47" s="59">
        <v>23</v>
      </c>
      <c r="D47" s="56">
        <v>5729</v>
      </c>
      <c r="E47" s="59"/>
      <c r="F47" s="56"/>
      <c r="G47" s="62"/>
      <c r="H47" s="62"/>
      <c r="I47" s="40"/>
      <c r="J47" s="40"/>
      <c r="K47" s="41">
        <v>0</v>
      </c>
      <c r="L47">
        <v>22</v>
      </c>
    </row>
    <row r="48" spans="1:12" x14ac:dyDescent="0.3">
      <c r="A48" s="56">
        <v>11</v>
      </c>
      <c r="B48" s="56">
        <v>5822</v>
      </c>
      <c r="C48" s="59">
        <v>21</v>
      </c>
      <c r="D48" s="56">
        <v>5831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5923</v>
      </c>
      <c r="C49" s="59">
        <v>21</v>
      </c>
      <c r="D49" s="56">
        <v>5943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22</v>
      </c>
      <c r="B50" s="56">
        <v>6049</v>
      </c>
      <c r="C50" s="59">
        <v>23</v>
      </c>
      <c r="D50" s="56">
        <v>6086</v>
      </c>
      <c r="E50" s="59"/>
      <c r="F50" s="56"/>
      <c r="G50" s="62"/>
      <c r="H50" s="62"/>
      <c r="I50" s="40"/>
      <c r="J50" s="40"/>
      <c r="K50" s="41">
        <v>0</v>
      </c>
      <c r="L50">
        <v>22</v>
      </c>
    </row>
    <row r="51" spans="1:12" x14ac:dyDescent="0.3">
      <c r="A51" s="56">
        <v>11</v>
      </c>
      <c r="B51" s="56">
        <v>6190</v>
      </c>
      <c r="C51" s="59">
        <v>21</v>
      </c>
      <c r="D51" s="56">
        <v>6222</v>
      </c>
      <c r="E51" s="59"/>
      <c r="F51" s="56"/>
      <c r="G51" s="62"/>
      <c r="H51" s="62"/>
      <c r="I51" s="40"/>
      <c r="J51" s="40"/>
      <c r="K51" s="41">
        <v>0</v>
      </c>
      <c r="L51">
        <v>12</v>
      </c>
    </row>
    <row r="52" spans="1:12" x14ac:dyDescent="0.3">
      <c r="A52" s="56">
        <v>11</v>
      </c>
      <c r="B52" s="56">
        <v>6314</v>
      </c>
      <c r="C52" s="59">
        <v>21</v>
      </c>
      <c r="D52" s="56">
        <v>6326</v>
      </c>
      <c r="E52" s="59"/>
      <c r="F52" s="56"/>
      <c r="G52" s="62"/>
      <c r="H52" s="62"/>
      <c r="I52" s="40"/>
      <c r="J52" s="40"/>
      <c r="K52" s="41">
        <v>0</v>
      </c>
      <c r="L52">
        <v>12</v>
      </c>
    </row>
    <row r="53" spans="1:12" x14ac:dyDescent="0.3">
      <c r="A53" s="56">
        <v>11</v>
      </c>
      <c r="B53" s="56">
        <v>6418</v>
      </c>
      <c r="C53" s="59">
        <v>21</v>
      </c>
      <c r="D53" s="56">
        <v>6436</v>
      </c>
      <c r="E53" s="59"/>
      <c r="F53" s="56"/>
      <c r="G53" s="62"/>
      <c r="H53" s="62"/>
      <c r="I53" s="40"/>
      <c r="J53" s="40"/>
      <c r="K53" s="41">
        <v>0</v>
      </c>
      <c r="L53">
        <v>12</v>
      </c>
    </row>
    <row r="54" spans="1:12" x14ac:dyDescent="0.3">
      <c r="A54" s="56">
        <v>22</v>
      </c>
      <c r="B54" s="56">
        <v>6616</v>
      </c>
      <c r="C54" s="59">
        <v>23</v>
      </c>
      <c r="D54" s="56">
        <v>6631</v>
      </c>
      <c r="E54" s="59"/>
      <c r="F54" s="56"/>
      <c r="G54" s="62"/>
      <c r="H54" s="62"/>
      <c r="I54" s="40"/>
      <c r="J54" s="40"/>
      <c r="K54" s="41">
        <v>0</v>
      </c>
      <c r="L54">
        <v>22</v>
      </c>
    </row>
    <row r="55" spans="1:12" x14ac:dyDescent="0.3">
      <c r="A55" s="57">
        <v>22</v>
      </c>
      <c r="B55" s="57">
        <v>6731</v>
      </c>
      <c r="C55" s="60">
        <v>23</v>
      </c>
      <c r="D55" s="57">
        <v>6740</v>
      </c>
      <c r="E55" s="60"/>
      <c r="F55" s="57"/>
      <c r="G55" s="63"/>
      <c r="H55" s="63"/>
      <c r="I55" s="39"/>
      <c r="J55" s="39"/>
      <c r="K55" s="49">
        <v>0</v>
      </c>
      <c r="L55">
        <v>22</v>
      </c>
    </row>
    <row r="56" spans="1:12" x14ac:dyDescent="0.3">
      <c r="A56" s="57">
        <v>11</v>
      </c>
      <c r="B56" s="57">
        <v>6839</v>
      </c>
      <c r="C56" s="60">
        <v>21</v>
      </c>
      <c r="D56" s="57">
        <v>6867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6960</v>
      </c>
      <c r="C57" s="60">
        <v>21</v>
      </c>
      <c r="D57" s="57">
        <v>6989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7083</v>
      </c>
      <c r="C58" s="60">
        <v>21</v>
      </c>
      <c r="D58" s="57">
        <v>7101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22</v>
      </c>
      <c r="B59" s="57">
        <v>7212</v>
      </c>
      <c r="C59" s="60">
        <v>23</v>
      </c>
      <c r="D59" s="57">
        <v>7239</v>
      </c>
      <c r="E59" s="60"/>
      <c r="F59" s="57"/>
      <c r="G59" s="63"/>
      <c r="H59" s="63"/>
      <c r="I59" s="39"/>
      <c r="J59" s="39"/>
      <c r="K59" s="49">
        <v>0</v>
      </c>
      <c r="L59">
        <v>22</v>
      </c>
    </row>
    <row r="60" spans="1:12" x14ac:dyDescent="0.3">
      <c r="A60" s="57">
        <v>11</v>
      </c>
      <c r="B60" s="57">
        <v>7338</v>
      </c>
      <c r="C60" s="60">
        <v>21</v>
      </c>
      <c r="D60" s="57">
        <v>7366</v>
      </c>
      <c r="E60" s="60"/>
      <c r="F60" s="57"/>
      <c r="G60" s="63"/>
      <c r="H60" s="63"/>
      <c r="I60" s="39"/>
      <c r="J60" s="39"/>
      <c r="K60" s="49">
        <v>0</v>
      </c>
      <c r="L60">
        <v>12</v>
      </c>
    </row>
    <row r="61" spans="1:12" x14ac:dyDescent="0.3">
      <c r="A61" s="57">
        <v>11</v>
      </c>
      <c r="B61" s="57">
        <v>7459</v>
      </c>
      <c r="C61" s="60">
        <v>21</v>
      </c>
      <c r="D61" s="57">
        <v>7480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11</v>
      </c>
      <c r="B62" s="57">
        <v>7574</v>
      </c>
      <c r="C62" s="60">
        <v>21</v>
      </c>
      <c r="D62" s="57">
        <v>7584</v>
      </c>
      <c r="E62" s="60"/>
      <c r="F62" s="57"/>
      <c r="G62" s="63"/>
      <c r="H62" s="63"/>
      <c r="I62" s="39"/>
      <c r="J62" s="39"/>
      <c r="K62" s="49">
        <v>0</v>
      </c>
      <c r="L62">
        <v>12</v>
      </c>
    </row>
    <row r="63" spans="1:12" x14ac:dyDescent="0.3">
      <c r="A63" s="57">
        <v>11</v>
      </c>
      <c r="B63" s="57">
        <v>7676</v>
      </c>
      <c r="C63" s="60">
        <v>21</v>
      </c>
      <c r="D63" s="57">
        <v>7689</v>
      </c>
      <c r="E63" s="60"/>
      <c r="F63" s="57"/>
      <c r="G63" s="63"/>
      <c r="H63" s="63"/>
      <c r="I63" s="39"/>
      <c r="J63" s="39"/>
      <c r="K63" s="49">
        <v>0</v>
      </c>
      <c r="L63">
        <v>12</v>
      </c>
    </row>
    <row r="64" spans="1:12" x14ac:dyDescent="0.3">
      <c r="A64" s="57">
        <v>11</v>
      </c>
      <c r="B64" s="57">
        <v>7781</v>
      </c>
      <c r="C64" s="60">
        <v>21</v>
      </c>
      <c r="D64" s="57">
        <v>7803</v>
      </c>
      <c r="E64" s="60"/>
      <c r="F64" s="57"/>
      <c r="G64" s="63"/>
      <c r="H64" s="63"/>
      <c r="I64" s="39"/>
      <c r="J64" s="39"/>
      <c r="K64" s="49">
        <v>1</v>
      </c>
      <c r="L64">
        <v>12</v>
      </c>
    </row>
    <row r="65" spans="1:8" x14ac:dyDescent="0.3">
      <c r="A65" s="17"/>
      <c r="B65" s="17"/>
      <c r="C65" s="17"/>
      <c r="D65" s="17"/>
      <c r="E65" s="17"/>
      <c r="F65" s="17"/>
      <c r="G65" s="17"/>
      <c r="H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54</v>
      </c>
      <c r="V3" s="25" t="s">
        <v>118</v>
      </c>
      <c r="W3">
        <f>COUNTA(L7:L15)</f>
        <v>9</v>
      </c>
      <c r="AA3" s="25" t="s">
        <v>118</v>
      </c>
      <c r="AB3">
        <f>COUNTA(L16:L24)</f>
        <v>9</v>
      </c>
      <c r="AF3" s="25" t="s">
        <v>118</v>
      </c>
      <c r="AG3">
        <f>COUNTA(L25:L33)</f>
        <v>9</v>
      </c>
      <c r="AK3" s="25" t="s">
        <v>118</v>
      </c>
      <c r="AL3">
        <f>COUNTA(L34:L42)</f>
        <v>9</v>
      </c>
      <c r="AP3" s="25" t="s">
        <v>118</v>
      </c>
      <c r="AQ3">
        <f>COUNTA(L43:L51)</f>
        <v>9</v>
      </c>
      <c r="AU3" s="25" t="s">
        <v>118</v>
      </c>
      <c r="AV3">
        <f>COUNTA(L52:L60)</f>
        <v>9</v>
      </c>
    </row>
    <row r="4" spans="1:48" x14ac:dyDescent="0.3">
      <c r="P4" s="25" t="s">
        <v>86</v>
      </c>
      <c r="Q4" s="26">
        <f>SUM(O7:O14)</f>
        <v>54</v>
      </c>
      <c r="V4" s="25" t="s">
        <v>119</v>
      </c>
      <c r="W4">
        <f>SUM(U7:U14)</f>
        <v>9</v>
      </c>
      <c r="AA4" s="25" t="s">
        <v>119</v>
      </c>
      <c r="AB4">
        <f>SUM(Z7:Z14)</f>
        <v>9</v>
      </c>
      <c r="AF4" s="25" t="s">
        <v>119</v>
      </c>
      <c r="AG4">
        <f>SUM(AE7:AE14)</f>
        <v>9</v>
      </c>
      <c r="AK4" s="25" t="s">
        <v>119</v>
      </c>
      <c r="AL4">
        <f>SUM(AJ7:AJ14)</f>
        <v>9</v>
      </c>
      <c r="AP4" s="25" t="s">
        <v>119</v>
      </c>
      <c r="AQ4">
        <f>SUM(AO7:AO14)</f>
        <v>9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61</v>
      </c>
      <c r="C7" s="58">
        <v>23</v>
      </c>
      <c r="D7" s="55">
        <v>69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4</v>
      </c>
      <c r="P7" s="34">
        <f>O7/$Q$4</f>
        <v>7.407407407407407E-2</v>
      </c>
      <c r="Q7" s="34">
        <f>IF(P7=0,0,(P7*((LOG(P7))/LOG(2))))</f>
        <v>-0.27813981497507173</v>
      </c>
      <c r="T7" s="34">
        <f>N7</f>
        <v>11</v>
      </c>
      <c r="U7" s="34">
        <f>COUNTIF(L7:L15,T7)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COUNTIF(L16:L24,Y7)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COUNTIF(L25:L33,AD7)</f>
        <v>2</v>
      </c>
      <c r="AF7" s="34">
        <f>AE7/(AG4-AE8)</f>
        <v>0.4</v>
      </c>
      <c r="AG7" s="34">
        <f>IF(AF7=0,0,(AF7*((LOG(AF7))/LOG(2))))</f>
        <v>-0.52877123795494496</v>
      </c>
      <c r="AI7" s="34">
        <f>N7</f>
        <v>11</v>
      </c>
      <c r="AJ7" s="34">
        <f>COUNTIF(L34:L42,AI7)</f>
        <v>2</v>
      </c>
      <c r="AK7" s="34">
        <f>AJ7/(AL4-AJ8)</f>
        <v>0.66666666666666663</v>
      </c>
      <c r="AL7" s="34">
        <f>IF(AK7=0,0,(AK7*((LOG(AK7))/LOG(2))))</f>
        <v>-0.38997500048077083</v>
      </c>
      <c r="AN7" s="34">
        <f>N7</f>
        <v>11</v>
      </c>
      <c r="AO7" s="34">
        <f>COUNTIF(L43:L51,AN7)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COUNTIF(L52:L60,AS7)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166</v>
      </c>
      <c r="C8" s="59">
        <v>21</v>
      </c>
      <c r="D8" s="56">
        <v>184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0.70370370370370372</v>
      </c>
      <c r="Q8" s="34">
        <f>IF(P8=0,0,(P8*((LOG(P8))/LOG(2))))</f>
        <v>-0.35674962169176955</v>
      </c>
      <c r="T8" s="34">
        <f>N8</f>
        <v>12</v>
      </c>
      <c r="U8" s="34">
        <f>COUNTIF(L7:L15,T8)</f>
        <v>4</v>
      </c>
      <c r="V8" s="53"/>
      <c r="W8" s="54"/>
      <c r="Y8" s="34">
        <f>N8</f>
        <v>12</v>
      </c>
      <c r="Z8" s="34">
        <f>COUNTIF(L16:L24,Y8)</f>
        <v>7</v>
      </c>
      <c r="AA8" s="53"/>
      <c r="AB8" s="54"/>
      <c r="AD8" s="34">
        <f>N8</f>
        <v>12</v>
      </c>
      <c r="AE8" s="34">
        <f>COUNTIF(L25:L33,AD8)</f>
        <v>4</v>
      </c>
      <c r="AF8" s="53"/>
      <c r="AG8" s="54"/>
      <c r="AI8" s="34">
        <f>N8</f>
        <v>12</v>
      </c>
      <c r="AJ8" s="34">
        <f>COUNTIF(L34:L42,AI8)</f>
        <v>6</v>
      </c>
      <c r="AK8" s="53"/>
      <c r="AL8" s="54"/>
      <c r="AN8" s="34">
        <f>N8</f>
        <v>12</v>
      </c>
      <c r="AO8" s="34">
        <f>COUNTIF(L43:L51,AN8)</f>
        <v>8</v>
      </c>
      <c r="AP8" s="53"/>
      <c r="AQ8" s="54"/>
      <c r="AS8" s="34">
        <f>N8</f>
        <v>12</v>
      </c>
      <c r="AT8" s="34">
        <f>COUNTIF(L52:L60,AS8)</f>
        <v>9</v>
      </c>
      <c r="AU8" s="53"/>
      <c r="AV8" s="54"/>
    </row>
    <row r="9" spans="1:48" x14ac:dyDescent="0.3">
      <c r="A9" s="56">
        <v>22</v>
      </c>
      <c r="B9" s="56">
        <v>298</v>
      </c>
      <c r="C9" s="59">
        <v>14</v>
      </c>
      <c r="D9" s="56">
        <v>326</v>
      </c>
      <c r="E9" s="59"/>
      <c r="F9" s="56"/>
      <c r="G9" s="62"/>
      <c r="H9" s="62"/>
      <c r="I9" s="40"/>
      <c r="J9" s="40"/>
      <c r="K9" s="41">
        <v>0</v>
      </c>
      <c r="L9">
        <v>21</v>
      </c>
      <c r="N9" s="34">
        <v>21</v>
      </c>
      <c r="O9" s="34">
        <f>COUNTIF($L$7:$L$500,N9)</f>
        <v>3</v>
      </c>
      <c r="P9" s="34">
        <f>O9/$Q$4</f>
        <v>5.5555555555555552E-2</v>
      </c>
      <c r="Q9" s="34">
        <f>IF(P9=0,0,(P9*((LOG(P9))/LOG(2))))</f>
        <v>-0.23166250008012845</v>
      </c>
      <c r="T9" s="34">
        <f>N9</f>
        <v>21</v>
      </c>
      <c r="U9" s="34">
        <f>COUNTIF(L7:L15,T9)</f>
        <v>2</v>
      </c>
      <c r="V9" s="34">
        <f>U9/(W4-U8)</f>
        <v>0.4</v>
      </c>
      <c r="W9" s="34">
        <f>IF(V9=0,0,(V9*((LOG(V9))/LOG(2))))</f>
        <v>-0.52877123795494496</v>
      </c>
      <c r="Y9" s="34">
        <f>N9</f>
        <v>21</v>
      </c>
      <c r="Z9" s="34">
        <f>COUNTIF(L16:L24,Y9)</f>
        <v>1</v>
      </c>
      <c r="AA9" s="34">
        <f>Z9/(AB4-Z8)</f>
        <v>0.5</v>
      </c>
      <c r="AB9" s="34">
        <f>IF(AA9=0,0,(AA9*((LOG(AA9))/LOG(2))))</f>
        <v>-0.5</v>
      </c>
      <c r="AD9" s="34">
        <f>N9</f>
        <v>21</v>
      </c>
      <c r="AE9" s="34">
        <f>COUNTIF(L25:L33,AD9)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COUNTIF(L34:L42,AI9)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COUNTIF(L43:L51,AN9)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COUNTIF(L52:L60,AS9)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22</v>
      </c>
      <c r="B10" s="56">
        <v>453</v>
      </c>
      <c r="C10" s="59">
        <v>23</v>
      </c>
      <c r="D10" s="56">
        <v>487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9</v>
      </c>
      <c r="P10" s="34">
        <f>O10/$Q$4</f>
        <v>0.16666666666666666</v>
      </c>
      <c r="Q10" s="34">
        <f>IF(P10=0,0,(P10*((LOG(P10))/LOG(2))))</f>
        <v>-0.43082708345352599</v>
      </c>
      <c r="T10" s="34">
        <f>N10</f>
        <v>22</v>
      </c>
      <c r="U10" s="34">
        <f>COUNTIF(L7:L15,T10)</f>
        <v>3</v>
      </c>
      <c r="V10" s="34">
        <f>U10/(W4-U8)</f>
        <v>0.6</v>
      </c>
      <c r="W10" s="34">
        <f>IF(V10=0,0,(V10*((LOG(V10))/LOG(2))))</f>
        <v>-0.44217935649972373</v>
      </c>
      <c r="Y10" s="34">
        <f>N10</f>
        <v>22</v>
      </c>
      <c r="Z10" s="34">
        <f>COUNTIF(L16:L24,Y10)</f>
        <v>1</v>
      </c>
      <c r="AA10" s="34">
        <f>Z10/(AB4-Z8)</f>
        <v>0.5</v>
      </c>
      <c r="AB10" s="34">
        <f>IF(AA10=0,0,(AA10*((LOG(AA10))/LOG(2))))</f>
        <v>-0.5</v>
      </c>
      <c r="AD10" s="34">
        <f>N10</f>
        <v>22</v>
      </c>
      <c r="AE10" s="34">
        <f>COUNTIF(L25:L33,AD10)</f>
        <v>3</v>
      </c>
      <c r="AF10" s="34">
        <f>AE10/(AG4-AE8)</f>
        <v>0.6</v>
      </c>
      <c r="AG10" s="34">
        <f>IF(AF10=0,0,(AF10*((LOG(AF10))/LOG(2))))</f>
        <v>-0.44217935649972373</v>
      </c>
      <c r="AI10" s="34">
        <f>N10</f>
        <v>22</v>
      </c>
      <c r="AJ10" s="34">
        <f>COUNTIF(L34:L42,AI10)</f>
        <v>1</v>
      </c>
      <c r="AK10" s="34">
        <f>AJ10/(AL4-AJ8)</f>
        <v>0.33333333333333331</v>
      </c>
      <c r="AL10" s="34">
        <f>IF(AK10=0,0,(AK10*((LOG(AK10))/LOG(2))))</f>
        <v>-0.52832083357371862</v>
      </c>
      <c r="AN10" s="34">
        <f>N10</f>
        <v>22</v>
      </c>
      <c r="AO10" s="34">
        <f>COUNTIF(L43:L51,AN10)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COUNTIF(L52:L60,AS10)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584</v>
      </c>
      <c r="C11" s="59">
        <v>21</v>
      </c>
      <c r="D11" s="56">
        <v>602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COUNTIF(L16:L24,Y11)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COUNTIF(L25:L33,AD11)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COUNTIF(L34:L42,AI11)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COUNTIF(L43:L51,AN11)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COUNTIF(L52:L60,AS11)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22</v>
      </c>
      <c r="B12" s="56">
        <v>744</v>
      </c>
      <c r="C12" s="59">
        <v>14</v>
      </c>
      <c r="D12" s="56">
        <v>772</v>
      </c>
      <c r="E12" s="59"/>
      <c r="F12" s="56"/>
      <c r="G12" s="62"/>
      <c r="H12" s="62"/>
      <c r="I12" s="40"/>
      <c r="J12" s="40"/>
      <c r="K12" s="41">
        <v>0</v>
      </c>
      <c r="L12">
        <v>21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COUNTIF(L16:L24,Y12)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COUNTIF(L25:L33,AD12)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COUNTIF(L34:L42,AI12)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COUNTIF(L43:L51,AN12)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COUNTIF(L52:L60,AS12)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865</v>
      </c>
      <c r="C13" s="59">
        <v>21</v>
      </c>
      <c r="D13" s="56">
        <v>899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COUNTIF(L16:L24,Y13)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COUNTIF(L25:L33,AD13)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COUNTIF(L34:L42,AI13)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COUNTIF(L43:L51,AN13)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COUNTIF(L52:L60,AS13)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6">
        <v>11</v>
      </c>
      <c r="B14" s="56">
        <v>991</v>
      </c>
      <c r="C14" s="59">
        <v>21</v>
      </c>
      <c r="D14" s="56">
        <v>1032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COUNTIF(L16:L24,Y14)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COUNTIF(L25:L33,AD14)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COUNTIF(L34:L42,AI14)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COUNTIF(L43:L51,AN14)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COUNTIF(L52:L60,AS14)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6">
        <v>22</v>
      </c>
      <c r="B15" s="56">
        <v>1135</v>
      </c>
      <c r="C15" s="59">
        <v>23</v>
      </c>
      <c r="D15" s="56">
        <v>1155</v>
      </c>
      <c r="E15" s="59"/>
      <c r="F15" s="56"/>
      <c r="G15" s="62"/>
      <c r="H15" s="62"/>
      <c r="I15" s="40"/>
      <c r="J15" s="40"/>
      <c r="K15" s="41">
        <v>0</v>
      </c>
      <c r="L15">
        <v>22</v>
      </c>
      <c r="P15">
        <f>SUM(P7:P14)</f>
        <v>1</v>
      </c>
      <c r="Q15">
        <f>-SUM(Q7:Q14)</f>
        <v>1.2973790202004958</v>
      </c>
      <c r="V15">
        <f>SUM(V7:V14)</f>
        <v>1</v>
      </c>
      <c r="W15">
        <f>-SUM(W7:W14)</f>
        <v>0.97095059445466869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0.97095059445466869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22</v>
      </c>
      <c r="B16" s="57">
        <v>1305</v>
      </c>
      <c r="C16" s="60">
        <v>23</v>
      </c>
      <c r="D16" s="57">
        <v>1316</v>
      </c>
      <c r="E16" s="60"/>
      <c r="F16" s="57"/>
      <c r="G16" s="63"/>
      <c r="H16" s="63"/>
      <c r="I16" s="39"/>
      <c r="J16" s="39"/>
      <c r="K16" s="49">
        <v>0</v>
      </c>
      <c r="L16">
        <v>22</v>
      </c>
      <c r="P16" s="27" t="s">
        <v>90</v>
      </c>
      <c r="Q16" s="27">
        <f>Q15/(LOG(Q4)/LOG(2))</f>
        <v>0.225439510279352</v>
      </c>
      <c r="V16" s="27" t="s">
        <v>117</v>
      </c>
      <c r="W16" s="27">
        <f>W15/(LOG(W4)/LOG(2))</f>
        <v>0.30630080964467216</v>
      </c>
      <c r="AA16" s="27" t="s">
        <v>120</v>
      </c>
      <c r="AB16" s="27">
        <f>AB15/(LOG(AB4)/LOG(2))</f>
        <v>0.31546487678572877</v>
      </c>
      <c r="AF16" s="27" t="s">
        <v>121</v>
      </c>
      <c r="AG16" s="27">
        <f>AG15/(LOG(AG4)/LOG(2))</f>
        <v>0.30630080964467216</v>
      </c>
      <c r="AK16" s="27" t="s">
        <v>122</v>
      </c>
      <c r="AL16" s="27">
        <f>AL15/(LOG(AL4)/LOG(2))</f>
        <v>0.28969008214284753</v>
      </c>
      <c r="AP16" s="27" t="s">
        <v>123</v>
      </c>
      <c r="AQ16" s="27">
        <f>AQ15/(LOG(AQ4)/LOG(2))</f>
        <v>0</v>
      </c>
      <c r="AU16" s="27" t="s">
        <v>124</v>
      </c>
      <c r="AV16" s="27" t="e">
        <f>AV15/(LOG(AV4)/LOG(2))</f>
        <v>#DIV/0!</v>
      </c>
    </row>
    <row r="17" spans="1:22" x14ac:dyDescent="0.3">
      <c r="A17" s="57">
        <v>11</v>
      </c>
      <c r="B17" s="57">
        <v>1415</v>
      </c>
      <c r="C17" s="60">
        <v>21</v>
      </c>
      <c r="D17" s="57">
        <v>1431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1525</v>
      </c>
      <c r="C18" s="60">
        <v>21</v>
      </c>
      <c r="D18" s="57">
        <v>1555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1648</v>
      </c>
      <c r="C19" s="60">
        <v>21</v>
      </c>
      <c r="D19" s="57">
        <v>1685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1776</v>
      </c>
      <c r="C20" s="60">
        <v>21</v>
      </c>
      <c r="D20" s="57">
        <v>1794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COUNTIF(L7:L60,G3)</f>
        <v>38</v>
      </c>
      <c r="O20" s="38"/>
      <c r="P20" s="45">
        <v>9</v>
      </c>
      <c r="Q20" s="45">
        <v>9</v>
      </c>
      <c r="R20" s="45">
        <v>9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7">
        <v>11</v>
      </c>
      <c r="B21" s="57">
        <v>1886</v>
      </c>
      <c r="C21" s="60">
        <v>21</v>
      </c>
      <c r="D21" s="57">
        <v>1921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2012</v>
      </c>
      <c r="C22" s="60">
        <v>21</v>
      </c>
      <c r="D22" s="57">
        <v>2075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22</v>
      </c>
      <c r="B23" s="57">
        <v>2180</v>
      </c>
      <c r="C23" s="60">
        <v>14</v>
      </c>
      <c r="D23" s="57">
        <v>2200</v>
      </c>
      <c r="E23" s="60"/>
      <c r="F23" s="57"/>
      <c r="G23" s="63"/>
      <c r="H23" s="63"/>
      <c r="I23" s="39"/>
      <c r="J23" s="39"/>
      <c r="K23" s="49">
        <v>0</v>
      </c>
      <c r="L23">
        <v>21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2297</v>
      </c>
      <c r="C24" s="60">
        <v>21</v>
      </c>
      <c r="D24" s="57">
        <v>2331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4</v>
      </c>
      <c r="Q24" s="45">
        <f>Z8</f>
        <v>7</v>
      </c>
      <c r="R24" s="45">
        <f>AE8</f>
        <v>4</v>
      </c>
      <c r="S24" s="45">
        <f>AJ8</f>
        <v>6</v>
      </c>
      <c r="T24" s="45">
        <f>AO8</f>
        <v>8</v>
      </c>
      <c r="U24" s="45">
        <f>AT8</f>
        <v>9</v>
      </c>
      <c r="V24" s="43"/>
    </row>
    <row r="25" spans="1:22" x14ac:dyDescent="0.3">
      <c r="A25" s="56">
        <v>22</v>
      </c>
      <c r="B25" s="56">
        <v>2453</v>
      </c>
      <c r="C25" s="59">
        <v>23</v>
      </c>
      <c r="D25" s="56">
        <v>2469</v>
      </c>
      <c r="E25" s="59"/>
      <c r="F25" s="56"/>
      <c r="G25" s="62"/>
      <c r="H25" s="62"/>
      <c r="I25" s="40"/>
      <c r="J25" s="40"/>
      <c r="K25" s="41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22</v>
      </c>
      <c r="B26" s="56">
        <v>2581</v>
      </c>
      <c r="C26" s="59">
        <v>23</v>
      </c>
      <c r="D26" s="56">
        <v>2589</v>
      </c>
      <c r="E26" s="59"/>
      <c r="F26" s="56"/>
      <c r="G26" s="62"/>
      <c r="H26" s="62"/>
      <c r="I26" s="40"/>
      <c r="J26" s="40"/>
      <c r="K26" s="41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2690</v>
      </c>
      <c r="C27" s="59">
        <v>21</v>
      </c>
      <c r="D27" s="56">
        <v>2717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2811</v>
      </c>
      <c r="C28" s="59">
        <v>21</v>
      </c>
      <c r="D28" s="56">
        <v>2826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D15/P20</f>
        <v>128.33333333333334</v>
      </c>
      <c r="Q28">
        <f>(D24-D15)/Q20</f>
        <v>130.66666666666666</v>
      </c>
      <c r="R28">
        <f>(D33-D24)/R20</f>
        <v>124.88888888888889</v>
      </c>
      <c r="S28">
        <f>(D42-D33)/S20</f>
        <v>124.66666666666667</v>
      </c>
      <c r="T28">
        <f>(D51-D42)/T20</f>
        <v>119</v>
      </c>
      <c r="U28">
        <f>(D60-D51)/U20</f>
        <v>130</v>
      </c>
    </row>
    <row r="29" spans="1:22" x14ac:dyDescent="0.3">
      <c r="A29" s="56">
        <v>11</v>
      </c>
      <c r="B29" s="56">
        <v>2920</v>
      </c>
      <c r="C29" s="59">
        <v>21</v>
      </c>
      <c r="D29" s="56">
        <v>2961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22</v>
      </c>
      <c r="B30" s="56">
        <v>3072</v>
      </c>
      <c r="C30" s="59">
        <v>23</v>
      </c>
      <c r="D30" s="56">
        <v>3106</v>
      </c>
      <c r="E30" s="59"/>
      <c r="F30" s="56"/>
      <c r="G30" s="62"/>
      <c r="H30" s="62"/>
      <c r="I30" s="40"/>
      <c r="J30" s="40"/>
      <c r="K30" s="41">
        <v>0</v>
      </c>
      <c r="L30">
        <v>22</v>
      </c>
    </row>
    <row r="31" spans="1:22" x14ac:dyDescent="0.3">
      <c r="A31" s="56">
        <v>11</v>
      </c>
      <c r="B31" s="56">
        <v>3209</v>
      </c>
      <c r="C31" s="59">
        <v>21</v>
      </c>
      <c r="D31" s="56">
        <v>3246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3342</v>
      </c>
      <c r="C32" s="59">
        <v>12</v>
      </c>
      <c r="D32" s="56">
        <v>3351</v>
      </c>
      <c r="E32" s="59"/>
      <c r="F32" s="56"/>
      <c r="G32" s="62"/>
      <c r="H32" s="62"/>
      <c r="I32" s="40"/>
      <c r="J32" s="40"/>
      <c r="K32" s="41">
        <v>0</v>
      </c>
      <c r="L32">
        <v>11</v>
      </c>
    </row>
    <row r="33" spans="1:12" x14ac:dyDescent="0.3">
      <c r="A33" s="56">
        <v>11</v>
      </c>
      <c r="B33" s="56">
        <v>3448</v>
      </c>
      <c r="C33" s="59">
        <v>12</v>
      </c>
      <c r="D33" s="56">
        <v>3455</v>
      </c>
      <c r="E33" s="59"/>
      <c r="F33" s="56"/>
      <c r="G33" s="62"/>
      <c r="H33" s="62"/>
      <c r="I33" s="40"/>
      <c r="J33" s="40"/>
      <c r="K33" s="41">
        <v>0</v>
      </c>
      <c r="L33">
        <v>11</v>
      </c>
    </row>
    <row r="34" spans="1:12" x14ac:dyDescent="0.3">
      <c r="A34" s="57">
        <v>11</v>
      </c>
      <c r="B34" s="57">
        <v>3553</v>
      </c>
      <c r="C34" s="60">
        <v>12</v>
      </c>
      <c r="D34" s="57">
        <v>3567</v>
      </c>
      <c r="E34" s="60"/>
      <c r="F34" s="57"/>
      <c r="G34" s="63"/>
      <c r="H34" s="63"/>
      <c r="I34" s="39"/>
      <c r="J34" s="39"/>
      <c r="K34" s="49">
        <v>0</v>
      </c>
      <c r="L34">
        <v>11</v>
      </c>
    </row>
    <row r="35" spans="1:12" x14ac:dyDescent="0.3">
      <c r="A35" s="57">
        <v>11</v>
      </c>
      <c r="B35" s="57">
        <v>3668</v>
      </c>
      <c r="C35" s="60">
        <v>12</v>
      </c>
      <c r="D35" s="57">
        <v>3721</v>
      </c>
      <c r="E35" s="60"/>
      <c r="F35" s="57"/>
      <c r="G35" s="63"/>
      <c r="H35" s="63"/>
      <c r="I35" s="39"/>
      <c r="J35" s="39"/>
      <c r="K35" s="49">
        <v>0</v>
      </c>
      <c r="L35">
        <v>11</v>
      </c>
    </row>
    <row r="36" spans="1:12" x14ac:dyDescent="0.3">
      <c r="A36" s="57">
        <v>11</v>
      </c>
      <c r="B36" s="57">
        <v>3819</v>
      </c>
      <c r="C36" s="60">
        <v>21</v>
      </c>
      <c r="D36" s="57">
        <v>3847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3938</v>
      </c>
      <c r="C37" s="60">
        <v>21</v>
      </c>
      <c r="D37" s="57">
        <v>4004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4096</v>
      </c>
      <c r="C38" s="60">
        <v>21</v>
      </c>
      <c r="D38" s="57">
        <v>4105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4198</v>
      </c>
      <c r="C39" s="60">
        <v>21</v>
      </c>
      <c r="D39" s="57">
        <v>4219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22</v>
      </c>
      <c r="B40" s="57">
        <v>4336</v>
      </c>
      <c r="C40" s="60">
        <v>23</v>
      </c>
      <c r="D40" s="57">
        <v>4344</v>
      </c>
      <c r="E40" s="60"/>
      <c r="F40" s="57"/>
      <c r="G40" s="63"/>
      <c r="H40" s="63"/>
      <c r="I40" s="39"/>
      <c r="J40" s="39"/>
      <c r="K40" s="49">
        <v>0</v>
      </c>
      <c r="L40">
        <v>22</v>
      </c>
    </row>
    <row r="41" spans="1:12" x14ac:dyDescent="0.3">
      <c r="A41" s="57">
        <v>11</v>
      </c>
      <c r="B41" s="57">
        <v>4442</v>
      </c>
      <c r="C41" s="60">
        <v>21</v>
      </c>
      <c r="D41" s="57">
        <v>4470</v>
      </c>
      <c r="E41" s="60"/>
      <c r="F41" s="57"/>
      <c r="G41" s="63"/>
      <c r="H41" s="63"/>
      <c r="I41" s="39"/>
      <c r="J41" s="39"/>
      <c r="K41" s="49">
        <v>0</v>
      </c>
      <c r="L41">
        <v>12</v>
      </c>
    </row>
    <row r="42" spans="1:12" x14ac:dyDescent="0.3">
      <c r="A42" s="57">
        <v>11</v>
      </c>
      <c r="B42" s="57">
        <v>4565</v>
      </c>
      <c r="C42" s="60">
        <v>21</v>
      </c>
      <c r="D42" s="57">
        <v>4577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6">
        <v>11</v>
      </c>
      <c r="B43" s="56">
        <v>4670</v>
      </c>
      <c r="C43" s="59">
        <v>21</v>
      </c>
      <c r="D43" s="56">
        <v>4685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4779</v>
      </c>
      <c r="C44" s="59">
        <v>21</v>
      </c>
      <c r="D44" s="56">
        <v>4806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4898</v>
      </c>
      <c r="C45" s="59">
        <v>21</v>
      </c>
      <c r="D45" s="56">
        <v>4907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5001</v>
      </c>
      <c r="C46" s="59">
        <v>21</v>
      </c>
      <c r="D46" s="56">
        <v>5013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5107</v>
      </c>
      <c r="C47" s="59">
        <v>21</v>
      </c>
      <c r="D47" s="56">
        <v>5145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22</v>
      </c>
      <c r="B48" s="56">
        <v>5257</v>
      </c>
      <c r="C48" s="59">
        <v>23</v>
      </c>
      <c r="D48" s="56">
        <v>5270</v>
      </c>
      <c r="E48" s="59"/>
      <c r="F48" s="56"/>
      <c r="G48" s="62"/>
      <c r="H48" s="62"/>
      <c r="I48" s="40"/>
      <c r="J48" s="40"/>
      <c r="K48" s="41">
        <v>0</v>
      </c>
      <c r="L48">
        <v>22</v>
      </c>
    </row>
    <row r="49" spans="1:12" x14ac:dyDescent="0.3">
      <c r="A49" s="56">
        <v>11</v>
      </c>
      <c r="B49" s="56">
        <v>5370</v>
      </c>
      <c r="C49" s="59">
        <v>21</v>
      </c>
      <c r="D49" s="56">
        <v>5406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11</v>
      </c>
      <c r="B50" s="56">
        <v>5498</v>
      </c>
      <c r="C50" s="59">
        <v>21</v>
      </c>
      <c r="D50" s="56">
        <v>5523</v>
      </c>
      <c r="E50" s="59"/>
      <c r="F50" s="56"/>
      <c r="G50" s="62"/>
      <c r="H50" s="62"/>
      <c r="I50" s="40"/>
      <c r="J50" s="40"/>
      <c r="K50" s="41">
        <v>0</v>
      </c>
      <c r="L50">
        <v>12</v>
      </c>
    </row>
    <row r="51" spans="1:12" x14ac:dyDescent="0.3">
      <c r="A51" s="56">
        <v>11</v>
      </c>
      <c r="B51" s="56">
        <v>5617</v>
      </c>
      <c r="C51" s="59">
        <v>21</v>
      </c>
      <c r="D51" s="56">
        <v>5648</v>
      </c>
      <c r="E51" s="59"/>
      <c r="F51" s="56"/>
      <c r="G51" s="62"/>
      <c r="H51" s="62"/>
      <c r="I51" s="40"/>
      <c r="J51" s="40"/>
      <c r="K51" s="41">
        <v>0</v>
      </c>
      <c r="L51">
        <v>12</v>
      </c>
    </row>
    <row r="52" spans="1:12" x14ac:dyDescent="0.3">
      <c r="A52" s="57">
        <v>11</v>
      </c>
      <c r="B52" s="57">
        <v>5750</v>
      </c>
      <c r="C52" s="60">
        <v>21</v>
      </c>
      <c r="D52" s="57">
        <v>5766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5860</v>
      </c>
      <c r="C53" s="60">
        <v>21</v>
      </c>
      <c r="D53" s="57">
        <v>5885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5978</v>
      </c>
      <c r="C54" s="60">
        <v>21</v>
      </c>
      <c r="D54" s="57">
        <v>6013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11</v>
      </c>
      <c r="B55" s="57">
        <v>6104</v>
      </c>
      <c r="C55" s="60">
        <v>21</v>
      </c>
      <c r="D55" s="57">
        <v>6152</v>
      </c>
      <c r="E55" s="60"/>
      <c r="F55" s="57"/>
      <c r="G55" s="63"/>
      <c r="H55" s="63"/>
      <c r="I55" s="39"/>
      <c r="J55" s="39"/>
      <c r="K55" s="49">
        <v>0</v>
      </c>
      <c r="L55">
        <v>12</v>
      </c>
    </row>
    <row r="56" spans="1:12" x14ac:dyDescent="0.3">
      <c r="A56" s="57">
        <v>11</v>
      </c>
      <c r="B56" s="57">
        <v>6245</v>
      </c>
      <c r="C56" s="60">
        <v>21</v>
      </c>
      <c r="D56" s="57">
        <v>6318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6410</v>
      </c>
      <c r="C57" s="60">
        <v>21</v>
      </c>
      <c r="D57" s="57">
        <v>6436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6530</v>
      </c>
      <c r="C58" s="60">
        <v>21</v>
      </c>
      <c r="D58" s="57">
        <v>6570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6662</v>
      </c>
      <c r="C59" s="60">
        <v>21</v>
      </c>
      <c r="D59" s="57">
        <v>6680</v>
      </c>
      <c r="E59" s="60"/>
      <c r="F59" s="57"/>
      <c r="G59" s="63"/>
      <c r="H59" s="63"/>
      <c r="I59" s="39"/>
      <c r="J59" s="39"/>
      <c r="K59" s="49">
        <v>0</v>
      </c>
      <c r="L59">
        <v>12</v>
      </c>
    </row>
    <row r="60" spans="1:12" x14ac:dyDescent="0.3">
      <c r="A60" s="57">
        <v>11</v>
      </c>
      <c r="B60" s="57">
        <v>6772</v>
      </c>
      <c r="C60" s="60">
        <v>21</v>
      </c>
      <c r="D60" s="57">
        <v>6818</v>
      </c>
      <c r="E60" s="60"/>
      <c r="F60" s="57"/>
      <c r="G60" s="63"/>
      <c r="H60" s="63"/>
      <c r="I60" s="39"/>
      <c r="J60" s="39"/>
      <c r="K60" s="49">
        <v>1</v>
      </c>
      <c r="L60">
        <v>12</v>
      </c>
    </row>
    <row r="61" spans="1:12" x14ac:dyDescent="0.3">
      <c r="A61" s="17"/>
      <c r="B61" s="17"/>
      <c r="C61" s="17"/>
      <c r="D61" s="17"/>
      <c r="E61" s="17"/>
      <c r="F61" s="17"/>
      <c r="G61" s="17"/>
      <c r="H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50</v>
      </c>
      <c r="V3" s="25" t="s">
        <v>118</v>
      </c>
      <c r="W3">
        <f>COUNTA(L7:L14)</f>
        <v>8</v>
      </c>
      <c r="AA3" s="25" t="s">
        <v>118</v>
      </c>
      <c r="AB3">
        <f>COUNTA(L15:L23)</f>
        <v>9</v>
      </c>
      <c r="AF3" s="25" t="s">
        <v>118</v>
      </c>
      <c r="AG3">
        <f>COUNTA(L24:L31)</f>
        <v>8</v>
      </c>
      <c r="AK3" s="25" t="s">
        <v>118</v>
      </c>
      <c r="AL3">
        <f>COUNTA(L32:L39)</f>
        <v>8</v>
      </c>
      <c r="AP3" s="25" t="s">
        <v>118</v>
      </c>
      <c r="AQ3">
        <f>COUNTA(L40:L48)</f>
        <v>9</v>
      </c>
      <c r="AU3" s="25" t="s">
        <v>118</v>
      </c>
      <c r="AV3">
        <f>COUNTA(L49:L56)</f>
        <v>8</v>
      </c>
    </row>
    <row r="4" spans="1:48" x14ac:dyDescent="0.3">
      <c r="P4" s="25" t="s">
        <v>86</v>
      </c>
      <c r="Q4" s="26">
        <f>SUM(O7:O14)</f>
        <v>50</v>
      </c>
      <c r="V4" s="25" t="s">
        <v>119</v>
      </c>
      <c r="W4">
        <f>SUM(U7:U14)</f>
        <v>8</v>
      </c>
      <c r="AA4" s="25" t="s">
        <v>119</v>
      </c>
      <c r="AB4">
        <f>SUM(Z7:Z14)</f>
        <v>9</v>
      </c>
      <c r="AF4" s="25" t="s">
        <v>119</v>
      </c>
      <c r="AG4">
        <f>SUM(AE7:AE14)</f>
        <v>8</v>
      </c>
      <c r="AK4" s="25" t="s">
        <v>119</v>
      </c>
      <c r="AL4">
        <f>SUM(AJ7:AJ14)</f>
        <v>8</v>
      </c>
      <c r="AP4" s="25" t="s">
        <v>119</v>
      </c>
      <c r="AQ4">
        <f>SUM(AO7:AO14)</f>
        <v>9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27</v>
      </c>
      <c r="C7" s="58">
        <v>21</v>
      </c>
      <c r="D7" s="55">
        <v>53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4</v>
      </c>
      <c r="P7" s="34">
        <f>O7/$Q$4</f>
        <v>0.08</v>
      </c>
      <c r="Q7" s="34">
        <f>IF(P7=0,0,(P7*((LOG(P7))/LOG(2))))</f>
        <v>-0.29150849518197797</v>
      </c>
      <c r="T7" s="34">
        <f>N7</f>
        <v>11</v>
      </c>
      <c r="U7" s="34">
        <f>COUNTIF(L7:L14,T7)</f>
        <v>3</v>
      </c>
      <c r="V7" s="34">
        <f>U7/(W4-U8)</f>
        <v>0.75</v>
      </c>
      <c r="W7" s="34">
        <f>IF(V7=0,0,(V7*((LOG(V7))/LOG(2))))</f>
        <v>-0.31127812445913283</v>
      </c>
      <c r="Y7" s="34">
        <f>N7</f>
        <v>11</v>
      </c>
      <c r="Z7" s="34">
        <f>COUNTIF(L15:L23,Y7)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COUNTIF(L24:L31,AD7)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COUNTIF(L32:L39,AI7)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COUNTIF(L40:L48,AN7)</f>
        <v>1</v>
      </c>
      <c r="AP7" s="34">
        <f>AO7/(AQ4-AO8)</f>
        <v>0.5</v>
      </c>
      <c r="AQ7" s="34">
        <f>IF(AP7=0,0,(AP7*((LOG(AP7))/LOG(2))))</f>
        <v>-0.5</v>
      </c>
      <c r="AS7" s="34">
        <f>N7</f>
        <v>11</v>
      </c>
      <c r="AT7" s="34">
        <f>COUNTIF(L49:L56,AS7)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146</v>
      </c>
      <c r="C8" s="59">
        <v>12</v>
      </c>
      <c r="D8" s="56">
        <v>183</v>
      </c>
      <c r="E8" s="59"/>
      <c r="F8" s="56"/>
      <c r="G8" s="62"/>
      <c r="H8" s="62"/>
      <c r="I8" s="40"/>
      <c r="J8" s="40"/>
      <c r="K8" s="41">
        <v>0</v>
      </c>
      <c r="L8">
        <v>11</v>
      </c>
      <c r="N8" s="34">
        <v>12</v>
      </c>
      <c r="O8" s="34">
        <f>COUNTIF($L$7:$L$500,N8)</f>
        <v>37</v>
      </c>
      <c r="P8" s="34">
        <f>O8/$Q$4</f>
        <v>0.74</v>
      </c>
      <c r="Q8" s="34">
        <f>IF(P8=0,0,(P8*((LOG(P8))/LOG(2))))</f>
        <v>-0.3214580898678735</v>
      </c>
      <c r="T8" s="34">
        <f>N8</f>
        <v>12</v>
      </c>
      <c r="U8" s="34">
        <f>COUNTIF(L7:L14,T8)</f>
        <v>4</v>
      </c>
      <c r="V8" s="53"/>
      <c r="W8" s="54"/>
      <c r="Y8" s="34">
        <f>N8</f>
        <v>12</v>
      </c>
      <c r="Z8" s="34">
        <f>COUNTIF(L15:L23,Y8)</f>
        <v>7</v>
      </c>
      <c r="AA8" s="53"/>
      <c r="AB8" s="54"/>
      <c r="AD8" s="34">
        <f>N8</f>
        <v>12</v>
      </c>
      <c r="AE8" s="34">
        <f>COUNTIF(L24:L31,AD8)</f>
        <v>6</v>
      </c>
      <c r="AF8" s="53"/>
      <c r="AG8" s="54"/>
      <c r="AI8" s="34">
        <f>N8</f>
        <v>12</v>
      </c>
      <c r="AJ8" s="34">
        <f>COUNTIF(L32:L39,AI8)</f>
        <v>6</v>
      </c>
      <c r="AK8" s="53"/>
      <c r="AL8" s="54"/>
      <c r="AN8" s="34">
        <f>N8</f>
        <v>12</v>
      </c>
      <c r="AO8" s="34">
        <f>COUNTIF(L40:L48,AN8)</f>
        <v>7</v>
      </c>
      <c r="AP8" s="53"/>
      <c r="AQ8" s="54"/>
      <c r="AS8" s="34">
        <f>N8</f>
        <v>12</v>
      </c>
      <c r="AT8" s="34">
        <f>COUNTIF(L49:L56,AS8)</f>
        <v>7</v>
      </c>
      <c r="AU8" s="53"/>
      <c r="AV8" s="54"/>
    </row>
    <row r="9" spans="1:48" x14ac:dyDescent="0.3">
      <c r="A9" s="56">
        <v>11</v>
      </c>
      <c r="B9" s="56">
        <v>306</v>
      </c>
      <c r="C9" s="59">
        <v>12</v>
      </c>
      <c r="D9" s="56">
        <v>387</v>
      </c>
      <c r="E9" s="59"/>
      <c r="F9" s="56"/>
      <c r="G9" s="62"/>
      <c r="H9" s="62"/>
      <c r="I9" s="40"/>
      <c r="J9" s="40"/>
      <c r="K9" s="41">
        <v>0</v>
      </c>
      <c r="L9">
        <v>11</v>
      </c>
      <c r="N9" s="34">
        <v>21</v>
      </c>
      <c r="O9" s="34">
        <f>COUNTIF($L$7:$L$500,N9)</f>
        <v>2</v>
      </c>
      <c r="P9" s="34">
        <f>O9/$Q$4</f>
        <v>0.04</v>
      </c>
      <c r="Q9" s="34">
        <f>IF(P9=0,0,(P9*((LOG(P9))/LOG(2))))</f>
        <v>-0.18575424759098899</v>
      </c>
      <c r="T9" s="34">
        <f>N9</f>
        <v>21</v>
      </c>
      <c r="U9" s="34">
        <f>COUNTIF(L7:L14,T9)</f>
        <v>1</v>
      </c>
      <c r="V9" s="34">
        <f>U9/(W4-U8)</f>
        <v>0.25</v>
      </c>
      <c r="W9" s="34">
        <f>IF(V9=0,0,(V9*((LOG(V9))/LOG(2))))</f>
        <v>-0.5</v>
      </c>
      <c r="Y9" s="34">
        <f>N9</f>
        <v>21</v>
      </c>
      <c r="Z9" s="34">
        <f>COUNTIF(L15:L23,Y9)</f>
        <v>1</v>
      </c>
      <c r="AA9" s="34">
        <f>Z9/(AB4-Z8)</f>
        <v>0.5</v>
      </c>
      <c r="AB9" s="34">
        <f>IF(AA9=0,0,(AA9*((LOG(AA9))/LOG(2))))</f>
        <v>-0.5</v>
      </c>
      <c r="AD9" s="34">
        <f>N9</f>
        <v>21</v>
      </c>
      <c r="AE9" s="34">
        <f>COUNTIF(L24:L31,AD9)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COUNTIF(L32:L39,AI9)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COUNTIF(L40:L48,AN9)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COUNTIF(L49:L56,AS9)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510</v>
      </c>
      <c r="C10" s="59">
        <v>14</v>
      </c>
      <c r="D10" s="56">
        <v>552</v>
      </c>
      <c r="E10" s="59"/>
      <c r="F10" s="56"/>
      <c r="G10" s="62"/>
      <c r="H10" s="62"/>
      <c r="I10" s="40"/>
      <c r="J10" s="40"/>
      <c r="K10" s="41">
        <v>0</v>
      </c>
      <c r="L10">
        <v>21</v>
      </c>
      <c r="N10" s="34">
        <v>22</v>
      </c>
      <c r="O10" s="34">
        <f>COUNTIF($L$7:$L$500,N10)</f>
        <v>7</v>
      </c>
      <c r="P10" s="34">
        <f>O10/$Q$4</f>
        <v>0.14000000000000001</v>
      </c>
      <c r="Q10" s="34">
        <f>IF(P10=0,0,(P10*((LOG(P10))/LOG(2))))</f>
        <v>-0.39711017748039695</v>
      </c>
      <c r="T10" s="34">
        <f>N10</f>
        <v>22</v>
      </c>
      <c r="U10" s="34">
        <f>COUNTIF(L7:L14,T10)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COUNTIF(L15:L23,Y10)</f>
        <v>1</v>
      </c>
      <c r="AA10" s="34">
        <f>Z10/(AB4-Z8)</f>
        <v>0.5</v>
      </c>
      <c r="AB10" s="34">
        <f>IF(AA10=0,0,(AA10*((LOG(AA10))/LOG(2))))</f>
        <v>-0.5</v>
      </c>
      <c r="AD10" s="34">
        <f>N10</f>
        <v>22</v>
      </c>
      <c r="AE10" s="34">
        <f>COUNTIF(L24:L31,AD10)</f>
        <v>2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COUNTIF(L32:L39,AI10)</f>
        <v>2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COUNTIF(L40:L48,AN10)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COUNTIF(L49:L56,AS10)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643</v>
      </c>
      <c r="C11" s="59">
        <v>21</v>
      </c>
      <c r="D11" s="56">
        <v>660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COUNTIF(L15:L23,Y11)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COUNTIF(L24:L31,AD11)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COUNTIF(L32:L39,AI11)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COUNTIF(L40:L48,AN11)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COUNTIF(L49:L56,AS11)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752</v>
      </c>
      <c r="C12" s="59">
        <v>21</v>
      </c>
      <c r="D12" s="56">
        <v>777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COUNTIF(L15:L23,Y12)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COUNTIF(L24:L31,AD12)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COUNTIF(L32:L39,AI12)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COUNTIF(L40:L48,AN12)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COUNTIF(L49:L56,AS12)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870</v>
      </c>
      <c r="C13" s="59">
        <v>21</v>
      </c>
      <c r="D13" s="56">
        <v>886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COUNTIF(L15:L23,Y13)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COUNTIF(L24:L31,AD13)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COUNTIF(L32:L39,AI13)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COUNTIF(L40:L48,AN13)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COUNTIF(L49:L56,AS13)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980</v>
      </c>
      <c r="C14" s="59">
        <v>12</v>
      </c>
      <c r="D14" s="56">
        <v>988</v>
      </c>
      <c r="E14" s="59"/>
      <c r="F14" s="56"/>
      <c r="G14" s="62"/>
      <c r="H14" s="62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COUNTIF(L15:L23,Y14)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COUNTIF(L24:L31,AD14)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COUNTIF(L32:L39,AI14)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COUNTIF(L40:L48,AN14)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COUNTIF(L49:L56,AS14)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1085</v>
      </c>
      <c r="C15" s="60">
        <v>21</v>
      </c>
      <c r="D15" s="57">
        <v>1095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1.1958310101212375</v>
      </c>
      <c r="V15">
        <f>SUM(V7:V14)</f>
        <v>1</v>
      </c>
      <c r="W15">
        <f>-SUM(W7:W14)</f>
        <v>0.81127812445913283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1186</v>
      </c>
      <c r="C16" s="60">
        <v>21</v>
      </c>
      <c r="D16" s="57">
        <v>1215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0.21188190660984388</v>
      </c>
      <c r="V16" s="27" t="s">
        <v>117</v>
      </c>
      <c r="W16" s="27">
        <f>W15/(LOG(W4)/LOG(2))</f>
        <v>0.27042604148637761</v>
      </c>
      <c r="AA16" s="27" t="s">
        <v>120</v>
      </c>
      <c r="AB16" s="27">
        <f>AB15/(LOG(AB4)/LOG(2))</f>
        <v>0.31546487678572877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0.31546487678572877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1306</v>
      </c>
      <c r="C17" s="60">
        <v>21</v>
      </c>
      <c r="D17" s="57">
        <v>1336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22</v>
      </c>
      <c r="B18" s="57">
        <v>1462</v>
      </c>
      <c r="C18" s="60">
        <v>14</v>
      </c>
      <c r="D18" s="57">
        <v>1489</v>
      </c>
      <c r="E18" s="60"/>
      <c r="F18" s="57"/>
      <c r="G18" s="63"/>
      <c r="H18" s="63"/>
      <c r="I18" s="39"/>
      <c r="J18" s="39"/>
      <c r="K18" s="49">
        <v>0</v>
      </c>
      <c r="L18">
        <v>21</v>
      </c>
    </row>
    <row r="19" spans="1:22" x14ac:dyDescent="0.3">
      <c r="A19" s="57">
        <v>11</v>
      </c>
      <c r="B19" s="57">
        <v>1587</v>
      </c>
      <c r="C19" s="60">
        <v>21</v>
      </c>
      <c r="D19" s="57">
        <v>1595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1687</v>
      </c>
      <c r="C20" s="60">
        <v>21</v>
      </c>
      <c r="D20" s="57">
        <v>1696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COUNTIF(L7:L56,G3)</f>
        <v>37</v>
      </c>
      <c r="O20" s="38"/>
      <c r="P20" s="45">
        <v>8</v>
      </c>
      <c r="Q20" s="45">
        <v>9</v>
      </c>
      <c r="R20" s="45">
        <v>8</v>
      </c>
      <c r="S20" s="45">
        <v>8</v>
      </c>
      <c r="T20" s="45">
        <v>9</v>
      </c>
      <c r="U20" s="45">
        <v>8</v>
      </c>
      <c r="V20" s="44"/>
    </row>
    <row r="21" spans="1:22" x14ac:dyDescent="0.3">
      <c r="A21" s="57">
        <v>22</v>
      </c>
      <c r="B21" s="57">
        <v>1814</v>
      </c>
      <c r="C21" s="60">
        <v>23</v>
      </c>
      <c r="D21" s="57">
        <v>1822</v>
      </c>
      <c r="E21" s="60"/>
      <c r="F21" s="57"/>
      <c r="G21" s="63"/>
      <c r="H21" s="63"/>
      <c r="I21" s="39"/>
      <c r="J21" s="39"/>
      <c r="K21" s="49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1911</v>
      </c>
      <c r="C22" s="60">
        <v>21</v>
      </c>
      <c r="D22" s="57">
        <v>1954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2047</v>
      </c>
      <c r="C23" s="60">
        <v>21</v>
      </c>
      <c r="D23" s="57">
        <v>2061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2153</v>
      </c>
      <c r="C24" s="59">
        <v>21</v>
      </c>
      <c r="D24" s="56">
        <v>2161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106</v>
      </c>
      <c r="P24" s="45">
        <f>U8</f>
        <v>4</v>
      </c>
      <c r="Q24" s="45">
        <f>Z8</f>
        <v>7</v>
      </c>
      <c r="R24" s="45">
        <f>AE8</f>
        <v>6</v>
      </c>
      <c r="S24" s="45">
        <f>AJ8</f>
        <v>6</v>
      </c>
      <c r="T24" s="45">
        <f>AO8</f>
        <v>7</v>
      </c>
      <c r="U24" s="45">
        <f>AT8</f>
        <v>7</v>
      </c>
      <c r="V24" s="43"/>
    </row>
    <row r="25" spans="1:22" x14ac:dyDescent="0.3">
      <c r="A25" s="56">
        <v>22</v>
      </c>
      <c r="B25" s="56">
        <v>2263</v>
      </c>
      <c r="C25" s="59">
        <v>23</v>
      </c>
      <c r="D25" s="56">
        <v>2270</v>
      </c>
      <c r="E25" s="59"/>
      <c r="F25" s="56"/>
      <c r="G25" s="62"/>
      <c r="H25" s="62"/>
      <c r="I25" s="40"/>
      <c r="J25" s="40"/>
      <c r="K25" s="41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2366</v>
      </c>
      <c r="C26" s="59">
        <v>21</v>
      </c>
      <c r="D26" s="56">
        <v>2375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2466</v>
      </c>
      <c r="C27" s="59">
        <v>21</v>
      </c>
      <c r="D27" s="56">
        <v>2477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2568</v>
      </c>
      <c r="C28" s="59">
        <v>21</v>
      </c>
      <c r="D28" s="56">
        <v>2581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D14/P20</f>
        <v>123.5</v>
      </c>
      <c r="Q28">
        <f>(D23-D14)/Q20</f>
        <v>119.22222222222223</v>
      </c>
      <c r="R28">
        <f>(D31-D23)/R20</f>
        <v>109.125</v>
      </c>
      <c r="S28">
        <f>(D39-D31)/S20</f>
        <v>116.875</v>
      </c>
      <c r="T28">
        <f>(D48-D39)/T20</f>
        <v>119.88888888888889</v>
      </c>
      <c r="U28">
        <f>(D56-D48)/U20</f>
        <v>126</v>
      </c>
    </row>
    <row r="29" spans="1:22" x14ac:dyDescent="0.3">
      <c r="A29" s="56">
        <v>22</v>
      </c>
      <c r="B29" s="56">
        <v>2684</v>
      </c>
      <c r="C29" s="59">
        <v>23</v>
      </c>
      <c r="D29" s="56">
        <v>2701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6">
        <v>11</v>
      </c>
      <c r="B30" s="56">
        <v>2796</v>
      </c>
      <c r="C30" s="59">
        <v>21</v>
      </c>
      <c r="D30" s="56">
        <v>2811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11</v>
      </c>
      <c r="B31" s="56">
        <v>2902</v>
      </c>
      <c r="C31" s="59">
        <v>21</v>
      </c>
      <c r="D31" s="56">
        <v>2934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7">
        <v>22</v>
      </c>
      <c r="B32" s="57">
        <v>3035</v>
      </c>
      <c r="C32" s="60">
        <v>23</v>
      </c>
      <c r="D32" s="57">
        <v>3049</v>
      </c>
      <c r="E32" s="60"/>
      <c r="F32" s="57"/>
      <c r="G32" s="63"/>
      <c r="H32" s="63"/>
      <c r="I32" s="39"/>
      <c r="J32" s="39"/>
      <c r="K32" s="49">
        <v>0</v>
      </c>
      <c r="L32">
        <v>22</v>
      </c>
    </row>
    <row r="33" spans="1:12" x14ac:dyDescent="0.3">
      <c r="A33" s="57">
        <v>11</v>
      </c>
      <c r="B33" s="57">
        <v>3146</v>
      </c>
      <c r="C33" s="60">
        <v>21</v>
      </c>
      <c r="D33" s="57">
        <v>3205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22</v>
      </c>
      <c r="B34" s="57">
        <v>3312</v>
      </c>
      <c r="C34" s="60">
        <v>23</v>
      </c>
      <c r="D34" s="57">
        <v>3319</v>
      </c>
      <c r="E34" s="60"/>
      <c r="F34" s="57"/>
      <c r="G34" s="63"/>
      <c r="H34" s="63"/>
      <c r="I34" s="39"/>
      <c r="J34" s="39"/>
      <c r="K34" s="49">
        <v>0</v>
      </c>
      <c r="L34">
        <v>22</v>
      </c>
    </row>
    <row r="35" spans="1:12" x14ac:dyDescent="0.3">
      <c r="A35" s="57">
        <v>11</v>
      </c>
      <c r="B35" s="57">
        <v>3420</v>
      </c>
      <c r="C35" s="60">
        <v>21</v>
      </c>
      <c r="D35" s="57">
        <v>3439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3531</v>
      </c>
      <c r="C36" s="60">
        <v>21</v>
      </c>
      <c r="D36" s="57">
        <v>3543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3635</v>
      </c>
      <c r="C37" s="60">
        <v>21</v>
      </c>
      <c r="D37" s="57">
        <v>3654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3746</v>
      </c>
      <c r="C38" s="60">
        <v>21</v>
      </c>
      <c r="D38" s="57">
        <v>3768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3860</v>
      </c>
      <c r="C39" s="60">
        <v>21</v>
      </c>
      <c r="D39" s="57">
        <v>3869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6">
        <v>22</v>
      </c>
      <c r="B40" s="56">
        <v>3992</v>
      </c>
      <c r="C40" s="59">
        <v>23</v>
      </c>
      <c r="D40" s="56">
        <v>3999</v>
      </c>
      <c r="E40" s="59"/>
      <c r="F40" s="56"/>
      <c r="G40" s="62"/>
      <c r="H40" s="62"/>
      <c r="I40" s="40"/>
      <c r="J40" s="40"/>
      <c r="K40" s="41">
        <v>0</v>
      </c>
      <c r="L40">
        <v>22</v>
      </c>
    </row>
    <row r="41" spans="1:12" x14ac:dyDescent="0.3">
      <c r="A41" s="56">
        <v>11</v>
      </c>
      <c r="B41" s="56">
        <v>4096</v>
      </c>
      <c r="C41" s="59">
        <v>21</v>
      </c>
      <c r="D41" s="56">
        <v>4124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4216</v>
      </c>
      <c r="C42" s="59">
        <v>21</v>
      </c>
      <c r="D42" s="56">
        <v>4251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4342</v>
      </c>
      <c r="C43" s="59">
        <v>12</v>
      </c>
      <c r="D43" s="56">
        <v>4376</v>
      </c>
      <c r="E43" s="59"/>
      <c r="F43" s="56"/>
      <c r="G43" s="62"/>
      <c r="H43" s="62"/>
      <c r="I43" s="40"/>
      <c r="J43" s="40"/>
      <c r="K43" s="41">
        <v>0</v>
      </c>
      <c r="L43">
        <v>11</v>
      </c>
    </row>
    <row r="44" spans="1:12" x14ac:dyDescent="0.3">
      <c r="A44" s="56">
        <v>11</v>
      </c>
      <c r="B44" s="56">
        <v>4469</v>
      </c>
      <c r="C44" s="59">
        <v>21</v>
      </c>
      <c r="D44" s="56">
        <v>4526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4619</v>
      </c>
      <c r="C45" s="59">
        <v>21</v>
      </c>
      <c r="D45" s="56">
        <v>4631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4723</v>
      </c>
      <c r="C46" s="59">
        <v>21</v>
      </c>
      <c r="D46" s="56">
        <v>4732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4825</v>
      </c>
      <c r="C47" s="59">
        <v>21</v>
      </c>
      <c r="D47" s="56">
        <v>4837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4929</v>
      </c>
      <c r="C48" s="59">
        <v>21</v>
      </c>
      <c r="D48" s="56">
        <v>4948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7">
        <v>11</v>
      </c>
      <c r="B49" s="57">
        <v>5040</v>
      </c>
      <c r="C49" s="60">
        <v>21</v>
      </c>
      <c r="D49" s="57">
        <v>5096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5189</v>
      </c>
      <c r="C50" s="60">
        <v>21</v>
      </c>
      <c r="D50" s="57">
        <v>5207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5298</v>
      </c>
      <c r="C51" s="60">
        <v>21</v>
      </c>
      <c r="D51" s="57">
        <v>5307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22</v>
      </c>
      <c r="B52" s="57">
        <v>5424</v>
      </c>
      <c r="C52" s="60">
        <v>23</v>
      </c>
      <c r="D52" s="57">
        <v>5432</v>
      </c>
      <c r="E52" s="60"/>
      <c r="F52" s="57"/>
      <c r="G52" s="63"/>
      <c r="H52" s="63"/>
      <c r="I52" s="39"/>
      <c r="J52" s="39"/>
      <c r="K52" s="49">
        <v>0</v>
      </c>
      <c r="L52">
        <v>22</v>
      </c>
    </row>
    <row r="53" spans="1:12" x14ac:dyDescent="0.3">
      <c r="A53" s="57">
        <v>11</v>
      </c>
      <c r="B53" s="57">
        <v>5529</v>
      </c>
      <c r="C53" s="60">
        <v>21</v>
      </c>
      <c r="D53" s="57">
        <v>5556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5647</v>
      </c>
      <c r="C54" s="60">
        <v>21</v>
      </c>
      <c r="D54" s="57">
        <v>5664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11</v>
      </c>
      <c r="B55" s="57">
        <v>5761</v>
      </c>
      <c r="C55" s="60">
        <v>21</v>
      </c>
      <c r="D55" s="57">
        <v>5787</v>
      </c>
      <c r="E55" s="60"/>
      <c r="F55" s="57"/>
      <c r="G55" s="63"/>
      <c r="H55" s="63"/>
      <c r="I55" s="39"/>
      <c r="J55" s="39"/>
      <c r="K55" s="49">
        <v>0</v>
      </c>
      <c r="L55">
        <v>12</v>
      </c>
    </row>
    <row r="56" spans="1:12" x14ac:dyDescent="0.3">
      <c r="A56" s="57">
        <v>11</v>
      </c>
      <c r="B56" s="57">
        <v>5880</v>
      </c>
      <c r="C56" s="60">
        <v>21</v>
      </c>
      <c r="D56" s="57">
        <v>5956</v>
      </c>
      <c r="E56" s="60"/>
      <c r="F56" s="57"/>
      <c r="G56" s="63"/>
      <c r="H56" s="63"/>
      <c r="I56" s="39"/>
      <c r="J56" s="39"/>
      <c r="K56" s="49">
        <v>1</v>
      </c>
      <c r="L56">
        <v>12</v>
      </c>
    </row>
    <row r="57" spans="1:12" x14ac:dyDescent="0.3">
      <c r="A57" s="17"/>
      <c r="B57" s="17"/>
      <c r="C57" s="17"/>
      <c r="D57" s="17"/>
      <c r="E57" s="17"/>
      <c r="F57" s="17"/>
      <c r="G57" s="17"/>
      <c r="H5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45</v>
      </c>
      <c r="V3" s="25" t="s">
        <v>118</v>
      </c>
      <c r="W3">
        <f>COUNTA(L7:L14)</f>
        <v>8</v>
      </c>
      <c r="AA3" s="25" t="s">
        <v>118</v>
      </c>
      <c r="AB3">
        <f>COUNTA(L15:L21)</f>
        <v>7</v>
      </c>
      <c r="AF3" s="25" t="s">
        <v>118</v>
      </c>
      <c r="AG3">
        <f>COUNTA(L22:L29)</f>
        <v>8</v>
      </c>
      <c r="AK3" s="25" t="s">
        <v>118</v>
      </c>
      <c r="AL3">
        <f>COUNTA(L30:L36)</f>
        <v>7</v>
      </c>
      <c r="AP3" s="25" t="s">
        <v>118</v>
      </c>
      <c r="AQ3">
        <f>COUNTA(L37:L44)</f>
        <v>8</v>
      </c>
      <c r="AU3" s="25" t="s">
        <v>118</v>
      </c>
      <c r="AV3">
        <f>COUNTA(L45:L51)</f>
        <v>7</v>
      </c>
    </row>
    <row r="4" spans="1:48" x14ac:dyDescent="0.3">
      <c r="P4" s="25" t="s">
        <v>86</v>
      </c>
      <c r="Q4" s="26">
        <f>SUM(O7:O14)</f>
        <v>45</v>
      </c>
      <c r="V4" s="25" t="s">
        <v>119</v>
      </c>
      <c r="W4">
        <f>SUM(U7:U14)</f>
        <v>8</v>
      </c>
      <c r="AA4" s="25" t="s">
        <v>119</v>
      </c>
      <c r="AB4">
        <f>SUM(Z7:Z14)</f>
        <v>7</v>
      </c>
      <c r="AF4" s="25" t="s">
        <v>119</v>
      </c>
      <c r="AG4">
        <f>SUM(AE7:AE14)</f>
        <v>8</v>
      </c>
      <c r="AK4" s="25" t="s">
        <v>119</v>
      </c>
      <c r="AL4">
        <f>SUM(AJ7:AJ14)</f>
        <v>7</v>
      </c>
      <c r="AP4" s="25" t="s">
        <v>119</v>
      </c>
      <c r="AQ4">
        <f>SUM(AO7:AO14)</f>
        <v>8</v>
      </c>
      <c r="AU4" s="25" t="s">
        <v>119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17</v>
      </c>
      <c r="C7" s="58">
        <v>21</v>
      </c>
      <c r="D7" s="55">
        <v>26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4</v>
      </c>
      <c r="P7" s="34">
        <f>O7/$Q$4</f>
        <v>8.8888888888888892E-2</v>
      </c>
      <c r="Q7" s="34">
        <f>IF(P7=0,0,(P7*((LOG(P7))/LOG(2))))</f>
        <v>-0.31038694189597105</v>
      </c>
      <c r="T7" s="34">
        <f>N7</f>
        <v>11</v>
      </c>
      <c r="U7" s="34">
        <f>COUNTIF(L7:L14,T7)</f>
        <v>1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COUNTIF(L15:L21,Y7)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COUNTIF(L22:L29,AD7)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COUNTIF(L30:L36,AI7)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COUNTIF(L37:L44,AN7)</f>
        <v>1</v>
      </c>
      <c r="AP7" s="34">
        <f>AO7/(AQ4-AO8)</f>
        <v>0.5</v>
      </c>
      <c r="AQ7" s="34">
        <f>IF(AP7=0,0,(AP7*((LOG(AP7))/LOG(2))))</f>
        <v>-0.5</v>
      </c>
      <c r="AS7" s="34">
        <f>N7</f>
        <v>11</v>
      </c>
      <c r="AT7" s="34">
        <f>COUNTIF(L45:L51,AS7)</f>
        <v>2</v>
      </c>
      <c r="AU7" s="34">
        <f>AT7/(AV4-AT8)</f>
        <v>0.66666666666666663</v>
      </c>
      <c r="AV7" s="34">
        <f>IF(AU7=0,0,(AU7*((LOG(AU7))/LOG(2))))</f>
        <v>-0.38997500048077083</v>
      </c>
    </row>
    <row r="8" spans="1:48" x14ac:dyDescent="0.3">
      <c r="A8" s="56">
        <v>11</v>
      </c>
      <c r="B8" s="56">
        <v>121</v>
      </c>
      <c r="C8" s="59">
        <v>21</v>
      </c>
      <c r="D8" s="56">
        <v>147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37</v>
      </c>
      <c r="P8" s="34">
        <f>O8/$Q$4</f>
        <v>0.82222222222222219</v>
      </c>
      <c r="Q8" s="34">
        <f>IF(P8=0,0,(P8*((LOG(P8))/LOG(2))))</f>
        <v>-0.2321953341317072</v>
      </c>
      <c r="T8" s="34">
        <f>N8</f>
        <v>12</v>
      </c>
      <c r="U8" s="34">
        <f>COUNTIF(L7:L14,T8)</f>
        <v>7</v>
      </c>
      <c r="V8" s="53"/>
      <c r="W8" s="54"/>
      <c r="Y8" s="34">
        <f>N8</f>
        <v>12</v>
      </c>
      <c r="Z8" s="34">
        <f>COUNTIF(L15:L21,Y8)</f>
        <v>6</v>
      </c>
      <c r="AA8" s="53"/>
      <c r="AB8" s="54"/>
      <c r="AD8" s="34">
        <f>N8</f>
        <v>12</v>
      </c>
      <c r="AE8" s="34">
        <f>COUNTIF(L22:L29,AD8)</f>
        <v>7</v>
      </c>
      <c r="AF8" s="53"/>
      <c r="AG8" s="54"/>
      <c r="AI8" s="34">
        <f>N8</f>
        <v>12</v>
      </c>
      <c r="AJ8" s="34">
        <f>COUNTIF(L30:L36,AI8)</f>
        <v>7</v>
      </c>
      <c r="AK8" s="53"/>
      <c r="AL8" s="54"/>
      <c r="AN8" s="34">
        <f>N8</f>
        <v>12</v>
      </c>
      <c r="AO8" s="34">
        <f>COUNTIF(L37:L44,AN8)</f>
        <v>6</v>
      </c>
      <c r="AP8" s="53"/>
      <c r="AQ8" s="54"/>
      <c r="AS8" s="34">
        <f>N8</f>
        <v>12</v>
      </c>
      <c r="AT8" s="34">
        <f>COUNTIF(L45:L51,AS8)</f>
        <v>4</v>
      </c>
      <c r="AU8" s="53"/>
      <c r="AV8" s="54"/>
    </row>
    <row r="9" spans="1:48" x14ac:dyDescent="0.3">
      <c r="A9" s="56">
        <v>11</v>
      </c>
      <c r="B9" s="56">
        <v>239</v>
      </c>
      <c r="C9" s="59">
        <v>12</v>
      </c>
      <c r="D9" s="56">
        <v>299</v>
      </c>
      <c r="E9" s="59"/>
      <c r="F9" s="56"/>
      <c r="G9" s="62"/>
      <c r="H9" s="62"/>
      <c r="I9" s="40"/>
      <c r="J9" s="40"/>
      <c r="K9" s="41">
        <v>0</v>
      </c>
      <c r="L9">
        <v>11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COUNTIF(L15:L21,Y9)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COUNTIF(L22:L29,AD9)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COUNTIF(L30:L36,AI9)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COUNTIF(L37:L44,AN9)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COUNTIF(L45:L51,AS9)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396</v>
      </c>
      <c r="C10" s="59">
        <v>21</v>
      </c>
      <c r="D10" s="56">
        <v>405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4</v>
      </c>
      <c r="P10" s="34">
        <f>O10/$Q$4</f>
        <v>8.8888888888888892E-2</v>
      </c>
      <c r="Q10" s="34">
        <f>IF(P10=0,0,(P10*((LOG(P10))/LOG(2))))</f>
        <v>-0.31038694189597105</v>
      </c>
      <c r="T10" s="34">
        <f>N10</f>
        <v>22</v>
      </c>
      <c r="U10" s="34">
        <f>COUNTIF(L7:L14,T10)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COUNTIF(L15:L21,Y10)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COUNTIF(L22:L29,AD10)</f>
        <v>1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COUNTIF(L30:L36,AI10)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COUNTIF(L37:L44,AN10)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COUNTIF(L45:L51,AS10)</f>
        <v>1</v>
      </c>
      <c r="AU10" s="34">
        <f>AT10/(AV4-AT8)</f>
        <v>0.33333333333333331</v>
      </c>
      <c r="AV10" s="34">
        <f>IF(AU10=0,0,(AU10*((LOG(AU10))/LOG(2))))</f>
        <v>-0.52832083357371862</v>
      </c>
    </row>
    <row r="11" spans="1:48" x14ac:dyDescent="0.3">
      <c r="A11" s="56">
        <v>11</v>
      </c>
      <c r="B11" s="56">
        <v>497</v>
      </c>
      <c r="C11" s="59">
        <v>21</v>
      </c>
      <c r="D11" s="56">
        <v>514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COUNTIF(L15:L21,Y11)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COUNTIF(L22:L29,AD11)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COUNTIF(L30:L36,AI11)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COUNTIF(L37:L44,AN11)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COUNTIF(L45:L51,AS11)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606</v>
      </c>
      <c r="C12" s="59">
        <v>21</v>
      </c>
      <c r="D12" s="56">
        <v>625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COUNTIF(L15:L21,Y12)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COUNTIF(L22:L29,AD12)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COUNTIF(L30:L36,AI12)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COUNTIF(L37:L44,AN12)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COUNTIF(L45:L51,AS12)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716</v>
      </c>
      <c r="C13" s="59">
        <v>21</v>
      </c>
      <c r="D13" s="56">
        <v>732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COUNTIF(L15:L21,Y13)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COUNTIF(L22:L29,AD13)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COUNTIF(L30:L36,AI13)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COUNTIF(L37:L44,AN13)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COUNTIF(L45:L51,AS13)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823</v>
      </c>
      <c r="C14" s="59">
        <v>21</v>
      </c>
      <c r="D14" s="56">
        <v>834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COUNTIF(L15:L21,Y14)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COUNTIF(L22:L29,AD14)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COUNTIF(L30:L36,AI14)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COUNTIF(L37:L44,AN14)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COUNTIF(L45:L51,AS14)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926</v>
      </c>
      <c r="C15" s="60">
        <v>21</v>
      </c>
      <c r="D15" s="57">
        <v>985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0.85296921792364933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0.91829583405448945</v>
      </c>
    </row>
    <row r="16" spans="1:48" x14ac:dyDescent="0.3">
      <c r="A16" s="57">
        <v>11</v>
      </c>
      <c r="B16" s="57">
        <v>1077</v>
      </c>
      <c r="C16" s="60">
        <v>21</v>
      </c>
      <c r="D16" s="57">
        <v>1086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0.15531537405720253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 t="e">
        <f>AL15/(LOG(AL4)/LOG(2))</f>
        <v>#DIV/0!</v>
      </c>
      <c r="AP16" s="27" t="s">
        <v>123</v>
      </c>
      <c r="AQ16" s="27">
        <f>AQ15/(LOG(AQ4)/LOG(2))</f>
        <v>0.33333333333333331</v>
      </c>
      <c r="AU16" s="27" t="s">
        <v>124</v>
      </c>
      <c r="AV16" s="27">
        <f>AV15/(LOG(AV4)/LOG(2))</f>
        <v>0.32710357598156481</v>
      </c>
    </row>
    <row r="17" spans="1:22" x14ac:dyDescent="0.3">
      <c r="A17" s="57">
        <v>11</v>
      </c>
      <c r="B17" s="57">
        <v>1178</v>
      </c>
      <c r="C17" s="60">
        <v>21</v>
      </c>
      <c r="D17" s="57">
        <v>1206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1298</v>
      </c>
      <c r="C18" s="60">
        <v>21</v>
      </c>
      <c r="D18" s="57">
        <v>1333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22</v>
      </c>
      <c r="B19" s="57">
        <v>1483</v>
      </c>
      <c r="C19" s="60">
        <v>23</v>
      </c>
      <c r="D19" s="57">
        <v>1501</v>
      </c>
      <c r="E19" s="60"/>
      <c r="F19" s="57"/>
      <c r="G19" s="63"/>
      <c r="H19" s="63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1592</v>
      </c>
      <c r="C20" s="60">
        <v>21</v>
      </c>
      <c r="D20" s="57">
        <v>1621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COUNTIF(L7:L51,G3)</f>
        <v>37</v>
      </c>
      <c r="O20" s="38"/>
      <c r="P20" s="45">
        <v>8</v>
      </c>
      <c r="Q20" s="45">
        <v>7</v>
      </c>
      <c r="R20" s="45">
        <v>8</v>
      </c>
      <c r="S20" s="45">
        <v>7</v>
      </c>
      <c r="T20" s="45">
        <v>8</v>
      </c>
      <c r="U20" s="45">
        <v>7</v>
      </c>
      <c r="V20" s="44"/>
    </row>
    <row r="21" spans="1:22" x14ac:dyDescent="0.3">
      <c r="A21" s="57">
        <v>11</v>
      </c>
      <c r="B21" s="57">
        <v>1712</v>
      </c>
      <c r="C21" s="60">
        <v>21</v>
      </c>
      <c r="D21" s="57">
        <v>1733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1825</v>
      </c>
      <c r="C22" s="59">
        <v>21</v>
      </c>
      <c r="D22" s="56">
        <v>1847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6">
        <v>11</v>
      </c>
      <c r="B23" s="56">
        <v>1938</v>
      </c>
      <c r="C23" s="59">
        <v>21</v>
      </c>
      <c r="D23" s="56">
        <v>1954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2045</v>
      </c>
      <c r="C24" s="59">
        <v>21</v>
      </c>
      <c r="D24" s="56">
        <v>2055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106</v>
      </c>
      <c r="P24" s="45">
        <f>U8</f>
        <v>7</v>
      </c>
      <c r="Q24" s="45">
        <f>Z8</f>
        <v>6</v>
      </c>
      <c r="R24" s="45">
        <f>AE8</f>
        <v>7</v>
      </c>
      <c r="S24" s="45">
        <f>AJ8</f>
        <v>7</v>
      </c>
      <c r="T24" s="45">
        <f>AO8</f>
        <v>6</v>
      </c>
      <c r="U24" s="45">
        <f>AT8</f>
        <v>4</v>
      </c>
      <c r="V24" s="43"/>
    </row>
    <row r="25" spans="1:22" x14ac:dyDescent="0.3">
      <c r="A25" s="56">
        <v>11</v>
      </c>
      <c r="B25" s="56">
        <v>2147</v>
      </c>
      <c r="C25" s="59">
        <v>21</v>
      </c>
      <c r="D25" s="56">
        <v>2158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2250</v>
      </c>
      <c r="C26" s="59">
        <v>21</v>
      </c>
      <c r="D26" s="56">
        <v>2258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2350</v>
      </c>
      <c r="C27" s="59">
        <v>21</v>
      </c>
      <c r="D27" s="56">
        <v>2366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22</v>
      </c>
      <c r="B28" s="56">
        <v>2469</v>
      </c>
      <c r="C28" s="59">
        <v>23</v>
      </c>
      <c r="D28" s="56">
        <v>2476</v>
      </c>
      <c r="E28" s="59"/>
      <c r="F28" s="56"/>
      <c r="G28" s="62"/>
      <c r="H28" s="62"/>
      <c r="I28" s="40"/>
      <c r="J28" s="40"/>
      <c r="K28" s="41">
        <v>0</v>
      </c>
      <c r="L28">
        <v>22</v>
      </c>
      <c r="N28" s="39"/>
      <c r="O28" s="48" t="s">
        <v>110</v>
      </c>
      <c r="P28">
        <f>D14/P20</f>
        <v>104.25</v>
      </c>
      <c r="Q28">
        <f>(D21-D14)/Q20</f>
        <v>128.42857142857142</v>
      </c>
      <c r="R28">
        <f>(D29-D21)/R20</f>
        <v>108.5</v>
      </c>
      <c r="S28">
        <f>(D36-D29)/S20</f>
        <v>124.42857142857143</v>
      </c>
      <c r="T28">
        <f>(D44-D36)/T20</f>
        <v>114.75</v>
      </c>
      <c r="U28">
        <f>(D51-D44)/U20</f>
        <v>118.71428571428571</v>
      </c>
    </row>
    <row r="29" spans="1:22" x14ac:dyDescent="0.3">
      <c r="A29" s="56">
        <v>11</v>
      </c>
      <c r="B29" s="56">
        <v>2572</v>
      </c>
      <c r="C29" s="59">
        <v>21</v>
      </c>
      <c r="D29" s="56">
        <v>2601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2692</v>
      </c>
      <c r="C30" s="60">
        <v>21</v>
      </c>
      <c r="D30" s="57">
        <v>2726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2887</v>
      </c>
      <c r="C31" s="60">
        <v>21</v>
      </c>
      <c r="D31" s="57">
        <v>2930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3022</v>
      </c>
      <c r="C32" s="60">
        <v>21</v>
      </c>
      <c r="D32" s="57">
        <v>3037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3130</v>
      </c>
      <c r="C33" s="60">
        <v>21</v>
      </c>
      <c r="D33" s="57">
        <v>3148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3240</v>
      </c>
      <c r="C34" s="60">
        <v>21</v>
      </c>
      <c r="D34" s="57">
        <v>3251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3343</v>
      </c>
      <c r="C35" s="60">
        <v>21</v>
      </c>
      <c r="D35" s="57">
        <v>3359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3451</v>
      </c>
      <c r="C36" s="60">
        <v>21</v>
      </c>
      <c r="D36" s="57">
        <v>3472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6">
        <v>11</v>
      </c>
      <c r="B37" s="56">
        <v>3564</v>
      </c>
      <c r="C37" s="59">
        <v>21</v>
      </c>
      <c r="D37" s="56">
        <v>3579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3671</v>
      </c>
      <c r="C38" s="59">
        <v>21</v>
      </c>
      <c r="D38" s="56">
        <v>3681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3773</v>
      </c>
      <c r="C39" s="59">
        <v>21</v>
      </c>
      <c r="D39" s="56">
        <v>3788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22</v>
      </c>
      <c r="B40" s="56">
        <v>3911</v>
      </c>
      <c r="C40" s="59">
        <v>23</v>
      </c>
      <c r="D40" s="56">
        <v>3918</v>
      </c>
      <c r="E40" s="59"/>
      <c r="F40" s="56"/>
      <c r="G40" s="62"/>
      <c r="H40" s="62"/>
      <c r="I40" s="40"/>
      <c r="J40" s="40"/>
      <c r="K40" s="41">
        <v>0</v>
      </c>
      <c r="L40">
        <v>22</v>
      </c>
    </row>
    <row r="41" spans="1:12" x14ac:dyDescent="0.3">
      <c r="A41" s="56">
        <v>11</v>
      </c>
      <c r="B41" s="56">
        <v>4018</v>
      </c>
      <c r="C41" s="59">
        <v>21</v>
      </c>
      <c r="D41" s="56">
        <v>4034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4128</v>
      </c>
      <c r="C42" s="59">
        <v>21</v>
      </c>
      <c r="D42" s="56">
        <v>4178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4271</v>
      </c>
      <c r="C43" s="59">
        <v>21</v>
      </c>
      <c r="D43" s="56">
        <v>4292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4383</v>
      </c>
      <c r="C44" s="59">
        <v>12</v>
      </c>
      <c r="D44" s="56">
        <v>4390</v>
      </c>
      <c r="E44" s="59"/>
      <c r="F44" s="56"/>
      <c r="G44" s="62"/>
      <c r="H44" s="62"/>
      <c r="I44" s="40"/>
      <c r="J44" s="40"/>
      <c r="K44" s="41">
        <v>0</v>
      </c>
      <c r="L44">
        <v>11</v>
      </c>
    </row>
    <row r="45" spans="1:12" x14ac:dyDescent="0.3">
      <c r="A45" s="57">
        <v>22</v>
      </c>
      <c r="B45" s="57">
        <v>4485</v>
      </c>
      <c r="C45" s="60">
        <v>23</v>
      </c>
      <c r="D45" s="57">
        <v>4521</v>
      </c>
      <c r="E45" s="60"/>
      <c r="F45" s="57"/>
      <c r="G45" s="63"/>
      <c r="H45" s="63"/>
      <c r="I45" s="39"/>
      <c r="J45" s="39"/>
      <c r="K45" s="49">
        <v>0</v>
      </c>
      <c r="L45">
        <v>22</v>
      </c>
    </row>
    <row r="46" spans="1:12" x14ac:dyDescent="0.3">
      <c r="A46" s="57">
        <v>11</v>
      </c>
      <c r="B46" s="57">
        <v>4612</v>
      </c>
      <c r="C46" s="60">
        <v>21</v>
      </c>
      <c r="D46" s="57">
        <v>4656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4749</v>
      </c>
      <c r="C47" s="60">
        <v>12</v>
      </c>
      <c r="D47" s="57">
        <v>4754</v>
      </c>
      <c r="E47" s="60"/>
      <c r="F47" s="57"/>
      <c r="G47" s="63"/>
      <c r="H47" s="63"/>
      <c r="I47" s="39"/>
      <c r="J47" s="39"/>
      <c r="K47" s="49">
        <v>0</v>
      </c>
      <c r="L47">
        <v>11</v>
      </c>
    </row>
    <row r="48" spans="1:12" x14ac:dyDescent="0.3">
      <c r="A48" s="57">
        <v>11</v>
      </c>
      <c r="B48" s="57">
        <v>4850</v>
      </c>
      <c r="C48" s="60">
        <v>12</v>
      </c>
      <c r="D48" s="57">
        <v>4857</v>
      </c>
      <c r="E48" s="60"/>
      <c r="F48" s="57"/>
      <c r="G48" s="63"/>
      <c r="H48" s="63"/>
      <c r="I48" s="39"/>
      <c r="J48" s="39"/>
      <c r="K48" s="49">
        <v>0</v>
      </c>
      <c r="L48">
        <v>11</v>
      </c>
    </row>
    <row r="49" spans="1:12" x14ac:dyDescent="0.3">
      <c r="A49" s="57">
        <v>11</v>
      </c>
      <c r="B49" s="57">
        <v>4955</v>
      </c>
      <c r="C49" s="60">
        <v>21</v>
      </c>
      <c r="D49" s="57">
        <v>4974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5068</v>
      </c>
      <c r="C50" s="60">
        <v>21</v>
      </c>
      <c r="D50" s="57">
        <v>5105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5196</v>
      </c>
      <c r="C51" s="60">
        <v>21</v>
      </c>
      <c r="D51" s="57">
        <v>5221</v>
      </c>
      <c r="E51" s="60"/>
      <c r="F51" s="57"/>
      <c r="G51" s="63"/>
      <c r="H51" s="63"/>
      <c r="I51" s="39"/>
      <c r="J51" s="39"/>
      <c r="K51" s="49">
        <v>1</v>
      </c>
      <c r="L51">
        <v>12</v>
      </c>
    </row>
    <row r="52" spans="1:12" x14ac:dyDescent="0.3">
      <c r="A52" s="17"/>
      <c r="B52" s="17"/>
      <c r="C52" s="17"/>
      <c r="D52" s="17"/>
      <c r="E52" s="17"/>
      <c r="F52" s="17"/>
      <c r="G52" s="17"/>
      <c r="H5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52</v>
      </c>
      <c r="V3" s="25" t="s">
        <v>118</v>
      </c>
      <c r="W3">
        <f>COUNTA(L7:L15)</f>
        <v>9</v>
      </c>
      <c r="AA3" s="25" t="s">
        <v>118</v>
      </c>
      <c r="AB3">
        <f>COUNTA(L16:L23)</f>
        <v>8</v>
      </c>
      <c r="AF3" s="25" t="s">
        <v>118</v>
      </c>
      <c r="AG3">
        <f>COUNTA(L24:L32)</f>
        <v>9</v>
      </c>
      <c r="AK3" s="25" t="s">
        <v>118</v>
      </c>
      <c r="AL3">
        <f>COUNTA(L33:L41)</f>
        <v>9</v>
      </c>
      <c r="AP3" s="25" t="s">
        <v>118</v>
      </c>
      <c r="AQ3">
        <f>COUNTA(L42:L49)</f>
        <v>8</v>
      </c>
      <c r="AU3" s="25" t="s">
        <v>118</v>
      </c>
      <c r="AV3">
        <f>COUNTA(L50:L58)</f>
        <v>9</v>
      </c>
    </row>
    <row r="4" spans="1:48" x14ac:dyDescent="0.3">
      <c r="P4" s="25" t="s">
        <v>86</v>
      </c>
      <c r="Q4" s="26">
        <f>SUM(O7:O14)</f>
        <v>52</v>
      </c>
      <c r="V4" s="25" t="s">
        <v>119</v>
      </c>
      <c r="W4">
        <f>SUM(U7:U14)</f>
        <v>9</v>
      </c>
      <c r="AA4" s="25" t="s">
        <v>119</v>
      </c>
      <c r="AB4">
        <f>SUM(Z7:Z14)</f>
        <v>8</v>
      </c>
      <c r="AF4" s="25" t="s">
        <v>119</v>
      </c>
      <c r="AG4">
        <f>SUM(AE7:AE14)</f>
        <v>9</v>
      </c>
      <c r="AK4" s="25" t="s">
        <v>119</v>
      </c>
      <c r="AL4">
        <f>SUM(AJ7:AJ14)</f>
        <v>9</v>
      </c>
      <c r="AP4" s="25" t="s">
        <v>119</v>
      </c>
      <c r="AQ4">
        <f>SUM(AO7:AO14)</f>
        <v>8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19</v>
      </c>
      <c r="C7" s="58">
        <v>23</v>
      </c>
      <c r="D7" s="55">
        <v>96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8</v>
      </c>
      <c r="P7" s="34">
        <f>O7/$Q$4</f>
        <v>0.15384615384615385</v>
      </c>
      <c r="Q7" s="34">
        <f>IF(P7=0,0,(P7*((LOG(P7))/LOG(2))))</f>
        <v>-0.4154522643293988</v>
      </c>
      <c r="T7" s="34">
        <f>N7</f>
        <v>11</v>
      </c>
      <c r="U7" s="34">
        <f>COUNTIF(L7:L15,T7)</f>
        <v>2</v>
      </c>
      <c r="V7" s="34">
        <f>U7/(W4-U8)</f>
        <v>0.4</v>
      </c>
      <c r="W7" s="34">
        <f>IF(V7=0,0,(V7*((LOG(V7))/LOG(2))))</f>
        <v>-0.52877123795494496</v>
      </c>
      <c r="Y7" s="34">
        <f>N7</f>
        <v>11</v>
      </c>
      <c r="Z7" s="34">
        <f>COUNTIF(L16:L23,Y7)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COUNTIF(L24:L32,AD7)</f>
        <v>2</v>
      </c>
      <c r="AF7" s="34">
        <f>AE7/(AG4-AE8)</f>
        <v>1</v>
      </c>
      <c r="AG7" s="34">
        <f>IF(AF7=0,0,(AF7*((LOG(AF7))/LOG(2))))</f>
        <v>0</v>
      </c>
      <c r="AI7" s="34">
        <f>N7</f>
        <v>11</v>
      </c>
      <c r="AJ7" s="34">
        <f>COUNTIF(L33:L41,AI7)</f>
        <v>3</v>
      </c>
      <c r="AK7" s="34">
        <f>AJ7/(AL4-AJ8)</f>
        <v>1</v>
      </c>
      <c r="AL7" s="34">
        <f>IF(AK7=0,0,(AK7*((LOG(AK7))/LOG(2))))</f>
        <v>0</v>
      </c>
      <c r="AN7" s="34">
        <f>N7</f>
        <v>11</v>
      </c>
      <c r="AO7" s="34">
        <f>COUNTIF(L42:L49,AN7)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COUNTIF(L50:L58,AS7)</f>
        <v>1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11</v>
      </c>
      <c r="B8" s="56">
        <v>203</v>
      </c>
      <c r="C8" s="59">
        <v>21</v>
      </c>
      <c r="D8" s="56">
        <v>246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39</v>
      </c>
      <c r="P8" s="34">
        <f>O8/$Q$4</f>
        <v>0.75</v>
      </c>
      <c r="Q8" s="34">
        <f>IF(P8=0,0,(P8*((LOG(P8))/LOG(2))))</f>
        <v>-0.31127812445913283</v>
      </c>
      <c r="T8" s="34">
        <f>N8</f>
        <v>12</v>
      </c>
      <c r="U8" s="34">
        <f>COUNTIF(L7:L15,T8)</f>
        <v>4</v>
      </c>
      <c r="V8" s="53"/>
      <c r="W8" s="54"/>
      <c r="Y8" s="34">
        <f>N8</f>
        <v>12</v>
      </c>
      <c r="Z8" s="34">
        <f>COUNTIF(L16:L23,Y8)</f>
        <v>7</v>
      </c>
      <c r="AA8" s="53"/>
      <c r="AB8" s="54"/>
      <c r="AD8" s="34">
        <f>N8</f>
        <v>12</v>
      </c>
      <c r="AE8" s="34">
        <f>COUNTIF(L24:L32,AD8)</f>
        <v>7</v>
      </c>
      <c r="AF8" s="53"/>
      <c r="AG8" s="54"/>
      <c r="AI8" s="34">
        <f>N8</f>
        <v>12</v>
      </c>
      <c r="AJ8" s="34">
        <f>COUNTIF(L33:L41,AI8)</f>
        <v>6</v>
      </c>
      <c r="AK8" s="53"/>
      <c r="AL8" s="54"/>
      <c r="AN8" s="34">
        <f>N8</f>
        <v>12</v>
      </c>
      <c r="AO8" s="34">
        <f>COUNTIF(L42:L49,AN8)</f>
        <v>7</v>
      </c>
      <c r="AP8" s="53"/>
      <c r="AQ8" s="54"/>
      <c r="AS8" s="34">
        <f>N8</f>
        <v>12</v>
      </c>
      <c r="AT8" s="34">
        <f>COUNTIF(L50:L58,AS8)</f>
        <v>8</v>
      </c>
      <c r="AU8" s="53"/>
      <c r="AV8" s="54"/>
    </row>
    <row r="9" spans="1:48" x14ac:dyDescent="0.3">
      <c r="A9" s="56">
        <v>11</v>
      </c>
      <c r="B9" s="56">
        <v>338</v>
      </c>
      <c r="C9" s="59">
        <v>12</v>
      </c>
      <c r="D9" s="56">
        <v>348</v>
      </c>
      <c r="E9" s="59"/>
      <c r="F9" s="56"/>
      <c r="G9" s="62"/>
      <c r="H9" s="62"/>
      <c r="I9" s="40"/>
      <c r="J9" s="40"/>
      <c r="K9" s="41">
        <v>0</v>
      </c>
      <c r="L9">
        <v>11</v>
      </c>
      <c r="N9" s="34">
        <v>21</v>
      </c>
      <c r="O9" s="34">
        <f>COUNTIF($L$7:$L$500,N9)</f>
        <v>1</v>
      </c>
      <c r="P9" s="34">
        <f>O9/$Q$4</f>
        <v>1.9230769230769232E-2</v>
      </c>
      <c r="Q9" s="34">
        <f>IF(P9=0,0,(P9*((LOG(P9))/LOG(2))))</f>
        <v>-0.10962384073348255</v>
      </c>
      <c r="T9" s="34">
        <f>N9</f>
        <v>21</v>
      </c>
      <c r="U9" s="34">
        <f>COUNTIF(L7:L15,T9)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COUNTIF(L16:L23,Y9)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COUNTIF(L24:L32,AD9)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COUNTIF(L33:L41,AI9)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COUNTIF(L42:L49,AN9)</f>
        <v>1</v>
      </c>
      <c r="AP9" s="34">
        <f>AO9/(AQ4-AO8)</f>
        <v>1</v>
      </c>
      <c r="AQ9" s="34">
        <f>IF(AP9=0,0,(AP9*((LOG(AP9))/LOG(2))))</f>
        <v>0</v>
      </c>
      <c r="AS9" s="34">
        <f>N9</f>
        <v>21</v>
      </c>
      <c r="AT9" s="34">
        <f>COUNTIF(L50:L58,AS9)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446</v>
      </c>
      <c r="C10" s="59">
        <v>12</v>
      </c>
      <c r="D10" s="56">
        <v>468</v>
      </c>
      <c r="E10" s="59"/>
      <c r="F10" s="56"/>
      <c r="G10" s="62"/>
      <c r="H10" s="62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4</v>
      </c>
      <c r="P10" s="34">
        <f>O10/$Q$4</f>
        <v>7.6923076923076927E-2</v>
      </c>
      <c r="Q10" s="34">
        <f>IF(P10=0,0,(P10*((LOG(P10))/LOG(2))))</f>
        <v>-0.28464920908777636</v>
      </c>
      <c r="T10" s="34">
        <f>N10</f>
        <v>22</v>
      </c>
      <c r="U10" s="34">
        <f>COUNTIF(L7:L15,T10)</f>
        <v>3</v>
      </c>
      <c r="V10" s="34">
        <f>U10/(W4-U8)</f>
        <v>0.6</v>
      </c>
      <c r="W10" s="34">
        <f>IF(V10=0,0,(V10*((LOG(V10))/LOG(2))))</f>
        <v>-0.44217935649972373</v>
      </c>
      <c r="Y10" s="34">
        <f>N10</f>
        <v>22</v>
      </c>
      <c r="Z10" s="34">
        <f>COUNTIF(L16:L23,Y10)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COUNTIF(L24:L32,AD10)</f>
        <v>0</v>
      </c>
      <c r="AF10" s="34">
        <f>AE10/(AG4-AE8)</f>
        <v>0</v>
      </c>
      <c r="AG10" s="34">
        <f>IF(AF10=0,0,(AF10*((LOG(AF10))/LOG(2))))</f>
        <v>0</v>
      </c>
      <c r="AI10" s="34">
        <f>N10</f>
        <v>22</v>
      </c>
      <c r="AJ10" s="34">
        <f>COUNTIF(L33:L41,AI10)</f>
        <v>0</v>
      </c>
      <c r="AK10" s="34">
        <f>AJ10/(AL4-AJ8)</f>
        <v>0</v>
      </c>
      <c r="AL10" s="34">
        <f>IF(AK10=0,0,(AK10*((LOG(AK10))/LOG(2))))</f>
        <v>0</v>
      </c>
      <c r="AN10" s="34">
        <f>N10</f>
        <v>22</v>
      </c>
      <c r="AO10" s="34">
        <f>COUNTIF(L42:L49,AN10)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COUNTIF(L50:L58,AS10)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566</v>
      </c>
      <c r="C11" s="59">
        <v>21</v>
      </c>
      <c r="D11" s="56">
        <v>590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COUNTIF(L16:L23,Y11)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COUNTIF(L24:L32,AD11)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COUNTIF(L33:L41,AI11)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COUNTIF(L42:L49,AN11)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COUNTIF(L50:L58,AS11)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682</v>
      </c>
      <c r="C12" s="59">
        <v>21</v>
      </c>
      <c r="D12" s="56">
        <v>691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COUNTIF(L16:L23,Y12)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COUNTIF(L24:L32,AD12)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COUNTIF(L33:L41,AI12)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COUNTIF(L42:L49,AN12)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COUNTIF(L50:L58,AS12)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785</v>
      </c>
      <c r="C13" s="59">
        <v>21</v>
      </c>
      <c r="D13" s="56">
        <v>794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COUNTIF(L16:L23,Y13)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COUNTIF(L24:L32,AD13)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COUNTIF(L33:L41,AI13)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COUNTIF(L42:L49,AN13)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COUNTIF(L50:L58,AS13)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897</v>
      </c>
      <c r="C14" s="59">
        <v>23</v>
      </c>
      <c r="D14" s="56">
        <v>914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COUNTIF(L16:L23,Y14)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COUNTIF(L24:L32,AD14)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COUNTIF(L33:L41,AI14)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COUNTIF(L42:L49,AN14)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COUNTIF(L50:L58,AS14)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22</v>
      </c>
      <c r="B15" s="56">
        <v>1044</v>
      </c>
      <c r="C15" s="59">
        <v>23</v>
      </c>
      <c r="D15" s="56">
        <v>1085</v>
      </c>
      <c r="E15" s="59"/>
      <c r="F15" s="56"/>
      <c r="G15" s="62"/>
      <c r="H15" s="62"/>
      <c r="I15" s="40"/>
      <c r="J15" s="40"/>
      <c r="K15" s="41">
        <v>0</v>
      </c>
      <c r="L15">
        <v>22</v>
      </c>
      <c r="P15">
        <f>SUM(P7:P14)</f>
        <v>1</v>
      </c>
      <c r="Q15">
        <f>-SUM(Q7:Q14)</f>
        <v>1.1210034386097907</v>
      </c>
      <c r="V15">
        <f>SUM(V7:V14)</f>
        <v>1</v>
      </c>
      <c r="W15">
        <f>-SUM(W7:W14)</f>
        <v>0.97095059445466869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1181</v>
      </c>
      <c r="C16" s="60">
        <v>21</v>
      </c>
      <c r="D16" s="57">
        <v>1205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0.19665209949371218</v>
      </c>
      <c r="V16" s="27" t="s">
        <v>117</v>
      </c>
      <c r="W16" s="27">
        <f>W15/(LOG(W4)/LOG(2))</f>
        <v>0.30630080964467216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1297</v>
      </c>
      <c r="C17" s="60">
        <v>21</v>
      </c>
      <c r="D17" s="57">
        <v>1338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1430</v>
      </c>
      <c r="C18" s="60">
        <v>21</v>
      </c>
      <c r="D18" s="57">
        <v>1440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22</v>
      </c>
      <c r="B19" s="57">
        <v>1550</v>
      </c>
      <c r="C19" s="60">
        <v>23</v>
      </c>
      <c r="D19" s="57">
        <v>1564</v>
      </c>
      <c r="E19" s="60"/>
      <c r="F19" s="57"/>
      <c r="G19" s="63"/>
      <c r="H19" s="63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1664</v>
      </c>
      <c r="C20" s="60">
        <v>21</v>
      </c>
      <c r="D20" s="57">
        <v>1697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COUNTIF(L7:L58,G3)</f>
        <v>39</v>
      </c>
      <c r="O20" s="38"/>
      <c r="P20" s="45">
        <v>9</v>
      </c>
      <c r="Q20" s="45">
        <v>8</v>
      </c>
      <c r="R20" s="45">
        <v>9</v>
      </c>
      <c r="S20" s="45">
        <v>9</v>
      </c>
      <c r="T20" s="45">
        <v>8</v>
      </c>
      <c r="U20" s="45">
        <v>9</v>
      </c>
      <c r="V20" s="44"/>
    </row>
    <row r="21" spans="1:22" x14ac:dyDescent="0.3">
      <c r="A21" s="57">
        <v>11</v>
      </c>
      <c r="B21" s="57">
        <v>1789</v>
      </c>
      <c r="C21" s="60">
        <v>21</v>
      </c>
      <c r="D21" s="57">
        <v>1806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1897</v>
      </c>
      <c r="C22" s="60">
        <v>21</v>
      </c>
      <c r="D22" s="57">
        <v>1905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1997</v>
      </c>
      <c r="C23" s="60">
        <v>21</v>
      </c>
      <c r="D23" s="57">
        <v>2020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2111</v>
      </c>
      <c r="C24" s="59">
        <v>21</v>
      </c>
      <c r="D24" s="56">
        <v>2220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106</v>
      </c>
      <c r="P24" s="45">
        <f>U8</f>
        <v>4</v>
      </c>
      <c r="Q24" s="45">
        <f>Z8</f>
        <v>7</v>
      </c>
      <c r="R24" s="45">
        <f>AE8</f>
        <v>7</v>
      </c>
      <c r="S24" s="45">
        <f>AJ8</f>
        <v>6</v>
      </c>
      <c r="T24" s="45">
        <f>AO8</f>
        <v>7</v>
      </c>
      <c r="U24" s="45">
        <f>AT8</f>
        <v>8</v>
      </c>
      <c r="V24" s="43"/>
    </row>
    <row r="25" spans="1:22" x14ac:dyDescent="0.3">
      <c r="A25" s="56">
        <v>11</v>
      </c>
      <c r="B25" s="56">
        <v>2312</v>
      </c>
      <c r="C25" s="59">
        <v>21</v>
      </c>
      <c r="D25" s="56">
        <v>2347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2440</v>
      </c>
      <c r="C26" s="59">
        <v>21</v>
      </c>
      <c r="D26" s="56">
        <v>2468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2559</v>
      </c>
      <c r="C27" s="59">
        <v>21</v>
      </c>
      <c r="D27" s="56">
        <v>2599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2690</v>
      </c>
      <c r="C28" s="59">
        <v>21</v>
      </c>
      <c r="D28" s="56">
        <v>2751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D15/P20</f>
        <v>120.55555555555556</v>
      </c>
      <c r="Q28">
        <f>(D23-D15)/Q20</f>
        <v>116.875</v>
      </c>
      <c r="R28">
        <f>(D32-D23)/R20</f>
        <v>142.44444444444446</v>
      </c>
      <c r="S28">
        <f>(D41-D32)/S20</f>
        <v>141.44444444444446</v>
      </c>
      <c r="T28">
        <f>(D49-D41)/T20</f>
        <v>133.375</v>
      </c>
      <c r="U28">
        <f>(D58-D49)/U20</f>
        <v>117.33333333333333</v>
      </c>
    </row>
    <row r="29" spans="1:22" x14ac:dyDescent="0.3">
      <c r="A29" s="56">
        <v>11</v>
      </c>
      <c r="B29" s="56">
        <v>2842</v>
      </c>
      <c r="C29" s="59">
        <v>12</v>
      </c>
      <c r="D29" s="56">
        <v>2848</v>
      </c>
      <c r="E29" s="59"/>
      <c r="F29" s="56"/>
      <c r="G29" s="62"/>
      <c r="H29" s="62"/>
      <c r="I29" s="40"/>
      <c r="J29" s="40"/>
      <c r="K29" s="41">
        <v>0</v>
      </c>
      <c r="L29">
        <v>11</v>
      </c>
    </row>
    <row r="30" spans="1:22" x14ac:dyDescent="0.3">
      <c r="A30" s="56">
        <v>11</v>
      </c>
      <c r="B30" s="56">
        <v>2949</v>
      </c>
      <c r="C30" s="59">
        <v>12</v>
      </c>
      <c r="D30" s="56">
        <v>3075</v>
      </c>
      <c r="E30" s="59"/>
      <c r="F30" s="56"/>
      <c r="G30" s="62"/>
      <c r="H30" s="62"/>
      <c r="I30" s="40"/>
      <c r="J30" s="40"/>
      <c r="K30" s="41">
        <v>0</v>
      </c>
      <c r="L30">
        <v>11</v>
      </c>
    </row>
    <row r="31" spans="1:22" x14ac:dyDescent="0.3">
      <c r="A31" s="56">
        <v>11</v>
      </c>
      <c r="B31" s="56">
        <v>3172</v>
      </c>
      <c r="C31" s="59">
        <v>21</v>
      </c>
      <c r="D31" s="56">
        <v>3201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3293</v>
      </c>
      <c r="C32" s="59">
        <v>21</v>
      </c>
      <c r="D32" s="56">
        <v>3302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7">
        <v>11</v>
      </c>
      <c r="B33" s="57">
        <v>3396</v>
      </c>
      <c r="C33" s="60">
        <v>21</v>
      </c>
      <c r="D33" s="57">
        <v>3471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3562</v>
      </c>
      <c r="C34" s="60">
        <v>12</v>
      </c>
      <c r="D34" s="57">
        <v>3638</v>
      </c>
      <c r="E34" s="60"/>
      <c r="F34" s="57"/>
      <c r="G34" s="63"/>
      <c r="H34" s="63"/>
      <c r="I34" s="39"/>
      <c r="J34" s="39"/>
      <c r="K34" s="49">
        <v>0</v>
      </c>
      <c r="L34">
        <v>11</v>
      </c>
    </row>
    <row r="35" spans="1:12" x14ac:dyDescent="0.3">
      <c r="A35" s="57">
        <v>11</v>
      </c>
      <c r="B35" s="57">
        <v>3736</v>
      </c>
      <c r="C35" s="60">
        <v>12</v>
      </c>
      <c r="D35" s="57">
        <v>3853</v>
      </c>
      <c r="E35" s="60"/>
      <c r="F35" s="57"/>
      <c r="G35" s="63"/>
      <c r="H35" s="63"/>
      <c r="I35" s="39"/>
      <c r="J35" s="39"/>
      <c r="K35" s="49">
        <v>0</v>
      </c>
      <c r="L35">
        <v>11</v>
      </c>
    </row>
    <row r="36" spans="1:12" x14ac:dyDescent="0.3">
      <c r="A36" s="57">
        <v>11</v>
      </c>
      <c r="B36" s="57">
        <v>3953</v>
      </c>
      <c r="C36" s="60">
        <v>21</v>
      </c>
      <c r="D36" s="57">
        <v>3975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4067</v>
      </c>
      <c r="C37" s="60">
        <v>21</v>
      </c>
      <c r="D37" s="57">
        <v>4095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4186</v>
      </c>
      <c r="C38" s="60">
        <v>21</v>
      </c>
      <c r="D38" s="57">
        <v>4227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4317</v>
      </c>
      <c r="C39" s="60">
        <v>12</v>
      </c>
      <c r="D39" s="57">
        <v>4355</v>
      </c>
      <c r="E39" s="60"/>
      <c r="F39" s="57"/>
      <c r="G39" s="63"/>
      <c r="H39" s="63"/>
      <c r="I39" s="39"/>
      <c r="J39" s="39"/>
      <c r="K39" s="49">
        <v>0</v>
      </c>
      <c r="L39">
        <v>11</v>
      </c>
    </row>
    <row r="40" spans="1:12" x14ac:dyDescent="0.3">
      <c r="A40" s="57">
        <v>11</v>
      </c>
      <c r="B40" s="57">
        <v>4453</v>
      </c>
      <c r="C40" s="60">
        <v>21</v>
      </c>
      <c r="D40" s="57">
        <v>4469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4564</v>
      </c>
      <c r="C41" s="60">
        <v>21</v>
      </c>
      <c r="D41" s="57">
        <v>4575</v>
      </c>
      <c r="E41" s="60"/>
      <c r="F41" s="57"/>
      <c r="G41" s="63"/>
      <c r="H41" s="63"/>
      <c r="I41" s="39"/>
      <c r="J41" s="39"/>
      <c r="K41" s="49">
        <v>0</v>
      </c>
      <c r="L41">
        <v>12</v>
      </c>
    </row>
    <row r="42" spans="1:12" x14ac:dyDescent="0.3">
      <c r="A42" s="56">
        <v>11</v>
      </c>
      <c r="B42" s="56">
        <v>4708</v>
      </c>
      <c r="C42" s="59">
        <v>21</v>
      </c>
      <c r="D42" s="56">
        <v>4727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4819</v>
      </c>
      <c r="C43" s="59">
        <v>21</v>
      </c>
      <c r="D43" s="56">
        <v>4870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4962</v>
      </c>
      <c r="C44" s="59">
        <v>21</v>
      </c>
      <c r="D44" s="56">
        <v>4995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5087</v>
      </c>
      <c r="C45" s="59">
        <v>21</v>
      </c>
      <c r="D45" s="56">
        <v>5098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5191</v>
      </c>
      <c r="C46" s="59">
        <v>21</v>
      </c>
      <c r="D46" s="56">
        <v>5213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5305</v>
      </c>
      <c r="C47" s="59">
        <v>21</v>
      </c>
      <c r="D47" s="56">
        <v>5321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22</v>
      </c>
      <c r="B48" s="56">
        <v>5488</v>
      </c>
      <c r="C48" s="59">
        <v>14</v>
      </c>
      <c r="D48" s="56">
        <v>5520</v>
      </c>
      <c r="E48" s="59"/>
      <c r="F48" s="56"/>
      <c r="G48" s="62"/>
      <c r="H48" s="62"/>
      <c r="I48" s="40"/>
      <c r="J48" s="40"/>
      <c r="K48" s="41">
        <v>0</v>
      </c>
      <c r="L48">
        <v>21</v>
      </c>
    </row>
    <row r="49" spans="1:12" x14ac:dyDescent="0.3">
      <c r="A49" s="56">
        <v>11</v>
      </c>
      <c r="B49" s="56">
        <v>5619</v>
      </c>
      <c r="C49" s="59">
        <v>21</v>
      </c>
      <c r="D49" s="56">
        <v>5642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7">
        <v>11</v>
      </c>
      <c r="B50" s="57">
        <v>5736</v>
      </c>
      <c r="C50" s="60">
        <v>21</v>
      </c>
      <c r="D50" s="57">
        <v>5748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5843</v>
      </c>
      <c r="C51" s="60">
        <v>21</v>
      </c>
      <c r="D51" s="57">
        <v>5863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5953</v>
      </c>
      <c r="C52" s="60">
        <v>12</v>
      </c>
      <c r="D52" s="57">
        <v>5965</v>
      </c>
      <c r="E52" s="60"/>
      <c r="F52" s="57"/>
      <c r="G52" s="63"/>
      <c r="H52" s="63"/>
      <c r="I52" s="39"/>
      <c r="J52" s="39"/>
      <c r="K52" s="49">
        <v>0</v>
      </c>
      <c r="L52">
        <v>11</v>
      </c>
    </row>
    <row r="53" spans="1:12" x14ac:dyDescent="0.3">
      <c r="A53" s="57">
        <v>11</v>
      </c>
      <c r="B53" s="57">
        <v>6066</v>
      </c>
      <c r="C53" s="60">
        <v>21</v>
      </c>
      <c r="D53" s="57">
        <v>6105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6198</v>
      </c>
      <c r="C54" s="60">
        <v>21</v>
      </c>
      <c r="D54" s="57">
        <v>6209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11</v>
      </c>
      <c r="B55" s="57">
        <v>6302</v>
      </c>
      <c r="C55" s="60">
        <v>21</v>
      </c>
      <c r="D55" s="57">
        <v>6340</v>
      </c>
      <c r="E55" s="60"/>
      <c r="F55" s="57"/>
      <c r="G55" s="63"/>
      <c r="H55" s="63"/>
      <c r="I55" s="39"/>
      <c r="J55" s="39"/>
      <c r="K55" s="49">
        <v>0</v>
      </c>
      <c r="L55">
        <v>12</v>
      </c>
    </row>
    <row r="56" spans="1:12" x14ac:dyDescent="0.3">
      <c r="A56" s="57">
        <v>11</v>
      </c>
      <c r="B56" s="57">
        <v>6433</v>
      </c>
      <c r="C56" s="60">
        <v>21</v>
      </c>
      <c r="D56" s="57">
        <v>6452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6544</v>
      </c>
      <c r="C57" s="60">
        <v>21</v>
      </c>
      <c r="D57" s="57">
        <v>6573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6666</v>
      </c>
      <c r="C58" s="60">
        <v>21</v>
      </c>
      <c r="D58" s="57">
        <v>6698</v>
      </c>
      <c r="E58" s="60"/>
      <c r="F58" s="57"/>
      <c r="G58" s="63"/>
      <c r="H58" s="63"/>
      <c r="I58" s="39"/>
      <c r="J58" s="39"/>
      <c r="K58" s="49">
        <v>1</v>
      </c>
      <c r="L58">
        <v>12</v>
      </c>
    </row>
    <row r="59" spans="1:12" x14ac:dyDescent="0.3">
      <c r="A59" s="17"/>
      <c r="B59" s="17"/>
      <c r="C59" s="17"/>
      <c r="D59" s="17"/>
      <c r="E59" s="17"/>
      <c r="F59" s="17"/>
      <c r="G59" s="17"/>
      <c r="H5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45</v>
      </c>
      <c r="V3" s="25" t="s">
        <v>118</v>
      </c>
      <c r="W3">
        <f>COUNTA(L7:L14)</f>
        <v>8</v>
      </c>
      <c r="AA3" s="25" t="s">
        <v>118</v>
      </c>
      <c r="AB3">
        <f>COUNTA(L15:L21)</f>
        <v>7</v>
      </c>
      <c r="AF3" s="25" t="s">
        <v>118</v>
      </c>
      <c r="AG3">
        <f>COUNTA(L22:L29)</f>
        <v>8</v>
      </c>
      <c r="AK3" s="25" t="s">
        <v>118</v>
      </c>
      <c r="AL3">
        <f>COUNTA(L30:L36)</f>
        <v>7</v>
      </c>
      <c r="AP3" s="25" t="s">
        <v>118</v>
      </c>
      <c r="AQ3">
        <f>COUNTA(L37:L44)</f>
        <v>8</v>
      </c>
      <c r="AU3" s="25" t="s">
        <v>118</v>
      </c>
      <c r="AV3">
        <f>COUNTA(L45:L51)</f>
        <v>7</v>
      </c>
    </row>
    <row r="4" spans="1:48" x14ac:dyDescent="0.3">
      <c r="P4" s="25" t="s">
        <v>86</v>
      </c>
      <c r="Q4" s="26">
        <f>SUM(O7:O14)</f>
        <v>45</v>
      </c>
      <c r="V4" s="25" t="s">
        <v>119</v>
      </c>
      <c r="W4">
        <f>SUM(U7:U14)</f>
        <v>8</v>
      </c>
      <c r="AA4" s="25" t="s">
        <v>119</v>
      </c>
      <c r="AB4">
        <f>SUM(Z7:Z14)</f>
        <v>7</v>
      </c>
      <c r="AF4" s="25" t="s">
        <v>119</v>
      </c>
      <c r="AG4">
        <f>SUM(AE7:AE14)</f>
        <v>8</v>
      </c>
      <c r="AK4" s="25" t="s">
        <v>119</v>
      </c>
      <c r="AL4">
        <f>SUM(AJ7:AJ14)</f>
        <v>7</v>
      </c>
      <c r="AP4" s="25" t="s">
        <v>119</v>
      </c>
      <c r="AQ4">
        <f>SUM(AO7:AO14)</f>
        <v>8</v>
      </c>
      <c r="AU4" s="25" t="s">
        <v>119</v>
      </c>
      <c r="AV4">
        <f>SUM(AT7:AT14)</f>
        <v>7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30</v>
      </c>
      <c r="C7" s="58">
        <v>12</v>
      </c>
      <c r="D7" s="55">
        <v>71</v>
      </c>
      <c r="E7" s="58"/>
      <c r="F7" s="55"/>
      <c r="G7" s="61"/>
      <c r="H7" s="61"/>
      <c r="I7" s="40"/>
      <c r="J7" s="40"/>
      <c r="K7" s="41">
        <v>0</v>
      </c>
      <c r="L7">
        <v>11</v>
      </c>
      <c r="N7" s="34">
        <v>11</v>
      </c>
      <c r="O7" s="34">
        <f>COUNTIF($L$7:$L$500,N7)</f>
        <v>2</v>
      </c>
      <c r="P7" s="34">
        <f>O7/$Q$4</f>
        <v>4.4444444444444446E-2</v>
      </c>
      <c r="Q7" s="34">
        <f>IF(P7=0,0,(P7*((LOG(P7))/LOG(2))))</f>
        <v>-0.19963791539243</v>
      </c>
      <c r="T7" s="34">
        <f>N7</f>
        <v>11</v>
      </c>
      <c r="U7" s="34">
        <f>COUNTIF(L7:L14,T7)</f>
        <v>1</v>
      </c>
      <c r="V7" s="34">
        <f>U7/(W4-U8)</f>
        <v>0.33333333333333331</v>
      </c>
      <c r="W7" s="34">
        <f>IF(V7=0,0,(V7*((LOG(V7))/LOG(2))))</f>
        <v>-0.52832083357371862</v>
      </c>
      <c r="Y7" s="34">
        <f>N7</f>
        <v>11</v>
      </c>
      <c r="Z7" s="34">
        <f>COUNTIF(L15:L21,Y7)</f>
        <v>1</v>
      </c>
      <c r="AA7" s="34">
        <f>Z7/(AB4-Z8)</f>
        <v>0.5</v>
      </c>
      <c r="AB7" s="34">
        <f>IF(AA7=0,0,(AA7*((LOG(AA7))/LOG(2))))</f>
        <v>-0.5</v>
      </c>
      <c r="AD7" s="34">
        <f>N7</f>
        <v>11</v>
      </c>
      <c r="AE7" s="34">
        <f>COUNTIF(L22:L29,AD7)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COUNTIF(L30:L36,AI7)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COUNTIF(L37:L44,AN7)</f>
        <v>0</v>
      </c>
      <c r="AP7" s="34" t="e">
        <f>AO7/(AQ4-AO8)</f>
        <v>#DIV/0!</v>
      </c>
      <c r="AQ7" s="34" t="e">
        <f>IF(AP7=0,0,(AP7*((LOG(AP7))/LOG(2))))</f>
        <v>#DIV/0!</v>
      </c>
      <c r="AS7" s="34">
        <f>N7</f>
        <v>11</v>
      </c>
      <c r="AT7" s="34">
        <f>COUNTIF(L45:L51,AS7)</f>
        <v>0</v>
      </c>
      <c r="AU7" s="34" t="e">
        <f>AT7/(AV4-AT8)</f>
        <v>#DIV/0!</v>
      </c>
      <c r="AV7" s="34" t="e">
        <f>IF(AU7=0,0,(AU7*((LOG(AU7))/LOG(2))))</f>
        <v>#DIV/0!</v>
      </c>
    </row>
    <row r="8" spans="1:48" x14ac:dyDescent="0.3">
      <c r="A8" s="56">
        <v>11</v>
      </c>
      <c r="B8" s="56">
        <v>170</v>
      </c>
      <c r="C8" s="59">
        <v>21</v>
      </c>
      <c r="D8" s="56">
        <v>217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0.84444444444444444</v>
      </c>
      <c r="Q8" s="34">
        <f>IF(P8=0,0,(P8*((LOG(P8))/LOG(2))))</f>
        <v>-0.20598160332603091</v>
      </c>
      <c r="T8" s="34">
        <f>N8</f>
        <v>12</v>
      </c>
      <c r="U8" s="34">
        <f>COUNTIF(L7:L14,T8)</f>
        <v>5</v>
      </c>
      <c r="V8" s="53"/>
      <c r="W8" s="54"/>
      <c r="Y8" s="34">
        <f>N8</f>
        <v>12</v>
      </c>
      <c r="Z8" s="34">
        <f>COUNTIF(L15:L21,Y8)</f>
        <v>5</v>
      </c>
      <c r="AA8" s="53"/>
      <c r="AB8" s="54"/>
      <c r="AD8" s="34">
        <f>N8</f>
        <v>12</v>
      </c>
      <c r="AE8" s="34">
        <f>COUNTIF(L22:L29,AD8)</f>
        <v>6</v>
      </c>
      <c r="AF8" s="53"/>
      <c r="AG8" s="54"/>
      <c r="AI8" s="34">
        <f>N8</f>
        <v>12</v>
      </c>
      <c r="AJ8" s="34">
        <f>COUNTIF(L30:L36,AI8)</f>
        <v>7</v>
      </c>
      <c r="AK8" s="53"/>
      <c r="AL8" s="54"/>
      <c r="AN8" s="34">
        <f>N8</f>
        <v>12</v>
      </c>
      <c r="AO8" s="34">
        <f>COUNTIF(L37:L44,AN8)</f>
        <v>8</v>
      </c>
      <c r="AP8" s="53"/>
      <c r="AQ8" s="54"/>
      <c r="AS8" s="34">
        <f>N8</f>
        <v>12</v>
      </c>
      <c r="AT8" s="34">
        <f>COUNTIF(L45:L51,AS8)</f>
        <v>7</v>
      </c>
      <c r="AU8" s="53"/>
      <c r="AV8" s="54"/>
    </row>
    <row r="9" spans="1:48" x14ac:dyDescent="0.3">
      <c r="A9" s="56">
        <v>11</v>
      </c>
      <c r="B9" s="56">
        <v>309</v>
      </c>
      <c r="C9" s="59">
        <v>21</v>
      </c>
      <c r="D9" s="56">
        <v>318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COUNTIF(L15:L21,Y9)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COUNTIF(L22:L29,AD9)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COUNTIF(L30:L36,AI9)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COUNTIF(L37:L44,AN9)</f>
        <v>0</v>
      </c>
      <c r="AP9" s="34" t="e">
        <f>AO9/(AQ4-AO8)</f>
        <v>#DIV/0!</v>
      </c>
      <c r="AQ9" s="34" t="e">
        <f>IF(AP9=0,0,(AP9*((LOG(AP9))/LOG(2))))</f>
        <v>#DIV/0!</v>
      </c>
      <c r="AS9" s="34">
        <f>N9</f>
        <v>21</v>
      </c>
      <c r="AT9" s="34">
        <f>COUNTIF(L45:L51,AS9)</f>
        <v>0</v>
      </c>
      <c r="AU9" s="34" t="e">
        <f>AT9/(AV4-AT8)</f>
        <v>#DIV/0!</v>
      </c>
      <c r="AV9" s="34" t="e">
        <f>IF(AU9=0,0,(AU9*((LOG(AU9))/LOG(2))))</f>
        <v>#DIV/0!</v>
      </c>
    </row>
    <row r="10" spans="1:48" x14ac:dyDescent="0.3">
      <c r="A10" s="56">
        <v>22</v>
      </c>
      <c r="B10" s="56">
        <v>415</v>
      </c>
      <c r="C10" s="59">
        <v>23</v>
      </c>
      <c r="D10" s="56">
        <v>500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5</v>
      </c>
      <c r="P10" s="34">
        <f>O10/$Q$4</f>
        <v>0.1111111111111111</v>
      </c>
      <c r="Q10" s="34">
        <f>IF(P10=0,0,(P10*((LOG(P10))/LOG(2))))</f>
        <v>-0.3522138890491458</v>
      </c>
      <c r="T10" s="34">
        <f>N10</f>
        <v>22</v>
      </c>
      <c r="U10" s="34">
        <f>COUNTIF(L7:L14,T10)</f>
        <v>2</v>
      </c>
      <c r="V10" s="34">
        <f>U10/(W4-U8)</f>
        <v>0.66666666666666663</v>
      </c>
      <c r="W10" s="34">
        <f>IF(V10=0,0,(V10*((LOG(V10))/LOG(2))))</f>
        <v>-0.38997500048077083</v>
      </c>
      <c r="Y10" s="34">
        <f>N10</f>
        <v>22</v>
      </c>
      <c r="Z10" s="34">
        <f>COUNTIF(L15:L21,Y10)</f>
        <v>1</v>
      </c>
      <c r="AA10" s="34">
        <f>Z10/(AB4-Z8)</f>
        <v>0.5</v>
      </c>
      <c r="AB10" s="34">
        <f>IF(AA10=0,0,(AA10*((LOG(AA10))/LOG(2))))</f>
        <v>-0.5</v>
      </c>
      <c r="AD10" s="34">
        <f>N10</f>
        <v>22</v>
      </c>
      <c r="AE10" s="34">
        <f>COUNTIF(L22:L29,AD10)</f>
        <v>2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COUNTIF(L30:L36,AI10)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COUNTIF(L37:L44,AN10)</f>
        <v>0</v>
      </c>
      <c r="AP10" s="34" t="e">
        <f>AO10/(AQ4-AO8)</f>
        <v>#DIV/0!</v>
      </c>
      <c r="AQ10" s="34" t="e">
        <f>IF(AP10=0,0,(AP10*((LOG(AP10))/LOG(2))))</f>
        <v>#DIV/0!</v>
      </c>
      <c r="AS10" s="34">
        <f>N10</f>
        <v>22</v>
      </c>
      <c r="AT10" s="34">
        <f>COUNTIF(L45:L51,AS10)</f>
        <v>0</v>
      </c>
      <c r="AU10" s="34" t="e">
        <f>AT10/(AV4-AT8)</f>
        <v>#DIV/0!</v>
      </c>
      <c r="AV10" s="34" t="e">
        <f>IF(AU10=0,0,(AU10*((LOG(AU10))/LOG(2))))</f>
        <v>#DIV/0!</v>
      </c>
    </row>
    <row r="11" spans="1:48" x14ac:dyDescent="0.3">
      <c r="A11" s="56">
        <v>11</v>
      </c>
      <c r="B11" s="56">
        <v>592</v>
      </c>
      <c r="C11" s="59">
        <v>21</v>
      </c>
      <c r="D11" s="56">
        <v>608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COUNTIF(L15:L21,Y11)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COUNTIF(L22:L29,AD11)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COUNTIF(L30:L36,AI11)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COUNTIF(L37:L44,AN11)</f>
        <v>0</v>
      </c>
      <c r="AP11" s="34" t="e">
        <f>AO11/(AQ4-AO8)</f>
        <v>#DIV/0!</v>
      </c>
      <c r="AQ11" s="34" t="e">
        <f>IF(AP11=0,0,(AP11*((LOG(AP11))/LOG(2))))</f>
        <v>#DIV/0!</v>
      </c>
      <c r="AS11" s="34">
        <f>N11</f>
        <v>0</v>
      </c>
      <c r="AT11" s="34">
        <f>COUNTIF(L45:L51,AS11)</f>
        <v>0</v>
      </c>
      <c r="AU11" s="34" t="e">
        <f>AT11/(AV4-AT8)</f>
        <v>#DIV/0!</v>
      </c>
      <c r="AV11" s="34" t="e">
        <f>IF(AU11=0,0,(AU11*((LOG(AU11))/LOG(2))))</f>
        <v>#DIV/0!</v>
      </c>
    </row>
    <row r="12" spans="1:48" x14ac:dyDescent="0.3">
      <c r="A12" s="56">
        <v>22</v>
      </c>
      <c r="B12" s="56">
        <v>717</v>
      </c>
      <c r="C12" s="59">
        <v>23</v>
      </c>
      <c r="D12" s="56">
        <v>724</v>
      </c>
      <c r="E12" s="59"/>
      <c r="F12" s="56"/>
      <c r="G12" s="62"/>
      <c r="H12" s="62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COUNTIF(L15:L21,Y12)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COUNTIF(L22:L29,AD12)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COUNTIF(L30:L36,AI12)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COUNTIF(L37:L44,AN12)</f>
        <v>0</v>
      </c>
      <c r="AP12" s="34" t="e">
        <f>AO12/(AQ4-AO8)</f>
        <v>#DIV/0!</v>
      </c>
      <c r="AQ12" s="34" t="e">
        <f>IF(AP12=0,0,(AP12*((LOG(AP12))/LOG(2))))</f>
        <v>#DIV/0!</v>
      </c>
      <c r="AS12" s="34">
        <f>N12</f>
        <v>0</v>
      </c>
      <c r="AT12" s="34">
        <f>COUNTIF(L45:L51,AS12)</f>
        <v>0</v>
      </c>
      <c r="AU12" s="34" t="e">
        <f>AT12/(AV4-AT8)</f>
        <v>#DIV/0!</v>
      </c>
      <c r="AV12" s="34" t="e">
        <f>IF(AU12=0,0,(AU12*((LOG(AU12))/LOG(2))))</f>
        <v>#DIV/0!</v>
      </c>
    </row>
    <row r="13" spans="1:48" x14ac:dyDescent="0.3">
      <c r="A13" s="56">
        <v>11</v>
      </c>
      <c r="B13" s="56">
        <v>820</v>
      </c>
      <c r="C13" s="59">
        <v>21</v>
      </c>
      <c r="D13" s="56">
        <v>838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COUNTIF(L15:L21,Y13)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COUNTIF(L22:L29,AD13)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COUNTIF(L30:L36,AI13)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COUNTIF(L37:L44,AN13)</f>
        <v>0</v>
      </c>
      <c r="AP13" s="34" t="e">
        <f>AO13/(AQ4-AO8)</f>
        <v>#DIV/0!</v>
      </c>
      <c r="AQ13" s="34" t="e">
        <f>IF(AP13=0,0,(AP13*((LOG(AP13))/LOG(2))))</f>
        <v>#DIV/0!</v>
      </c>
      <c r="AS13" s="34">
        <f>N13</f>
        <v>0</v>
      </c>
      <c r="AT13" s="34">
        <f>COUNTIF(L45:L51,AS13)</f>
        <v>0</v>
      </c>
      <c r="AU13" s="34" t="e">
        <f>AT13/(AV4-AT8)</f>
        <v>#DIV/0!</v>
      </c>
      <c r="AV13" s="34" t="e">
        <f>IF(AU13=0,0,(AU13*((LOG(AU13))/LOG(2))))</f>
        <v>#DIV/0!</v>
      </c>
    </row>
    <row r="14" spans="1:48" x14ac:dyDescent="0.3">
      <c r="A14" s="56">
        <v>11</v>
      </c>
      <c r="B14" s="56">
        <v>932</v>
      </c>
      <c r="C14" s="59">
        <v>21</v>
      </c>
      <c r="D14" s="56">
        <v>1030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COUNTIF(L15:L21,Y14)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COUNTIF(L22:L29,AD14)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COUNTIF(L30:L36,AI14)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COUNTIF(L37:L44,AN14)</f>
        <v>0</v>
      </c>
      <c r="AP14" s="34" t="e">
        <f>AO14/(AQ4-AO8)</f>
        <v>#DIV/0!</v>
      </c>
      <c r="AQ14" s="34" t="e">
        <f>IF(AP14=0,0,(AP14*((LOG(AP14))/LOG(2))))</f>
        <v>#DIV/0!</v>
      </c>
      <c r="AS14" s="34">
        <f>N14</f>
        <v>0</v>
      </c>
      <c r="AT14" s="34">
        <f>COUNTIF(L45:L51,AS14)</f>
        <v>0</v>
      </c>
      <c r="AU14" s="34" t="e">
        <f>AT14/(AV4-AT8)</f>
        <v>#DIV/0!</v>
      </c>
      <c r="AV14" s="34" t="e">
        <f>IF(AU14=0,0,(AU14*((LOG(AU14))/LOG(2))))</f>
        <v>#DIV/0!</v>
      </c>
    </row>
    <row r="15" spans="1:48" x14ac:dyDescent="0.3">
      <c r="A15" s="57">
        <v>11</v>
      </c>
      <c r="B15" s="57">
        <v>1124</v>
      </c>
      <c r="C15" s="60">
        <v>21</v>
      </c>
      <c r="D15" s="57">
        <v>1203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0.75783340776760677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 t="e">
        <f>SUM(AP7:AP14)</f>
        <v>#DIV/0!</v>
      </c>
      <c r="AQ15" t="e">
        <f>-SUM(AQ7:AQ14)</f>
        <v>#DIV/0!</v>
      </c>
      <c r="AU15" t="e">
        <f>SUM(AU7:AU14)</f>
        <v>#DIV/0!</v>
      </c>
      <c r="AV15" t="e">
        <f>-SUM(AV7:AV14)</f>
        <v>#DIV/0!</v>
      </c>
    </row>
    <row r="16" spans="1:48" x14ac:dyDescent="0.3">
      <c r="A16" s="57">
        <v>11</v>
      </c>
      <c r="B16" s="57">
        <v>1296</v>
      </c>
      <c r="C16" s="60">
        <v>21</v>
      </c>
      <c r="D16" s="57">
        <v>1313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0.13799229412638211</v>
      </c>
      <c r="V16" s="27" t="s">
        <v>117</v>
      </c>
      <c r="W16" s="27">
        <f>W15/(LOG(W4)/LOG(2))</f>
        <v>0.30609861135149646</v>
      </c>
      <c r="AA16" s="27" t="s">
        <v>120</v>
      </c>
      <c r="AB16" s="27">
        <f>AB15/(LOG(AB4)/LOG(2))</f>
        <v>0.35620718710802218</v>
      </c>
      <c r="AF16" s="27" t="s">
        <v>121</v>
      </c>
      <c r="AG16" s="27">
        <f>AG15/(LOG(AG4)/LOG(2))</f>
        <v>0</v>
      </c>
      <c r="AK16" s="27" t="s">
        <v>122</v>
      </c>
      <c r="AL16" s="27" t="e">
        <f>AL15/(LOG(AL4)/LOG(2))</f>
        <v>#DIV/0!</v>
      </c>
      <c r="AP16" s="27" t="s">
        <v>123</v>
      </c>
      <c r="AQ16" s="27" t="e">
        <f>AQ15/(LOG(AQ4)/LOG(2))</f>
        <v>#DIV/0!</v>
      </c>
      <c r="AU16" s="27" t="s">
        <v>124</v>
      </c>
      <c r="AV16" s="27" t="e">
        <f>AV15/(LOG(AV4)/LOG(2))</f>
        <v>#DIV/0!</v>
      </c>
    </row>
    <row r="17" spans="1:22" x14ac:dyDescent="0.3">
      <c r="A17" s="57">
        <v>11</v>
      </c>
      <c r="B17" s="57">
        <v>1406</v>
      </c>
      <c r="C17" s="60">
        <v>21</v>
      </c>
      <c r="D17" s="57">
        <v>1427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1519</v>
      </c>
      <c r="C18" s="60">
        <v>12</v>
      </c>
      <c r="D18" s="57">
        <v>1520</v>
      </c>
      <c r="E18" s="60"/>
      <c r="F18" s="57"/>
      <c r="G18" s="63"/>
      <c r="H18" s="63"/>
      <c r="I18" s="39"/>
      <c r="J18" s="39"/>
      <c r="K18" s="49">
        <v>0</v>
      </c>
      <c r="L18">
        <v>11</v>
      </c>
    </row>
    <row r="19" spans="1:22" x14ac:dyDescent="0.3">
      <c r="A19" s="57">
        <v>11</v>
      </c>
      <c r="B19" s="57">
        <v>1617</v>
      </c>
      <c r="C19" s="60">
        <v>21</v>
      </c>
      <c r="D19" s="57">
        <v>1632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1738</v>
      </c>
      <c r="C20" s="60">
        <v>23</v>
      </c>
      <c r="D20" s="57">
        <v>1758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COUNTIF(L7:L51,G3)</f>
        <v>38</v>
      </c>
      <c r="O20" s="38"/>
      <c r="P20" s="45">
        <v>8</v>
      </c>
      <c r="Q20" s="45">
        <v>7</v>
      </c>
      <c r="R20" s="45">
        <v>8</v>
      </c>
      <c r="S20" s="45">
        <v>7</v>
      </c>
      <c r="T20" s="45">
        <v>8</v>
      </c>
      <c r="U20" s="45">
        <v>7</v>
      </c>
      <c r="V20" s="44"/>
    </row>
    <row r="21" spans="1:22" x14ac:dyDescent="0.3">
      <c r="A21" s="57">
        <v>11</v>
      </c>
      <c r="B21" s="57">
        <v>1856</v>
      </c>
      <c r="C21" s="60">
        <v>21</v>
      </c>
      <c r="D21" s="57">
        <v>1865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6">
        <v>11</v>
      </c>
      <c r="B22" s="56">
        <v>1957</v>
      </c>
      <c r="C22" s="59">
        <v>21</v>
      </c>
      <c r="D22" s="56">
        <v>1975</v>
      </c>
      <c r="E22" s="59"/>
      <c r="F22" s="56"/>
      <c r="G22" s="62"/>
      <c r="H22" s="62"/>
      <c r="I22" s="40"/>
      <c r="J22" s="40"/>
      <c r="K22" s="41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6">
        <v>11</v>
      </c>
      <c r="B23" s="56">
        <v>2066</v>
      </c>
      <c r="C23" s="59">
        <v>21</v>
      </c>
      <c r="D23" s="56">
        <v>2081</v>
      </c>
      <c r="E23" s="59"/>
      <c r="F23" s="56"/>
      <c r="G23" s="62"/>
      <c r="H23" s="62"/>
      <c r="I23" s="40"/>
      <c r="J23" s="40"/>
      <c r="K23" s="41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2172</v>
      </c>
      <c r="C24" s="59">
        <v>21</v>
      </c>
      <c r="D24" s="56">
        <v>2247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106</v>
      </c>
      <c r="P24" s="45">
        <f>U8</f>
        <v>5</v>
      </c>
      <c r="Q24" s="45">
        <f>Z8</f>
        <v>5</v>
      </c>
      <c r="R24" s="45">
        <f>AE8</f>
        <v>6</v>
      </c>
      <c r="S24" s="45">
        <f>AJ8</f>
        <v>7</v>
      </c>
      <c r="T24" s="45">
        <f>AO8</f>
        <v>8</v>
      </c>
      <c r="U24" s="45">
        <f>AT8</f>
        <v>7</v>
      </c>
      <c r="V24" s="43"/>
    </row>
    <row r="25" spans="1:22" x14ac:dyDescent="0.3">
      <c r="A25" s="56">
        <v>11</v>
      </c>
      <c r="B25" s="56">
        <v>2339</v>
      </c>
      <c r="C25" s="59">
        <v>21</v>
      </c>
      <c r="D25" s="56">
        <v>2364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2457</v>
      </c>
      <c r="C26" s="59">
        <v>21</v>
      </c>
      <c r="D26" s="56">
        <v>2504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2596</v>
      </c>
      <c r="C27" s="59">
        <v>21</v>
      </c>
      <c r="D27" s="56">
        <v>2612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22</v>
      </c>
      <c r="B28" s="56">
        <v>2727</v>
      </c>
      <c r="C28" s="59">
        <v>23</v>
      </c>
      <c r="D28" s="56">
        <v>2734</v>
      </c>
      <c r="E28" s="59"/>
      <c r="F28" s="56"/>
      <c r="G28" s="62"/>
      <c r="H28" s="62"/>
      <c r="I28" s="40"/>
      <c r="J28" s="40"/>
      <c r="K28" s="41">
        <v>0</v>
      </c>
      <c r="L28">
        <v>22</v>
      </c>
      <c r="N28" s="39"/>
      <c r="O28" s="48" t="s">
        <v>110</v>
      </c>
      <c r="P28">
        <f>D14/P20</f>
        <v>128.75</v>
      </c>
      <c r="Q28">
        <f>(D21-D14)/Q20</f>
        <v>119.28571428571429</v>
      </c>
      <c r="R28">
        <f>(D29-D21)/R20</f>
        <v>130.5</v>
      </c>
      <c r="S28">
        <f>(D36-D29)/S20</f>
        <v>112.71428571428571</v>
      </c>
      <c r="T28">
        <f>(D44-D36)/T20</f>
        <v>133.875</v>
      </c>
      <c r="U28">
        <f>(D51-D44)/U20</f>
        <v>124.71428571428571</v>
      </c>
    </row>
    <row r="29" spans="1:22" x14ac:dyDescent="0.3">
      <c r="A29" s="56">
        <v>22</v>
      </c>
      <c r="B29" s="56">
        <v>2850</v>
      </c>
      <c r="C29" s="59">
        <v>23</v>
      </c>
      <c r="D29" s="56">
        <v>2909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7">
        <v>11</v>
      </c>
      <c r="B30" s="57">
        <v>3006</v>
      </c>
      <c r="C30" s="60">
        <v>21</v>
      </c>
      <c r="D30" s="57">
        <v>3024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3117</v>
      </c>
      <c r="C31" s="60">
        <v>21</v>
      </c>
      <c r="D31" s="57">
        <v>3144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3235</v>
      </c>
      <c r="C32" s="60">
        <v>21</v>
      </c>
      <c r="D32" s="57">
        <v>3250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3343</v>
      </c>
      <c r="C33" s="60">
        <v>21</v>
      </c>
      <c r="D33" s="57">
        <v>3360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3452</v>
      </c>
      <c r="C34" s="60">
        <v>21</v>
      </c>
      <c r="D34" s="57">
        <v>3472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3565</v>
      </c>
      <c r="C35" s="60">
        <v>21</v>
      </c>
      <c r="D35" s="57">
        <v>3587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3678</v>
      </c>
      <c r="C36" s="60">
        <v>21</v>
      </c>
      <c r="D36" s="57">
        <v>3698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6">
        <v>11</v>
      </c>
      <c r="B37" s="56">
        <v>3795</v>
      </c>
      <c r="C37" s="59">
        <v>21</v>
      </c>
      <c r="D37" s="56">
        <v>3819</v>
      </c>
      <c r="E37" s="59"/>
      <c r="F37" s="56"/>
      <c r="G37" s="62"/>
      <c r="H37" s="62"/>
      <c r="I37" s="40"/>
      <c r="J37" s="40"/>
      <c r="K37" s="41">
        <v>0</v>
      </c>
      <c r="L37">
        <v>12</v>
      </c>
    </row>
    <row r="38" spans="1:12" x14ac:dyDescent="0.3">
      <c r="A38" s="56">
        <v>11</v>
      </c>
      <c r="B38" s="56">
        <v>3911</v>
      </c>
      <c r="C38" s="59">
        <v>21</v>
      </c>
      <c r="D38" s="56">
        <v>3959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4050</v>
      </c>
      <c r="C39" s="59">
        <v>21</v>
      </c>
      <c r="D39" s="56">
        <v>4069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4161</v>
      </c>
      <c r="C40" s="59">
        <v>21</v>
      </c>
      <c r="D40" s="56">
        <v>4197</v>
      </c>
      <c r="E40" s="59"/>
      <c r="F40" s="56"/>
      <c r="G40" s="62"/>
      <c r="H40" s="62"/>
      <c r="I40" s="40"/>
      <c r="J40" s="40"/>
      <c r="K40" s="41">
        <v>0</v>
      </c>
      <c r="L40">
        <v>12</v>
      </c>
    </row>
    <row r="41" spans="1:12" x14ac:dyDescent="0.3">
      <c r="A41" s="56">
        <v>11</v>
      </c>
      <c r="B41" s="56">
        <v>4289</v>
      </c>
      <c r="C41" s="59">
        <v>21</v>
      </c>
      <c r="D41" s="56">
        <v>4321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11</v>
      </c>
      <c r="B42" s="56">
        <v>4413</v>
      </c>
      <c r="C42" s="59">
        <v>21</v>
      </c>
      <c r="D42" s="56">
        <v>4466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4583</v>
      </c>
      <c r="C43" s="59">
        <v>21</v>
      </c>
      <c r="D43" s="56">
        <v>4610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4702</v>
      </c>
      <c r="C44" s="59">
        <v>21</v>
      </c>
      <c r="D44" s="56">
        <v>4769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7">
        <v>11</v>
      </c>
      <c r="B45" s="57">
        <v>4861</v>
      </c>
      <c r="C45" s="60">
        <v>21</v>
      </c>
      <c r="D45" s="57">
        <v>4897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7">
        <v>11</v>
      </c>
      <c r="B46" s="57">
        <v>4988</v>
      </c>
      <c r="C46" s="60">
        <v>21</v>
      </c>
      <c r="D46" s="57">
        <v>5001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5093</v>
      </c>
      <c r="C47" s="60">
        <v>21</v>
      </c>
      <c r="D47" s="57">
        <v>5148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5243</v>
      </c>
      <c r="C48" s="60">
        <v>21</v>
      </c>
      <c r="D48" s="57">
        <v>5275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5367</v>
      </c>
      <c r="C49" s="60">
        <v>21</v>
      </c>
      <c r="D49" s="57">
        <v>5382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5475</v>
      </c>
      <c r="C50" s="60">
        <v>21</v>
      </c>
      <c r="D50" s="57">
        <v>5484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5576</v>
      </c>
      <c r="C51" s="60">
        <v>21</v>
      </c>
      <c r="D51" s="57">
        <v>5642</v>
      </c>
      <c r="E51" s="60"/>
      <c r="F51" s="57"/>
      <c r="G51" s="63"/>
      <c r="H51" s="63"/>
      <c r="I51" s="39"/>
      <c r="J51" s="39"/>
      <c r="K51" s="49">
        <v>1</v>
      </c>
      <c r="L51">
        <v>12</v>
      </c>
    </row>
    <row r="52" spans="1:12" x14ac:dyDescent="0.3">
      <c r="A52" s="17"/>
      <c r="B52" s="17"/>
      <c r="C52" s="17"/>
      <c r="D52" s="17"/>
      <c r="E52" s="17"/>
      <c r="F52" s="17"/>
      <c r="G52" s="17"/>
      <c r="H5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51</v>
      </c>
      <c r="V3" s="25" t="s">
        <v>118</v>
      </c>
      <c r="W3">
        <f>COUNTA(L7:L15)</f>
        <v>9</v>
      </c>
      <c r="AA3" s="25" t="s">
        <v>118</v>
      </c>
      <c r="AB3">
        <f>COUNTA(L16:L23)</f>
        <v>8</v>
      </c>
      <c r="AF3" s="25" t="s">
        <v>118</v>
      </c>
      <c r="AG3">
        <f>COUNTA(L24:L32)</f>
        <v>9</v>
      </c>
      <c r="AK3" s="25" t="s">
        <v>118</v>
      </c>
      <c r="AL3">
        <f>COUNTA(L33:L40)</f>
        <v>8</v>
      </c>
      <c r="AP3" s="25" t="s">
        <v>118</v>
      </c>
      <c r="AQ3">
        <f>COUNTA(L41:L49)</f>
        <v>9</v>
      </c>
      <c r="AU3" s="25" t="s">
        <v>118</v>
      </c>
      <c r="AV3">
        <f>COUNTA(L50:L57)</f>
        <v>8</v>
      </c>
    </row>
    <row r="4" spans="1:48" x14ac:dyDescent="0.3">
      <c r="P4" s="25" t="s">
        <v>86</v>
      </c>
      <c r="Q4" s="26">
        <f>SUM(O7:O14)</f>
        <v>51</v>
      </c>
      <c r="V4" s="25" t="s">
        <v>119</v>
      </c>
      <c r="W4">
        <f>SUM(U7:U14)</f>
        <v>9</v>
      </c>
      <c r="AA4" s="25" t="s">
        <v>119</v>
      </c>
      <c r="AB4">
        <f>SUM(Z7:Z14)</f>
        <v>8</v>
      </c>
      <c r="AF4" s="25" t="s">
        <v>119</v>
      </c>
      <c r="AG4">
        <f>SUM(AE7:AE14)</f>
        <v>9</v>
      </c>
      <c r="AK4" s="25" t="s">
        <v>119</v>
      </c>
      <c r="AL4">
        <f>SUM(AJ7:AJ14)</f>
        <v>8</v>
      </c>
      <c r="AP4" s="25" t="s">
        <v>119</v>
      </c>
      <c r="AQ4">
        <f>SUM(AO7:AO14)</f>
        <v>9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22</v>
      </c>
      <c r="B7" s="55">
        <v>38</v>
      </c>
      <c r="C7" s="58">
        <v>23</v>
      </c>
      <c r="D7" s="55">
        <v>73</v>
      </c>
      <c r="E7" s="58"/>
      <c r="F7" s="55"/>
      <c r="G7" s="61"/>
      <c r="H7" s="61"/>
      <c r="I7" s="40"/>
      <c r="J7" s="40"/>
      <c r="K7" s="41">
        <v>0</v>
      </c>
      <c r="L7">
        <v>22</v>
      </c>
      <c r="N7" s="34">
        <v>11</v>
      </c>
      <c r="O7" s="34">
        <f>COUNTIF($L$7:$L$500,N7)</f>
        <v>1</v>
      </c>
      <c r="P7" s="34">
        <f>O7/$Q$4</f>
        <v>1.9607843137254902E-2</v>
      </c>
      <c r="Q7" s="34">
        <f>IF(P7=0,0,(P7*((LOG(P7))/LOG(2))))</f>
        <v>-0.11122402631316657</v>
      </c>
      <c r="T7" s="34">
        <f>N7</f>
        <v>11</v>
      </c>
      <c r="U7" s="34">
        <f>COUNTIF(L7:L15,T7)</f>
        <v>1</v>
      </c>
      <c r="V7" s="34">
        <f>U7/(W4-U8)</f>
        <v>0.14285714285714285</v>
      </c>
      <c r="W7" s="34">
        <f>IF(V7=0,0,(V7*((LOG(V7))/LOG(2))))</f>
        <v>-0.40105070315108626</v>
      </c>
      <c r="Y7" s="34">
        <f>N7</f>
        <v>11</v>
      </c>
      <c r="Z7" s="34">
        <f>COUNTIF(L16:L23,Y7)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COUNTIF(L24:L32,AD7)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COUNTIF(L33:L40,AI7)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COUNTIF(L41:L49,AN7)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COUNTIF(L50:L57,AS7)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187</v>
      </c>
      <c r="C8" s="59">
        <v>21</v>
      </c>
      <c r="D8" s="56">
        <v>227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39</v>
      </c>
      <c r="P8" s="34">
        <f>O8/$Q$4</f>
        <v>0.76470588235294112</v>
      </c>
      <c r="Q8" s="34">
        <f>IF(P8=0,0,(P8*((LOG(P8))/LOG(2))))</f>
        <v>-0.29595885884824796</v>
      </c>
      <c r="T8" s="34">
        <f>N8</f>
        <v>12</v>
      </c>
      <c r="U8" s="34">
        <f>COUNTIF(L7:L15,T8)</f>
        <v>2</v>
      </c>
      <c r="V8" s="53"/>
      <c r="W8" s="54"/>
      <c r="Y8" s="34">
        <f>N8</f>
        <v>12</v>
      </c>
      <c r="Z8" s="34">
        <f>COUNTIF(L16:L23,Y8)</f>
        <v>6</v>
      </c>
      <c r="AA8" s="53"/>
      <c r="AB8" s="54"/>
      <c r="AD8" s="34">
        <f>N8</f>
        <v>12</v>
      </c>
      <c r="AE8" s="34">
        <f>COUNTIF(L24:L32,AD8)</f>
        <v>8</v>
      </c>
      <c r="AF8" s="53"/>
      <c r="AG8" s="54"/>
      <c r="AI8" s="34">
        <f>N8</f>
        <v>12</v>
      </c>
      <c r="AJ8" s="34">
        <f>COUNTIF(L33:L40,AI8)</f>
        <v>8</v>
      </c>
      <c r="AK8" s="53"/>
      <c r="AL8" s="54"/>
      <c r="AN8" s="34">
        <f>N8</f>
        <v>12</v>
      </c>
      <c r="AO8" s="34">
        <f>COUNTIF(L41:L49,AN8)</f>
        <v>8</v>
      </c>
      <c r="AP8" s="53"/>
      <c r="AQ8" s="54"/>
      <c r="AS8" s="34">
        <f>N8</f>
        <v>12</v>
      </c>
      <c r="AT8" s="34">
        <f>COUNTIF(L50:L57,AS8)</f>
        <v>7</v>
      </c>
      <c r="AU8" s="53"/>
      <c r="AV8" s="54"/>
    </row>
    <row r="9" spans="1:48" x14ac:dyDescent="0.3">
      <c r="A9" s="56">
        <v>22</v>
      </c>
      <c r="B9" s="56">
        <v>343</v>
      </c>
      <c r="C9" s="59">
        <v>23</v>
      </c>
      <c r="D9" s="56">
        <v>351</v>
      </c>
      <c r="E9" s="59"/>
      <c r="F9" s="56"/>
      <c r="G9" s="62"/>
      <c r="H9" s="62"/>
      <c r="I9" s="40"/>
      <c r="J9" s="40"/>
      <c r="K9" s="41">
        <v>0</v>
      </c>
      <c r="L9">
        <v>22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COUNTIF(L7:L15,T9)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COUNTIF(L16:L23,Y9)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COUNTIF(L24:L32,AD9)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COUNTIF(L33:L40,AI9)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COUNTIF(L41:L49,AN9)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COUNTIF(L50:L57,AS9)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478</v>
      </c>
      <c r="C10" s="59">
        <v>23</v>
      </c>
      <c r="D10" s="56">
        <v>485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11</v>
      </c>
      <c r="P10" s="34">
        <f>O10/$Q$4</f>
        <v>0.21568627450980393</v>
      </c>
      <c r="Q10" s="34">
        <f>IF(P10=0,0,(P10*((LOG(P10))/LOG(2))))</f>
        <v>-0.477312371699533</v>
      </c>
      <c r="T10" s="34">
        <f>N10</f>
        <v>22</v>
      </c>
      <c r="U10" s="34">
        <f>COUNTIF(L7:L15,T10)</f>
        <v>6</v>
      </c>
      <c r="V10" s="34">
        <f>U10/(W4-U8)</f>
        <v>0.8571428571428571</v>
      </c>
      <c r="W10" s="34">
        <f>IF(V10=0,0,(V10*((LOG(V10))/LOG(2))))</f>
        <v>-0.19062207543124113</v>
      </c>
      <c r="Y10" s="34">
        <f>N10</f>
        <v>22</v>
      </c>
      <c r="Z10" s="34">
        <f>COUNTIF(L16:L23,Y10)</f>
        <v>2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COUNTIF(L24:L32,AD10)</f>
        <v>1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COUNTIF(L33:L40,AI10)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COUNTIF(L41:L49,AN10)</f>
        <v>1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COUNTIF(L50:L57,AS10)</f>
        <v>1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583</v>
      </c>
      <c r="C11" s="59">
        <v>12</v>
      </c>
      <c r="D11" s="56">
        <v>603</v>
      </c>
      <c r="E11" s="59"/>
      <c r="F11" s="56"/>
      <c r="G11" s="62"/>
      <c r="H11" s="62"/>
      <c r="I11" s="40"/>
      <c r="J11" s="40"/>
      <c r="K11" s="41">
        <v>0</v>
      </c>
      <c r="L11">
        <v>11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COUNTIF(L16:L23,Y11)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COUNTIF(L24:L32,AD11)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COUNTIF(L33:L40,AI11)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COUNTIF(L41:L49,AN11)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COUNTIF(L50:L57,AS11)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726</v>
      </c>
      <c r="C12" s="59">
        <v>23</v>
      </c>
      <c r="D12" s="56">
        <v>750</v>
      </c>
      <c r="E12" s="59"/>
      <c r="F12" s="56"/>
      <c r="G12" s="62"/>
      <c r="H12" s="62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COUNTIF(L16:L23,Y12)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COUNTIF(L24:L32,AD12)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COUNTIF(L33:L40,AI12)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COUNTIF(L41:L49,AN12)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COUNTIF(L50:L57,AS12)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22</v>
      </c>
      <c r="B13" s="56">
        <v>895</v>
      </c>
      <c r="C13" s="59">
        <v>23</v>
      </c>
      <c r="D13" s="56">
        <v>909</v>
      </c>
      <c r="E13" s="59"/>
      <c r="F13" s="56"/>
      <c r="G13" s="62"/>
      <c r="H13" s="62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COUNTIF(L16:L23,Y13)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COUNTIF(L24:L32,AD13)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COUNTIF(L33:L40,AI13)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COUNTIF(L41:L49,AN13)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COUNTIF(L50:L57,AS13)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1006</v>
      </c>
      <c r="C14" s="59">
        <v>21</v>
      </c>
      <c r="D14" s="56">
        <v>1039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COUNTIF(L16:L23,Y14)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COUNTIF(L24:L32,AD14)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COUNTIF(L33:L40,AI14)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COUNTIF(L41:L49,AN14)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COUNTIF(L50:L57,AS14)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22</v>
      </c>
      <c r="B15" s="56">
        <v>1144</v>
      </c>
      <c r="C15" s="59">
        <v>23</v>
      </c>
      <c r="D15" s="56">
        <v>1187</v>
      </c>
      <c r="E15" s="59"/>
      <c r="F15" s="56"/>
      <c r="G15" s="62"/>
      <c r="H15" s="62"/>
      <c r="I15" s="40"/>
      <c r="J15" s="40"/>
      <c r="K15" s="41">
        <v>0</v>
      </c>
      <c r="L15">
        <v>22</v>
      </c>
      <c r="P15">
        <f>SUM(P7:P14)</f>
        <v>1</v>
      </c>
      <c r="Q15">
        <f>-SUM(Q7:Q14)</f>
        <v>0.88449525686094754</v>
      </c>
      <c r="V15">
        <f>SUM(V7:V14)</f>
        <v>1</v>
      </c>
      <c r="W15">
        <f>-SUM(W7:W14)</f>
        <v>0.59167277858232736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1283</v>
      </c>
      <c r="C16" s="60">
        <v>21</v>
      </c>
      <c r="D16" s="57">
        <v>1314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0.15592893754217915</v>
      </c>
      <c r="V16" s="27" t="s">
        <v>117</v>
      </c>
      <c r="W16" s="27">
        <f>W15/(LOG(W4)/LOG(2))</f>
        <v>0.18665198019294366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 t="e">
        <f>AL15/(LOG(AL4)/LOG(2))</f>
        <v>#DIV/0!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1413</v>
      </c>
      <c r="C17" s="60">
        <v>21</v>
      </c>
      <c r="D17" s="57">
        <v>1423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1516</v>
      </c>
      <c r="C18" s="60">
        <v>21</v>
      </c>
      <c r="D18" s="57">
        <v>1564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1659</v>
      </c>
      <c r="C19" s="60">
        <v>21</v>
      </c>
      <c r="D19" s="57">
        <v>1684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1775</v>
      </c>
      <c r="C20" s="60">
        <v>21</v>
      </c>
      <c r="D20" s="57">
        <v>1796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COUNTIF(L7:L57,G3)</f>
        <v>39</v>
      </c>
      <c r="O20" s="38"/>
      <c r="P20" s="45">
        <v>9</v>
      </c>
      <c r="Q20" s="45">
        <v>8</v>
      </c>
      <c r="R20" s="45">
        <v>9</v>
      </c>
      <c r="S20" s="45">
        <v>8</v>
      </c>
      <c r="T20" s="45">
        <v>9</v>
      </c>
      <c r="U20" s="45">
        <v>8</v>
      </c>
      <c r="V20" s="44"/>
    </row>
    <row r="21" spans="1:22" x14ac:dyDescent="0.3">
      <c r="A21" s="57">
        <v>22</v>
      </c>
      <c r="B21" s="57">
        <v>1904</v>
      </c>
      <c r="C21" s="60">
        <v>23</v>
      </c>
      <c r="D21" s="57">
        <v>1911</v>
      </c>
      <c r="E21" s="60"/>
      <c r="F21" s="57"/>
      <c r="G21" s="63"/>
      <c r="H21" s="63"/>
      <c r="I21" s="39"/>
      <c r="J21" s="39"/>
      <c r="K21" s="49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2003</v>
      </c>
      <c r="C22" s="60">
        <v>21</v>
      </c>
      <c r="D22" s="57">
        <v>2014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22</v>
      </c>
      <c r="B23" s="57">
        <v>2143</v>
      </c>
      <c r="C23" s="60">
        <v>23</v>
      </c>
      <c r="D23" s="57">
        <v>2191</v>
      </c>
      <c r="E23" s="60"/>
      <c r="F23" s="57"/>
      <c r="G23" s="63"/>
      <c r="H23" s="63"/>
      <c r="I23" s="39"/>
      <c r="J23" s="39"/>
      <c r="K23" s="49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22</v>
      </c>
      <c r="B24" s="56">
        <v>2314</v>
      </c>
      <c r="C24" s="59">
        <v>23</v>
      </c>
      <c r="D24" s="56">
        <v>2327</v>
      </c>
      <c r="E24" s="59"/>
      <c r="F24" s="56"/>
      <c r="G24" s="62"/>
      <c r="H24" s="62"/>
      <c r="I24" s="40"/>
      <c r="J24" s="40"/>
      <c r="K24" s="41">
        <v>0</v>
      </c>
      <c r="L24">
        <v>22</v>
      </c>
      <c r="O24" s="43" t="s">
        <v>106</v>
      </c>
      <c r="P24" s="45">
        <f>U8</f>
        <v>2</v>
      </c>
      <c r="Q24" s="45">
        <f>Z8</f>
        <v>6</v>
      </c>
      <c r="R24" s="45">
        <f>AE8</f>
        <v>8</v>
      </c>
      <c r="S24" s="45">
        <f>AJ8</f>
        <v>8</v>
      </c>
      <c r="T24" s="45">
        <f>AO8</f>
        <v>8</v>
      </c>
      <c r="U24" s="45">
        <f>AT8</f>
        <v>7</v>
      </c>
      <c r="V24" s="43"/>
    </row>
    <row r="25" spans="1:22" x14ac:dyDescent="0.3">
      <c r="A25" s="56">
        <v>11</v>
      </c>
      <c r="B25" s="56">
        <v>2425</v>
      </c>
      <c r="C25" s="59">
        <v>21</v>
      </c>
      <c r="D25" s="56">
        <v>2468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2560</v>
      </c>
      <c r="C26" s="59">
        <v>21</v>
      </c>
      <c r="D26" s="56">
        <v>2596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2688</v>
      </c>
      <c r="C27" s="59">
        <v>21</v>
      </c>
      <c r="D27" s="56">
        <v>2710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2803</v>
      </c>
      <c r="C28" s="59">
        <v>21</v>
      </c>
      <c r="D28" s="56">
        <v>2820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D15/P20</f>
        <v>131.88888888888889</v>
      </c>
      <c r="Q28">
        <f>(D23-D15)/Q20</f>
        <v>125.5</v>
      </c>
      <c r="R28">
        <f>(D32-D23)/R20</f>
        <v>121.55555555555556</v>
      </c>
      <c r="S28">
        <f>(D40-D32)/S20</f>
        <v>125.125</v>
      </c>
      <c r="T28">
        <f>(D49-D40)/T20</f>
        <v>120.66666666666667</v>
      </c>
      <c r="U28">
        <f>(D57-D49)/U20</f>
        <v>116.5</v>
      </c>
    </row>
    <row r="29" spans="1:22" x14ac:dyDescent="0.3">
      <c r="A29" s="56">
        <v>11</v>
      </c>
      <c r="B29" s="56">
        <v>2911</v>
      </c>
      <c r="C29" s="59">
        <v>21</v>
      </c>
      <c r="D29" s="56">
        <v>2928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11</v>
      </c>
      <c r="B30" s="56">
        <v>3020</v>
      </c>
      <c r="C30" s="59">
        <v>21</v>
      </c>
      <c r="D30" s="56">
        <v>3037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11</v>
      </c>
      <c r="B31" s="56">
        <v>3127</v>
      </c>
      <c r="C31" s="59">
        <v>21</v>
      </c>
      <c r="D31" s="56">
        <v>3146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3238</v>
      </c>
      <c r="C32" s="59">
        <v>21</v>
      </c>
      <c r="D32" s="56">
        <v>3285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7">
        <v>11</v>
      </c>
      <c r="B33" s="57">
        <v>3377</v>
      </c>
      <c r="C33" s="60">
        <v>21</v>
      </c>
      <c r="D33" s="57">
        <v>3465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3557</v>
      </c>
      <c r="C34" s="60">
        <v>21</v>
      </c>
      <c r="D34" s="57">
        <v>3574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3666</v>
      </c>
      <c r="C35" s="60">
        <v>21</v>
      </c>
      <c r="D35" s="57">
        <v>3691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3785</v>
      </c>
      <c r="C36" s="60">
        <v>21</v>
      </c>
      <c r="D36" s="57">
        <v>3821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3913</v>
      </c>
      <c r="C37" s="60">
        <v>21</v>
      </c>
      <c r="D37" s="57">
        <v>3937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4028</v>
      </c>
      <c r="C38" s="60">
        <v>21</v>
      </c>
      <c r="D38" s="57">
        <v>4037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11</v>
      </c>
      <c r="B39" s="57">
        <v>4130</v>
      </c>
      <c r="C39" s="60">
        <v>21</v>
      </c>
      <c r="D39" s="57">
        <v>4184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4278</v>
      </c>
      <c r="C40" s="60">
        <v>21</v>
      </c>
      <c r="D40" s="57">
        <v>4286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6">
        <v>11</v>
      </c>
      <c r="B41" s="56">
        <v>4378</v>
      </c>
      <c r="C41" s="59">
        <v>21</v>
      </c>
      <c r="D41" s="56">
        <v>4391</v>
      </c>
      <c r="E41" s="59"/>
      <c r="F41" s="56"/>
      <c r="G41" s="62"/>
      <c r="H41" s="62"/>
      <c r="I41" s="40"/>
      <c r="J41" s="40"/>
      <c r="K41" s="41">
        <v>0</v>
      </c>
      <c r="L41">
        <v>12</v>
      </c>
    </row>
    <row r="42" spans="1:12" x14ac:dyDescent="0.3">
      <c r="A42" s="56">
        <v>22</v>
      </c>
      <c r="B42" s="56">
        <v>4520</v>
      </c>
      <c r="C42" s="59">
        <v>23</v>
      </c>
      <c r="D42" s="56">
        <v>4545</v>
      </c>
      <c r="E42" s="59"/>
      <c r="F42" s="56"/>
      <c r="G42" s="62"/>
      <c r="H42" s="62"/>
      <c r="I42" s="40"/>
      <c r="J42" s="40"/>
      <c r="K42" s="41">
        <v>0</v>
      </c>
      <c r="L42">
        <v>22</v>
      </c>
    </row>
    <row r="43" spans="1:12" x14ac:dyDescent="0.3">
      <c r="A43" s="56">
        <v>11</v>
      </c>
      <c r="B43" s="56">
        <v>4641</v>
      </c>
      <c r="C43" s="59">
        <v>21</v>
      </c>
      <c r="D43" s="56">
        <v>4653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4746</v>
      </c>
      <c r="C44" s="59">
        <v>21</v>
      </c>
      <c r="D44" s="56">
        <v>4757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4849</v>
      </c>
      <c r="C45" s="59">
        <v>21</v>
      </c>
      <c r="D45" s="56">
        <v>4884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4975</v>
      </c>
      <c r="C46" s="59">
        <v>21</v>
      </c>
      <c r="D46" s="56">
        <v>5010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5105</v>
      </c>
      <c r="C47" s="59">
        <v>21</v>
      </c>
      <c r="D47" s="56">
        <v>5126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5218</v>
      </c>
      <c r="C48" s="59">
        <v>21</v>
      </c>
      <c r="D48" s="56">
        <v>5247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5340</v>
      </c>
      <c r="C49" s="59">
        <v>21</v>
      </c>
      <c r="D49" s="56">
        <v>5372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7">
        <v>11</v>
      </c>
      <c r="B50" s="57">
        <v>5463</v>
      </c>
      <c r="C50" s="60">
        <v>21</v>
      </c>
      <c r="D50" s="57">
        <v>5479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5571</v>
      </c>
      <c r="C51" s="60">
        <v>21</v>
      </c>
      <c r="D51" s="57">
        <v>5588</v>
      </c>
      <c r="E51" s="60"/>
      <c r="F51" s="57"/>
      <c r="G51" s="63"/>
      <c r="H51" s="63"/>
      <c r="I51" s="39"/>
      <c r="J51" s="39"/>
      <c r="K51" s="49">
        <v>0</v>
      </c>
      <c r="L51">
        <v>12</v>
      </c>
    </row>
    <row r="52" spans="1:12" x14ac:dyDescent="0.3">
      <c r="A52" s="57">
        <v>11</v>
      </c>
      <c r="B52" s="57">
        <v>5680</v>
      </c>
      <c r="C52" s="60">
        <v>21</v>
      </c>
      <c r="D52" s="57">
        <v>5694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5786</v>
      </c>
      <c r="C53" s="60">
        <v>21</v>
      </c>
      <c r="D53" s="57">
        <v>5799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11</v>
      </c>
      <c r="B54" s="57">
        <v>5891</v>
      </c>
      <c r="C54" s="60">
        <v>21</v>
      </c>
      <c r="D54" s="57">
        <v>5902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22</v>
      </c>
      <c r="B55" s="57">
        <v>6038</v>
      </c>
      <c r="C55" s="60">
        <v>23</v>
      </c>
      <c r="D55" s="57">
        <v>6082</v>
      </c>
      <c r="E55" s="60"/>
      <c r="F55" s="57"/>
      <c r="G55" s="63"/>
      <c r="H55" s="63"/>
      <c r="I55" s="39"/>
      <c r="J55" s="39"/>
      <c r="K55" s="49">
        <v>0</v>
      </c>
      <c r="L55">
        <v>22</v>
      </c>
    </row>
    <row r="56" spans="1:12" x14ac:dyDescent="0.3">
      <c r="A56" s="57">
        <v>11</v>
      </c>
      <c r="B56" s="57">
        <v>6180</v>
      </c>
      <c r="C56" s="60">
        <v>21</v>
      </c>
      <c r="D56" s="57">
        <v>6189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6282</v>
      </c>
      <c r="C57" s="60">
        <v>21</v>
      </c>
      <c r="D57" s="57">
        <v>6304</v>
      </c>
      <c r="E57" s="60"/>
      <c r="F57" s="57"/>
      <c r="G57" s="63"/>
      <c r="H57" s="63"/>
      <c r="I57" s="39"/>
      <c r="J57" s="39"/>
      <c r="K57" s="49">
        <v>1</v>
      </c>
      <c r="L57">
        <v>12</v>
      </c>
    </row>
    <row r="58" spans="1:12" x14ac:dyDescent="0.3">
      <c r="A58" s="17"/>
      <c r="B58" s="17"/>
      <c r="C58" s="17"/>
      <c r="D58" s="17"/>
      <c r="E58" s="17"/>
      <c r="F58" s="17"/>
      <c r="G58" s="17"/>
      <c r="H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53</v>
      </c>
      <c r="V3" s="25" t="s">
        <v>118</v>
      </c>
      <c r="W3">
        <f>COUNTA(L7:L15)</f>
        <v>9</v>
      </c>
      <c r="AA3" s="25" t="s">
        <v>118</v>
      </c>
      <c r="AB3">
        <f>COUNTA(L16:L24)</f>
        <v>9</v>
      </c>
      <c r="AF3" s="25" t="s">
        <v>118</v>
      </c>
      <c r="AG3">
        <f>COUNTA(L25:L32)</f>
        <v>8</v>
      </c>
      <c r="AK3" s="25" t="s">
        <v>118</v>
      </c>
      <c r="AL3">
        <f>COUNTA(L33:L41)</f>
        <v>9</v>
      </c>
      <c r="AP3" s="25" t="s">
        <v>118</v>
      </c>
      <c r="AQ3">
        <f>COUNTA(L42:L50)</f>
        <v>9</v>
      </c>
      <c r="AU3" s="25" t="s">
        <v>118</v>
      </c>
      <c r="AV3">
        <f>COUNTA(L51:L59)</f>
        <v>9</v>
      </c>
    </row>
    <row r="4" spans="1:48" x14ac:dyDescent="0.3">
      <c r="P4" s="25" t="s">
        <v>86</v>
      </c>
      <c r="Q4" s="26">
        <f>SUM(O7:O14)</f>
        <v>53</v>
      </c>
      <c r="V4" s="25" t="s">
        <v>119</v>
      </c>
      <c r="W4">
        <f>SUM(U7:U14)</f>
        <v>9</v>
      </c>
      <c r="AA4" s="25" t="s">
        <v>119</v>
      </c>
      <c r="AB4">
        <f>SUM(Z7:Z14)</f>
        <v>9</v>
      </c>
      <c r="AF4" s="25" t="s">
        <v>119</v>
      </c>
      <c r="AG4">
        <f>SUM(AE7:AE14)</f>
        <v>8</v>
      </c>
      <c r="AK4" s="25" t="s">
        <v>119</v>
      </c>
      <c r="AL4">
        <f>SUM(AJ7:AJ14)</f>
        <v>9</v>
      </c>
      <c r="AP4" s="25" t="s">
        <v>119</v>
      </c>
      <c r="AQ4">
        <f>SUM(AO7:AO14)</f>
        <v>9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10</v>
      </c>
      <c r="C7" s="58">
        <v>21</v>
      </c>
      <c r="D7" s="55">
        <v>37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5</v>
      </c>
      <c r="P7" s="34">
        <f>O7/$Q$4</f>
        <v>9.4339622641509441E-2</v>
      </c>
      <c r="Q7" s="34">
        <f>IF(P7=0,0,(P7*((LOG(P7))/LOG(2))))</f>
        <v>-0.32132003393168274</v>
      </c>
      <c r="T7" s="34">
        <f>N7</f>
        <v>11</v>
      </c>
      <c r="U7" s="34">
        <f>COUNTIF(L7:L15,T7)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COUNTIF(L16:L24,Y7)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COUNTIF(L25:L32,AD7)</f>
        <v>2</v>
      </c>
      <c r="AF7" s="34">
        <f>AE7/(AG4-AE8)</f>
        <v>0.66666666666666663</v>
      </c>
      <c r="AG7" s="34">
        <f>IF(AF7=0,0,(AF7*((LOG(AF7))/LOG(2))))</f>
        <v>-0.38997500048077083</v>
      </c>
      <c r="AI7" s="34">
        <f>N7</f>
        <v>11</v>
      </c>
      <c r="AJ7" s="34">
        <f>COUNTIF(L33:L41,AI7)</f>
        <v>1</v>
      </c>
      <c r="AK7" s="34">
        <f>AJ7/(AL4-AJ8)</f>
        <v>0.2</v>
      </c>
      <c r="AL7" s="34">
        <f>IF(AK7=0,0,(AK7*((LOG(AK7))/LOG(2))))</f>
        <v>-0.46438561897747244</v>
      </c>
      <c r="AN7" s="34">
        <f>N7</f>
        <v>11</v>
      </c>
      <c r="AO7" s="34">
        <f>COUNTIF(L42:L50,AN7)</f>
        <v>2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COUNTIF(L51:L59,AS7)</f>
        <v>0</v>
      </c>
      <c r="AU7" s="34">
        <f>AT7/(AV4-AT8)</f>
        <v>0</v>
      </c>
      <c r="AV7" s="34">
        <f>IF(AU7=0,0,(AU7*((LOG(AU7))/LOG(2))))</f>
        <v>0</v>
      </c>
    </row>
    <row r="8" spans="1:48" x14ac:dyDescent="0.3">
      <c r="A8" s="56">
        <v>11</v>
      </c>
      <c r="B8" s="56">
        <v>130</v>
      </c>
      <c r="C8" s="59">
        <v>21</v>
      </c>
      <c r="D8" s="56">
        <v>140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0.71698113207547165</v>
      </c>
      <c r="Q8" s="34">
        <f>IF(P8=0,0,(P8*((LOG(P8))/LOG(2))))</f>
        <v>-0.34414588231217591</v>
      </c>
      <c r="T8" s="34">
        <f>N8</f>
        <v>12</v>
      </c>
      <c r="U8" s="34">
        <f>COUNTIF(L7:L15,T8)</f>
        <v>8</v>
      </c>
      <c r="V8" s="53"/>
      <c r="W8" s="54"/>
      <c r="Y8" s="34">
        <f>N8</f>
        <v>12</v>
      </c>
      <c r="Z8" s="34">
        <f>COUNTIF(L16:L24,Y8)</f>
        <v>8</v>
      </c>
      <c r="AA8" s="53"/>
      <c r="AB8" s="54"/>
      <c r="AD8" s="34">
        <f>N8</f>
        <v>12</v>
      </c>
      <c r="AE8" s="34">
        <f>COUNTIF(L25:L32,AD8)</f>
        <v>5</v>
      </c>
      <c r="AF8" s="53"/>
      <c r="AG8" s="54"/>
      <c r="AI8" s="34">
        <f>N8</f>
        <v>12</v>
      </c>
      <c r="AJ8" s="34">
        <f>COUNTIF(L33:L41,AI8)</f>
        <v>4</v>
      </c>
      <c r="AK8" s="53"/>
      <c r="AL8" s="54"/>
      <c r="AN8" s="34">
        <f>N8</f>
        <v>12</v>
      </c>
      <c r="AO8" s="34">
        <f>COUNTIF(L42:L50,AN8)</f>
        <v>7</v>
      </c>
      <c r="AP8" s="53"/>
      <c r="AQ8" s="54"/>
      <c r="AS8" s="34">
        <f>N8</f>
        <v>12</v>
      </c>
      <c r="AT8" s="34">
        <f>COUNTIF(L51:L59,AS8)</f>
        <v>6</v>
      </c>
      <c r="AU8" s="53"/>
      <c r="AV8" s="54"/>
    </row>
    <row r="9" spans="1:48" x14ac:dyDescent="0.3">
      <c r="A9" s="56">
        <v>11</v>
      </c>
      <c r="B9" s="56">
        <v>234</v>
      </c>
      <c r="C9" s="59">
        <v>21</v>
      </c>
      <c r="D9" s="56">
        <v>242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COUNTIF(L7:L15,T9)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COUNTIF(L16:L24,Y9)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COUNTIF(L25:L32,AD9)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COUNTIF(L33:L41,AI9)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COUNTIF(L42:L50,AN9)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COUNTIF(L51:L59,AS9)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334</v>
      </c>
      <c r="C10" s="59">
        <v>21</v>
      </c>
      <c r="D10" s="56">
        <v>342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10</v>
      </c>
      <c r="P10" s="34">
        <f>O10/$Q$4</f>
        <v>0.18867924528301888</v>
      </c>
      <c r="Q10" s="34">
        <f>IF(P10=0,0,(P10*((LOG(P10))/LOG(2))))</f>
        <v>-0.45396082258034665</v>
      </c>
      <c r="T10" s="34">
        <f>N10</f>
        <v>22</v>
      </c>
      <c r="U10" s="34">
        <f>COUNTIF(L7:L15,T10)</f>
        <v>1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COUNTIF(L16:L24,Y10)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COUNTIF(L25:L32,AD10)</f>
        <v>1</v>
      </c>
      <c r="AF10" s="34">
        <f>AE10/(AG4-AE8)</f>
        <v>0.33333333333333331</v>
      </c>
      <c r="AG10" s="34">
        <f>IF(AF10=0,0,(AF10*((LOG(AF10))/LOG(2))))</f>
        <v>-0.52832083357371862</v>
      </c>
      <c r="AI10" s="34">
        <f>N10</f>
        <v>22</v>
      </c>
      <c r="AJ10" s="34">
        <f>COUNTIF(L33:L41,AI10)</f>
        <v>4</v>
      </c>
      <c r="AK10" s="34">
        <f>AJ10/(AL4-AJ8)</f>
        <v>0.8</v>
      </c>
      <c r="AL10" s="34">
        <f>IF(AK10=0,0,(AK10*((LOG(AK10))/LOG(2))))</f>
        <v>-0.25754247590988982</v>
      </c>
      <c r="AN10" s="34">
        <f>N10</f>
        <v>22</v>
      </c>
      <c r="AO10" s="34">
        <f>COUNTIF(L42:L50,AN10)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COUNTIF(L51:L59,AS10)</f>
        <v>3</v>
      </c>
      <c r="AU10" s="34">
        <f>AT10/(AV4-AT8)</f>
        <v>1</v>
      </c>
      <c r="AV10" s="34">
        <f>IF(AU10=0,0,(AU10*((LOG(AU10))/LOG(2))))</f>
        <v>0</v>
      </c>
    </row>
    <row r="11" spans="1:48" x14ac:dyDescent="0.3">
      <c r="A11" s="56">
        <v>11</v>
      </c>
      <c r="B11" s="56">
        <v>434</v>
      </c>
      <c r="C11" s="59">
        <v>21</v>
      </c>
      <c r="D11" s="56">
        <v>478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COUNTIF(L16:L24,Y11)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COUNTIF(L25:L32,AD11)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COUNTIF(L33:L41,AI11)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COUNTIF(L42:L50,AN11)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COUNTIF(L51:L59,AS11)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570</v>
      </c>
      <c r="C12" s="59">
        <v>21</v>
      </c>
      <c r="D12" s="56">
        <v>581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COUNTIF(L16:L24,Y12)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COUNTIF(L25:L32,AD12)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COUNTIF(L33:L41,AI12)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COUNTIF(L42:L50,AN12)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COUNTIF(L51:L59,AS12)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673</v>
      </c>
      <c r="C13" s="59">
        <v>21</v>
      </c>
      <c r="D13" s="56">
        <v>698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COUNTIF(L16:L24,Y13)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COUNTIF(L25:L32,AD13)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COUNTIF(L33:L41,AI13)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COUNTIF(L42:L50,AN13)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COUNTIF(L51:L59,AS13)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797</v>
      </c>
      <c r="C14" s="59">
        <v>23</v>
      </c>
      <c r="D14" s="56">
        <v>804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COUNTIF(L16:L24,Y14)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COUNTIF(L25:L32,AD14)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COUNTIF(L33:L41,AI14)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COUNTIF(L42:L50,AN14)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COUNTIF(L51:L59,AS14)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895</v>
      </c>
      <c r="C15" s="59">
        <v>21</v>
      </c>
      <c r="D15" s="56">
        <v>917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1.1194267388242052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0.72192809488736231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1008</v>
      </c>
      <c r="C16" s="60">
        <v>21</v>
      </c>
      <c r="D16" s="57">
        <v>1023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0.1954333597514267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0.30609861135149646</v>
      </c>
      <c r="AK16" s="27" t="s">
        <v>122</v>
      </c>
      <c r="AL16" s="27">
        <f>AL15/(LOG(AL4)/LOG(2))</f>
        <v>0.22774295750179763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22</v>
      </c>
      <c r="B17" s="57">
        <v>1120</v>
      </c>
      <c r="C17" s="60">
        <v>23</v>
      </c>
      <c r="D17" s="57">
        <v>1178</v>
      </c>
      <c r="E17" s="60"/>
      <c r="F17" s="57"/>
      <c r="G17" s="63"/>
      <c r="H17" s="63"/>
      <c r="I17" s="39"/>
      <c r="J17" s="39"/>
      <c r="K17" s="49">
        <v>0</v>
      </c>
      <c r="L17">
        <v>22</v>
      </c>
    </row>
    <row r="18" spans="1:22" x14ac:dyDescent="0.3">
      <c r="A18" s="57">
        <v>11</v>
      </c>
      <c r="B18" s="57">
        <v>1274</v>
      </c>
      <c r="C18" s="60">
        <v>21</v>
      </c>
      <c r="D18" s="57">
        <v>1289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1381</v>
      </c>
      <c r="C19" s="60">
        <v>21</v>
      </c>
      <c r="D19" s="57">
        <v>1394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1486</v>
      </c>
      <c r="C20" s="60">
        <v>21</v>
      </c>
      <c r="D20" s="57">
        <v>1502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COUNTIF(L7:L59,G3)</f>
        <v>38</v>
      </c>
      <c r="O20" s="38"/>
      <c r="P20" s="45">
        <v>9</v>
      </c>
      <c r="Q20" s="45">
        <v>9</v>
      </c>
      <c r="R20" s="45">
        <v>8</v>
      </c>
      <c r="S20" s="45">
        <v>9</v>
      </c>
      <c r="T20" s="45">
        <v>9</v>
      </c>
      <c r="U20" s="45">
        <v>9</v>
      </c>
      <c r="V20" s="44"/>
    </row>
    <row r="21" spans="1:22" x14ac:dyDescent="0.3">
      <c r="A21" s="57">
        <v>11</v>
      </c>
      <c r="B21" s="57">
        <v>1591</v>
      </c>
      <c r="C21" s="60">
        <v>21</v>
      </c>
      <c r="D21" s="57">
        <v>1616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1707</v>
      </c>
      <c r="C22" s="60">
        <v>21</v>
      </c>
      <c r="D22" s="57">
        <v>1717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1810</v>
      </c>
      <c r="C23" s="60">
        <v>21</v>
      </c>
      <c r="D23" s="57">
        <v>1832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1923</v>
      </c>
      <c r="C24" s="60">
        <v>21</v>
      </c>
      <c r="D24" s="57">
        <v>1941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8</v>
      </c>
      <c r="Q24" s="45">
        <f>Z8</f>
        <v>8</v>
      </c>
      <c r="R24" s="45">
        <f>AE8</f>
        <v>5</v>
      </c>
      <c r="S24" s="45">
        <f>AJ8</f>
        <v>4</v>
      </c>
      <c r="T24" s="45">
        <f>AO8</f>
        <v>7</v>
      </c>
      <c r="U24" s="45">
        <f>AT8</f>
        <v>6</v>
      </c>
      <c r="V24" s="43"/>
    </row>
    <row r="25" spans="1:22" x14ac:dyDescent="0.3">
      <c r="A25" s="56">
        <v>11</v>
      </c>
      <c r="B25" s="56">
        <v>2032</v>
      </c>
      <c r="C25" s="59">
        <v>12</v>
      </c>
      <c r="D25" s="56">
        <v>2053</v>
      </c>
      <c r="E25" s="59"/>
      <c r="F25" s="56"/>
      <c r="G25" s="62"/>
      <c r="H25" s="62"/>
      <c r="I25" s="40"/>
      <c r="J25" s="40"/>
      <c r="K25" s="41">
        <v>0</v>
      </c>
      <c r="L25">
        <v>11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2149</v>
      </c>
      <c r="C26" s="59">
        <v>21</v>
      </c>
      <c r="D26" s="56">
        <v>2172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2265</v>
      </c>
      <c r="C27" s="59">
        <v>21</v>
      </c>
      <c r="D27" s="56">
        <v>2297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2390</v>
      </c>
      <c r="C28" s="59">
        <v>21</v>
      </c>
      <c r="D28" s="56">
        <v>2409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D15/P20</f>
        <v>101.88888888888889</v>
      </c>
      <c r="Q28">
        <f>(D24-D15)/Q20</f>
        <v>113.77777777777777</v>
      </c>
      <c r="R28">
        <f>(D32-D24)/R20</f>
        <v>127.25</v>
      </c>
      <c r="S28">
        <f>(D41-D32)/S20</f>
        <v>134.44444444444446</v>
      </c>
      <c r="T28">
        <f>(D50-D41)/T20</f>
        <v>120.44444444444444</v>
      </c>
      <c r="U28">
        <f>(D59-D50)/U20</f>
        <v>130.11111111111111</v>
      </c>
    </row>
    <row r="29" spans="1:22" x14ac:dyDescent="0.3">
      <c r="A29" s="56">
        <v>22</v>
      </c>
      <c r="B29" s="56">
        <v>2579</v>
      </c>
      <c r="C29" s="59">
        <v>23</v>
      </c>
      <c r="D29" s="56">
        <v>2612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6">
        <v>11</v>
      </c>
      <c r="B30" s="56">
        <v>2706</v>
      </c>
      <c r="C30" s="59">
        <v>21</v>
      </c>
      <c r="D30" s="56">
        <v>2736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11</v>
      </c>
      <c r="B31" s="56">
        <v>2828</v>
      </c>
      <c r="C31" s="59">
        <v>21</v>
      </c>
      <c r="D31" s="56">
        <v>2856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2947</v>
      </c>
      <c r="C32" s="59">
        <v>12</v>
      </c>
      <c r="D32" s="56">
        <v>2959</v>
      </c>
      <c r="E32" s="59"/>
      <c r="F32" s="56"/>
      <c r="G32" s="62"/>
      <c r="H32" s="62"/>
      <c r="I32" s="40"/>
      <c r="J32" s="40"/>
      <c r="K32" s="41">
        <v>0</v>
      </c>
      <c r="L32">
        <v>11</v>
      </c>
    </row>
    <row r="33" spans="1:12" x14ac:dyDescent="0.3">
      <c r="A33" s="57">
        <v>22</v>
      </c>
      <c r="B33" s="57">
        <v>3093</v>
      </c>
      <c r="C33" s="60">
        <v>23</v>
      </c>
      <c r="D33" s="57">
        <v>3101</v>
      </c>
      <c r="E33" s="60"/>
      <c r="F33" s="57"/>
      <c r="G33" s="63"/>
      <c r="H33" s="63"/>
      <c r="I33" s="39"/>
      <c r="J33" s="39"/>
      <c r="K33" s="49">
        <v>0</v>
      </c>
      <c r="L33">
        <v>22</v>
      </c>
    </row>
    <row r="34" spans="1:12" x14ac:dyDescent="0.3">
      <c r="A34" s="57">
        <v>22</v>
      </c>
      <c r="B34" s="57">
        <v>3237</v>
      </c>
      <c r="C34" s="60">
        <v>23</v>
      </c>
      <c r="D34" s="57">
        <v>3244</v>
      </c>
      <c r="E34" s="60"/>
      <c r="F34" s="57"/>
      <c r="G34" s="63"/>
      <c r="H34" s="63"/>
      <c r="I34" s="39"/>
      <c r="J34" s="39"/>
      <c r="K34" s="49">
        <v>0</v>
      </c>
      <c r="L34">
        <v>22</v>
      </c>
    </row>
    <row r="35" spans="1:12" x14ac:dyDescent="0.3">
      <c r="A35" s="57">
        <v>11</v>
      </c>
      <c r="B35" s="57">
        <v>3342</v>
      </c>
      <c r="C35" s="60">
        <v>21</v>
      </c>
      <c r="D35" s="57">
        <v>3362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3454</v>
      </c>
      <c r="C36" s="60">
        <v>12</v>
      </c>
      <c r="D36" s="57">
        <v>3555</v>
      </c>
      <c r="E36" s="60"/>
      <c r="F36" s="57"/>
      <c r="G36" s="63"/>
      <c r="H36" s="63"/>
      <c r="I36" s="39"/>
      <c r="J36" s="39"/>
      <c r="K36" s="49">
        <v>0</v>
      </c>
      <c r="L36">
        <v>11</v>
      </c>
    </row>
    <row r="37" spans="1:12" x14ac:dyDescent="0.3">
      <c r="A37" s="57">
        <v>11</v>
      </c>
      <c r="B37" s="57">
        <v>3651</v>
      </c>
      <c r="C37" s="60">
        <v>21</v>
      </c>
      <c r="D37" s="57">
        <v>3662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3753</v>
      </c>
      <c r="C38" s="60">
        <v>21</v>
      </c>
      <c r="D38" s="57">
        <v>3764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22</v>
      </c>
      <c r="B39" s="57">
        <v>3874</v>
      </c>
      <c r="C39" s="60">
        <v>23</v>
      </c>
      <c r="D39" s="57">
        <v>3895</v>
      </c>
      <c r="E39" s="60"/>
      <c r="F39" s="57"/>
      <c r="G39" s="63"/>
      <c r="H39" s="63"/>
      <c r="I39" s="39"/>
      <c r="J39" s="39"/>
      <c r="K39" s="49">
        <v>0</v>
      </c>
      <c r="L39">
        <v>22</v>
      </c>
    </row>
    <row r="40" spans="1:12" x14ac:dyDescent="0.3">
      <c r="A40" s="57">
        <v>11</v>
      </c>
      <c r="B40" s="57">
        <v>3985</v>
      </c>
      <c r="C40" s="60">
        <v>21</v>
      </c>
      <c r="D40" s="57">
        <v>4016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22</v>
      </c>
      <c r="B41" s="57">
        <v>4146</v>
      </c>
      <c r="C41" s="60">
        <v>23</v>
      </c>
      <c r="D41" s="57">
        <v>4169</v>
      </c>
      <c r="E41" s="60"/>
      <c r="F41" s="57"/>
      <c r="G41" s="63"/>
      <c r="H41" s="63"/>
      <c r="I41" s="39"/>
      <c r="J41" s="39"/>
      <c r="K41" s="49">
        <v>0</v>
      </c>
      <c r="L41">
        <v>22</v>
      </c>
    </row>
    <row r="42" spans="1:12" x14ac:dyDescent="0.3">
      <c r="A42" s="56">
        <v>11</v>
      </c>
      <c r="B42" s="56">
        <v>4270</v>
      </c>
      <c r="C42" s="59">
        <v>21</v>
      </c>
      <c r="D42" s="56">
        <v>4288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4381</v>
      </c>
      <c r="C43" s="59">
        <v>12</v>
      </c>
      <c r="D43" s="56">
        <v>4413</v>
      </c>
      <c r="E43" s="59"/>
      <c r="F43" s="56"/>
      <c r="G43" s="62"/>
      <c r="H43" s="62"/>
      <c r="I43" s="40"/>
      <c r="J43" s="40"/>
      <c r="K43" s="41">
        <v>0</v>
      </c>
      <c r="L43">
        <v>11</v>
      </c>
    </row>
    <row r="44" spans="1:12" x14ac:dyDescent="0.3">
      <c r="A44" s="56">
        <v>11</v>
      </c>
      <c r="B44" s="56">
        <v>4509</v>
      </c>
      <c r="C44" s="59">
        <v>12</v>
      </c>
      <c r="D44" s="56">
        <v>4524</v>
      </c>
      <c r="E44" s="59"/>
      <c r="F44" s="56"/>
      <c r="G44" s="62"/>
      <c r="H44" s="62"/>
      <c r="I44" s="40"/>
      <c r="J44" s="40"/>
      <c r="K44" s="41">
        <v>0</v>
      </c>
      <c r="L44">
        <v>11</v>
      </c>
    </row>
    <row r="45" spans="1:12" x14ac:dyDescent="0.3">
      <c r="A45" s="56">
        <v>11</v>
      </c>
      <c r="B45" s="56">
        <v>4622</v>
      </c>
      <c r="C45" s="59">
        <v>21</v>
      </c>
      <c r="D45" s="56">
        <v>4632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4724</v>
      </c>
      <c r="C46" s="59">
        <v>21</v>
      </c>
      <c r="D46" s="56">
        <v>4746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4838</v>
      </c>
      <c r="C47" s="59">
        <v>21</v>
      </c>
      <c r="D47" s="56">
        <v>4873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4967</v>
      </c>
      <c r="C48" s="59">
        <v>21</v>
      </c>
      <c r="D48" s="56">
        <v>4998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5096</v>
      </c>
      <c r="C49" s="59">
        <v>21</v>
      </c>
      <c r="D49" s="56">
        <v>5129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11</v>
      </c>
      <c r="B50" s="56">
        <v>5222</v>
      </c>
      <c r="C50" s="59">
        <v>21</v>
      </c>
      <c r="D50" s="56">
        <v>5253</v>
      </c>
      <c r="E50" s="59"/>
      <c r="F50" s="56"/>
      <c r="G50" s="62"/>
      <c r="H50" s="62"/>
      <c r="I50" s="40"/>
      <c r="J50" s="40"/>
      <c r="K50" s="41">
        <v>0</v>
      </c>
      <c r="L50">
        <v>12</v>
      </c>
    </row>
    <row r="51" spans="1:12" x14ac:dyDescent="0.3">
      <c r="A51" s="57">
        <v>22</v>
      </c>
      <c r="B51" s="57">
        <v>5368</v>
      </c>
      <c r="C51" s="60">
        <v>23</v>
      </c>
      <c r="D51" s="57">
        <v>5381</v>
      </c>
      <c r="E51" s="60"/>
      <c r="F51" s="57"/>
      <c r="G51" s="63"/>
      <c r="H51" s="63"/>
      <c r="I51" s="39"/>
      <c r="J51" s="39"/>
      <c r="K51" s="49">
        <v>0</v>
      </c>
      <c r="L51">
        <v>22</v>
      </c>
    </row>
    <row r="52" spans="1:12" x14ac:dyDescent="0.3">
      <c r="A52" s="57">
        <v>11</v>
      </c>
      <c r="B52" s="57">
        <v>5477</v>
      </c>
      <c r="C52" s="60">
        <v>21</v>
      </c>
      <c r="D52" s="57">
        <v>5498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5590</v>
      </c>
      <c r="C53" s="60">
        <v>21</v>
      </c>
      <c r="D53" s="57">
        <v>5608</v>
      </c>
      <c r="E53" s="60"/>
      <c r="F53" s="57"/>
      <c r="G53" s="63"/>
      <c r="H53" s="63"/>
      <c r="I53" s="39"/>
      <c r="J53" s="39"/>
      <c r="K53" s="49">
        <v>0</v>
      </c>
      <c r="L53">
        <v>12</v>
      </c>
    </row>
    <row r="54" spans="1:12" x14ac:dyDescent="0.3">
      <c r="A54" s="57">
        <v>22</v>
      </c>
      <c r="B54" s="57">
        <v>5760</v>
      </c>
      <c r="C54" s="60">
        <v>23</v>
      </c>
      <c r="D54" s="57">
        <v>5771</v>
      </c>
      <c r="E54" s="60"/>
      <c r="F54" s="57"/>
      <c r="G54" s="63"/>
      <c r="H54" s="63"/>
      <c r="I54" s="39"/>
      <c r="J54" s="39"/>
      <c r="K54" s="49">
        <v>0</v>
      </c>
      <c r="L54">
        <v>22</v>
      </c>
    </row>
    <row r="55" spans="1:12" x14ac:dyDescent="0.3">
      <c r="A55" s="57">
        <v>11</v>
      </c>
      <c r="B55" s="57">
        <v>5874</v>
      </c>
      <c r="C55" s="60">
        <v>21</v>
      </c>
      <c r="D55" s="57">
        <v>5898</v>
      </c>
      <c r="E55" s="60"/>
      <c r="F55" s="57"/>
      <c r="G55" s="63"/>
      <c r="H55" s="63"/>
      <c r="I55" s="39"/>
      <c r="J55" s="39"/>
      <c r="K55" s="49">
        <v>0</v>
      </c>
      <c r="L55">
        <v>12</v>
      </c>
    </row>
    <row r="56" spans="1:12" x14ac:dyDescent="0.3">
      <c r="A56" s="57">
        <v>22</v>
      </c>
      <c r="B56" s="57">
        <v>6001</v>
      </c>
      <c r="C56" s="60">
        <v>23</v>
      </c>
      <c r="D56" s="57">
        <v>6059</v>
      </c>
      <c r="E56" s="60"/>
      <c r="F56" s="57"/>
      <c r="G56" s="63"/>
      <c r="H56" s="63"/>
      <c r="I56" s="39"/>
      <c r="J56" s="39"/>
      <c r="K56" s="49">
        <v>0</v>
      </c>
      <c r="L56">
        <v>22</v>
      </c>
    </row>
    <row r="57" spans="1:12" x14ac:dyDescent="0.3">
      <c r="A57" s="57">
        <v>11</v>
      </c>
      <c r="B57" s="57">
        <v>6158</v>
      </c>
      <c r="C57" s="60">
        <v>21</v>
      </c>
      <c r="D57" s="57">
        <v>6174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6267</v>
      </c>
      <c r="C58" s="60">
        <v>21</v>
      </c>
      <c r="D58" s="57">
        <v>6294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6385</v>
      </c>
      <c r="C59" s="60">
        <v>21</v>
      </c>
      <c r="D59" s="57">
        <v>6424</v>
      </c>
      <c r="E59" s="60"/>
      <c r="F59" s="57"/>
      <c r="G59" s="63"/>
      <c r="H59" s="63"/>
      <c r="I59" s="39"/>
      <c r="J59" s="39"/>
      <c r="K59" s="49">
        <v>1</v>
      </c>
      <c r="L59">
        <v>12</v>
      </c>
    </row>
    <row r="60" spans="1:12" x14ac:dyDescent="0.3">
      <c r="A60" s="17"/>
      <c r="B60" s="17"/>
      <c r="C60" s="17"/>
      <c r="D60" s="17"/>
      <c r="E60" s="17"/>
      <c r="F60" s="17"/>
      <c r="G60" s="17"/>
      <c r="H6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56</v>
      </c>
      <c r="V3" s="25" t="s">
        <v>118</v>
      </c>
      <c r="W3">
        <f>COUNTA(L7:L15)</f>
        <v>9</v>
      </c>
      <c r="AA3" s="25" t="s">
        <v>118</v>
      </c>
      <c r="AB3">
        <f>COUNTA(L16:L25)</f>
        <v>10</v>
      </c>
      <c r="AF3" s="25" t="s">
        <v>118</v>
      </c>
      <c r="AG3">
        <f>COUNTA(L26:L34)</f>
        <v>9</v>
      </c>
      <c r="AK3" s="25" t="s">
        <v>118</v>
      </c>
      <c r="AL3">
        <f>COUNTA(L35:L43)</f>
        <v>9</v>
      </c>
      <c r="AP3" s="25" t="s">
        <v>118</v>
      </c>
      <c r="AQ3">
        <f>COUNTA(L44:L53)</f>
        <v>10</v>
      </c>
      <c r="AU3" s="25" t="s">
        <v>118</v>
      </c>
      <c r="AV3">
        <f>COUNTA(L54:L62)</f>
        <v>9</v>
      </c>
    </row>
    <row r="4" spans="1:48" x14ac:dyDescent="0.3">
      <c r="P4" s="25" t="s">
        <v>86</v>
      </c>
      <c r="Q4" s="26">
        <f>SUM(O7:O14)</f>
        <v>56</v>
      </c>
      <c r="V4" s="25" t="s">
        <v>119</v>
      </c>
      <c r="W4">
        <f>SUM(U7:U14)</f>
        <v>9</v>
      </c>
      <c r="AA4" s="25" t="s">
        <v>119</v>
      </c>
      <c r="AB4">
        <f>SUM(Z7:Z14)</f>
        <v>10</v>
      </c>
      <c r="AF4" s="25" t="s">
        <v>119</v>
      </c>
      <c r="AG4">
        <f>SUM(AE7:AE14)</f>
        <v>9</v>
      </c>
      <c r="AK4" s="25" t="s">
        <v>119</v>
      </c>
      <c r="AL4">
        <f>SUM(AJ7:AJ14)</f>
        <v>9</v>
      </c>
      <c r="AP4" s="25" t="s">
        <v>119</v>
      </c>
      <c r="AQ4">
        <f>SUM(AO7:AO14)</f>
        <v>10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10</v>
      </c>
      <c r="C7" s="58">
        <v>21</v>
      </c>
      <c r="D7" s="55">
        <v>56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2</v>
      </c>
      <c r="P7" s="34">
        <f>O7/$Q$4</f>
        <v>3.5714285714285712E-2</v>
      </c>
      <c r="Q7" s="34">
        <f>IF(P7=0,0,(P7*((LOG(P7))/LOG(2))))</f>
        <v>-0.17169124721634299</v>
      </c>
      <c r="T7" s="34">
        <f>N7</f>
        <v>11</v>
      </c>
      <c r="U7" s="34">
        <f>COUNTIF(L7:L15,T7)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COUNTIF(L16:L25,Y7)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COUNTIF(L26:L34,AD7)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COUNTIF(L35:L43,AI7)</f>
        <v>0</v>
      </c>
      <c r="AK7" s="34">
        <f>AJ7/(AL4-AJ8)</f>
        <v>0</v>
      </c>
      <c r="AL7" s="34">
        <f>IF(AK7=0,0,(AK7*((LOG(AK7))/LOG(2))))</f>
        <v>0</v>
      </c>
      <c r="AN7" s="34">
        <f>N7</f>
        <v>11</v>
      </c>
      <c r="AO7" s="34">
        <f>COUNTIF(L44:L53,AN7)</f>
        <v>1</v>
      </c>
      <c r="AP7" s="34">
        <f>AO7/(AQ4-AO8)</f>
        <v>0.5</v>
      </c>
      <c r="AQ7" s="34">
        <f>IF(AP7=0,0,(AP7*((LOG(AP7))/LOG(2))))</f>
        <v>-0.5</v>
      </c>
      <c r="AS7" s="34">
        <f>N7</f>
        <v>11</v>
      </c>
      <c r="AT7" s="34">
        <f>COUNTIF(L54:L62,AS7)</f>
        <v>1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11</v>
      </c>
      <c r="B8" s="56">
        <v>148</v>
      </c>
      <c r="C8" s="59">
        <v>21</v>
      </c>
      <c r="D8" s="56">
        <v>157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34</v>
      </c>
      <c r="P8" s="34">
        <f>O8/$Q$4</f>
        <v>0.6071428571428571</v>
      </c>
      <c r="Q8" s="34">
        <f>IF(P8=0,0,(P8*((LOG(P8))/LOG(2))))</f>
        <v>-0.43707733477583927</v>
      </c>
      <c r="T8" s="34">
        <f>N8</f>
        <v>12</v>
      </c>
      <c r="U8" s="34">
        <f>COUNTIF(L7:L15,T8)</f>
        <v>7</v>
      </c>
      <c r="V8" s="53"/>
      <c r="W8" s="54"/>
      <c r="Y8" s="34">
        <f>N8</f>
        <v>12</v>
      </c>
      <c r="Z8" s="34">
        <f>COUNTIF(L16:L25,Y8)</f>
        <v>7</v>
      </c>
      <c r="AA8" s="53"/>
      <c r="AB8" s="54"/>
      <c r="AD8" s="34">
        <f>N8</f>
        <v>12</v>
      </c>
      <c r="AE8" s="34">
        <f>COUNTIF(L26:L34,AD8)</f>
        <v>2</v>
      </c>
      <c r="AF8" s="53"/>
      <c r="AG8" s="54"/>
      <c r="AI8" s="34">
        <f>N8</f>
        <v>12</v>
      </c>
      <c r="AJ8" s="34">
        <f>COUNTIF(L35:L43,AI8)</f>
        <v>2</v>
      </c>
      <c r="AK8" s="53"/>
      <c r="AL8" s="54"/>
      <c r="AN8" s="34">
        <f>N8</f>
        <v>12</v>
      </c>
      <c r="AO8" s="34">
        <f>COUNTIF(L44:L53,AN8)</f>
        <v>8</v>
      </c>
      <c r="AP8" s="53"/>
      <c r="AQ8" s="54"/>
      <c r="AS8" s="34">
        <f>N8</f>
        <v>12</v>
      </c>
      <c r="AT8" s="34">
        <f>COUNTIF(L54:L62,AS8)</f>
        <v>8</v>
      </c>
      <c r="AU8" s="53"/>
      <c r="AV8" s="54"/>
    </row>
    <row r="9" spans="1:48" x14ac:dyDescent="0.3">
      <c r="A9" s="56">
        <v>11</v>
      </c>
      <c r="B9" s="56">
        <v>268</v>
      </c>
      <c r="C9" s="59">
        <v>21</v>
      </c>
      <c r="D9" s="56">
        <v>344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COUNTIF(L7:L15,T9)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COUNTIF(L16:L25,Y9)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COUNTIF(L26:L34,AD9)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COUNTIF(L35:L43,AI9)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COUNTIF(L44:L53,AN9)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COUNTIF(L54:L62,AS9)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543</v>
      </c>
      <c r="C10" s="59">
        <v>21</v>
      </c>
      <c r="D10" s="56">
        <v>552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20</v>
      </c>
      <c r="P10" s="34">
        <f>O10/$Q$4</f>
        <v>0.35714285714285715</v>
      </c>
      <c r="Q10" s="34">
        <f>IF(P10=0,0,(P10*((LOG(P10))/LOG(2))))</f>
        <v>-0.53050958113222924</v>
      </c>
      <c r="T10" s="34">
        <f>N10</f>
        <v>22</v>
      </c>
      <c r="U10" s="34">
        <f>COUNTIF(L7:L15,T10)</f>
        <v>2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COUNTIF(L16:L25,Y10)</f>
        <v>3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COUNTIF(L26:L34,AD10)</f>
        <v>7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COUNTIF(L35:L43,AI10)</f>
        <v>7</v>
      </c>
      <c r="AK10" s="34">
        <f>AJ10/(AL4-AJ8)</f>
        <v>1</v>
      </c>
      <c r="AL10" s="34">
        <f>IF(AK10=0,0,(AK10*((LOG(AK10))/LOG(2))))</f>
        <v>0</v>
      </c>
      <c r="AN10" s="34">
        <f>N10</f>
        <v>22</v>
      </c>
      <c r="AO10" s="34">
        <f>COUNTIF(L44:L53,AN10)</f>
        <v>1</v>
      </c>
      <c r="AP10" s="34">
        <f>AO10/(AQ4-AO8)</f>
        <v>0.5</v>
      </c>
      <c r="AQ10" s="34">
        <f>IF(AP10=0,0,(AP10*((LOG(AP10))/LOG(2))))</f>
        <v>-0.5</v>
      </c>
      <c r="AS10" s="34">
        <f>N10</f>
        <v>22</v>
      </c>
      <c r="AT10" s="34">
        <f>COUNTIF(L54:L62,AS10)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11</v>
      </c>
      <c r="B11" s="56">
        <v>644</v>
      </c>
      <c r="C11" s="59">
        <v>21</v>
      </c>
      <c r="D11" s="56">
        <v>665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COUNTIF(L7:L15,T11)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COUNTIF(L16:L25,Y11)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COUNTIF(L26:L34,AD11)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COUNTIF(L35:L43,AI11)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COUNTIF(L44:L53,AN11)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COUNTIF(L54:L62,AS11)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756</v>
      </c>
      <c r="C12" s="59">
        <v>21</v>
      </c>
      <c r="D12" s="56">
        <v>771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COUNTIF(L7:L15,T12)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COUNTIF(L16:L25,Y12)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COUNTIF(L26:L34,AD12)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COUNTIF(L35:L43,AI12)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COUNTIF(L44:L53,AN12)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COUNTIF(L54:L62,AS12)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22</v>
      </c>
      <c r="B13" s="56">
        <v>883</v>
      </c>
      <c r="C13" s="59">
        <v>23</v>
      </c>
      <c r="D13" s="56">
        <v>890</v>
      </c>
      <c r="E13" s="59"/>
      <c r="F13" s="56"/>
      <c r="G13" s="62"/>
      <c r="H13" s="62"/>
      <c r="I13" s="40"/>
      <c r="J13" s="40"/>
      <c r="K13" s="41">
        <v>0</v>
      </c>
      <c r="L13">
        <v>22</v>
      </c>
      <c r="N13" s="34"/>
      <c r="O13" s="34"/>
      <c r="P13" s="34"/>
      <c r="Q13" s="34"/>
      <c r="T13" s="34">
        <f>N13</f>
        <v>0</v>
      </c>
      <c r="U13" s="34">
        <f>COUNTIF(L7:L15,T13)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COUNTIF(L16:L25,Y13)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COUNTIF(L26:L34,AD13)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COUNTIF(L35:L43,AI13)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COUNTIF(L44:L53,AN13)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COUNTIF(L54:L62,AS13)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22</v>
      </c>
      <c r="B14" s="56">
        <v>993</v>
      </c>
      <c r="C14" s="59">
        <v>23</v>
      </c>
      <c r="D14" s="56">
        <v>1009</v>
      </c>
      <c r="E14" s="59"/>
      <c r="F14" s="56"/>
      <c r="G14" s="62"/>
      <c r="H14" s="62"/>
      <c r="I14" s="40"/>
      <c r="J14" s="40"/>
      <c r="K14" s="41">
        <v>0</v>
      </c>
      <c r="L14">
        <v>22</v>
      </c>
      <c r="N14" s="34"/>
      <c r="O14" s="34"/>
      <c r="P14" s="34"/>
      <c r="Q14" s="34"/>
      <c r="T14" s="34">
        <f>N14</f>
        <v>0</v>
      </c>
      <c r="U14" s="34">
        <f>COUNTIF(L7:L15,T14)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COUNTIF(L16:L25,Y14)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COUNTIF(L26:L34,AD14)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COUNTIF(L35:L43,AI14)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COUNTIF(L44:L53,AN14)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COUNTIF(L54:L62,AS14)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1106</v>
      </c>
      <c r="C15" s="59">
        <v>21</v>
      </c>
      <c r="D15" s="56">
        <v>1120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1.1392781631244113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</v>
      </c>
    </row>
    <row r="16" spans="1:48" x14ac:dyDescent="0.3">
      <c r="A16" s="57">
        <v>11</v>
      </c>
      <c r="B16" s="57">
        <v>1217</v>
      </c>
      <c r="C16" s="60">
        <v>21</v>
      </c>
      <c r="D16" s="57">
        <v>1289</v>
      </c>
      <c r="E16" s="60"/>
      <c r="F16" s="57"/>
      <c r="G16" s="63"/>
      <c r="H16" s="63"/>
      <c r="I16" s="39"/>
      <c r="J16" s="39"/>
      <c r="K16" s="49">
        <v>0</v>
      </c>
      <c r="L16">
        <v>12</v>
      </c>
      <c r="P16" s="27" t="s">
        <v>90</v>
      </c>
      <c r="Q16" s="27">
        <f>Q15/(LOG(Q4)/LOG(2))</f>
        <v>0.19617849751135127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</v>
      </c>
      <c r="AP16" s="27" t="s">
        <v>123</v>
      </c>
      <c r="AQ16" s="27">
        <f>AQ15/(LOG(AQ4)/LOG(2))</f>
        <v>0.3010299956639812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1383</v>
      </c>
      <c r="C17" s="60">
        <v>21</v>
      </c>
      <c r="D17" s="57">
        <v>1392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1482</v>
      </c>
      <c r="C18" s="60">
        <v>21</v>
      </c>
      <c r="D18" s="57">
        <v>1499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22</v>
      </c>
      <c r="B19" s="57">
        <v>1610</v>
      </c>
      <c r="C19" s="60">
        <v>23</v>
      </c>
      <c r="D19" s="57">
        <v>1617</v>
      </c>
      <c r="E19" s="60"/>
      <c r="F19" s="57"/>
      <c r="G19" s="63"/>
      <c r="H19" s="63"/>
      <c r="I19" s="39"/>
      <c r="J19" s="39"/>
      <c r="K19" s="49">
        <v>0</v>
      </c>
      <c r="L19">
        <v>22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1715</v>
      </c>
      <c r="C20" s="60">
        <v>21</v>
      </c>
      <c r="D20" s="57">
        <v>1724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COUNTIF(L7:L62,G3)</f>
        <v>34</v>
      </c>
      <c r="O20" s="38"/>
      <c r="P20" s="45">
        <v>9</v>
      </c>
      <c r="Q20" s="45">
        <v>10</v>
      </c>
      <c r="R20" s="45">
        <v>9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7">
        <v>11</v>
      </c>
      <c r="B21" s="57">
        <v>1816</v>
      </c>
      <c r="C21" s="60">
        <v>21</v>
      </c>
      <c r="D21" s="57">
        <v>1832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22</v>
      </c>
      <c r="B22" s="57">
        <v>1942</v>
      </c>
      <c r="C22" s="60">
        <v>23</v>
      </c>
      <c r="D22" s="57">
        <v>1951</v>
      </c>
      <c r="E22" s="60"/>
      <c r="F22" s="57"/>
      <c r="G22" s="63"/>
      <c r="H22" s="63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2049</v>
      </c>
      <c r="C23" s="60">
        <v>21</v>
      </c>
      <c r="D23" s="57">
        <v>2070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22</v>
      </c>
      <c r="B24" s="57">
        <v>2215</v>
      </c>
      <c r="C24" s="60">
        <v>23</v>
      </c>
      <c r="D24" s="57">
        <v>2227</v>
      </c>
      <c r="E24" s="60"/>
      <c r="F24" s="57"/>
      <c r="G24" s="63"/>
      <c r="H24" s="63"/>
      <c r="I24" s="39"/>
      <c r="J24" s="39"/>
      <c r="K24" s="49">
        <v>0</v>
      </c>
      <c r="L24">
        <v>22</v>
      </c>
      <c r="O24" s="43" t="s">
        <v>106</v>
      </c>
      <c r="P24" s="45">
        <f>U8</f>
        <v>7</v>
      </c>
      <c r="Q24" s="45">
        <f>Z8</f>
        <v>7</v>
      </c>
      <c r="R24" s="45">
        <f>AE8</f>
        <v>2</v>
      </c>
      <c r="S24" s="45">
        <f>AJ8</f>
        <v>2</v>
      </c>
      <c r="T24" s="45">
        <f>AO8</f>
        <v>8</v>
      </c>
      <c r="U24" s="45">
        <f>AT8</f>
        <v>8</v>
      </c>
      <c r="V24" s="43"/>
    </row>
    <row r="25" spans="1:22" x14ac:dyDescent="0.3">
      <c r="A25" s="57">
        <v>11</v>
      </c>
      <c r="B25" s="57">
        <v>2318</v>
      </c>
      <c r="C25" s="60">
        <v>21</v>
      </c>
      <c r="D25" s="57">
        <v>2327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22</v>
      </c>
      <c r="B26" s="56">
        <v>2442</v>
      </c>
      <c r="C26" s="59">
        <v>23</v>
      </c>
      <c r="D26" s="56">
        <v>2450</v>
      </c>
      <c r="E26" s="59"/>
      <c r="F26" s="56"/>
      <c r="G26" s="62"/>
      <c r="H26" s="62"/>
      <c r="I26" s="40"/>
      <c r="J26" s="40"/>
      <c r="K26" s="41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22</v>
      </c>
      <c r="B27" s="56">
        <v>2552</v>
      </c>
      <c r="C27" s="59">
        <v>23</v>
      </c>
      <c r="D27" s="56">
        <v>2587</v>
      </c>
      <c r="E27" s="59"/>
      <c r="F27" s="56"/>
      <c r="G27" s="62"/>
      <c r="H27" s="62"/>
      <c r="I27" s="40"/>
      <c r="J27" s="40"/>
      <c r="K27" s="41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22</v>
      </c>
      <c r="B28" s="56">
        <v>2701</v>
      </c>
      <c r="C28" s="59">
        <v>23</v>
      </c>
      <c r="D28" s="56">
        <v>2721</v>
      </c>
      <c r="E28" s="59"/>
      <c r="F28" s="56"/>
      <c r="G28" s="62"/>
      <c r="H28" s="62"/>
      <c r="I28" s="40"/>
      <c r="J28" s="40"/>
      <c r="K28" s="41">
        <v>0</v>
      </c>
      <c r="L28">
        <v>22</v>
      </c>
      <c r="N28" s="39"/>
      <c r="O28" s="48" t="s">
        <v>110</v>
      </c>
      <c r="P28">
        <f>D15/P20</f>
        <v>124.44444444444444</v>
      </c>
      <c r="Q28">
        <f>(D25-D15)/Q20</f>
        <v>120.7</v>
      </c>
      <c r="R28">
        <f>(D34-D25)/R20</f>
        <v>125</v>
      </c>
      <c r="S28">
        <f>(D43-D34)/S20</f>
        <v>128.55555555555554</v>
      </c>
      <c r="T28">
        <f>(D53-D43)/T20</f>
        <v>119</v>
      </c>
      <c r="U28">
        <f>(D62-D53)/U20</f>
        <v>118.11111111111111</v>
      </c>
    </row>
    <row r="29" spans="1:22" x14ac:dyDescent="0.3">
      <c r="A29" s="56">
        <v>22</v>
      </c>
      <c r="B29" s="56">
        <v>2822</v>
      </c>
      <c r="C29" s="59">
        <v>23</v>
      </c>
      <c r="D29" s="56">
        <v>2829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6">
        <v>11</v>
      </c>
      <c r="B30" s="56">
        <v>2929</v>
      </c>
      <c r="C30" s="59">
        <v>21</v>
      </c>
      <c r="D30" s="56">
        <v>2947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22</v>
      </c>
      <c r="B31" s="56">
        <v>3059</v>
      </c>
      <c r="C31" s="59">
        <v>23</v>
      </c>
      <c r="D31" s="56">
        <v>3066</v>
      </c>
      <c r="E31" s="59"/>
      <c r="F31" s="56"/>
      <c r="G31" s="62"/>
      <c r="H31" s="62"/>
      <c r="I31" s="40"/>
      <c r="J31" s="40"/>
      <c r="K31" s="41">
        <v>0</v>
      </c>
      <c r="L31">
        <v>22</v>
      </c>
    </row>
    <row r="32" spans="1:22" x14ac:dyDescent="0.3">
      <c r="A32" s="56">
        <v>22</v>
      </c>
      <c r="B32" s="56">
        <v>3177</v>
      </c>
      <c r="C32" s="59">
        <v>23</v>
      </c>
      <c r="D32" s="56">
        <v>3184</v>
      </c>
      <c r="E32" s="59"/>
      <c r="F32" s="56"/>
      <c r="G32" s="62"/>
      <c r="H32" s="62"/>
      <c r="I32" s="40"/>
      <c r="J32" s="40"/>
      <c r="K32" s="41">
        <v>0</v>
      </c>
      <c r="L32">
        <v>22</v>
      </c>
    </row>
    <row r="33" spans="1:12" x14ac:dyDescent="0.3">
      <c r="A33" s="56">
        <v>22</v>
      </c>
      <c r="B33" s="56">
        <v>3298</v>
      </c>
      <c r="C33" s="59">
        <v>23</v>
      </c>
      <c r="D33" s="56">
        <v>3317</v>
      </c>
      <c r="E33" s="59"/>
      <c r="F33" s="56"/>
      <c r="G33" s="62"/>
      <c r="H33" s="62"/>
      <c r="I33" s="40"/>
      <c r="J33" s="40"/>
      <c r="K33" s="41">
        <v>0</v>
      </c>
      <c r="L33">
        <v>22</v>
      </c>
    </row>
    <row r="34" spans="1:12" x14ac:dyDescent="0.3">
      <c r="A34" s="56">
        <v>11</v>
      </c>
      <c r="B34" s="56">
        <v>3414</v>
      </c>
      <c r="C34" s="59">
        <v>21</v>
      </c>
      <c r="D34" s="56">
        <v>3452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7">
        <v>22</v>
      </c>
      <c r="B35" s="57">
        <v>3552</v>
      </c>
      <c r="C35" s="60">
        <v>23</v>
      </c>
      <c r="D35" s="57">
        <v>3560</v>
      </c>
      <c r="E35" s="60"/>
      <c r="F35" s="57"/>
      <c r="G35" s="63"/>
      <c r="H35" s="63"/>
      <c r="I35" s="39"/>
      <c r="J35" s="39"/>
      <c r="K35" s="49">
        <v>0</v>
      </c>
      <c r="L35">
        <v>22</v>
      </c>
    </row>
    <row r="36" spans="1:12" x14ac:dyDescent="0.3">
      <c r="A36" s="57">
        <v>22</v>
      </c>
      <c r="B36" s="57">
        <v>3695</v>
      </c>
      <c r="C36" s="60">
        <v>23</v>
      </c>
      <c r="D36" s="57">
        <v>3718</v>
      </c>
      <c r="E36" s="60"/>
      <c r="F36" s="57"/>
      <c r="G36" s="63"/>
      <c r="H36" s="63"/>
      <c r="I36" s="39"/>
      <c r="J36" s="39"/>
      <c r="K36" s="49">
        <v>0</v>
      </c>
      <c r="L36">
        <v>22</v>
      </c>
    </row>
    <row r="37" spans="1:12" x14ac:dyDescent="0.3">
      <c r="A37" s="57">
        <v>22</v>
      </c>
      <c r="B37" s="57">
        <v>3831</v>
      </c>
      <c r="C37" s="60">
        <v>23</v>
      </c>
      <c r="D37" s="57">
        <v>3838</v>
      </c>
      <c r="E37" s="60"/>
      <c r="F37" s="57"/>
      <c r="G37" s="63"/>
      <c r="H37" s="63"/>
      <c r="I37" s="39"/>
      <c r="J37" s="39"/>
      <c r="K37" s="49">
        <v>0</v>
      </c>
      <c r="L37">
        <v>22</v>
      </c>
    </row>
    <row r="38" spans="1:12" x14ac:dyDescent="0.3">
      <c r="A38" s="57">
        <v>22</v>
      </c>
      <c r="B38" s="57">
        <v>3956</v>
      </c>
      <c r="C38" s="60">
        <v>23</v>
      </c>
      <c r="D38" s="57">
        <v>3964</v>
      </c>
      <c r="E38" s="60"/>
      <c r="F38" s="57"/>
      <c r="G38" s="63"/>
      <c r="H38" s="63"/>
      <c r="I38" s="39"/>
      <c r="J38" s="39"/>
      <c r="K38" s="49">
        <v>0</v>
      </c>
      <c r="L38">
        <v>22</v>
      </c>
    </row>
    <row r="39" spans="1:12" x14ac:dyDescent="0.3">
      <c r="A39" s="57">
        <v>22</v>
      </c>
      <c r="B39" s="57">
        <v>4093</v>
      </c>
      <c r="C39" s="60">
        <v>23</v>
      </c>
      <c r="D39" s="57">
        <v>4101</v>
      </c>
      <c r="E39" s="60"/>
      <c r="F39" s="57"/>
      <c r="G39" s="63"/>
      <c r="H39" s="63"/>
      <c r="I39" s="39"/>
      <c r="J39" s="39"/>
      <c r="K39" s="49">
        <v>0</v>
      </c>
      <c r="L39">
        <v>22</v>
      </c>
    </row>
    <row r="40" spans="1:12" x14ac:dyDescent="0.3">
      <c r="A40" s="57">
        <v>22</v>
      </c>
      <c r="B40" s="57">
        <v>4210</v>
      </c>
      <c r="C40" s="60">
        <v>23</v>
      </c>
      <c r="D40" s="57">
        <v>4218</v>
      </c>
      <c r="E40" s="60"/>
      <c r="F40" s="57"/>
      <c r="G40" s="63"/>
      <c r="H40" s="63"/>
      <c r="I40" s="39"/>
      <c r="J40" s="39"/>
      <c r="K40" s="49">
        <v>0</v>
      </c>
      <c r="L40">
        <v>22</v>
      </c>
    </row>
    <row r="41" spans="1:12" x14ac:dyDescent="0.3">
      <c r="A41" s="57">
        <v>22</v>
      </c>
      <c r="B41" s="57">
        <v>4331</v>
      </c>
      <c r="C41" s="60">
        <v>23</v>
      </c>
      <c r="D41" s="57">
        <v>4344</v>
      </c>
      <c r="E41" s="60"/>
      <c r="F41" s="57"/>
      <c r="G41" s="63"/>
      <c r="H41" s="63"/>
      <c r="I41" s="39"/>
      <c r="J41" s="39"/>
      <c r="K41" s="49">
        <v>0</v>
      </c>
      <c r="L41">
        <v>22</v>
      </c>
    </row>
    <row r="42" spans="1:12" x14ac:dyDescent="0.3">
      <c r="A42" s="57">
        <v>11</v>
      </c>
      <c r="B42" s="57">
        <v>4442</v>
      </c>
      <c r="C42" s="60">
        <v>21</v>
      </c>
      <c r="D42" s="57">
        <v>4454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4545</v>
      </c>
      <c r="C43" s="60">
        <v>21</v>
      </c>
      <c r="D43" s="57">
        <v>4609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6">
        <v>11</v>
      </c>
      <c r="B44" s="56">
        <v>4700</v>
      </c>
      <c r="C44" s="59">
        <v>21</v>
      </c>
      <c r="D44" s="56">
        <v>4718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4809</v>
      </c>
      <c r="C45" s="59">
        <v>21</v>
      </c>
      <c r="D45" s="56">
        <v>4820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4911</v>
      </c>
      <c r="C46" s="59">
        <v>21</v>
      </c>
      <c r="D46" s="56">
        <v>4936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5026</v>
      </c>
      <c r="C47" s="59">
        <v>21</v>
      </c>
      <c r="D47" s="56">
        <v>5057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5148</v>
      </c>
      <c r="C48" s="59">
        <v>21</v>
      </c>
      <c r="D48" s="56">
        <v>5171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5260</v>
      </c>
      <c r="C49" s="59">
        <v>12</v>
      </c>
      <c r="D49" s="56">
        <v>5268</v>
      </c>
      <c r="E49" s="59"/>
      <c r="F49" s="56"/>
      <c r="G49" s="62"/>
      <c r="H49" s="62"/>
      <c r="I49" s="40"/>
      <c r="J49" s="40"/>
      <c r="K49" s="41">
        <v>0</v>
      </c>
      <c r="L49">
        <v>11</v>
      </c>
    </row>
    <row r="50" spans="1:12" x14ac:dyDescent="0.3">
      <c r="A50" s="56">
        <v>11</v>
      </c>
      <c r="B50" s="56">
        <v>5368</v>
      </c>
      <c r="C50" s="59">
        <v>21</v>
      </c>
      <c r="D50" s="56">
        <v>5380</v>
      </c>
      <c r="E50" s="59"/>
      <c r="F50" s="56"/>
      <c r="G50" s="62"/>
      <c r="H50" s="62"/>
      <c r="I50" s="40"/>
      <c r="J50" s="40"/>
      <c r="K50" s="41">
        <v>0</v>
      </c>
      <c r="L50">
        <v>12</v>
      </c>
    </row>
    <row r="51" spans="1:12" x14ac:dyDescent="0.3">
      <c r="A51" s="56">
        <v>11</v>
      </c>
      <c r="B51" s="56">
        <v>5470</v>
      </c>
      <c r="C51" s="59">
        <v>21</v>
      </c>
      <c r="D51" s="56">
        <v>5490</v>
      </c>
      <c r="E51" s="59"/>
      <c r="F51" s="56"/>
      <c r="G51" s="62"/>
      <c r="H51" s="62"/>
      <c r="I51" s="40"/>
      <c r="J51" s="40"/>
      <c r="K51" s="41">
        <v>0</v>
      </c>
      <c r="L51">
        <v>12</v>
      </c>
    </row>
    <row r="52" spans="1:12" x14ac:dyDescent="0.3">
      <c r="A52" s="56">
        <v>11</v>
      </c>
      <c r="B52" s="56">
        <v>5584</v>
      </c>
      <c r="C52" s="59">
        <v>21</v>
      </c>
      <c r="D52" s="56">
        <v>5643</v>
      </c>
      <c r="E52" s="59"/>
      <c r="F52" s="56"/>
      <c r="G52" s="62"/>
      <c r="H52" s="62"/>
      <c r="I52" s="40"/>
      <c r="J52" s="40"/>
      <c r="K52" s="41">
        <v>0</v>
      </c>
      <c r="L52">
        <v>12</v>
      </c>
    </row>
    <row r="53" spans="1:12" x14ac:dyDescent="0.3">
      <c r="A53" s="56">
        <v>22</v>
      </c>
      <c r="B53" s="56">
        <v>5791</v>
      </c>
      <c r="C53" s="59">
        <v>23</v>
      </c>
      <c r="D53" s="56">
        <v>5799</v>
      </c>
      <c r="E53" s="59"/>
      <c r="F53" s="56"/>
      <c r="G53" s="62"/>
      <c r="H53" s="62"/>
      <c r="I53" s="40"/>
      <c r="J53" s="40"/>
      <c r="K53" s="41">
        <v>0</v>
      </c>
      <c r="L53">
        <v>22</v>
      </c>
    </row>
    <row r="54" spans="1:12" x14ac:dyDescent="0.3">
      <c r="A54" s="57">
        <v>11</v>
      </c>
      <c r="B54" s="57">
        <v>5897</v>
      </c>
      <c r="C54" s="60">
        <v>21</v>
      </c>
      <c r="D54" s="57">
        <v>5909</v>
      </c>
      <c r="E54" s="60"/>
      <c r="F54" s="57"/>
      <c r="G54" s="63"/>
      <c r="H54" s="63"/>
      <c r="I54" s="39"/>
      <c r="J54" s="39"/>
      <c r="K54" s="49">
        <v>0</v>
      </c>
      <c r="L54">
        <v>12</v>
      </c>
    </row>
    <row r="55" spans="1:12" x14ac:dyDescent="0.3">
      <c r="A55" s="57">
        <v>11</v>
      </c>
      <c r="B55" s="57">
        <v>6001</v>
      </c>
      <c r="C55" s="60">
        <v>21</v>
      </c>
      <c r="D55" s="57">
        <v>6012</v>
      </c>
      <c r="E55" s="60"/>
      <c r="F55" s="57"/>
      <c r="G55" s="63"/>
      <c r="H55" s="63"/>
      <c r="I55" s="39"/>
      <c r="J55" s="39"/>
      <c r="K55" s="49">
        <v>0</v>
      </c>
      <c r="L55">
        <v>12</v>
      </c>
    </row>
    <row r="56" spans="1:12" x14ac:dyDescent="0.3">
      <c r="A56" s="57">
        <v>11</v>
      </c>
      <c r="B56" s="57">
        <v>6103</v>
      </c>
      <c r="C56" s="60">
        <v>21</v>
      </c>
      <c r="D56" s="57">
        <v>6138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6229</v>
      </c>
      <c r="C57" s="60">
        <v>21</v>
      </c>
      <c r="D57" s="57">
        <v>6265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6356</v>
      </c>
      <c r="C58" s="60">
        <v>21</v>
      </c>
      <c r="D58" s="57">
        <v>6434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6524</v>
      </c>
      <c r="C59" s="60">
        <v>21</v>
      </c>
      <c r="D59" s="57">
        <v>6535</v>
      </c>
      <c r="E59" s="60"/>
      <c r="F59" s="57"/>
      <c r="G59" s="63"/>
      <c r="H59" s="63"/>
      <c r="I59" s="39"/>
      <c r="J59" s="39"/>
      <c r="K59" s="49">
        <v>0</v>
      </c>
      <c r="L59">
        <v>12</v>
      </c>
    </row>
    <row r="60" spans="1:12" x14ac:dyDescent="0.3">
      <c r="A60" s="57">
        <v>11</v>
      </c>
      <c r="B60" s="57">
        <v>6633</v>
      </c>
      <c r="C60" s="60">
        <v>12</v>
      </c>
      <c r="D60" s="57">
        <v>6638</v>
      </c>
      <c r="E60" s="60"/>
      <c r="F60" s="57"/>
      <c r="G60" s="63"/>
      <c r="H60" s="63"/>
      <c r="I60" s="39"/>
      <c r="J60" s="39"/>
      <c r="K60" s="49">
        <v>0</v>
      </c>
      <c r="L60">
        <v>11</v>
      </c>
    </row>
    <row r="61" spans="1:12" x14ac:dyDescent="0.3">
      <c r="A61" s="57">
        <v>11</v>
      </c>
      <c r="B61" s="57">
        <v>6729</v>
      </c>
      <c r="C61" s="60">
        <v>21</v>
      </c>
      <c r="D61" s="57">
        <v>6740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11</v>
      </c>
      <c r="B62" s="57">
        <v>6835</v>
      </c>
      <c r="C62" s="60">
        <v>21</v>
      </c>
      <c r="D62" s="57">
        <v>6862</v>
      </c>
      <c r="E62" s="60"/>
      <c r="F62" s="57"/>
      <c r="G62" s="63"/>
      <c r="H62" s="63"/>
      <c r="I62" s="39"/>
      <c r="J62" s="39"/>
      <c r="K62" s="49">
        <v>1</v>
      </c>
      <c r="L62">
        <v>12</v>
      </c>
    </row>
    <row r="63" spans="1:12" x14ac:dyDescent="0.3">
      <c r="A63" s="17"/>
      <c r="B63" s="17"/>
      <c r="C63" s="17"/>
      <c r="D63" s="17"/>
      <c r="E63" s="17"/>
      <c r="F63" s="17"/>
      <c r="G63" s="17"/>
      <c r="H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59</v>
      </c>
      <c r="V3" s="25" t="s">
        <v>118</v>
      </c>
      <c r="W3">
        <f>COUNTA(L7:L16)</f>
        <v>10</v>
      </c>
      <c r="AA3" s="25" t="s">
        <v>118</v>
      </c>
      <c r="AB3">
        <f>COUNTA(L17:L26)</f>
        <v>10</v>
      </c>
      <c r="AF3" s="25" t="s">
        <v>118</v>
      </c>
      <c r="AG3">
        <f>COUNTA(L27:L35)</f>
        <v>9</v>
      </c>
      <c r="AK3" s="25" t="s">
        <v>118</v>
      </c>
      <c r="AL3">
        <f>COUNTA(L36:L45)</f>
        <v>10</v>
      </c>
      <c r="AP3" s="25" t="s">
        <v>118</v>
      </c>
      <c r="AQ3">
        <f>COUNTA(L46:L55)</f>
        <v>10</v>
      </c>
      <c r="AU3" s="25" t="s">
        <v>118</v>
      </c>
      <c r="AV3">
        <f>COUNTA(L56:L65)</f>
        <v>10</v>
      </c>
    </row>
    <row r="4" spans="1:48" x14ac:dyDescent="0.3">
      <c r="P4" s="25" t="s">
        <v>86</v>
      </c>
      <c r="Q4" s="26">
        <f>SUM(O7:O14)</f>
        <v>59</v>
      </c>
      <c r="V4" s="25" t="s">
        <v>119</v>
      </c>
      <c r="W4">
        <f>SUM(U7:U14)</f>
        <v>10</v>
      </c>
      <c r="AA4" s="25" t="s">
        <v>119</v>
      </c>
      <c r="AB4">
        <f>SUM(Z7:Z14)</f>
        <v>10</v>
      </c>
      <c r="AF4" s="25" t="s">
        <v>119</v>
      </c>
      <c r="AG4">
        <f>SUM(AE7:AE14)</f>
        <v>9</v>
      </c>
      <c r="AK4" s="25" t="s">
        <v>119</v>
      </c>
      <c r="AL4">
        <f>SUM(AJ7:AJ14)</f>
        <v>10</v>
      </c>
      <c r="AP4" s="25" t="s">
        <v>119</v>
      </c>
      <c r="AQ4">
        <f>SUM(AO7:AO14)</f>
        <v>10</v>
      </c>
      <c r="AU4" s="25" t="s">
        <v>119</v>
      </c>
      <c r="AV4">
        <f>SUM(AT7:AT14)</f>
        <v>10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11</v>
      </c>
      <c r="C7" s="58">
        <v>21</v>
      </c>
      <c r="D7" s="55">
        <v>36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4</v>
      </c>
      <c r="P7" s="34">
        <f>O7/$Q$4</f>
        <v>6.7796610169491525E-2</v>
      </c>
      <c r="Q7" s="34">
        <f>IF(P7=0,0,(P7*((LOG(P7))/LOG(2))))</f>
        <v>-0.2632300372448706</v>
      </c>
      <c r="T7" s="34">
        <f>N7</f>
        <v>11</v>
      </c>
      <c r="U7" s="34">
        <f>COUNTIF(L7:L16,T7)</f>
        <v>1</v>
      </c>
      <c r="V7" s="34">
        <f>U7/(W4-U8)</f>
        <v>0.33333333333333331</v>
      </c>
      <c r="W7" s="34">
        <f>IF(V7=0,0,(V7*((LOG(V7))/LOG(2))))</f>
        <v>-0.52832083357371862</v>
      </c>
      <c r="Y7" s="34">
        <f>N7</f>
        <v>11</v>
      </c>
      <c r="Z7" s="34">
        <f>COUNTIF(L17:L26,Y7)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COUNTIF(L27:L35,AD7)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COUNTIF(L36:L45,AI7)</f>
        <v>2</v>
      </c>
      <c r="AK7" s="34">
        <f>AJ7/(AL4-AJ8)</f>
        <v>0.5</v>
      </c>
      <c r="AL7" s="34">
        <f>IF(AK7=0,0,(AK7*((LOG(AK7))/LOG(2))))</f>
        <v>-0.5</v>
      </c>
      <c r="AN7" s="34">
        <f>N7</f>
        <v>11</v>
      </c>
      <c r="AO7" s="34">
        <f>COUNTIF(L46:L55,AN7)</f>
        <v>0</v>
      </c>
      <c r="AP7" s="34">
        <f>AO7/(AQ4-AO8)</f>
        <v>0</v>
      </c>
      <c r="AQ7" s="34">
        <f>IF(AP7=0,0,(AP7*((LOG(AP7))/LOG(2))))</f>
        <v>0</v>
      </c>
      <c r="AS7" s="34">
        <f>N7</f>
        <v>11</v>
      </c>
      <c r="AT7" s="34">
        <f>COUNTIF(L56:L65,AS7)</f>
        <v>1</v>
      </c>
      <c r="AU7" s="34">
        <f>AT7/(AV4-AT8)</f>
        <v>0.33333333333333331</v>
      </c>
      <c r="AV7" s="34">
        <f>IF(AU7=0,0,(AU7*((LOG(AU7))/LOG(2))))</f>
        <v>-0.52832083357371862</v>
      </c>
    </row>
    <row r="8" spans="1:48" x14ac:dyDescent="0.3">
      <c r="A8" s="56">
        <v>11</v>
      </c>
      <c r="B8" s="56">
        <v>128</v>
      </c>
      <c r="C8" s="59">
        <v>21</v>
      </c>
      <c r="D8" s="56">
        <v>157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0.64406779661016944</v>
      </c>
      <c r="Q8" s="34">
        <f>IF(P8=0,0,(P8*((LOG(P8))/LOG(2))))</f>
        <v>-0.40879983669311387</v>
      </c>
      <c r="T8" s="34">
        <f>N8</f>
        <v>12</v>
      </c>
      <c r="U8" s="34">
        <f>COUNTIF(L7:L16,T8)</f>
        <v>7</v>
      </c>
      <c r="V8" s="53"/>
      <c r="W8" s="54"/>
      <c r="Y8" s="34">
        <f>N8</f>
        <v>12</v>
      </c>
      <c r="Z8" s="34">
        <f>COUNTIF(L17:L26,Y8)</f>
        <v>8</v>
      </c>
      <c r="AA8" s="53"/>
      <c r="AB8" s="54"/>
      <c r="AD8" s="34">
        <f>N8</f>
        <v>12</v>
      </c>
      <c r="AE8" s="34">
        <f>COUNTIF(L27:L35,AD8)</f>
        <v>5</v>
      </c>
      <c r="AF8" s="53"/>
      <c r="AG8" s="54"/>
      <c r="AI8" s="34">
        <f>N8</f>
        <v>12</v>
      </c>
      <c r="AJ8" s="34">
        <f>COUNTIF(L36:L45,AI8)</f>
        <v>6</v>
      </c>
      <c r="AK8" s="53"/>
      <c r="AL8" s="54"/>
      <c r="AN8" s="34">
        <f>N8</f>
        <v>12</v>
      </c>
      <c r="AO8" s="34">
        <f>COUNTIF(L46:L55,AN8)</f>
        <v>5</v>
      </c>
      <c r="AP8" s="53"/>
      <c r="AQ8" s="54"/>
      <c r="AS8" s="34">
        <f>N8</f>
        <v>12</v>
      </c>
      <c r="AT8" s="34">
        <f>COUNTIF(L56:L65,AS8)</f>
        <v>7</v>
      </c>
      <c r="AU8" s="53"/>
      <c r="AV8" s="54"/>
    </row>
    <row r="9" spans="1:48" x14ac:dyDescent="0.3">
      <c r="A9" s="56">
        <v>11</v>
      </c>
      <c r="B9" s="56">
        <v>249</v>
      </c>
      <c r="C9" s="59">
        <v>21</v>
      </c>
      <c r="D9" s="56">
        <v>276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COUNTIF(L7:L16,T9)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COUNTIF(L17:L26,Y9)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COUNTIF(L27:L35,AD9)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COUNTIF(L36:L45,AI9)</f>
        <v>0</v>
      </c>
      <c r="AK9" s="34">
        <f>AJ9/(AL4-AJ8)</f>
        <v>0</v>
      </c>
      <c r="AL9" s="34">
        <f>IF(AK9=0,0,(AK9*((LOG(AK9))/LOG(2))))</f>
        <v>0</v>
      </c>
      <c r="AN9" s="34">
        <f>N9</f>
        <v>21</v>
      </c>
      <c r="AO9" s="34">
        <f>COUNTIF(L46:L55,AN9)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COUNTIF(L56:L65,AS9)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363</v>
      </c>
      <c r="C10" s="59">
        <v>12</v>
      </c>
      <c r="D10" s="56">
        <v>368</v>
      </c>
      <c r="E10" s="59"/>
      <c r="F10" s="56"/>
      <c r="G10" s="62"/>
      <c r="H10" s="62"/>
      <c r="I10" s="40"/>
      <c r="J10" s="40"/>
      <c r="K10" s="41">
        <v>0</v>
      </c>
      <c r="L10">
        <v>11</v>
      </c>
      <c r="N10" s="34">
        <v>22</v>
      </c>
      <c r="O10" s="34">
        <f>COUNTIF($L$7:$L$500,N10)</f>
        <v>17</v>
      </c>
      <c r="P10" s="34">
        <f>O10/$Q$4</f>
        <v>0.28813559322033899</v>
      </c>
      <c r="Q10" s="34">
        <f>IF(P10=0,0,(P10*((LOG(P10))/LOG(2))))</f>
        <v>-0.51725531420161919</v>
      </c>
      <c r="T10" s="34">
        <f>N10</f>
        <v>22</v>
      </c>
      <c r="U10" s="34">
        <f>COUNTIF(L7:L16,T10)</f>
        <v>2</v>
      </c>
      <c r="V10" s="34">
        <f>U10/(W4-U8)</f>
        <v>0.66666666666666663</v>
      </c>
      <c r="W10" s="34">
        <f>IF(V10=0,0,(V10*((LOG(V10))/LOG(2))))</f>
        <v>-0.38997500048077083</v>
      </c>
      <c r="Y10" s="34">
        <f>N10</f>
        <v>22</v>
      </c>
      <c r="Z10" s="34">
        <f>COUNTIF(L17:L26,Y10)</f>
        <v>2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COUNTIF(L27:L35,AD10)</f>
        <v>4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COUNTIF(L36:L45,AI10)</f>
        <v>2</v>
      </c>
      <c r="AK10" s="34">
        <f>AJ10/(AL4-AJ8)</f>
        <v>0.5</v>
      </c>
      <c r="AL10" s="34">
        <f>IF(AK10=0,0,(AK10*((LOG(AK10))/LOG(2))))</f>
        <v>-0.5</v>
      </c>
      <c r="AN10" s="34">
        <f>N10</f>
        <v>22</v>
      </c>
      <c r="AO10" s="34">
        <f>COUNTIF(L46:L55,AN10)</f>
        <v>5</v>
      </c>
      <c r="AP10" s="34">
        <f>AO10/(AQ4-AO8)</f>
        <v>1</v>
      </c>
      <c r="AQ10" s="34">
        <f>IF(AP10=0,0,(AP10*((LOG(AP10))/LOG(2))))</f>
        <v>0</v>
      </c>
      <c r="AS10" s="34">
        <f>N10</f>
        <v>22</v>
      </c>
      <c r="AT10" s="34">
        <f>COUNTIF(L56:L65,AS10)</f>
        <v>2</v>
      </c>
      <c r="AU10" s="34">
        <f>AT10/(AV4-AT8)</f>
        <v>0.66666666666666663</v>
      </c>
      <c r="AV10" s="34">
        <f>IF(AU10=0,0,(AU10*((LOG(AU10))/LOG(2))))</f>
        <v>-0.38997500048077083</v>
      </c>
    </row>
    <row r="11" spans="1:48" x14ac:dyDescent="0.3">
      <c r="A11" s="56">
        <v>11</v>
      </c>
      <c r="B11" s="56">
        <v>462</v>
      </c>
      <c r="C11" s="59">
        <v>21</v>
      </c>
      <c r="D11" s="56">
        <v>479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COUNTIF(L17:L26,Y11)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COUNTIF(L27:L35,AD11)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COUNTIF(L36:L45,AI11)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COUNTIF(L46:L55,AN11)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COUNTIF(L56:L65,AS11)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22</v>
      </c>
      <c r="B12" s="56">
        <v>578</v>
      </c>
      <c r="C12" s="59">
        <v>23</v>
      </c>
      <c r="D12" s="56">
        <v>592</v>
      </c>
      <c r="E12" s="59"/>
      <c r="F12" s="56"/>
      <c r="G12" s="62"/>
      <c r="H12" s="62"/>
      <c r="I12" s="40"/>
      <c r="J12" s="40"/>
      <c r="K12" s="41">
        <v>0</v>
      </c>
      <c r="L12">
        <v>22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COUNTIF(L17:L26,Y12)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COUNTIF(L27:L35,AD12)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COUNTIF(L36:L45,AI12)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COUNTIF(L46:L55,AN12)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COUNTIF(L56:L65,AS12)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683</v>
      </c>
      <c r="C13" s="59">
        <v>21</v>
      </c>
      <c r="D13" s="56">
        <v>723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COUNTIF(L17:L26,Y13)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COUNTIF(L27:L35,AD13)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COUNTIF(L36:L45,AI13)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COUNTIF(L46:L55,AN13)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COUNTIF(L56:L65,AS13)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812</v>
      </c>
      <c r="C14" s="59">
        <v>21</v>
      </c>
      <c r="D14" s="56">
        <v>840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COUNTIF(L17:L26,Y14)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COUNTIF(L27:L35,AD14)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COUNTIF(L36:L45,AI14)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COUNTIF(L46:L55,AN14)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COUNTIF(L56:L65,AS14)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929</v>
      </c>
      <c r="C15" s="59">
        <v>21</v>
      </c>
      <c r="D15" s="56">
        <v>937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1.1892851881396036</v>
      </c>
      <c r="V15">
        <f>SUM(V7:V14)</f>
        <v>1</v>
      </c>
      <c r="W15">
        <f>-SUM(W7:W14)</f>
        <v>0.91829583405448945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0.91829583405448945</v>
      </c>
    </row>
    <row r="16" spans="1:48" x14ac:dyDescent="0.3">
      <c r="A16" s="56">
        <v>22</v>
      </c>
      <c r="B16" s="56">
        <v>1043</v>
      </c>
      <c r="C16" s="59">
        <v>23</v>
      </c>
      <c r="D16" s="56">
        <v>1050</v>
      </c>
      <c r="E16" s="59"/>
      <c r="F16" s="56"/>
      <c r="G16" s="62"/>
      <c r="H16" s="62"/>
      <c r="I16" s="40"/>
      <c r="J16" s="40"/>
      <c r="K16" s="41">
        <v>0</v>
      </c>
      <c r="L16">
        <v>22</v>
      </c>
      <c r="P16" s="27" t="s">
        <v>90</v>
      </c>
      <c r="Q16" s="27">
        <f>Q15/(LOG(Q4)/LOG(2))</f>
        <v>0.20216851135793784</v>
      </c>
      <c r="V16" s="27" t="s">
        <v>117</v>
      </c>
      <c r="W16" s="27">
        <f>W15/(LOG(W4)/LOG(2))</f>
        <v>0.27643459094367495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</v>
      </c>
      <c r="AK16" s="27" t="s">
        <v>122</v>
      </c>
      <c r="AL16" s="27">
        <f>AL15/(LOG(AL4)/LOG(2))</f>
        <v>0.3010299956639812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0.27643459094367495</v>
      </c>
    </row>
    <row r="17" spans="1:22" x14ac:dyDescent="0.3">
      <c r="A17" s="57">
        <v>11</v>
      </c>
      <c r="B17" s="57">
        <v>1157</v>
      </c>
      <c r="C17" s="60">
        <v>21</v>
      </c>
      <c r="D17" s="57">
        <v>1175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1266</v>
      </c>
      <c r="C18" s="60">
        <v>21</v>
      </c>
      <c r="D18" s="57">
        <v>1299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1392</v>
      </c>
      <c r="C19" s="60">
        <v>21</v>
      </c>
      <c r="D19" s="57">
        <v>1401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1491</v>
      </c>
      <c r="C20" s="60">
        <v>21</v>
      </c>
      <c r="D20" s="57">
        <v>1509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COUNTIF(L7:L65,G3)</f>
        <v>38</v>
      </c>
      <c r="O20" s="38"/>
      <c r="P20" s="45">
        <v>10</v>
      </c>
      <c r="Q20" s="45">
        <v>10</v>
      </c>
      <c r="R20" s="45">
        <v>9</v>
      </c>
      <c r="S20" s="45">
        <v>10</v>
      </c>
      <c r="T20" s="45">
        <v>10</v>
      </c>
      <c r="U20" s="45">
        <v>10</v>
      </c>
      <c r="V20" s="44"/>
    </row>
    <row r="21" spans="1:22" x14ac:dyDescent="0.3">
      <c r="A21" s="57">
        <v>11</v>
      </c>
      <c r="B21" s="57">
        <v>1601</v>
      </c>
      <c r="C21" s="60">
        <v>21</v>
      </c>
      <c r="D21" s="57">
        <v>1631</v>
      </c>
      <c r="E21" s="60"/>
      <c r="F21" s="57"/>
      <c r="G21" s="63"/>
      <c r="H21" s="63"/>
      <c r="I21" s="39"/>
      <c r="J21" s="39"/>
      <c r="K21" s="49">
        <v>0</v>
      </c>
      <c r="L21">
        <v>12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1722</v>
      </c>
      <c r="C22" s="60">
        <v>21</v>
      </c>
      <c r="D22" s="57">
        <v>1744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1834</v>
      </c>
      <c r="C23" s="60">
        <v>21</v>
      </c>
      <c r="D23" s="57">
        <v>1849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1939</v>
      </c>
      <c r="C24" s="60">
        <v>21</v>
      </c>
      <c r="D24" s="57">
        <v>1948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7</v>
      </c>
      <c r="Q24" s="45">
        <f>Z8</f>
        <v>8</v>
      </c>
      <c r="R24" s="45">
        <f>AE8</f>
        <v>5</v>
      </c>
      <c r="S24" s="45">
        <f>AJ8</f>
        <v>6</v>
      </c>
      <c r="T24" s="45">
        <f>AO8</f>
        <v>5</v>
      </c>
      <c r="U24" s="45">
        <f>AT8</f>
        <v>7</v>
      </c>
      <c r="V24" s="43"/>
    </row>
    <row r="25" spans="1:22" x14ac:dyDescent="0.3">
      <c r="A25" s="57">
        <v>22</v>
      </c>
      <c r="B25" s="57">
        <v>2048</v>
      </c>
      <c r="C25" s="60">
        <v>23</v>
      </c>
      <c r="D25" s="57">
        <v>2061</v>
      </c>
      <c r="E25" s="60"/>
      <c r="F25" s="57"/>
      <c r="G25" s="63"/>
      <c r="H25" s="63"/>
      <c r="I25" s="39"/>
      <c r="J25" s="39"/>
      <c r="K25" s="49">
        <v>0</v>
      </c>
      <c r="L25">
        <v>22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7">
        <v>22</v>
      </c>
      <c r="B26" s="57">
        <v>2172</v>
      </c>
      <c r="C26" s="60">
        <v>23</v>
      </c>
      <c r="D26" s="57">
        <v>2179</v>
      </c>
      <c r="E26" s="60"/>
      <c r="F26" s="57"/>
      <c r="G26" s="63"/>
      <c r="H26" s="63"/>
      <c r="I26" s="39"/>
      <c r="J26" s="39"/>
      <c r="K26" s="49">
        <v>0</v>
      </c>
      <c r="L26">
        <v>22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2276</v>
      </c>
      <c r="C27" s="59">
        <v>21</v>
      </c>
      <c r="D27" s="56">
        <v>2287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2378</v>
      </c>
      <c r="C28" s="59">
        <v>21</v>
      </c>
      <c r="D28" s="56">
        <v>2387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D16/P20</f>
        <v>105</v>
      </c>
      <c r="Q28">
        <f>(D26-D16)/Q20</f>
        <v>112.9</v>
      </c>
      <c r="R28">
        <f>(D35-D26)/R20</f>
        <v>120.55555555555556</v>
      </c>
      <c r="S28">
        <f>(D45-D35)/S20</f>
        <v>121.5</v>
      </c>
      <c r="T28">
        <f>(D55-D45)/T20</f>
        <v>121.1</v>
      </c>
      <c r="U28">
        <f>(D65-D55)/U20</f>
        <v>119.2</v>
      </c>
    </row>
    <row r="29" spans="1:22" x14ac:dyDescent="0.3">
      <c r="A29" s="56">
        <v>22</v>
      </c>
      <c r="B29" s="56">
        <v>2503</v>
      </c>
      <c r="C29" s="59">
        <v>23</v>
      </c>
      <c r="D29" s="56">
        <v>2524</v>
      </c>
      <c r="E29" s="59"/>
      <c r="F29" s="56"/>
      <c r="G29" s="62"/>
      <c r="H29" s="62"/>
      <c r="I29" s="40"/>
      <c r="J29" s="40"/>
      <c r="K29" s="41">
        <v>0</v>
      </c>
      <c r="L29">
        <v>22</v>
      </c>
    </row>
    <row r="30" spans="1:22" x14ac:dyDescent="0.3">
      <c r="A30" s="56">
        <v>11</v>
      </c>
      <c r="B30" s="56">
        <v>2630</v>
      </c>
      <c r="C30" s="59">
        <v>21</v>
      </c>
      <c r="D30" s="56">
        <v>2645</v>
      </c>
      <c r="E30" s="59"/>
      <c r="F30" s="56"/>
      <c r="G30" s="62"/>
      <c r="H30" s="62"/>
      <c r="I30" s="40"/>
      <c r="J30" s="40"/>
      <c r="K30" s="41">
        <v>0</v>
      </c>
      <c r="L30">
        <v>12</v>
      </c>
    </row>
    <row r="31" spans="1:22" x14ac:dyDescent="0.3">
      <c r="A31" s="56">
        <v>22</v>
      </c>
      <c r="B31" s="56">
        <v>2774</v>
      </c>
      <c r="C31" s="59">
        <v>23</v>
      </c>
      <c r="D31" s="56">
        <v>2788</v>
      </c>
      <c r="E31" s="59"/>
      <c r="F31" s="56"/>
      <c r="G31" s="62"/>
      <c r="H31" s="62"/>
      <c r="I31" s="40"/>
      <c r="J31" s="40"/>
      <c r="K31" s="41">
        <v>0</v>
      </c>
      <c r="L31">
        <v>22</v>
      </c>
    </row>
    <row r="32" spans="1:22" x14ac:dyDescent="0.3">
      <c r="A32" s="56">
        <v>22</v>
      </c>
      <c r="B32" s="56">
        <v>2910</v>
      </c>
      <c r="C32" s="59">
        <v>23</v>
      </c>
      <c r="D32" s="56">
        <v>2916</v>
      </c>
      <c r="E32" s="59"/>
      <c r="F32" s="56"/>
      <c r="G32" s="62"/>
      <c r="H32" s="62"/>
      <c r="I32" s="40"/>
      <c r="J32" s="40"/>
      <c r="K32" s="41">
        <v>0</v>
      </c>
      <c r="L32">
        <v>22</v>
      </c>
    </row>
    <row r="33" spans="1:12" x14ac:dyDescent="0.3">
      <c r="A33" s="56">
        <v>11</v>
      </c>
      <c r="B33" s="56">
        <v>3013</v>
      </c>
      <c r="C33" s="59">
        <v>21</v>
      </c>
      <c r="D33" s="56">
        <v>3021</v>
      </c>
      <c r="E33" s="59"/>
      <c r="F33" s="56"/>
      <c r="G33" s="62"/>
      <c r="H33" s="62"/>
      <c r="I33" s="40"/>
      <c r="J33" s="40"/>
      <c r="K33" s="41">
        <v>0</v>
      </c>
      <c r="L33">
        <v>12</v>
      </c>
    </row>
    <row r="34" spans="1:12" x14ac:dyDescent="0.3">
      <c r="A34" s="56">
        <v>11</v>
      </c>
      <c r="B34" s="56">
        <v>3117</v>
      </c>
      <c r="C34" s="59">
        <v>21</v>
      </c>
      <c r="D34" s="56">
        <v>3141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6">
        <v>22</v>
      </c>
      <c r="B35" s="56">
        <v>3257</v>
      </c>
      <c r="C35" s="59">
        <v>23</v>
      </c>
      <c r="D35" s="56">
        <v>3264</v>
      </c>
      <c r="E35" s="59"/>
      <c r="F35" s="56"/>
      <c r="G35" s="62"/>
      <c r="H35" s="62"/>
      <c r="I35" s="40"/>
      <c r="J35" s="40"/>
      <c r="K35" s="41">
        <v>0</v>
      </c>
      <c r="L35">
        <v>22</v>
      </c>
    </row>
    <row r="36" spans="1:12" x14ac:dyDescent="0.3">
      <c r="A36" s="57">
        <v>11</v>
      </c>
      <c r="B36" s="57">
        <v>3362</v>
      </c>
      <c r="C36" s="60">
        <v>12</v>
      </c>
      <c r="D36" s="57">
        <v>3367</v>
      </c>
      <c r="E36" s="60"/>
      <c r="F36" s="57"/>
      <c r="G36" s="63"/>
      <c r="H36" s="63"/>
      <c r="I36" s="39"/>
      <c r="J36" s="39"/>
      <c r="K36" s="49">
        <v>0</v>
      </c>
      <c r="L36">
        <v>11</v>
      </c>
    </row>
    <row r="37" spans="1:12" x14ac:dyDescent="0.3">
      <c r="A37" s="57">
        <v>22</v>
      </c>
      <c r="B37" s="57">
        <v>3487</v>
      </c>
      <c r="C37" s="60">
        <v>23</v>
      </c>
      <c r="D37" s="57">
        <v>3508</v>
      </c>
      <c r="E37" s="60"/>
      <c r="F37" s="57"/>
      <c r="G37" s="63"/>
      <c r="H37" s="63"/>
      <c r="I37" s="39"/>
      <c r="J37" s="39"/>
      <c r="K37" s="49">
        <v>0</v>
      </c>
      <c r="L37">
        <v>22</v>
      </c>
    </row>
    <row r="38" spans="1:12" x14ac:dyDescent="0.3">
      <c r="A38" s="57">
        <v>11</v>
      </c>
      <c r="B38" s="57">
        <v>3605</v>
      </c>
      <c r="C38" s="60">
        <v>21</v>
      </c>
      <c r="D38" s="57">
        <v>3636</v>
      </c>
      <c r="E38" s="60"/>
      <c r="F38" s="57"/>
      <c r="G38" s="63"/>
      <c r="H38" s="63"/>
      <c r="I38" s="39"/>
      <c r="J38" s="39"/>
      <c r="K38" s="49">
        <v>0</v>
      </c>
      <c r="L38">
        <v>12</v>
      </c>
    </row>
    <row r="39" spans="1:12" x14ac:dyDescent="0.3">
      <c r="A39" s="57">
        <v>22</v>
      </c>
      <c r="B39" s="57">
        <v>3737</v>
      </c>
      <c r="C39" s="60">
        <v>23</v>
      </c>
      <c r="D39" s="57">
        <v>3744</v>
      </c>
      <c r="E39" s="60"/>
      <c r="F39" s="57"/>
      <c r="G39" s="63"/>
      <c r="H39" s="63"/>
      <c r="I39" s="39"/>
      <c r="J39" s="39"/>
      <c r="K39" s="49">
        <v>0</v>
      </c>
      <c r="L39">
        <v>22</v>
      </c>
    </row>
    <row r="40" spans="1:12" x14ac:dyDescent="0.3">
      <c r="A40" s="57">
        <v>11</v>
      </c>
      <c r="B40" s="57">
        <v>3842</v>
      </c>
      <c r="C40" s="60">
        <v>21</v>
      </c>
      <c r="D40" s="57">
        <v>3859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3972</v>
      </c>
      <c r="C41" s="60">
        <v>12</v>
      </c>
      <c r="D41" s="57">
        <v>4014</v>
      </c>
      <c r="E41" s="60"/>
      <c r="F41" s="57"/>
      <c r="G41" s="63"/>
      <c r="H41" s="63"/>
      <c r="I41" s="39"/>
      <c r="J41" s="39"/>
      <c r="K41" s="49">
        <v>0</v>
      </c>
      <c r="L41">
        <v>11</v>
      </c>
    </row>
    <row r="42" spans="1:12" x14ac:dyDescent="0.3">
      <c r="A42" s="57">
        <v>11</v>
      </c>
      <c r="B42" s="57">
        <v>4111</v>
      </c>
      <c r="C42" s="60">
        <v>21</v>
      </c>
      <c r="D42" s="57">
        <v>4139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11</v>
      </c>
      <c r="B43" s="57">
        <v>4229</v>
      </c>
      <c r="C43" s="60">
        <v>21</v>
      </c>
      <c r="D43" s="57">
        <v>4260</v>
      </c>
      <c r="E43" s="60"/>
      <c r="F43" s="57"/>
      <c r="G43" s="63"/>
      <c r="H43" s="63"/>
      <c r="I43" s="39"/>
      <c r="J43" s="39"/>
      <c r="K43" s="49">
        <v>0</v>
      </c>
      <c r="L43">
        <v>12</v>
      </c>
    </row>
    <row r="44" spans="1:12" x14ac:dyDescent="0.3">
      <c r="A44" s="57">
        <v>11</v>
      </c>
      <c r="B44" s="57">
        <v>4351</v>
      </c>
      <c r="C44" s="60">
        <v>21</v>
      </c>
      <c r="D44" s="57">
        <v>4362</v>
      </c>
      <c r="E44" s="60"/>
      <c r="F44" s="57"/>
      <c r="G44" s="63"/>
      <c r="H44" s="63"/>
      <c r="I44" s="39"/>
      <c r="J44" s="39"/>
      <c r="K44" s="49">
        <v>0</v>
      </c>
      <c r="L44">
        <v>12</v>
      </c>
    </row>
    <row r="45" spans="1:12" x14ac:dyDescent="0.3">
      <c r="A45" s="57">
        <v>11</v>
      </c>
      <c r="B45" s="57">
        <v>4454</v>
      </c>
      <c r="C45" s="60">
        <v>21</v>
      </c>
      <c r="D45" s="57">
        <v>4479</v>
      </c>
      <c r="E45" s="60"/>
      <c r="F45" s="57"/>
      <c r="G45" s="63"/>
      <c r="H45" s="63"/>
      <c r="I45" s="39"/>
      <c r="J45" s="39"/>
      <c r="K45" s="49">
        <v>0</v>
      </c>
      <c r="L45">
        <v>12</v>
      </c>
    </row>
    <row r="46" spans="1:12" x14ac:dyDescent="0.3">
      <c r="A46" s="56">
        <v>22</v>
      </c>
      <c r="B46" s="56">
        <v>4577</v>
      </c>
      <c r="C46" s="59">
        <v>23</v>
      </c>
      <c r="D46" s="56">
        <v>4593</v>
      </c>
      <c r="E46" s="59"/>
      <c r="F46" s="56"/>
      <c r="G46" s="62"/>
      <c r="H46" s="62"/>
      <c r="I46" s="40"/>
      <c r="J46" s="40"/>
      <c r="K46" s="41">
        <v>0</v>
      </c>
      <c r="L46">
        <v>22</v>
      </c>
    </row>
    <row r="47" spans="1:12" x14ac:dyDescent="0.3">
      <c r="A47" s="56">
        <v>11</v>
      </c>
      <c r="B47" s="56">
        <v>4689</v>
      </c>
      <c r="C47" s="59">
        <v>21</v>
      </c>
      <c r="D47" s="56">
        <v>4701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22</v>
      </c>
      <c r="B48" s="56">
        <v>4817</v>
      </c>
      <c r="C48" s="59">
        <v>23</v>
      </c>
      <c r="D48" s="56">
        <v>4838</v>
      </c>
      <c r="E48" s="59"/>
      <c r="F48" s="56"/>
      <c r="G48" s="62"/>
      <c r="H48" s="62"/>
      <c r="I48" s="40"/>
      <c r="J48" s="40"/>
      <c r="K48" s="41">
        <v>0</v>
      </c>
      <c r="L48">
        <v>22</v>
      </c>
    </row>
    <row r="49" spans="1:12" x14ac:dyDescent="0.3">
      <c r="A49" s="56">
        <v>11</v>
      </c>
      <c r="B49" s="56">
        <v>4940</v>
      </c>
      <c r="C49" s="59">
        <v>21</v>
      </c>
      <c r="D49" s="56">
        <v>4951</v>
      </c>
      <c r="E49" s="59"/>
      <c r="F49" s="56"/>
      <c r="G49" s="62"/>
      <c r="H49" s="62"/>
      <c r="I49" s="40"/>
      <c r="J49" s="40"/>
      <c r="K49" s="41">
        <v>0</v>
      </c>
      <c r="L49">
        <v>12</v>
      </c>
    </row>
    <row r="50" spans="1:12" x14ac:dyDescent="0.3">
      <c r="A50" s="56">
        <v>22</v>
      </c>
      <c r="B50" s="56">
        <v>5060</v>
      </c>
      <c r="C50" s="59">
        <v>23</v>
      </c>
      <c r="D50" s="56">
        <v>5086</v>
      </c>
      <c r="E50" s="59"/>
      <c r="F50" s="56"/>
      <c r="G50" s="62"/>
      <c r="H50" s="62"/>
      <c r="I50" s="40"/>
      <c r="J50" s="40"/>
      <c r="K50" s="41">
        <v>0</v>
      </c>
      <c r="L50">
        <v>22</v>
      </c>
    </row>
    <row r="51" spans="1:12" x14ac:dyDescent="0.3">
      <c r="A51" s="56">
        <v>22</v>
      </c>
      <c r="B51" s="56">
        <v>5198</v>
      </c>
      <c r="C51" s="59">
        <v>23</v>
      </c>
      <c r="D51" s="56">
        <v>5228</v>
      </c>
      <c r="E51" s="59"/>
      <c r="F51" s="56"/>
      <c r="G51" s="62"/>
      <c r="H51" s="62"/>
      <c r="I51" s="40"/>
      <c r="J51" s="40"/>
      <c r="K51" s="41">
        <v>0</v>
      </c>
      <c r="L51">
        <v>22</v>
      </c>
    </row>
    <row r="52" spans="1:12" x14ac:dyDescent="0.3">
      <c r="A52" s="56">
        <v>22</v>
      </c>
      <c r="B52" s="56">
        <v>5338</v>
      </c>
      <c r="C52" s="59">
        <v>23</v>
      </c>
      <c r="D52" s="56">
        <v>5360</v>
      </c>
      <c r="E52" s="59"/>
      <c r="F52" s="56"/>
      <c r="G52" s="62"/>
      <c r="H52" s="62"/>
      <c r="I52" s="40"/>
      <c r="J52" s="40"/>
      <c r="K52" s="41">
        <v>0</v>
      </c>
      <c r="L52">
        <v>22</v>
      </c>
    </row>
    <row r="53" spans="1:12" x14ac:dyDescent="0.3">
      <c r="A53" s="56">
        <v>11</v>
      </c>
      <c r="B53" s="56">
        <v>5462</v>
      </c>
      <c r="C53" s="59">
        <v>21</v>
      </c>
      <c r="D53" s="56">
        <v>5474</v>
      </c>
      <c r="E53" s="59"/>
      <c r="F53" s="56"/>
      <c r="G53" s="62"/>
      <c r="H53" s="62"/>
      <c r="I53" s="40"/>
      <c r="J53" s="40"/>
      <c r="K53" s="41">
        <v>0</v>
      </c>
      <c r="L53">
        <v>12</v>
      </c>
    </row>
    <row r="54" spans="1:12" x14ac:dyDescent="0.3">
      <c r="A54" s="56">
        <v>11</v>
      </c>
      <c r="B54" s="56">
        <v>5569</v>
      </c>
      <c r="C54" s="59">
        <v>21</v>
      </c>
      <c r="D54" s="56">
        <v>5587</v>
      </c>
      <c r="E54" s="59"/>
      <c r="F54" s="56"/>
      <c r="G54" s="62"/>
      <c r="H54" s="62"/>
      <c r="I54" s="40"/>
      <c r="J54" s="40"/>
      <c r="K54" s="41">
        <v>0</v>
      </c>
      <c r="L54">
        <v>12</v>
      </c>
    </row>
    <row r="55" spans="1:12" x14ac:dyDescent="0.3">
      <c r="A55" s="56">
        <v>11</v>
      </c>
      <c r="B55" s="56">
        <v>5678</v>
      </c>
      <c r="C55" s="59">
        <v>21</v>
      </c>
      <c r="D55" s="56">
        <v>5690</v>
      </c>
      <c r="E55" s="59"/>
      <c r="F55" s="56"/>
      <c r="G55" s="62"/>
      <c r="H55" s="62"/>
      <c r="I55" s="40"/>
      <c r="J55" s="40"/>
      <c r="K55" s="41">
        <v>0</v>
      </c>
      <c r="L55">
        <v>12</v>
      </c>
    </row>
    <row r="56" spans="1:12" x14ac:dyDescent="0.3">
      <c r="A56" s="57">
        <v>11</v>
      </c>
      <c r="B56" s="57">
        <v>5783</v>
      </c>
      <c r="C56" s="60">
        <v>21</v>
      </c>
      <c r="D56" s="57">
        <v>5795</v>
      </c>
      <c r="E56" s="60"/>
      <c r="F56" s="57"/>
      <c r="G56" s="63"/>
      <c r="H56" s="63"/>
      <c r="I56" s="39"/>
      <c r="J56" s="39"/>
      <c r="K56" s="49">
        <v>0</v>
      </c>
      <c r="L56">
        <v>12</v>
      </c>
    </row>
    <row r="57" spans="1:12" x14ac:dyDescent="0.3">
      <c r="A57" s="57">
        <v>11</v>
      </c>
      <c r="B57" s="57">
        <v>5888</v>
      </c>
      <c r="C57" s="60">
        <v>21</v>
      </c>
      <c r="D57" s="57">
        <v>5900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22</v>
      </c>
      <c r="B58" s="57">
        <v>6026</v>
      </c>
      <c r="C58" s="60">
        <v>23</v>
      </c>
      <c r="D58" s="57">
        <v>6065</v>
      </c>
      <c r="E58" s="60"/>
      <c r="F58" s="57"/>
      <c r="G58" s="63"/>
      <c r="H58" s="63"/>
      <c r="I58" s="39"/>
      <c r="J58" s="39"/>
      <c r="K58" s="49">
        <v>0</v>
      </c>
      <c r="L58">
        <v>22</v>
      </c>
    </row>
    <row r="59" spans="1:12" x14ac:dyDescent="0.3">
      <c r="A59" s="57">
        <v>11</v>
      </c>
      <c r="B59" s="57">
        <v>6167</v>
      </c>
      <c r="C59" s="60">
        <v>21</v>
      </c>
      <c r="D59" s="57">
        <v>6192</v>
      </c>
      <c r="E59" s="60"/>
      <c r="F59" s="57"/>
      <c r="G59" s="63"/>
      <c r="H59" s="63"/>
      <c r="I59" s="39"/>
      <c r="J59" s="39"/>
      <c r="K59" s="49">
        <v>0</v>
      </c>
      <c r="L59">
        <v>12</v>
      </c>
    </row>
    <row r="60" spans="1:12" x14ac:dyDescent="0.3">
      <c r="A60" s="57">
        <v>11</v>
      </c>
      <c r="B60" s="57">
        <v>6287</v>
      </c>
      <c r="C60" s="60">
        <v>21</v>
      </c>
      <c r="D60" s="57">
        <v>6303</v>
      </c>
      <c r="E60" s="60"/>
      <c r="F60" s="57"/>
      <c r="G60" s="63"/>
      <c r="H60" s="63"/>
      <c r="I60" s="39"/>
      <c r="J60" s="39"/>
      <c r="K60" s="49">
        <v>0</v>
      </c>
      <c r="L60">
        <v>12</v>
      </c>
    </row>
    <row r="61" spans="1:12" x14ac:dyDescent="0.3">
      <c r="A61" s="57">
        <v>11</v>
      </c>
      <c r="B61" s="57">
        <v>6395</v>
      </c>
      <c r="C61" s="60">
        <v>21</v>
      </c>
      <c r="D61" s="57">
        <v>6406</v>
      </c>
      <c r="E61" s="60"/>
      <c r="F61" s="57"/>
      <c r="G61" s="63"/>
      <c r="H61" s="63"/>
      <c r="I61" s="39"/>
      <c r="J61" s="39"/>
      <c r="K61" s="49">
        <v>0</v>
      </c>
      <c r="L61">
        <v>12</v>
      </c>
    </row>
    <row r="62" spans="1:12" x14ac:dyDescent="0.3">
      <c r="A62" s="57">
        <v>11</v>
      </c>
      <c r="B62" s="57">
        <v>6502</v>
      </c>
      <c r="C62" s="60">
        <v>12</v>
      </c>
      <c r="D62" s="57">
        <v>6511</v>
      </c>
      <c r="E62" s="60"/>
      <c r="F62" s="57"/>
      <c r="G62" s="63"/>
      <c r="H62" s="63"/>
      <c r="I62" s="39"/>
      <c r="J62" s="39"/>
      <c r="K62" s="49">
        <v>0</v>
      </c>
      <c r="L62">
        <v>11</v>
      </c>
    </row>
    <row r="63" spans="1:12" x14ac:dyDescent="0.3">
      <c r="A63" s="57">
        <v>22</v>
      </c>
      <c r="B63" s="57">
        <v>6618</v>
      </c>
      <c r="C63" s="60">
        <v>23</v>
      </c>
      <c r="D63" s="57">
        <v>6626</v>
      </c>
      <c r="E63" s="60"/>
      <c r="F63" s="57"/>
      <c r="G63" s="63"/>
      <c r="H63" s="63"/>
      <c r="I63" s="39"/>
      <c r="J63" s="39"/>
      <c r="K63" s="49">
        <v>0</v>
      </c>
      <c r="L63">
        <v>22</v>
      </c>
    </row>
    <row r="64" spans="1:12" x14ac:dyDescent="0.3">
      <c r="A64" s="57">
        <v>11</v>
      </c>
      <c r="B64" s="57">
        <v>6728</v>
      </c>
      <c r="C64" s="60">
        <v>21</v>
      </c>
      <c r="D64" s="57">
        <v>6743</v>
      </c>
      <c r="E64" s="60"/>
      <c r="F64" s="57"/>
      <c r="G64" s="63"/>
      <c r="H64" s="63"/>
      <c r="I64" s="39"/>
      <c r="J64" s="39"/>
      <c r="K64" s="49">
        <v>0</v>
      </c>
      <c r="L64">
        <v>12</v>
      </c>
    </row>
    <row r="65" spans="1:12" x14ac:dyDescent="0.3">
      <c r="A65" s="57">
        <v>11</v>
      </c>
      <c r="B65" s="57">
        <v>6840</v>
      </c>
      <c r="C65" s="60">
        <v>21</v>
      </c>
      <c r="D65" s="57">
        <v>6882</v>
      </c>
      <c r="E65" s="60"/>
      <c r="F65" s="57"/>
      <c r="G65" s="63"/>
      <c r="H65" s="63"/>
      <c r="I65" s="39"/>
      <c r="J65" s="39"/>
      <c r="K65" s="49">
        <v>1</v>
      </c>
      <c r="L65">
        <v>12</v>
      </c>
    </row>
    <row r="66" spans="1:12" x14ac:dyDescent="0.3">
      <c r="A66" s="17"/>
      <c r="B66" s="17"/>
      <c r="C66" s="17"/>
      <c r="D66" s="17"/>
      <c r="E66" s="17"/>
      <c r="F66" s="17"/>
      <c r="G66" s="17"/>
      <c r="H6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57</v>
      </c>
      <c r="V3" s="25" t="s">
        <v>118</v>
      </c>
      <c r="W3">
        <f>COUNTA(L7:L16)</f>
        <v>10</v>
      </c>
      <c r="AA3" s="25" t="s">
        <v>118</v>
      </c>
      <c r="AB3">
        <f>COUNTA(L17:L25)</f>
        <v>9</v>
      </c>
      <c r="AF3" s="25" t="s">
        <v>118</v>
      </c>
      <c r="AG3">
        <f>COUNTA(L26:L35)</f>
        <v>10</v>
      </c>
      <c r="AK3" s="25" t="s">
        <v>118</v>
      </c>
      <c r="AL3">
        <f>COUNTA(L36:L44)</f>
        <v>9</v>
      </c>
      <c r="AP3" s="25" t="s">
        <v>118</v>
      </c>
      <c r="AQ3">
        <f>COUNTA(L45:L54)</f>
        <v>10</v>
      </c>
      <c r="AU3" s="25" t="s">
        <v>118</v>
      </c>
      <c r="AV3">
        <f>COUNTA(L55:L63)</f>
        <v>9</v>
      </c>
    </row>
    <row r="4" spans="1:48" x14ac:dyDescent="0.3">
      <c r="P4" s="25" t="s">
        <v>86</v>
      </c>
      <c r="Q4" s="26">
        <f>SUM(O7:O14)</f>
        <v>57</v>
      </c>
      <c r="V4" s="25" t="s">
        <v>119</v>
      </c>
      <c r="W4">
        <f>SUM(U7:U14)</f>
        <v>10</v>
      </c>
      <c r="AA4" s="25" t="s">
        <v>119</v>
      </c>
      <c r="AB4">
        <f>SUM(Z7:Z14)</f>
        <v>9</v>
      </c>
      <c r="AF4" s="25" t="s">
        <v>119</v>
      </c>
      <c r="AG4">
        <f>SUM(AE7:AE14)</f>
        <v>10</v>
      </c>
      <c r="AK4" s="25" t="s">
        <v>119</v>
      </c>
      <c r="AL4">
        <f>SUM(AJ7:AJ14)</f>
        <v>9</v>
      </c>
      <c r="AP4" s="25" t="s">
        <v>119</v>
      </c>
      <c r="AQ4">
        <f>SUM(AO7:AO14)</f>
        <v>10</v>
      </c>
      <c r="AU4" s="25" t="s">
        <v>119</v>
      </c>
      <c r="AV4">
        <f>SUM(AT7:AT14)</f>
        <v>9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8</v>
      </c>
      <c r="C7" s="58">
        <v>12</v>
      </c>
      <c r="D7" s="55">
        <v>17</v>
      </c>
      <c r="E7" s="58"/>
      <c r="F7" s="55"/>
      <c r="G7" s="61"/>
      <c r="H7" s="61"/>
      <c r="I7" s="40"/>
      <c r="J7" s="40"/>
      <c r="K7" s="41">
        <v>0</v>
      </c>
      <c r="L7">
        <v>11</v>
      </c>
      <c r="N7" s="34">
        <v>11</v>
      </c>
      <c r="O7" s="34">
        <f>COUNTIF($L$7:$L$500,N7)</f>
        <v>13</v>
      </c>
      <c r="P7" s="34">
        <f>O7/$Q$4</f>
        <v>0.22807017543859648</v>
      </c>
      <c r="Q7" s="34">
        <f>IF(P7=0,0,(P7*((LOG(P7))/LOG(2))))</f>
        <v>-0.48634831312820076</v>
      </c>
      <c r="T7" s="34">
        <f>N7</f>
        <v>11</v>
      </c>
      <c r="U7" s="34">
        <f>COUNTIF(L7:L16,T7)</f>
        <v>2</v>
      </c>
      <c r="V7" s="34">
        <f>U7/(W4-U8)</f>
        <v>1</v>
      </c>
      <c r="W7" s="34">
        <f>IF(V7=0,0,(V7*((LOG(V7))/LOG(2))))</f>
        <v>0</v>
      </c>
      <c r="Y7" s="34">
        <f>N7</f>
        <v>11</v>
      </c>
      <c r="Z7" s="34">
        <f>COUNTIF(L17:L25,Y7)</f>
        <v>0</v>
      </c>
      <c r="AA7" s="34">
        <f>Z7/(AB4-Z8)</f>
        <v>0</v>
      </c>
      <c r="AB7" s="34">
        <f>IF(AA7=0,0,(AA7*((LOG(AA7))/LOG(2))))</f>
        <v>0</v>
      </c>
      <c r="AD7" s="34">
        <f>N7</f>
        <v>11</v>
      </c>
      <c r="AE7" s="34">
        <f>COUNTIF(L26:L35,AD7)</f>
        <v>1</v>
      </c>
      <c r="AF7" s="34">
        <f>AE7/(AG4-AE8)</f>
        <v>0.33333333333333331</v>
      </c>
      <c r="AG7" s="34">
        <f>IF(AF7=0,0,(AF7*((LOG(AF7))/LOG(2))))</f>
        <v>-0.52832083357371862</v>
      </c>
      <c r="AI7" s="34">
        <f>N7</f>
        <v>11</v>
      </c>
      <c r="AJ7" s="34">
        <f>COUNTIF(L36:L44,AI7)</f>
        <v>3</v>
      </c>
      <c r="AK7" s="34">
        <f>AJ7/(AL4-AJ8)</f>
        <v>0.6</v>
      </c>
      <c r="AL7" s="34">
        <f>IF(AK7=0,0,(AK7*((LOG(AK7))/LOG(2))))</f>
        <v>-0.44217935649972373</v>
      </c>
      <c r="AN7" s="34">
        <f>N7</f>
        <v>11</v>
      </c>
      <c r="AO7" s="34">
        <f>COUNTIF(L45:L54,AN7)</f>
        <v>3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COUNTIF(L55:L63,AS7)</f>
        <v>4</v>
      </c>
      <c r="AU7" s="34">
        <f>AT7/(AV4-AT8)</f>
        <v>0.8</v>
      </c>
      <c r="AV7" s="34">
        <f>IF(AU7=0,0,(AU7*((LOG(AU7))/LOG(2))))</f>
        <v>-0.25754247590988982</v>
      </c>
    </row>
    <row r="8" spans="1:48" x14ac:dyDescent="0.3">
      <c r="A8" s="56">
        <v>11</v>
      </c>
      <c r="B8" s="56">
        <v>114</v>
      </c>
      <c r="C8" s="59">
        <v>21</v>
      </c>
      <c r="D8" s="56">
        <v>123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38</v>
      </c>
      <c r="P8" s="34">
        <f>O8/$Q$4</f>
        <v>0.66666666666666663</v>
      </c>
      <c r="Q8" s="34">
        <f>IF(P8=0,0,(P8*((LOG(P8))/LOG(2))))</f>
        <v>-0.38997500048077083</v>
      </c>
      <c r="T8" s="34">
        <f>N8</f>
        <v>12</v>
      </c>
      <c r="U8" s="34">
        <f>COUNTIF(L7:L16,T8)</f>
        <v>8</v>
      </c>
      <c r="V8" s="53"/>
      <c r="W8" s="54"/>
      <c r="Y8" s="34">
        <f>N8</f>
        <v>12</v>
      </c>
      <c r="Z8" s="34">
        <f>COUNTIF(L17:L25,Y8)</f>
        <v>8</v>
      </c>
      <c r="AA8" s="53"/>
      <c r="AB8" s="54"/>
      <c r="AD8" s="34">
        <f>N8</f>
        <v>12</v>
      </c>
      <c r="AE8" s="34">
        <f>COUNTIF(L26:L35,AD8)</f>
        <v>7</v>
      </c>
      <c r="AF8" s="53"/>
      <c r="AG8" s="54"/>
      <c r="AI8" s="34">
        <f>N8</f>
        <v>12</v>
      </c>
      <c r="AJ8" s="34">
        <f>COUNTIF(L36:L44,AI8)</f>
        <v>4</v>
      </c>
      <c r="AK8" s="53"/>
      <c r="AL8" s="54"/>
      <c r="AN8" s="34">
        <f>N8</f>
        <v>12</v>
      </c>
      <c r="AO8" s="34">
        <f>COUNTIF(L45:L54,AN8)</f>
        <v>7</v>
      </c>
      <c r="AP8" s="53"/>
      <c r="AQ8" s="54"/>
      <c r="AS8" s="34">
        <f>N8</f>
        <v>12</v>
      </c>
      <c r="AT8" s="34">
        <f>COUNTIF(L55:L63,AS8)</f>
        <v>4</v>
      </c>
      <c r="AU8" s="53"/>
      <c r="AV8" s="54"/>
    </row>
    <row r="9" spans="1:48" x14ac:dyDescent="0.3">
      <c r="A9" s="56">
        <v>11</v>
      </c>
      <c r="B9" s="56">
        <v>213</v>
      </c>
      <c r="C9" s="59">
        <v>21</v>
      </c>
      <c r="D9" s="56">
        <v>224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1</v>
      </c>
      <c r="P9" s="34">
        <f>O9/$Q$4</f>
        <v>1.7543859649122806E-2</v>
      </c>
      <c r="Q9" s="34">
        <f>IF(P9=0,0,(P9*((LOG(P9))/LOG(2))))</f>
        <v>-0.10233140375727617</v>
      </c>
      <c r="T9" s="34">
        <f>N9</f>
        <v>21</v>
      </c>
      <c r="U9" s="34">
        <f>COUNTIF(L7:L16,T9)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COUNTIF(L17:L25,Y9)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COUNTIF(L26:L35,AD9)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COUNTIF(L36:L44,AI9)</f>
        <v>1</v>
      </c>
      <c r="AK9" s="34">
        <f>AJ9/(AL4-AJ8)</f>
        <v>0.2</v>
      </c>
      <c r="AL9" s="34">
        <f>IF(AK9=0,0,(AK9*((LOG(AK9))/LOG(2))))</f>
        <v>-0.46438561897747244</v>
      </c>
      <c r="AN9" s="34">
        <f>N9</f>
        <v>21</v>
      </c>
      <c r="AO9" s="34">
        <f>COUNTIF(L45:L54,AN9)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COUNTIF(L55:L63,AS9)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11</v>
      </c>
      <c r="B10" s="56">
        <v>316</v>
      </c>
      <c r="C10" s="59">
        <v>21</v>
      </c>
      <c r="D10" s="56">
        <v>335</v>
      </c>
      <c r="E10" s="59"/>
      <c r="F10" s="56"/>
      <c r="G10" s="62"/>
      <c r="H10" s="62"/>
      <c r="I10" s="40"/>
      <c r="J10" s="40"/>
      <c r="K10" s="41">
        <v>0</v>
      </c>
      <c r="L10">
        <v>12</v>
      </c>
      <c r="N10" s="34">
        <v>22</v>
      </c>
      <c r="O10" s="34">
        <f>COUNTIF($L$7:$L$500,N10)</f>
        <v>5</v>
      </c>
      <c r="P10" s="34">
        <f>O10/$Q$4</f>
        <v>8.771929824561403E-2</v>
      </c>
      <c r="Q10" s="34">
        <f>IF(P10=0,0,(P10*((LOG(P10))/LOG(2))))</f>
        <v>-0.30797911572608588</v>
      </c>
      <c r="T10" s="34">
        <f>N10</f>
        <v>22</v>
      </c>
      <c r="U10" s="34">
        <f>COUNTIF(L7:L16,T10)</f>
        <v>0</v>
      </c>
      <c r="V10" s="34">
        <f>U10/(W4-U8)</f>
        <v>0</v>
      </c>
      <c r="W10" s="34">
        <f>IF(V10=0,0,(V10*((LOG(V10))/LOG(2))))</f>
        <v>0</v>
      </c>
      <c r="Y10" s="34">
        <f>N10</f>
        <v>22</v>
      </c>
      <c r="Z10" s="34">
        <f>COUNTIF(L17:L25,Y10)</f>
        <v>1</v>
      </c>
      <c r="AA10" s="34">
        <f>Z10/(AB4-Z8)</f>
        <v>1</v>
      </c>
      <c r="AB10" s="34">
        <f>IF(AA10=0,0,(AA10*((LOG(AA10))/LOG(2))))</f>
        <v>0</v>
      </c>
      <c r="AD10" s="34">
        <f>N10</f>
        <v>22</v>
      </c>
      <c r="AE10" s="34">
        <f>COUNTIF(L26:L35,AD10)</f>
        <v>2</v>
      </c>
      <c r="AF10" s="34">
        <f>AE10/(AG4-AE8)</f>
        <v>0.66666666666666663</v>
      </c>
      <c r="AG10" s="34">
        <f>IF(AF10=0,0,(AF10*((LOG(AF10))/LOG(2))))</f>
        <v>-0.38997500048077083</v>
      </c>
      <c r="AI10" s="34">
        <f>N10</f>
        <v>22</v>
      </c>
      <c r="AJ10" s="34">
        <f>COUNTIF(L36:L44,AI10)</f>
        <v>1</v>
      </c>
      <c r="AK10" s="34">
        <f>AJ10/(AL4-AJ8)</f>
        <v>0.2</v>
      </c>
      <c r="AL10" s="34">
        <f>IF(AK10=0,0,(AK10*((LOG(AK10))/LOG(2))))</f>
        <v>-0.46438561897747244</v>
      </c>
      <c r="AN10" s="34">
        <f>N10</f>
        <v>22</v>
      </c>
      <c r="AO10" s="34">
        <f>COUNTIF(L45:L54,AN10)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COUNTIF(L55:L63,AS10)</f>
        <v>1</v>
      </c>
      <c r="AU10" s="34">
        <f>AT10/(AV4-AT8)</f>
        <v>0.2</v>
      </c>
      <c r="AV10" s="34">
        <f>IF(AU10=0,0,(AU10*((LOG(AU10))/LOG(2))))</f>
        <v>-0.46438561897747244</v>
      </c>
    </row>
    <row r="11" spans="1:48" x14ac:dyDescent="0.3">
      <c r="A11" s="56">
        <v>11</v>
      </c>
      <c r="B11" s="56">
        <v>426</v>
      </c>
      <c r="C11" s="59">
        <v>21</v>
      </c>
      <c r="D11" s="56">
        <v>435</v>
      </c>
      <c r="E11" s="59"/>
      <c r="F11" s="56"/>
      <c r="G11" s="62"/>
      <c r="H11" s="62"/>
      <c r="I11" s="40"/>
      <c r="J11" s="40"/>
      <c r="K11" s="41">
        <v>0</v>
      </c>
      <c r="L11">
        <v>12</v>
      </c>
      <c r="N11" s="34"/>
      <c r="O11" s="34"/>
      <c r="P11" s="34"/>
      <c r="Q11" s="34"/>
      <c r="T11" s="34">
        <f>N11</f>
        <v>0</v>
      </c>
      <c r="U11" s="34">
        <f>COUNTIF(L7:L16,T11)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COUNTIF(L17:L25,Y11)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COUNTIF(L26:L35,AD11)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COUNTIF(L36:L44,AI11)</f>
        <v>0</v>
      </c>
      <c r="AK11" s="34">
        <f>AJ11/(AL4-AJ8)</f>
        <v>0</v>
      </c>
      <c r="AL11" s="34">
        <f>IF(AK11=0,0,(AK11*((LOG(AK11))/LOG(2))))</f>
        <v>0</v>
      </c>
      <c r="AN11" s="34">
        <f>N11</f>
        <v>0</v>
      </c>
      <c r="AO11" s="34">
        <f>COUNTIF(L45:L54,AN11)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COUNTIF(L55:L63,AS11)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527</v>
      </c>
      <c r="C12" s="59">
        <v>21</v>
      </c>
      <c r="D12" s="56">
        <v>554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COUNTIF(L7:L16,T12)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COUNTIF(L17:L25,Y12)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COUNTIF(L26:L35,AD12)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COUNTIF(L36:L44,AI12)</f>
        <v>0</v>
      </c>
      <c r="AK12" s="34">
        <f>AJ12/(AL4-AJ8)</f>
        <v>0</v>
      </c>
      <c r="AL12" s="34">
        <f>IF(AK12=0,0,(AK12*((LOG(AK12))/LOG(2))))</f>
        <v>0</v>
      </c>
      <c r="AN12" s="34">
        <f>N12</f>
        <v>0</v>
      </c>
      <c r="AO12" s="34">
        <f>COUNTIF(L45:L54,AN12)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COUNTIF(L55:L63,AS12)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648</v>
      </c>
      <c r="C13" s="59">
        <v>21</v>
      </c>
      <c r="D13" s="56">
        <v>693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COUNTIF(L7:L16,T13)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COUNTIF(L17:L25,Y13)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COUNTIF(L26:L35,AD13)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COUNTIF(L36:L44,AI13)</f>
        <v>0</v>
      </c>
      <c r="AK13" s="34">
        <f>AJ13/(AL4-AJ8)</f>
        <v>0</v>
      </c>
      <c r="AL13" s="34">
        <f>IF(AK13=0,0,(AK13*((LOG(AK13))/LOG(2))))</f>
        <v>0</v>
      </c>
      <c r="AN13" s="34">
        <f>N13</f>
        <v>0</v>
      </c>
      <c r="AO13" s="34">
        <f>COUNTIF(L45:L54,AN13)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COUNTIF(L55:L63,AS13)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786</v>
      </c>
      <c r="C14" s="59">
        <v>12</v>
      </c>
      <c r="D14" s="56">
        <v>793</v>
      </c>
      <c r="E14" s="59"/>
      <c r="F14" s="56"/>
      <c r="G14" s="62"/>
      <c r="H14" s="62"/>
      <c r="I14" s="40"/>
      <c r="J14" s="40"/>
      <c r="K14" s="41">
        <v>0</v>
      </c>
      <c r="L14">
        <v>11</v>
      </c>
      <c r="N14" s="34"/>
      <c r="O14" s="34"/>
      <c r="P14" s="34"/>
      <c r="Q14" s="34"/>
      <c r="T14" s="34">
        <f>N14</f>
        <v>0</v>
      </c>
      <c r="U14" s="34">
        <f>COUNTIF(L7:L16,T14)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COUNTIF(L17:L25,Y14)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COUNTIF(L26:L35,AD14)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COUNTIF(L36:L44,AI14)</f>
        <v>0</v>
      </c>
      <c r="AK14" s="34">
        <f>AJ14/(AL4-AJ8)</f>
        <v>0</v>
      </c>
      <c r="AL14" s="34">
        <f>IF(AK14=0,0,(AK14*((LOG(AK14))/LOG(2))))</f>
        <v>0</v>
      </c>
      <c r="AN14" s="34">
        <f>N14</f>
        <v>0</v>
      </c>
      <c r="AO14" s="34">
        <f>COUNTIF(L45:L54,AN14)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COUNTIF(L55:L63,AS14)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6">
        <v>11</v>
      </c>
      <c r="B15" s="56">
        <v>885</v>
      </c>
      <c r="C15" s="59">
        <v>21</v>
      </c>
      <c r="D15" s="56">
        <v>927</v>
      </c>
      <c r="E15" s="59"/>
      <c r="F15" s="56"/>
      <c r="G15" s="62"/>
      <c r="H15" s="62"/>
      <c r="I15" s="40"/>
      <c r="J15" s="40"/>
      <c r="K15" s="41">
        <v>0</v>
      </c>
      <c r="L15">
        <v>12</v>
      </c>
      <c r="P15">
        <f>SUM(P7:P14)</f>
        <v>1</v>
      </c>
      <c r="Q15">
        <f>-SUM(Q7:Q14)</f>
        <v>1.2866338330923337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0.91829583405448945</v>
      </c>
      <c r="AK15">
        <f>SUM(AK7:AK14)</f>
        <v>1</v>
      </c>
      <c r="AL15">
        <f>-SUM(AL7:AL14)</f>
        <v>1.3709505944546687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0.72192809488736231</v>
      </c>
    </row>
    <row r="16" spans="1:48" x14ac:dyDescent="0.3">
      <c r="A16" s="56">
        <v>11</v>
      </c>
      <c r="B16" s="56">
        <v>1017</v>
      </c>
      <c r="C16" s="59">
        <v>21</v>
      </c>
      <c r="D16" s="56">
        <v>1034</v>
      </c>
      <c r="E16" s="59"/>
      <c r="F16" s="56"/>
      <c r="G16" s="62"/>
      <c r="H16" s="62"/>
      <c r="I16" s="40"/>
      <c r="J16" s="40"/>
      <c r="K16" s="41">
        <v>0</v>
      </c>
      <c r="L16">
        <v>12</v>
      </c>
      <c r="P16" s="27" t="s">
        <v>90</v>
      </c>
      <c r="Q16" s="27">
        <f>Q15/(LOG(Q4)/LOG(2))</f>
        <v>0.22058256369789908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</v>
      </c>
      <c r="AF16" s="27" t="s">
        <v>121</v>
      </c>
      <c r="AG16" s="27">
        <f>AG15/(LOG(AG4)/LOG(2))</f>
        <v>0.27643459094367495</v>
      </c>
      <c r="AK16" s="27" t="s">
        <v>122</v>
      </c>
      <c r="AL16" s="27">
        <f>AL15/(LOG(AL4)/LOG(2))</f>
        <v>0.43248676035896366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0.22774295750179763</v>
      </c>
    </row>
    <row r="17" spans="1:22" x14ac:dyDescent="0.3">
      <c r="A17" s="57">
        <v>11</v>
      </c>
      <c r="B17" s="57">
        <v>1126</v>
      </c>
      <c r="C17" s="60">
        <v>21</v>
      </c>
      <c r="D17" s="57">
        <v>1167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1260</v>
      </c>
      <c r="C18" s="60">
        <v>21</v>
      </c>
      <c r="D18" s="57">
        <v>1279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1368</v>
      </c>
      <c r="C19" s="60">
        <v>21</v>
      </c>
      <c r="D19" s="57">
        <v>1393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11</v>
      </c>
      <c r="B20" s="57">
        <v>1486</v>
      </c>
      <c r="C20" s="60">
        <v>21</v>
      </c>
      <c r="D20" s="57">
        <v>1509</v>
      </c>
      <c r="E20" s="60"/>
      <c r="F20" s="57"/>
      <c r="G20" s="63"/>
      <c r="H20" s="63"/>
      <c r="I20" s="39"/>
      <c r="J20" s="39"/>
      <c r="K20" s="49">
        <v>0</v>
      </c>
      <c r="L20">
        <v>12</v>
      </c>
      <c r="N20" s="38">
        <f>COUNTIF(L7:L63,G3)</f>
        <v>38</v>
      </c>
      <c r="O20" s="38"/>
      <c r="P20" s="45">
        <v>10</v>
      </c>
      <c r="Q20" s="45">
        <v>9</v>
      </c>
      <c r="R20" s="45">
        <v>10</v>
      </c>
      <c r="S20" s="45">
        <v>9</v>
      </c>
      <c r="T20" s="45">
        <v>10</v>
      </c>
      <c r="U20" s="45">
        <v>9</v>
      </c>
      <c r="V20" s="44"/>
    </row>
    <row r="21" spans="1:22" x14ac:dyDescent="0.3">
      <c r="A21" s="57">
        <v>22</v>
      </c>
      <c r="B21" s="57">
        <v>1611</v>
      </c>
      <c r="C21" s="60">
        <v>23</v>
      </c>
      <c r="D21" s="57">
        <v>1619</v>
      </c>
      <c r="E21" s="60"/>
      <c r="F21" s="57"/>
      <c r="G21" s="63"/>
      <c r="H21" s="63"/>
      <c r="I21" s="39"/>
      <c r="J21" s="39"/>
      <c r="K21" s="49">
        <v>0</v>
      </c>
      <c r="L21">
        <v>22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11</v>
      </c>
      <c r="B22" s="57">
        <v>1715</v>
      </c>
      <c r="C22" s="60">
        <v>21</v>
      </c>
      <c r="D22" s="57">
        <v>1727</v>
      </c>
      <c r="E22" s="60"/>
      <c r="F22" s="57"/>
      <c r="G22" s="63"/>
      <c r="H22" s="63"/>
      <c r="I22" s="39"/>
      <c r="J22" s="39"/>
      <c r="K22" s="49">
        <v>0</v>
      </c>
      <c r="L22">
        <v>12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7">
        <v>11</v>
      </c>
      <c r="B23" s="57">
        <v>1819</v>
      </c>
      <c r="C23" s="60">
        <v>21</v>
      </c>
      <c r="D23" s="57">
        <v>1830</v>
      </c>
      <c r="E23" s="60"/>
      <c r="F23" s="57"/>
      <c r="G23" s="63"/>
      <c r="H23" s="63"/>
      <c r="I23" s="39"/>
      <c r="J23" s="39"/>
      <c r="K23" s="49">
        <v>0</v>
      </c>
      <c r="L23">
        <v>12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7">
        <v>11</v>
      </c>
      <c r="B24" s="57">
        <v>1925</v>
      </c>
      <c r="C24" s="60">
        <v>21</v>
      </c>
      <c r="D24" s="57">
        <v>1950</v>
      </c>
      <c r="E24" s="60"/>
      <c r="F24" s="57"/>
      <c r="G24" s="63"/>
      <c r="H24" s="63"/>
      <c r="I24" s="39"/>
      <c r="J24" s="39"/>
      <c r="K24" s="49">
        <v>0</v>
      </c>
      <c r="L24">
        <v>12</v>
      </c>
      <c r="O24" s="43" t="s">
        <v>106</v>
      </c>
      <c r="P24" s="45">
        <f>U8</f>
        <v>8</v>
      </c>
      <c r="Q24" s="45">
        <f>Z8</f>
        <v>8</v>
      </c>
      <c r="R24" s="45">
        <f>AE8</f>
        <v>7</v>
      </c>
      <c r="S24" s="45">
        <f>AJ8</f>
        <v>4</v>
      </c>
      <c r="T24" s="45">
        <f>AO8</f>
        <v>7</v>
      </c>
      <c r="U24" s="45">
        <f>AT8</f>
        <v>4</v>
      </c>
      <c r="V24" s="43"/>
    </row>
    <row r="25" spans="1:22" x14ac:dyDescent="0.3">
      <c r="A25" s="57">
        <v>11</v>
      </c>
      <c r="B25" s="57">
        <v>2042</v>
      </c>
      <c r="C25" s="60">
        <v>21</v>
      </c>
      <c r="D25" s="57">
        <v>2054</v>
      </c>
      <c r="E25" s="60"/>
      <c r="F25" s="57"/>
      <c r="G25" s="63"/>
      <c r="H25" s="63"/>
      <c r="I25" s="39"/>
      <c r="J25" s="39"/>
      <c r="K25" s="49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2145</v>
      </c>
      <c r="C26" s="59">
        <v>21</v>
      </c>
      <c r="D26" s="56">
        <v>2154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22</v>
      </c>
      <c r="B27" s="56">
        <v>2257</v>
      </c>
      <c r="C27" s="59">
        <v>23</v>
      </c>
      <c r="D27" s="56">
        <v>2308</v>
      </c>
      <c r="E27" s="59"/>
      <c r="F27" s="56"/>
      <c r="G27" s="62"/>
      <c r="H27" s="62"/>
      <c r="I27" s="40"/>
      <c r="J27" s="40"/>
      <c r="K27" s="41">
        <v>0</v>
      </c>
      <c r="L27">
        <v>22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11</v>
      </c>
      <c r="B28" s="56">
        <v>2407</v>
      </c>
      <c r="C28" s="59">
        <v>21</v>
      </c>
      <c r="D28" s="56">
        <v>2415</v>
      </c>
      <c r="E28" s="59"/>
      <c r="F28" s="56"/>
      <c r="G28" s="62"/>
      <c r="H28" s="62"/>
      <c r="I28" s="40"/>
      <c r="J28" s="40"/>
      <c r="K28" s="41">
        <v>0</v>
      </c>
      <c r="L28">
        <v>12</v>
      </c>
      <c r="N28" s="39"/>
      <c r="O28" s="48" t="s">
        <v>110</v>
      </c>
      <c r="P28">
        <f>D16/P20</f>
        <v>103.4</v>
      </c>
      <c r="Q28">
        <f>(D25-D16)/Q20</f>
        <v>113.33333333333333</v>
      </c>
      <c r="R28">
        <f>(D35-D25)/R20</f>
        <v>114.4</v>
      </c>
      <c r="S28">
        <f>(D44-D35)/S20</f>
        <v>112.11111111111111</v>
      </c>
      <c r="T28">
        <f>(D54-D44)/T20</f>
        <v>109.7</v>
      </c>
      <c r="U28">
        <f>(D63-D54)/U20</f>
        <v>117.66666666666667</v>
      </c>
    </row>
    <row r="29" spans="1:22" x14ac:dyDescent="0.3">
      <c r="A29" s="56">
        <v>11</v>
      </c>
      <c r="B29" s="56">
        <v>2508</v>
      </c>
      <c r="C29" s="59">
        <v>21</v>
      </c>
      <c r="D29" s="56">
        <v>2525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6">
        <v>22</v>
      </c>
      <c r="B30" s="56">
        <v>2624</v>
      </c>
      <c r="C30" s="59">
        <v>23</v>
      </c>
      <c r="D30" s="56">
        <v>2644</v>
      </c>
      <c r="E30" s="59"/>
      <c r="F30" s="56"/>
      <c r="G30" s="62"/>
      <c r="H30" s="62"/>
      <c r="I30" s="40"/>
      <c r="J30" s="40"/>
      <c r="K30" s="41">
        <v>0</v>
      </c>
      <c r="L30">
        <v>22</v>
      </c>
    </row>
    <row r="31" spans="1:22" x14ac:dyDescent="0.3">
      <c r="A31" s="56">
        <v>11</v>
      </c>
      <c r="B31" s="56">
        <v>2741</v>
      </c>
      <c r="C31" s="59">
        <v>21</v>
      </c>
      <c r="D31" s="56">
        <v>2750</v>
      </c>
      <c r="E31" s="59"/>
      <c r="F31" s="56"/>
      <c r="G31" s="62"/>
      <c r="H31" s="62"/>
      <c r="I31" s="40"/>
      <c r="J31" s="40"/>
      <c r="K31" s="41">
        <v>0</v>
      </c>
      <c r="L31">
        <v>12</v>
      </c>
    </row>
    <row r="32" spans="1:22" x14ac:dyDescent="0.3">
      <c r="A32" s="56">
        <v>11</v>
      </c>
      <c r="B32" s="56">
        <v>2841</v>
      </c>
      <c r="C32" s="59">
        <v>21</v>
      </c>
      <c r="D32" s="56">
        <v>2885</v>
      </c>
      <c r="E32" s="59"/>
      <c r="F32" s="56"/>
      <c r="G32" s="62"/>
      <c r="H32" s="62"/>
      <c r="I32" s="40"/>
      <c r="J32" s="40"/>
      <c r="K32" s="41">
        <v>0</v>
      </c>
      <c r="L32">
        <v>12</v>
      </c>
    </row>
    <row r="33" spans="1:12" x14ac:dyDescent="0.3">
      <c r="A33" s="56">
        <v>11</v>
      </c>
      <c r="B33" s="56">
        <v>2976</v>
      </c>
      <c r="C33" s="59">
        <v>12</v>
      </c>
      <c r="D33" s="56">
        <v>2986</v>
      </c>
      <c r="E33" s="59"/>
      <c r="F33" s="56"/>
      <c r="G33" s="62"/>
      <c r="H33" s="62"/>
      <c r="I33" s="40"/>
      <c r="J33" s="40"/>
      <c r="K33" s="41">
        <v>0</v>
      </c>
      <c r="L33">
        <v>11</v>
      </c>
    </row>
    <row r="34" spans="1:12" x14ac:dyDescent="0.3">
      <c r="A34" s="56">
        <v>11</v>
      </c>
      <c r="B34" s="56">
        <v>3083</v>
      </c>
      <c r="C34" s="59">
        <v>21</v>
      </c>
      <c r="D34" s="56">
        <v>3095</v>
      </c>
      <c r="E34" s="59"/>
      <c r="F34" s="56"/>
      <c r="G34" s="62"/>
      <c r="H34" s="62"/>
      <c r="I34" s="40"/>
      <c r="J34" s="40"/>
      <c r="K34" s="41">
        <v>0</v>
      </c>
      <c r="L34">
        <v>12</v>
      </c>
    </row>
    <row r="35" spans="1:12" x14ac:dyDescent="0.3">
      <c r="A35" s="56">
        <v>11</v>
      </c>
      <c r="B35" s="56">
        <v>3186</v>
      </c>
      <c r="C35" s="59">
        <v>21</v>
      </c>
      <c r="D35" s="56">
        <v>3198</v>
      </c>
      <c r="E35" s="59"/>
      <c r="F35" s="56"/>
      <c r="G35" s="62"/>
      <c r="H35" s="62"/>
      <c r="I35" s="40"/>
      <c r="J35" s="40"/>
      <c r="K35" s="41">
        <v>0</v>
      </c>
      <c r="L35">
        <v>12</v>
      </c>
    </row>
    <row r="36" spans="1:12" x14ac:dyDescent="0.3">
      <c r="A36" s="57">
        <v>22</v>
      </c>
      <c r="B36" s="57">
        <v>3296</v>
      </c>
      <c r="C36" s="60">
        <v>14</v>
      </c>
      <c r="D36" s="57">
        <v>3310</v>
      </c>
      <c r="E36" s="60"/>
      <c r="F36" s="57"/>
      <c r="G36" s="63"/>
      <c r="H36" s="63"/>
      <c r="I36" s="39"/>
      <c r="J36" s="39"/>
      <c r="K36" s="49">
        <v>0</v>
      </c>
      <c r="L36">
        <v>21</v>
      </c>
    </row>
    <row r="37" spans="1:12" x14ac:dyDescent="0.3">
      <c r="A37" s="57">
        <v>11</v>
      </c>
      <c r="B37" s="57">
        <v>3405</v>
      </c>
      <c r="C37" s="60">
        <v>21</v>
      </c>
      <c r="D37" s="57">
        <v>3428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7">
        <v>11</v>
      </c>
      <c r="B38" s="57">
        <v>3519</v>
      </c>
      <c r="C38" s="60">
        <v>12</v>
      </c>
      <c r="D38" s="57">
        <v>3528</v>
      </c>
      <c r="E38" s="60"/>
      <c r="F38" s="57"/>
      <c r="G38" s="63"/>
      <c r="H38" s="63"/>
      <c r="I38" s="39"/>
      <c r="J38" s="39"/>
      <c r="K38" s="49">
        <v>0</v>
      </c>
      <c r="L38">
        <v>11</v>
      </c>
    </row>
    <row r="39" spans="1:12" x14ac:dyDescent="0.3">
      <c r="A39" s="57">
        <v>11</v>
      </c>
      <c r="B39" s="57">
        <v>3624</v>
      </c>
      <c r="C39" s="60">
        <v>21</v>
      </c>
      <c r="D39" s="57">
        <v>3647</v>
      </c>
      <c r="E39" s="60"/>
      <c r="F39" s="57"/>
      <c r="G39" s="63"/>
      <c r="H39" s="63"/>
      <c r="I39" s="39"/>
      <c r="J39" s="39"/>
      <c r="K39" s="49">
        <v>0</v>
      </c>
      <c r="L39">
        <v>12</v>
      </c>
    </row>
    <row r="40" spans="1:12" x14ac:dyDescent="0.3">
      <c r="A40" s="57">
        <v>11</v>
      </c>
      <c r="B40" s="57">
        <v>3742</v>
      </c>
      <c r="C40" s="60">
        <v>21</v>
      </c>
      <c r="D40" s="57">
        <v>3773</v>
      </c>
      <c r="E40" s="60"/>
      <c r="F40" s="57"/>
      <c r="G40" s="63"/>
      <c r="H40" s="63"/>
      <c r="I40" s="39"/>
      <c r="J40" s="39"/>
      <c r="K40" s="49">
        <v>0</v>
      </c>
      <c r="L40">
        <v>12</v>
      </c>
    </row>
    <row r="41" spans="1:12" x14ac:dyDescent="0.3">
      <c r="A41" s="57">
        <v>11</v>
      </c>
      <c r="B41" s="57">
        <v>3866</v>
      </c>
      <c r="C41" s="60">
        <v>12</v>
      </c>
      <c r="D41" s="57">
        <v>3872</v>
      </c>
      <c r="E41" s="60"/>
      <c r="F41" s="57"/>
      <c r="G41" s="63"/>
      <c r="H41" s="63"/>
      <c r="I41" s="39"/>
      <c r="J41" s="39"/>
      <c r="K41" s="49">
        <v>0</v>
      </c>
      <c r="L41">
        <v>11</v>
      </c>
    </row>
    <row r="42" spans="1:12" x14ac:dyDescent="0.3">
      <c r="A42" s="57">
        <v>11</v>
      </c>
      <c r="B42" s="57">
        <v>3969</v>
      </c>
      <c r="C42" s="60">
        <v>21</v>
      </c>
      <c r="D42" s="57">
        <v>3982</v>
      </c>
      <c r="E42" s="60"/>
      <c r="F42" s="57"/>
      <c r="G42" s="63"/>
      <c r="H42" s="63"/>
      <c r="I42" s="39"/>
      <c r="J42" s="39"/>
      <c r="K42" s="49">
        <v>0</v>
      </c>
      <c r="L42">
        <v>12</v>
      </c>
    </row>
    <row r="43" spans="1:12" x14ac:dyDescent="0.3">
      <c r="A43" s="57">
        <v>22</v>
      </c>
      <c r="B43" s="57">
        <v>4097</v>
      </c>
      <c r="C43" s="60">
        <v>23</v>
      </c>
      <c r="D43" s="57">
        <v>4105</v>
      </c>
      <c r="E43" s="60"/>
      <c r="F43" s="57"/>
      <c r="G43" s="63"/>
      <c r="H43" s="63"/>
      <c r="I43" s="39"/>
      <c r="J43" s="39"/>
      <c r="K43" s="49">
        <v>0</v>
      </c>
      <c r="L43">
        <v>22</v>
      </c>
    </row>
    <row r="44" spans="1:12" x14ac:dyDescent="0.3">
      <c r="A44" s="57">
        <v>11</v>
      </c>
      <c r="B44" s="57">
        <v>4202</v>
      </c>
      <c r="C44" s="60">
        <v>12</v>
      </c>
      <c r="D44" s="57">
        <v>4207</v>
      </c>
      <c r="E44" s="60"/>
      <c r="F44" s="57"/>
      <c r="G44" s="63"/>
      <c r="H44" s="63"/>
      <c r="I44" s="39"/>
      <c r="J44" s="39"/>
      <c r="K44" s="49">
        <v>0</v>
      </c>
      <c r="L44">
        <v>11</v>
      </c>
    </row>
    <row r="45" spans="1:12" x14ac:dyDescent="0.3">
      <c r="A45" s="56">
        <v>11</v>
      </c>
      <c r="B45" s="56">
        <v>4306</v>
      </c>
      <c r="C45" s="59">
        <v>21</v>
      </c>
      <c r="D45" s="56">
        <v>4320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6">
        <v>11</v>
      </c>
      <c r="B46" s="56">
        <v>4412</v>
      </c>
      <c r="C46" s="59">
        <v>21</v>
      </c>
      <c r="D46" s="56">
        <v>4424</v>
      </c>
      <c r="E46" s="59"/>
      <c r="F46" s="56"/>
      <c r="G46" s="62"/>
      <c r="H46" s="62"/>
      <c r="I46" s="40"/>
      <c r="J46" s="40"/>
      <c r="K46" s="41">
        <v>0</v>
      </c>
      <c r="L46">
        <v>12</v>
      </c>
    </row>
    <row r="47" spans="1:12" x14ac:dyDescent="0.3">
      <c r="A47" s="56">
        <v>11</v>
      </c>
      <c r="B47" s="56">
        <v>4520</v>
      </c>
      <c r="C47" s="59">
        <v>21</v>
      </c>
      <c r="D47" s="56">
        <v>4544</v>
      </c>
      <c r="E47" s="59"/>
      <c r="F47" s="56"/>
      <c r="G47" s="62"/>
      <c r="H47" s="62"/>
      <c r="I47" s="40"/>
      <c r="J47" s="40"/>
      <c r="K47" s="41">
        <v>0</v>
      </c>
      <c r="L47">
        <v>12</v>
      </c>
    </row>
    <row r="48" spans="1:12" x14ac:dyDescent="0.3">
      <c r="A48" s="56">
        <v>11</v>
      </c>
      <c r="B48" s="56">
        <v>4636</v>
      </c>
      <c r="C48" s="59">
        <v>21</v>
      </c>
      <c r="D48" s="56">
        <v>4648</v>
      </c>
      <c r="E48" s="59"/>
      <c r="F48" s="56"/>
      <c r="G48" s="62"/>
      <c r="H48" s="62"/>
      <c r="I48" s="40"/>
      <c r="J48" s="40"/>
      <c r="K48" s="41">
        <v>0</v>
      </c>
      <c r="L48">
        <v>12</v>
      </c>
    </row>
    <row r="49" spans="1:12" x14ac:dyDescent="0.3">
      <c r="A49" s="56">
        <v>11</v>
      </c>
      <c r="B49" s="56">
        <v>4738</v>
      </c>
      <c r="C49" s="59">
        <v>12</v>
      </c>
      <c r="D49" s="56">
        <v>4743</v>
      </c>
      <c r="E49" s="59"/>
      <c r="F49" s="56"/>
      <c r="G49" s="62"/>
      <c r="H49" s="62"/>
      <c r="I49" s="40"/>
      <c r="J49" s="40"/>
      <c r="K49" s="41">
        <v>0</v>
      </c>
      <c r="L49">
        <v>11</v>
      </c>
    </row>
    <row r="50" spans="1:12" x14ac:dyDescent="0.3">
      <c r="A50" s="56">
        <v>11</v>
      </c>
      <c r="B50" s="56">
        <v>4842</v>
      </c>
      <c r="C50" s="59">
        <v>21</v>
      </c>
      <c r="D50" s="56">
        <v>4855</v>
      </c>
      <c r="E50" s="59"/>
      <c r="F50" s="56"/>
      <c r="G50" s="62"/>
      <c r="H50" s="62"/>
      <c r="I50" s="40"/>
      <c r="J50" s="40"/>
      <c r="K50" s="41">
        <v>0</v>
      </c>
      <c r="L50">
        <v>12</v>
      </c>
    </row>
    <row r="51" spans="1:12" x14ac:dyDescent="0.3">
      <c r="A51" s="56">
        <v>11</v>
      </c>
      <c r="B51" s="56">
        <v>4952</v>
      </c>
      <c r="C51" s="59">
        <v>12</v>
      </c>
      <c r="D51" s="56">
        <v>4960</v>
      </c>
      <c r="E51" s="59"/>
      <c r="F51" s="56"/>
      <c r="G51" s="62"/>
      <c r="H51" s="62"/>
      <c r="I51" s="40"/>
      <c r="J51" s="40"/>
      <c r="K51" s="41">
        <v>0</v>
      </c>
      <c r="L51">
        <v>11</v>
      </c>
    </row>
    <row r="52" spans="1:12" x14ac:dyDescent="0.3">
      <c r="A52" s="56">
        <v>11</v>
      </c>
      <c r="B52" s="56">
        <v>5059</v>
      </c>
      <c r="C52" s="59">
        <v>21</v>
      </c>
      <c r="D52" s="56">
        <v>5087</v>
      </c>
      <c r="E52" s="59"/>
      <c r="F52" s="56"/>
      <c r="G52" s="62"/>
      <c r="H52" s="62"/>
      <c r="I52" s="40"/>
      <c r="J52" s="40"/>
      <c r="K52" s="41">
        <v>0</v>
      </c>
      <c r="L52">
        <v>12</v>
      </c>
    </row>
    <row r="53" spans="1:12" x14ac:dyDescent="0.3">
      <c r="A53" s="56">
        <v>11</v>
      </c>
      <c r="B53" s="56">
        <v>5179</v>
      </c>
      <c r="C53" s="59">
        <v>12</v>
      </c>
      <c r="D53" s="56">
        <v>5185</v>
      </c>
      <c r="E53" s="59"/>
      <c r="F53" s="56"/>
      <c r="G53" s="62"/>
      <c r="H53" s="62"/>
      <c r="I53" s="40"/>
      <c r="J53" s="40"/>
      <c r="K53" s="41">
        <v>0</v>
      </c>
      <c r="L53">
        <v>11</v>
      </c>
    </row>
    <row r="54" spans="1:12" x14ac:dyDescent="0.3">
      <c r="A54" s="56">
        <v>11</v>
      </c>
      <c r="B54" s="56">
        <v>5281</v>
      </c>
      <c r="C54" s="59">
        <v>21</v>
      </c>
      <c r="D54" s="56">
        <v>5304</v>
      </c>
      <c r="E54" s="59"/>
      <c r="F54" s="56"/>
      <c r="G54" s="62"/>
      <c r="H54" s="62"/>
      <c r="I54" s="40"/>
      <c r="J54" s="40"/>
      <c r="K54" s="41">
        <v>0</v>
      </c>
      <c r="L54">
        <v>12</v>
      </c>
    </row>
    <row r="55" spans="1:12" x14ac:dyDescent="0.3">
      <c r="A55" s="57">
        <v>11</v>
      </c>
      <c r="B55" s="57">
        <v>5401</v>
      </c>
      <c r="C55" s="60">
        <v>12</v>
      </c>
      <c r="D55" s="57">
        <v>5405</v>
      </c>
      <c r="E55" s="60"/>
      <c r="F55" s="57"/>
      <c r="G55" s="63"/>
      <c r="H55" s="63"/>
      <c r="I55" s="39"/>
      <c r="J55" s="39"/>
      <c r="K55" s="49">
        <v>0</v>
      </c>
      <c r="L55">
        <v>11</v>
      </c>
    </row>
    <row r="56" spans="1:12" x14ac:dyDescent="0.3">
      <c r="A56" s="57">
        <v>11</v>
      </c>
      <c r="B56" s="57">
        <v>5505</v>
      </c>
      <c r="C56" s="60">
        <v>12</v>
      </c>
      <c r="D56" s="57">
        <v>5510</v>
      </c>
      <c r="E56" s="60"/>
      <c r="F56" s="57"/>
      <c r="G56" s="63"/>
      <c r="H56" s="63"/>
      <c r="I56" s="39"/>
      <c r="J56" s="39"/>
      <c r="K56" s="49">
        <v>0</v>
      </c>
      <c r="L56">
        <v>11</v>
      </c>
    </row>
    <row r="57" spans="1:12" x14ac:dyDescent="0.3">
      <c r="A57" s="57">
        <v>11</v>
      </c>
      <c r="B57" s="57">
        <v>5610</v>
      </c>
      <c r="C57" s="60">
        <v>21</v>
      </c>
      <c r="D57" s="57">
        <v>5622</v>
      </c>
      <c r="E57" s="60"/>
      <c r="F57" s="57"/>
      <c r="G57" s="63"/>
      <c r="H57" s="63"/>
      <c r="I57" s="39"/>
      <c r="J57" s="39"/>
      <c r="K57" s="49">
        <v>0</v>
      </c>
      <c r="L57">
        <v>12</v>
      </c>
    </row>
    <row r="58" spans="1:12" x14ac:dyDescent="0.3">
      <c r="A58" s="57">
        <v>11</v>
      </c>
      <c r="B58" s="57">
        <v>5747</v>
      </c>
      <c r="C58" s="60">
        <v>21</v>
      </c>
      <c r="D58" s="57">
        <v>5797</v>
      </c>
      <c r="E58" s="60"/>
      <c r="F58" s="57"/>
      <c r="G58" s="63"/>
      <c r="H58" s="63"/>
      <c r="I58" s="39"/>
      <c r="J58" s="39"/>
      <c r="K58" s="49">
        <v>0</v>
      </c>
      <c r="L58">
        <v>12</v>
      </c>
    </row>
    <row r="59" spans="1:12" x14ac:dyDescent="0.3">
      <c r="A59" s="57">
        <v>11</v>
      </c>
      <c r="B59" s="57">
        <v>5895</v>
      </c>
      <c r="C59" s="60">
        <v>21</v>
      </c>
      <c r="D59" s="57">
        <v>5914</v>
      </c>
      <c r="E59" s="60"/>
      <c r="F59" s="57"/>
      <c r="G59" s="63"/>
      <c r="H59" s="63"/>
      <c r="I59" s="39"/>
      <c r="J59" s="39"/>
      <c r="K59" s="49">
        <v>0</v>
      </c>
      <c r="L59">
        <v>12</v>
      </c>
    </row>
    <row r="60" spans="1:12" x14ac:dyDescent="0.3">
      <c r="A60" s="57">
        <v>22</v>
      </c>
      <c r="B60" s="57">
        <v>6039</v>
      </c>
      <c r="C60" s="60">
        <v>23</v>
      </c>
      <c r="D60" s="57">
        <v>6046</v>
      </c>
      <c r="E60" s="60"/>
      <c r="F60" s="57"/>
      <c r="G60" s="63"/>
      <c r="H60" s="63"/>
      <c r="I60" s="39"/>
      <c r="J60" s="39"/>
      <c r="K60" s="49">
        <v>0</v>
      </c>
      <c r="L60">
        <v>22</v>
      </c>
    </row>
    <row r="61" spans="1:12" x14ac:dyDescent="0.3">
      <c r="A61" s="57">
        <v>11</v>
      </c>
      <c r="B61" s="57">
        <v>6143</v>
      </c>
      <c r="C61" s="60">
        <v>12</v>
      </c>
      <c r="D61" s="57">
        <v>6148</v>
      </c>
      <c r="E61" s="60"/>
      <c r="F61" s="57"/>
      <c r="G61" s="63"/>
      <c r="H61" s="63"/>
      <c r="I61" s="39"/>
      <c r="J61" s="39"/>
      <c r="K61" s="49">
        <v>0</v>
      </c>
      <c r="L61">
        <v>11</v>
      </c>
    </row>
    <row r="62" spans="1:12" x14ac:dyDescent="0.3">
      <c r="A62" s="57">
        <v>11</v>
      </c>
      <c r="B62" s="57">
        <v>6240</v>
      </c>
      <c r="C62" s="60">
        <v>12</v>
      </c>
      <c r="D62" s="57">
        <v>6245</v>
      </c>
      <c r="E62" s="60"/>
      <c r="F62" s="57"/>
      <c r="G62" s="63"/>
      <c r="H62" s="63"/>
      <c r="I62" s="39"/>
      <c r="J62" s="39"/>
      <c r="K62" s="49">
        <v>0</v>
      </c>
      <c r="L62">
        <v>11</v>
      </c>
    </row>
    <row r="63" spans="1:12" x14ac:dyDescent="0.3">
      <c r="A63" s="57">
        <v>11</v>
      </c>
      <c r="B63" s="57">
        <v>6336</v>
      </c>
      <c r="C63" s="60">
        <v>21</v>
      </c>
      <c r="D63" s="57">
        <v>6363</v>
      </c>
      <c r="E63" s="60"/>
      <c r="F63" s="57"/>
      <c r="G63" s="63"/>
      <c r="H63" s="63"/>
      <c r="I63" s="39"/>
      <c r="J63" s="39"/>
      <c r="K63" s="49">
        <v>1</v>
      </c>
      <c r="L63">
        <v>12</v>
      </c>
    </row>
    <row r="64" spans="1:12" x14ac:dyDescent="0.3">
      <c r="A64" s="17"/>
      <c r="B64" s="17"/>
      <c r="C64" s="17"/>
      <c r="D64" s="17"/>
      <c r="E64" s="17"/>
      <c r="F64" s="17"/>
      <c r="G64" s="17"/>
      <c r="H6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80</v>
      </c>
      <c r="B2" s="33" t="s">
        <v>81</v>
      </c>
      <c r="C2" s="33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12</v>
      </c>
      <c r="P3" s="25" t="s">
        <v>85</v>
      </c>
      <c r="Q3" s="26">
        <f>4994-COUNTBLANK(L7:L5000)</f>
        <v>47</v>
      </c>
      <c r="V3" s="25" t="s">
        <v>118</v>
      </c>
      <c r="W3">
        <f>COUNTA(L7:L14)</f>
        <v>8</v>
      </c>
      <c r="AA3" s="25" t="s">
        <v>118</v>
      </c>
      <c r="AB3">
        <f>COUNTA(L15:L22)</f>
        <v>8</v>
      </c>
      <c r="AF3" s="25" t="s">
        <v>118</v>
      </c>
      <c r="AG3">
        <f>COUNTA(L23:L29)</f>
        <v>7</v>
      </c>
      <c r="AK3" s="25" t="s">
        <v>118</v>
      </c>
      <c r="AL3">
        <f>COUNTA(L30:L37)</f>
        <v>8</v>
      </c>
      <c r="AP3" s="25" t="s">
        <v>118</v>
      </c>
      <c r="AQ3">
        <f>COUNTA(L38:L45)</f>
        <v>8</v>
      </c>
      <c r="AU3" s="25" t="s">
        <v>118</v>
      </c>
      <c r="AV3">
        <f>COUNTA(L46:L53)</f>
        <v>8</v>
      </c>
    </row>
    <row r="4" spans="1:48" x14ac:dyDescent="0.3">
      <c r="P4" s="25" t="s">
        <v>86</v>
      </c>
      <c r="Q4" s="26">
        <f>SUM(O7:O14)</f>
        <v>47</v>
      </c>
      <c r="V4" s="25" t="s">
        <v>119</v>
      </c>
      <c r="W4">
        <f>SUM(U7:U14)</f>
        <v>8</v>
      </c>
      <c r="AA4" s="25" t="s">
        <v>119</v>
      </c>
      <c r="AB4">
        <f>SUM(Z7:Z14)</f>
        <v>8</v>
      </c>
      <c r="AF4" s="25" t="s">
        <v>119</v>
      </c>
      <c r="AG4">
        <f>SUM(AE7:AE14)</f>
        <v>7</v>
      </c>
      <c r="AK4" s="25" t="s">
        <v>119</v>
      </c>
      <c r="AL4">
        <f>SUM(AJ7:AJ14)</f>
        <v>8</v>
      </c>
      <c r="AP4" s="25" t="s">
        <v>119</v>
      </c>
      <c r="AQ4">
        <f>SUM(AO7:AO14)</f>
        <v>8</v>
      </c>
      <c r="AU4" s="25" t="s">
        <v>119</v>
      </c>
      <c r="AV4">
        <f>SUM(AT7:AT14)</f>
        <v>8</v>
      </c>
    </row>
    <row r="5" spans="1:48" ht="15" thickBot="1" x14ac:dyDescent="0.35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3.8" thickBot="1" x14ac:dyDescent="0.35">
      <c r="A6" s="28" t="s">
        <v>91</v>
      </c>
      <c r="B6" s="29" t="s">
        <v>92</v>
      </c>
      <c r="C6" s="28" t="s">
        <v>93</v>
      </c>
      <c r="D6" s="29" t="s">
        <v>94</v>
      </c>
      <c r="E6" s="28" t="s">
        <v>95</v>
      </c>
      <c r="F6" s="29" t="s">
        <v>96</v>
      </c>
      <c r="G6" s="28" t="s">
        <v>97</v>
      </c>
      <c r="H6" s="29" t="s">
        <v>98</v>
      </c>
      <c r="I6" s="30" t="s">
        <v>99</v>
      </c>
      <c r="J6" s="31" t="s">
        <v>100</v>
      </c>
      <c r="K6" s="30" t="s">
        <v>101</v>
      </c>
      <c r="L6" s="32" t="s">
        <v>102</v>
      </c>
      <c r="N6" s="35" t="s">
        <v>87</v>
      </c>
      <c r="O6" s="36"/>
      <c r="P6" s="37" t="s">
        <v>88</v>
      </c>
      <c r="Q6" s="37" t="s">
        <v>89</v>
      </c>
      <c r="T6" s="51" t="s">
        <v>87</v>
      </c>
      <c r="U6" s="52"/>
      <c r="V6" s="37" t="s">
        <v>88</v>
      </c>
      <c r="W6" s="37" t="s">
        <v>89</v>
      </c>
      <c r="Y6" s="51" t="s">
        <v>87</v>
      </c>
      <c r="Z6" s="52"/>
      <c r="AA6" s="37" t="s">
        <v>88</v>
      </c>
      <c r="AB6" s="37" t="s">
        <v>89</v>
      </c>
      <c r="AD6" s="51" t="s">
        <v>87</v>
      </c>
      <c r="AE6" s="52"/>
      <c r="AF6" s="37" t="s">
        <v>88</v>
      </c>
      <c r="AG6" s="37" t="s">
        <v>89</v>
      </c>
      <c r="AI6" s="51" t="s">
        <v>87</v>
      </c>
      <c r="AJ6" s="52"/>
      <c r="AK6" s="37" t="s">
        <v>88</v>
      </c>
      <c r="AL6" s="37" t="s">
        <v>89</v>
      </c>
      <c r="AN6" s="51" t="s">
        <v>87</v>
      </c>
      <c r="AO6" s="52"/>
      <c r="AP6" s="37" t="s">
        <v>88</v>
      </c>
      <c r="AQ6" s="37" t="s">
        <v>89</v>
      </c>
      <c r="AS6" s="51" t="s">
        <v>87</v>
      </c>
      <c r="AT6" s="52"/>
      <c r="AU6" s="37" t="s">
        <v>88</v>
      </c>
      <c r="AV6" s="37" t="s">
        <v>89</v>
      </c>
    </row>
    <row r="7" spans="1:48" x14ac:dyDescent="0.3">
      <c r="A7" s="55">
        <v>11</v>
      </c>
      <c r="B7" s="55">
        <v>9</v>
      </c>
      <c r="C7" s="58">
        <v>21</v>
      </c>
      <c r="D7" s="55">
        <v>26</v>
      </c>
      <c r="E7" s="58"/>
      <c r="F7" s="55"/>
      <c r="G7" s="61"/>
      <c r="H7" s="61"/>
      <c r="I7" s="40"/>
      <c r="J7" s="40"/>
      <c r="K7" s="41">
        <v>0</v>
      </c>
      <c r="L7">
        <v>12</v>
      </c>
      <c r="N7" s="34">
        <v>11</v>
      </c>
      <c r="O7" s="34">
        <f>COUNTIF($L$7:$L$500,N7)</f>
        <v>4</v>
      </c>
      <c r="P7" s="34">
        <f>O7/$Q$4</f>
        <v>8.5106382978723402E-2</v>
      </c>
      <c r="Q7" s="34">
        <f>IF(P7=0,0,(P7*((LOG(P7))/LOG(2))))</f>
        <v>-0.30251820014277764</v>
      </c>
      <c r="T7" s="34">
        <f>N7</f>
        <v>11</v>
      </c>
      <c r="U7" s="34">
        <f>COUNTIF(L7:L14,T7)</f>
        <v>0</v>
      </c>
      <c r="V7" s="34">
        <f>U7/(W4-U8)</f>
        <v>0</v>
      </c>
      <c r="W7" s="34">
        <f>IF(V7=0,0,(V7*((LOG(V7))/LOG(2))))</f>
        <v>0</v>
      </c>
      <c r="Y7" s="34">
        <f>N7</f>
        <v>11</v>
      </c>
      <c r="Z7" s="34">
        <f>COUNTIF(L15:L22,Y7)</f>
        <v>1</v>
      </c>
      <c r="AA7" s="34">
        <f>Z7/(AB4-Z8)</f>
        <v>0.25</v>
      </c>
      <c r="AB7" s="34">
        <f>IF(AA7=0,0,(AA7*((LOG(AA7))/LOG(2))))</f>
        <v>-0.5</v>
      </c>
      <c r="AD7" s="34">
        <f>N7</f>
        <v>11</v>
      </c>
      <c r="AE7" s="34">
        <f>COUNTIF(L23:L29,AD7)</f>
        <v>0</v>
      </c>
      <c r="AF7" s="34">
        <f>AE7/(AG4-AE8)</f>
        <v>0</v>
      </c>
      <c r="AG7" s="34">
        <f>IF(AF7=0,0,(AF7*((LOG(AF7))/LOG(2))))</f>
        <v>0</v>
      </c>
      <c r="AI7" s="34">
        <f>N7</f>
        <v>11</v>
      </c>
      <c r="AJ7" s="34">
        <f>COUNTIF(L30:L37,AI7)</f>
        <v>0</v>
      </c>
      <c r="AK7" s="34" t="e">
        <f>AJ7/(AL4-AJ8)</f>
        <v>#DIV/0!</v>
      </c>
      <c r="AL7" s="34" t="e">
        <f>IF(AK7=0,0,(AK7*((LOG(AK7))/LOG(2))))</f>
        <v>#DIV/0!</v>
      </c>
      <c r="AN7" s="34">
        <f>N7</f>
        <v>11</v>
      </c>
      <c r="AO7" s="34">
        <f>COUNTIF(L38:L45,AN7)</f>
        <v>2</v>
      </c>
      <c r="AP7" s="34">
        <f>AO7/(AQ4-AO8)</f>
        <v>1</v>
      </c>
      <c r="AQ7" s="34">
        <f>IF(AP7=0,0,(AP7*((LOG(AP7))/LOG(2))))</f>
        <v>0</v>
      </c>
      <c r="AS7" s="34">
        <f>N7</f>
        <v>11</v>
      </c>
      <c r="AT7" s="34">
        <f>COUNTIF(L46:L53,AS7)</f>
        <v>1</v>
      </c>
      <c r="AU7" s="34">
        <f>AT7/(AV4-AT8)</f>
        <v>1</v>
      </c>
      <c r="AV7" s="34">
        <f>IF(AU7=0,0,(AU7*((LOG(AU7))/LOG(2))))</f>
        <v>0</v>
      </c>
    </row>
    <row r="8" spans="1:48" x14ac:dyDescent="0.3">
      <c r="A8" s="56">
        <v>11</v>
      </c>
      <c r="B8" s="56">
        <v>118</v>
      </c>
      <c r="C8" s="59">
        <v>21</v>
      </c>
      <c r="D8" s="56">
        <v>126</v>
      </c>
      <c r="E8" s="59"/>
      <c r="F8" s="56"/>
      <c r="G8" s="62"/>
      <c r="H8" s="62"/>
      <c r="I8" s="40"/>
      <c r="J8" s="40"/>
      <c r="K8" s="41">
        <v>0</v>
      </c>
      <c r="L8">
        <v>12</v>
      </c>
      <c r="N8" s="34">
        <v>12</v>
      </c>
      <c r="O8" s="34">
        <f>COUNTIF($L$7:$L$500,N8)</f>
        <v>36</v>
      </c>
      <c r="P8" s="34">
        <f>O8/$Q$4</f>
        <v>0.76595744680851063</v>
      </c>
      <c r="Q8" s="34">
        <f>IF(P8=0,0,(P8*((LOG(P8))/LOG(2))))</f>
        <v>-0.29463614060578086</v>
      </c>
      <c r="T8" s="34">
        <f>N8</f>
        <v>12</v>
      </c>
      <c r="U8" s="34">
        <f>COUNTIF(L7:L14,T8)</f>
        <v>6</v>
      </c>
      <c r="V8" s="53"/>
      <c r="W8" s="54"/>
      <c r="Y8" s="34">
        <f>N8</f>
        <v>12</v>
      </c>
      <c r="Z8" s="34">
        <f>COUNTIF(L15:L22,Y8)</f>
        <v>4</v>
      </c>
      <c r="AA8" s="53"/>
      <c r="AB8" s="54"/>
      <c r="AD8" s="34">
        <f>N8</f>
        <v>12</v>
      </c>
      <c r="AE8" s="34">
        <f>COUNTIF(L23:L29,AD8)</f>
        <v>5</v>
      </c>
      <c r="AF8" s="53"/>
      <c r="AG8" s="54"/>
      <c r="AI8" s="34">
        <f>N8</f>
        <v>12</v>
      </c>
      <c r="AJ8" s="34">
        <f>COUNTIF(L30:L37,AI8)</f>
        <v>8</v>
      </c>
      <c r="AK8" s="53"/>
      <c r="AL8" s="54"/>
      <c r="AN8" s="34">
        <f>N8</f>
        <v>12</v>
      </c>
      <c r="AO8" s="34">
        <f>COUNTIF(L38:L45,AN8)</f>
        <v>6</v>
      </c>
      <c r="AP8" s="53"/>
      <c r="AQ8" s="54"/>
      <c r="AS8" s="34">
        <f>N8</f>
        <v>12</v>
      </c>
      <c r="AT8" s="34">
        <f>COUNTIF(L46:L53,AS8)</f>
        <v>7</v>
      </c>
      <c r="AU8" s="53"/>
      <c r="AV8" s="54"/>
    </row>
    <row r="9" spans="1:48" x14ac:dyDescent="0.3">
      <c r="A9" s="56">
        <v>11</v>
      </c>
      <c r="B9" s="56">
        <v>218</v>
      </c>
      <c r="C9" s="59">
        <v>21</v>
      </c>
      <c r="D9" s="56">
        <v>244</v>
      </c>
      <c r="E9" s="59"/>
      <c r="F9" s="56"/>
      <c r="G9" s="62"/>
      <c r="H9" s="62"/>
      <c r="I9" s="40"/>
      <c r="J9" s="40"/>
      <c r="K9" s="41">
        <v>0</v>
      </c>
      <c r="L9">
        <v>12</v>
      </c>
      <c r="N9" s="34">
        <v>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21</v>
      </c>
      <c r="U9" s="34">
        <f>COUNTIF(L7:L14,T9)</f>
        <v>0</v>
      </c>
      <c r="V9" s="34">
        <f>U9/(W4-U8)</f>
        <v>0</v>
      </c>
      <c r="W9" s="34">
        <f>IF(V9=0,0,(V9*((LOG(V9))/LOG(2))))</f>
        <v>0</v>
      </c>
      <c r="Y9" s="34">
        <f>N9</f>
        <v>21</v>
      </c>
      <c r="Z9" s="34">
        <f>COUNTIF(L15:L22,Y9)</f>
        <v>0</v>
      </c>
      <c r="AA9" s="34">
        <f>Z9/(AB4-Z8)</f>
        <v>0</v>
      </c>
      <c r="AB9" s="34">
        <f>IF(AA9=0,0,(AA9*((LOG(AA9))/LOG(2))))</f>
        <v>0</v>
      </c>
      <c r="AD9" s="34">
        <f>N9</f>
        <v>21</v>
      </c>
      <c r="AE9" s="34">
        <f>COUNTIF(L23:L29,AD9)</f>
        <v>0</v>
      </c>
      <c r="AF9" s="34">
        <f>AE9/(AG4-AE8)</f>
        <v>0</v>
      </c>
      <c r="AG9" s="34">
        <f>IF(AF9=0,0,(AF9*((LOG(AF9))/LOG(2))))</f>
        <v>0</v>
      </c>
      <c r="AI9" s="34">
        <f>N9</f>
        <v>21</v>
      </c>
      <c r="AJ9" s="34">
        <f>COUNTIF(L30:L37,AI9)</f>
        <v>0</v>
      </c>
      <c r="AK9" s="34" t="e">
        <f>AJ9/(AL4-AJ8)</f>
        <v>#DIV/0!</v>
      </c>
      <c r="AL9" s="34" t="e">
        <f>IF(AK9=0,0,(AK9*((LOG(AK9))/LOG(2))))</f>
        <v>#DIV/0!</v>
      </c>
      <c r="AN9" s="34">
        <f>N9</f>
        <v>21</v>
      </c>
      <c r="AO9" s="34">
        <f>COUNTIF(L38:L45,AN9)</f>
        <v>0</v>
      </c>
      <c r="AP9" s="34">
        <f>AO9/(AQ4-AO8)</f>
        <v>0</v>
      </c>
      <c r="AQ9" s="34">
        <f>IF(AP9=0,0,(AP9*((LOG(AP9))/LOG(2))))</f>
        <v>0</v>
      </c>
      <c r="AS9" s="34">
        <f>N9</f>
        <v>21</v>
      </c>
      <c r="AT9" s="34">
        <f>COUNTIF(L46:L53,AS9)</f>
        <v>0</v>
      </c>
      <c r="AU9" s="34">
        <f>AT9/(AV4-AT8)</f>
        <v>0</v>
      </c>
      <c r="AV9" s="34">
        <f>IF(AU9=0,0,(AU9*((LOG(AU9))/LOG(2))))</f>
        <v>0</v>
      </c>
    </row>
    <row r="10" spans="1:48" x14ac:dyDescent="0.3">
      <c r="A10" s="56">
        <v>22</v>
      </c>
      <c r="B10" s="56">
        <v>356</v>
      </c>
      <c r="C10" s="59">
        <v>23</v>
      </c>
      <c r="D10" s="56">
        <v>376</v>
      </c>
      <c r="E10" s="59"/>
      <c r="F10" s="56"/>
      <c r="G10" s="62"/>
      <c r="H10" s="62"/>
      <c r="I10" s="40"/>
      <c r="J10" s="40"/>
      <c r="K10" s="41">
        <v>0</v>
      </c>
      <c r="L10">
        <v>22</v>
      </c>
      <c r="N10" s="34">
        <v>22</v>
      </c>
      <c r="O10" s="34">
        <f>COUNTIF($L$7:$L$500,N10)</f>
        <v>7</v>
      </c>
      <c r="P10" s="34">
        <f>O10/$Q$4</f>
        <v>0.14893617021276595</v>
      </c>
      <c r="Q10" s="34">
        <f>IF(P10=0,0,(P10*((LOG(P10))/LOG(2))))</f>
        <v>-0.40916250015617511</v>
      </c>
      <c r="T10" s="34">
        <f>N10</f>
        <v>22</v>
      </c>
      <c r="U10" s="34">
        <f>COUNTIF(L7:L14,T10)</f>
        <v>2</v>
      </c>
      <c r="V10" s="34">
        <f>U10/(W4-U8)</f>
        <v>1</v>
      </c>
      <c r="W10" s="34">
        <f>IF(V10=0,0,(V10*((LOG(V10))/LOG(2))))</f>
        <v>0</v>
      </c>
      <c r="Y10" s="34">
        <f>N10</f>
        <v>22</v>
      </c>
      <c r="Z10" s="34">
        <f>COUNTIF(L15:L22,Y10)</f>
        <v>3</v>
      </c>
      <c r="AA10" s="34">
        <f>Z10/(AB4-Z8)</f>
        <v>0.75</v>
      </c>
      <c r="AB10" s="34">
        <f>IF(AA10=0,0,(AA10*((LOG(AA10))/LOG(2))))</f>
        <v>-0.31127812445913283</v>
      </c>
      <c r="AD10" s="34">
        <f>N10</f>
        <v>22</v>
      </c>
      <c r="AE10" s="34">
        <f>COUNTIF(L23:L29,AD10)</f>
        <v>2</v>
      </c>
      <c r="AF10" s="34">
        <f>AE10/(AG4-AE8)</f>
        <v>1</v>
      </c>
      <c r="AG10" s="34">
        <f>IF(AF10=0,0,(AF10*((LOG(AF10))/LOG(2))))</f>
        <v>0</v>
      </c>
      <c r="AI10" s="34">
        <f>N10</f>
        <v>22</v>
      </c>
      <c r="AJ10" s="34">
        <f>COUNTIF(L30:L37,AI10)</f>
        <v>0</v>
      </c>
      <c r="AK10" s="34" t="e">
        <f>AJ10/(AL4-AJ8)</f>
        <v>#DIV/0!</v>
      </c>
      <c r="AL10" s="34" t="e">
        <f>IF(AK10=0,0,(AK10*((LOG(AK10))/LOG(2))))</f>
        <v>#DIV/0!</v>
      </c>
      <c r="AN10" s="34">
        <f>N10</f>
        <v>22</v>
      </c>
      <c r="AO10" s="34">
        <f>COUNTIF(L38:L45,AN10)</f>
        <v>0</v>
      </c>
      <c r="AP10" s="34">
        <f>AO10/(AQ4-AO8)</f>
        <v>0</v>
      </c>
      <c r="AQ10" s="34">
        <f>IF(AP10=0,0,(AP10*((LOG(AP10))/LOG(2))))</f>
        <v>0</v>
      </c>
      <c r="AS10" s="34">
        <f>N10</f>
        <v>22</v>
      </c>
      <c r="AT10" s="34">
        <f>COUNTIF(L46:L53,AS10)</f>
        <v>0</v>
      </c>
      <c r="AU10" s="34">
        <f>AT10/(AV4-AT8)</f>
        <v>0</v>
      </c>
      <c r="AV10" s="34">
        <f>IF(AU10=0,0,(AU10*((LOG(AU10))/LOG(2))))</f>
        <v>0</v>
      </c>
    </row>
    <row r="11" spans="1:48" x14ac:dyDescent="0.3">
      <c r="A11" s="56">
        <v>22</v>
      </c>
      <c r="B11" s="56">
        <v>489</v>
      </c>
      <c r="C11" s="59">
        <v>23</v>
      </c>
      <c r="D11" s="56">
        <v>497</v>
      </c>
      <c r="E11" s="59"/>
      <c r="F11" s="56"/>
      <c r="G11" s="62"/>
      <c r="H11" s="62"/>
      <c r="I11" s="40"/>
      <c r="J11" s="40"/>
      <c r="K11" s="41">
        <v>0</v>
      </c>
      <c r="L11">
        <v>22</v>
      </c>
      <c r="N11" s="34"/>
      <c r="O11" s="34"/>
      <c r="P11" s="34"/>
      <c r="Q11" s="34"/>
      <c r="T11" s="34">
        <f>N11</f>
        <v>0</v>
      </c>
      <c r="U11" s="34">
        <f>COUNTIF(L7:L14,T11)</f>
        <v>0</v>
      </c>
      <c r="V11" s="34">
        <f>U11/(W4-U8)</f>
        <v>0</v>
      </c>
      <c r="W11" s="34">
        <f>IF(V11=0,0,(V11*((LOG(V11))/LOG(2))))</f>
        <v>0</v>
      </c>
      <c r="Y11" s="34">
        <f>N11</f>
        <v>0</v>
      </c>
      <c r="Z11" s="34">
        <f>COUNTIF(L15:L22,Y11)</f>
        <v>0</v>
      </c>
      <c r="AA11" s="34">
        <f>Z11/(AB4-Z8)</f>
        <v>0</v>
      </c>
      <c r="AB11" s="34">
        <f>IF(AA11=0,0,(AA11*((LOG(AA11))/LOG(2))))</f>
        <v>0</v>
      </c>
      <c r="AD11" s="34">
        <f>N11</f>
        <v>0</v>
      </c>
      <c r="AE11" s="34">
        <f>COUNTIF(L23:L29,AD11)</f>
        <v>0</v>
      </c>
      <c r="AF11" s="34">
        <f>AE11/(AG4-AE8)</f>
        <v>0</v>
      </c>
      <c r="AG11" s="34">
        <f>IF(AF11=0,0,(AF11*((LOG(AF11))/LOG(2))))</f>
        <v>0</v>
      </c>
      <c r="AI11" s="34">
        <f>N11</f>
        <v>0</v>
      </c>
      <c r="AJ11" s="34">
        <f>COUNTIF(L30:L37,AI11)</f>
        <v>0</v>
      </c>
      <c r="AK11" s="34" t="e">
        <f>AJ11/(AL4-AJ8)</f>
        <v>#DIV/0!</v>
      </c>
      <c r="AL11" s="34" t="e">
        <f>IF(AK11=0,0,(AK11*((LOG(AK11))/LOG(2))))</f>
        <v>#DIV/0!</v>
      </c>
      <c r="AN11" s="34">
        <f>N11</f>
        <v>0</v>
      </c>
      <c r="AO11" s="34">
        <f>COUNTIF(L38:L45,AN11)</f>
        <v>0</v>
      </c>
      <c r="AP11" s="34">
        <f>AO11/(AQ4-AO8)</f>
        <v>0</v>
      </c>
      <c r="AQ11" s="34">
        <f>IF(AP11=0,0,(AP11*((LOG(AP11))/LOG(2))))</f>
        <v>0</v>
      </c>
      <c r="AS11" s="34">
        <f>N11</f>
        <v>0</v>
      </c>
      <c r="AT11" s="34">
        <f>COUNTIF(L46:L53,AS11)</f>
        <v>0</v>
      </c>
      <c r="AU11" s="34">
        <f>AT11/(AV4-AT8)</f>
        <v>0</v>
      </c>
      <c r="AV11" s="34">
        <f>IF(AU11=0,0,(AU11*((LOG(AU11))/LOG(2))))</f>
        <v>0</v>
      </c>
    </row>
    <row r="12" spans="1:48" x14ac:dyDescent="0.3">
      <c r="A12" s="56">
        <v>11</v>
      </c>
      <c r="B12" s="56">
        <v>600</v>
      </c>
      <c r="C12" s="59">
        <v>21</v>
      </c>
      <c r="D12" s="56">
        <v>613</v>
      </c>
      <c r="E12" s="59"/>
      <c r="F12" s="56"/>
      <c r="G12" s="62"/>
      <c r="H12" s="62"/>
      <c r="I12" s="40"/>
      <c r="J12" s="40"/>
      <c r="K12" s="41">
        <v>0</v>
      </c>
      <c r="L12">
        <v>12</v>
      </c>
      <c r="N12" s="34"/>
      <c r="O12" s="34"/>
      <c r="P12" s="34"/>
      <c r="Q12" s="34"/>
      <c r="T12" s="34">
        <f>N12</f>
        <v>0</v>
      </c>
      <c r="U12" s="34">
        <f>COUNTIF(L7:L14,T12)</f>
        <v>0</v>
      </c>
      <c r="V12" s="34">
        <f>U12/(W4-U8)</f>
        <v>0</v>
      </c>
      <c r="W12" s="34">
        <f>IF(V12=0,0,(V12*((LOG(V12))/LOG(2))))</f>
        <v>0</v>
      </c>
      <c r="Y12" s="34">
        <f>N12</f>
        <v>0</v>
      </c>
      <c r="Z12" s="34">
        <f>COUNTIF(L15:L22,Y12)</f>
        <v>0</v>
      </c>
      <c r="AA12" s="34">
        <f>Z12/(AB4-Z8)</f>
        <v>0</v>
      </c>
      <c r="AB12" s="34">
        <f>IF(AA12=0,0,(AA12*((LOG(AA12))/LOG(2))))</f>
        <v>0</v>
      </c>
      <c r="AD12" s="34">
        <f>N12</f>
        <v>0</v>
      </c>
      <c r="AE12" s="34">
        <f>COUNTIF(L23:L29,AD12)</f>
        <v>0</v>
      </c>
      <c r="AF12" s="34">
        <f>AE12/(AG4-AE8)</f>
        <v>0</v>
      </c>
      <c r="AG12" s="34">
        <f>IF(AF12=0,0,(AF12*((LOG(AF12))/LOG(2))))</f>
        <v>0</v>
      </c>
      <c r="AI12" s="34">
        <f>N12</f>
        <v>0</v>
      </c>
      <c r="AJ12" s="34">
        <f>COUNTIF(L30:L37,AI12)</f>
        <v>0</v>
      </c>
      <c r="AK12" s="34" t="e">
        <f>AJ12/(AL4-AJ8)</f>
        <v>#DIV/0!</v>
      </c>
      <c r="AL12" s="34" t="e">
        <f>IF(AK12=0,0,(AK12*((LOG(AK12))/LOG(2))))</f>
        <v>#DIV/0!</v>
      </c>
      <c r="AN12" s="34">
        <f>N12</f>
        <v>0</v>
      </c>
      <c r="AO12" s="34">
        <f>COUNTIF(L38:L45,AN12)</f>
        <v>0</v>
      </c>
      <c r="AP12" s="34">
        <f>AO12/(AQ4-AO8)</f>
        <v>0</v>
      </c>
      <c r="AQ12" s="34">
        <f>IF(AP12=0,0,(AP12*((LOG(AP12))/LOG(2))))</f>
        <v>0</v>
      </c>
      <c r="AS12" s="34">
        <f>N12</f>
        <v>0</v>
      </c>
      <c r="AT12" s="34">
        <f>COUNTIF(L46:L53,AS12)</f>
        <v>0</v>
      </c>
      <c r="AU12" s="34">
        <f>AT12/(AV4-AT8)</f>
        <v>0</v>
      </c>
      <c r="AV12" s="34">
        <f>IF(AU12=0,0,(AU12*((LOG(AU12))/LOG(2))))</f>
        <v>0</v>
      </c>
    </row>
    <row r="13" spans="1:48" x14ac:dyDescent="0.3">
      <c r="A13" s="56">
        <v>11</v>
      </c>
      <c r="B13" s="56">
        <v>705</v>
      </c>
      <c r="C13" s="59">
        <v>21</v>
      </c>
      <c r="D13" s="56">
        <v>720</v>
      </c>
      <c r="E13" s="59"/>
      <c r="F13" s="56"/>
      <c r="G13" s="62"/>
      <c r="H13" s="62"/>
      <c r="I13" s="40"/>
      <c r="J13" s="40"/>
      <c r="K13" s="41">
        <v>0</v>
      </c>
      <c r="L13">
        <v>12</v>
      </c>
      <c r="N13" s="34"/>
      <c r="O13" s="34"/>
      <c r="P13" s="34"/>
      <c r="Q13" s="34"/>
      <c r="T13" s="34">
        <f>N13</f>
        <v>0</v>
      </c>
      <c r="U13" s="34">
        <f>COUNTIF(L7:L14,T13)</f>
        <v>0</v>
      </c>
      <c r="V13" s="34">
        <f>U13/(W4-U8)</f>
        <v>0</v>
      </c>
      <c r="W13" s="34">
        <f>IF(V13=0,0,(V13*((LOG(V13))/LOG(2))))</f>
        <v>0</v>
      </c>
      <c r="Y13" s="34">
        <f>N13</f>
        <v>0</v>
      </c>
      <c r="Z13" s="34">
        <f>COUNTIF(L15:L22,Y13)</f>
        <v>0</v>
      </c>
      <c r="AA13" s="34">
        <f>Z13/(AB4-Z8)</f>
        <v>0</v>
      </c>
      <c r="AB13" s="34">
        <f>IF(AA13=0,0,(AA13*((LOG(AA13))/LOG(2))))</f>
        <v>0</v>
      </c>
      <c r="AD13" s="34">
        <f>N13</f>
        <v>0</v>
      </c>
      <c r="AE13" s="34">
        <f>COUNTIF(L23:L29,AD13)</f>
        <v>0</v>
      </c>
      <c r="AF13" s="34">
        <f>AE13/(AG4-AE8)</f>
        <v>0</v>
      </c>
      <c r="AG13" s="34">
        <f>IF(AF13=0,0,(AF13*((LOG(AF13))/LOG(2))))</f>
        <v>0</v>
      </c>
      <c r="AI13" s="34">
        <f>N13</f>
        <v>0</v>
      </c>
      <c r="AJ13" s="34">
        <f>COUNTIF(L30:L37,AI13)</f>
        <v>0</v>
      </c>
      <c r="AK13" s="34" t="e">
        <f>AJ13/(AL4-AJ8)</f>
        <v>#DIV/0!</v>
      </c>
      <c r="AL13" s="34" t="e">
        <f>IF(AK13=0,0,(AK13*((LOG(AK13))/LOG(2))))</f>
        <v>#DIV/0!</v>
      </c>
      <c r="AN13" s="34">
        <f>N13</f>
        <v>0</v>
      </c>
      <c r="AO13" s="34">
        <f>COUNTIF(L38:L45,AN13)</f>
        <v>0</v>
      </c>
      <c r="AP13" s="34">
        <f>AO13/(AQ4-AO8)</f>
        <v>0</v>
      </c>
      <c r="AQ13" s="34">
        <f>IF(AP13=0,0,(AP13*((LOG(AP13))/LOG(2))))</f>
        <v>0</v>
      </c>
      <c r="AS13" s="34">
        <f>N13</f>
        <v>0</v>
      </c>
      <c r="AT13" s="34">
        <f>COUNTIF(L46:L53,AS13)</f>
        <v>0</v>
      </c>
      <c r="AU13" s="34">
        <f>AT13/(AV4-AT8)</f>
        <v>0</v>
      </c>
      <c r="AV13" s="34">
        <f>IF(AU13=0,0,(AU13*((LOG(AU13))/LOG(2))))</f>
        <v>0</v>
      </c>
    </row>
    <row r="14" spans="1:48" x14ac:dyDescent="0.3">
      <c r="A14" s="56">
        <v>11</v>
      </c>
      <c r="B14" s="56">
        <v>812</v>
      </c>
      <c r="C14" s="59">
        <v>21</v>
      </c>
      <c r="D14" s="56">
        <v>842</v>
      </c>
      <c r="E14" s="59"/>
      <c r="F14" s="56"/>
      <c r="G14" s="62"/>
      <c r="H14" s="62"/>
      <c r="I14" s="40"/>
      <c r="J14" s="40"/>
      <c r="K14" s="41">
        <v>0</v>
      </c>
      <c r="L14">
        <v>12</v>
      </c>
      <c r="N14" s="34"/>
      <c r="O14" s="34"/>
      <c r="P14" s="34"/>
      <c r="Q14" s="34"/>
      <c r="T14" s="34">
        <f>N14</f>
        <v>0</v>
      </c>
      <c r="U14" s="34">
        <f>COUNTIF(L7:L14,T14)</f>
        <v>0</v>
      </c>
      <c r="V14" s="34">
        <f>U14/(W4-U8)</f>
        <v>0</v>
      </c>
      <c r="W14" s="34">
        <f>IF(V14=0,0,(V14*((LOG(V14))/LOG(2))))</f>
        <v>0</v>
      </c>
      <c r="Y14" s="34">
        <f>N14</f>
        <v>0</v>
      </c>
      <c r="Z14" s="34">
        <f>COUNTIF(L15:L22,Y14)</f>
        <v>0</v>
      </c>
      <c r="AA14" s="34">
        <f>Z14/(AB4-Z8)</f>
        <v>0</v>
      </c>
      <c r="AB14" s="34">
        <f>IF(AA14=0,0,(AA14*((LOG(AA14))/LOG(2))))</f>
        <v>0</v>
      </c>
      <c r="AD14" s="34">
        <f>N14</f>
        <v>0</v>
      </c>
      <c r="AE14" s="34">
        <f>COUNTIF(L23:L29,AD14)</f>
        <v>0</v>
      </c>
      <c r="AF14" s="34">
        <f>AE14/(AG4-AE8)</f>
        <v>0</v>
      </c>
      <c r="AG14" s="34">
        <f>IF(AF14=0,0,(AF14*((LOG(AF14))/LOG(2))))</f>
        <v>0</v>
      </c>
      <c r="AI14" s="34">
        <f>N14</f>
        <v>0</v>
      </c>
      <c r="AJ14" s="34">
        <f>COUNTIF(L30:L37,AI14)</f>
        <v>0</v>
      </c>
      <c r="AK14" s="34" t="e">
        <f>AJ14/(AL4-AJ8)</f>
        <v>#DIV/0!</v>
      </c>
      <c r="AL14" s="34" t="e">
        <f>IF(AK14=0,0,(AK14*((LOG(AK14))/LOG(2))))</f>
        <v>#DIV/0!</v>
      </c>
      <c r="AN14" s="34">
        <f>N14</f>
        <v>0</v>
      </c>
      <c r="AO14" s="34">
        <f>COUNTIF(L38:L45,AN14)</f>
        <v>0</v>
      </c>
      <c r="AP14" s="34">
        <f>AO14/(AQ4-AO8)</f>
        <v>0</v>
      </c>
      <c r="AQ14" s="34">
        <f>IF(AP14=0,0,(AP14*((LOG(AP14))/LOG(2))))</f>
        <v>0</v>
      </c>
      <c r="AS14" s="34">
        <f>N14</f>
        <v>0</v>
      </c>
      <c r="AT14" s="34">
        <f>COUNTIF(L46:L53,AS14)</f>
        <v>0</v>
      </c>
      <c r="AU14" s="34">
        <f>AT14/(AV4-AT8)</f>
        <v>0</v>
      </c>
      <c r="AV14" s="34">
        <f>IF(AU14=0,0,(AU14*((LOG(AU14))/LOG(2))))</f>
        <v>0</v>
      </c>
    </row>
    <row r="15" spans="1:48" x14ac:dyDescent="0.3">
      <c r="A15" s="57">
        <v>11</v>
      </c>
      <c r="B15" s="57">
        <v>937</v>
      </c>
      <c r="C15" s="60">
        <v>21</v>
      </c>
      <c r="D15" s="57">
        <v>960</v>
      </c>
      <c r="E15" s="60"/>
      <c r="F15" s="57"/>
      <c r="G15" s="63"/>
      <c r="H15" s="63"/>
      <c r="I15" s="39"/>
      <c r="J15" s="39"/>
      <c r="K15" s="49">
        <v>0</v>
      </c>
      <c r="L15">
        <v>12</v>
      </c>
      <c r="P15">
        <f>SUM(P7:P14)</f>
        <v>1</v>
      </c>
      <c r="Q15">
        <f>-SUM(Q7:Q14)</f>
        <v>1.0063168409047336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0.81127812445913283</v>
      </c>
      <c r="AF15">
        <f>SUM(AF7:AF14)</f>
        <v>1</v>
      </c>
      <c r="AG15">
        <f>-SUM(AG7:AG14)</f>
        <v>0</v>
      </c>
      <c r="AK15" t="e">
        <f>SUM(AK7:AK14)</f>
        <v>#DIV/0!</v>
      </c>
      <c r="AL15" t="e">
        <f>-SUM(AL7:AL14)</f>
        <v>#DIV/0!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</v>
      </c>
    </row>
    <row r="16" spans="1:48" x14ac:dyDescent="0.3">
      <c r="A16" s="57">
        <v>22</v>
      </c>
      <c r="B16" s="57">
        <v>1072</v>
      </c>
      <c r="C16" s="60">
        <v>23</v>
      </c>
      <c r="D16" s="57">
        <v>1086</v>
      </c>
      <c r="E16" s="60"/>
      <c r="F16" s="57"/>
      <c r="G16" s="63"/>
      <c r="H16" s="63"/>
      <c r="I16" s="39"/>
      <c r="J16" s="39"/>
      <c r="K16" s="49">
        <v>0</v>
      </c>
      <c r="L16">
        <v>22</v>
      </c>
      <c r="P16" s="27" t="s">
        <v>90</v>
      </c>
      <c r="Q16" s="27">
        <f>Q15/(LOG(Q4)/LOG(2))</f>
        <v>0.1811685559050511</v>
      </c>
      <c r="V16" s="27" t="s">
        <v>117</v>
      </c>
      <c r="W16" s="27">
        <f>W15/(LOG(W4)/LOG(2))</f>
        <v>0</v>
      </c>
      <c r="AA16" s="27" t="s">
        <v>120</v>
      </c>
      <c r="AB16" s="27">
        <f>AB15/(LOG(AB4)/LOG(2))</f>
        <v>0.27042604148637761</v>
      </c>
      <c r="AF16" s="27" t="s">
        <v>121</v>
      </c>
      <c r="AG16" s="27">
        <f>AG15/(LOG(AG4)/LOG(2))</f>
        <v>0</v>
      </c>
      <c r="AK16" s="27" t="s">
        <v>122</v>
      </c>
      <c r="AL16" s="27" t="e">
        <f>AL15/(LOG(AL4)/LOG(2))</f>
        <v>#DIV/0!</v>
      </c>
      <c r="AP16" s="27" t="s">
        <v>123</v>
      </c>
      <c r="AQ16" s="27">
        <f>AQ15/(LOG(AQ4)/LOG(2))</f>
        <v>0</v>
      </c>
      <c r="AU16" s="27" t="s">
        <v>124</v>
      </c>
      <c r="AV16" s="27">
        <f>AV15/(LOG(AV4)/LOG(2))</f>
        <v>0</v>
      </c>
    </row>
    <row r="17" spans="1:22" x14ac:dyDescent="0.3">
      <c r="A17" s="57">
        <v>11</v>
      </c>
      <c r="B17" s="57">
        <v>1180</v>
      </c>
      <c r="C17" s="60">
        <v>21</v>
      </c>
      <c r="D17" s="57">
        <v>1206</v>
      </c>
      <c r="E17" s="60"/>
      <c r="F17" s="57"/>
      <c r="G17" s="63"/>
      <c r="H17" s="63"/>
      <c r="I17" s="39"/>
      <c r="J17" s="39"/>
      <c r="K17" s="49">
        <v>0</v>
      </c>
      <c r="L17">
        <v>12</v>
      </c>
    </row>
    <row r="18" spans="1:22" x14ac:dyDescent="0.3">
      <c r="A18" s="57">
        <v>11</v>
      </c>
      <c r="B18" s="57">
        <v>1297</v>
      </c>
      <c r="C18" s="60">
        <v>21</v>
      </c>
      <c r="D18" s="57">
        <v>1315</v>
      </c>
      <c r="E18" s="60"/>
      <c r="F18" s="57"/>
      <c r="G18" s="63"/>
      <c r="H18" s="63"/>
      <c r="I18" s="39"/>
      <c r="J18" s="39"/>
      <c r="K18" s="49">
        <v>0</v>
      </c>
      <c r="L18">
        <v>12</v>
      </c>
    </row>
    <row r="19" spans="1:22" x14ac:dyDescent="0.3">
      <c r="A19" s="57">
        <v>11</v>
      </c>
      <c r="B19" s="57">
        <v>1407</v>
      </c>
      <c r="C19" s="60">
        <v>21</v>
      </c>
      <c r="D19" s="57">
        <v>1421</v>
      </c>
      <c r="E19" s="60"/>
      <c r="F19" s="57"/>
      <c r="G19" s="63"/>
      <c r="H19" s="63"/>
      <c r="I19" s="39"/>
      <c r="J19" s="39"/>
      <c r="K19" s="49">
        <v>0</v>
      </c>
      <c r="L19">
        <v>12</v>
      </c>
      <c r="N19" s="38" t="s">
        <v>103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3">
      <c r="A20" s="57">
        <v>22</v>
      </c>
      <c r="B20" s="57">
        <v>1544</v>
      </c>
      <c r="C20" s="60">
        <v>23</v>
      </c>
      <c r="D20" s="57">
        <v>1580</v>
      </c>
      <c r="E20" s="60"/>
      <c r="F20" s="57"/>
      <c r="G20" s="63"/>
      <c r="H20" s="63"/>
      <c r="I20" s="39"/>
      <c r="J20" s="39"/>
      <c r="K20" s="49">
        <v>0</v>
      </c>
      <c r="L20">
        <v>22</v>
      </c>
      <c r="N20" s="38">
        <f>COUNTIF(L7:L53,G3)</f>
        <v>36</v>
      </c>
      <c r="O20" s="38"/>
      <c r="P20" s="45">
        <v>8</v>
      </c>
      <c r="Q20" s="45">
        <v>8</v>
      </c>
      <c r="R20" s="45">
        <v>7</v>
      </c>
      <c r="S20" s="45">
        <v>8</v>
      </c>
      <c r="T20" s="45">
        <v>8</v>
      </c>
      <c r="U20" s="45">
        <v>8</v>
      </c>
      <c r="V20" s="44"/>
    </row>
    <row r="21" spans="1:22" x14ac:dyDescent="0.3">
      <c r="A21" s="57">
        <v>11</v>
      </c>
      <c r="B21" s="57">
        <v>1677</v>
      </c>
      <c r="C21" s="60">
        <v>12</v>
      </c>
      <c r="D21" s="57">
        <v>1688</v>
      </c>
      <c r="E21" s="60"/>
      <c r="F21" s="57"/>
      <c r="G21" s="63"/>
      <c r="H21" s="63"/>
      <c r="I21" s="39"/>
      <c r="J21" s="39"/>
      <c r="K21" s="49">
        <v>0</v>
      </c>
      <c r="L21">
        <v>11</v>
      </c>
      <c r="O21" s="39"/>
      <c r="P21" s="43" t="s">
        <v>104</v>
      </c>
      <c r="Q21" s="43"/>
      <c r="R21" s="43"/>
      <c r="S21" s="43"/>
      <c r="T21" s="43"/>
      <c r="U21" s="43"/>
      <c r="V21" s="43"/>
    </row>
    <row r="22" spans="1:22" x14ac:dyDescent="0.3">
      <c r="A22" s="57">
        <v>22</v>
      </c>
      <c r="B22" s="57">
        <v>1816</v>
      </c>
      <c r="C22" s="60">
        <v>23</v>
      </c>
      <c r="D22" s="57">
        <v>1830</v>
      </c>
      <c r="E22" s="60"/>
      <c r="F22" s="57"/>
      <c r="G22" s="63"/>
      <c r="H22" s="63"/>
      <c r="I22" s="39"/>
      <c r="J22" s="39"/>
      <c r="K22" s="49">
        <v>0</v>
      </c>
      <c r="L22">
        <v>22</v>
      </c>
      <c r="O22" s="39"/>
      <c r="P22" s="45" t="s">
        <v>111</v>
      </c>
      <c r="Q22" s="45" t="s">
        <v>112</v>
      </c>
      <c r="R22" s="45" t="s">
        <v>113</v>
      </c>
      <c r="S22" s="45" t="s">
        <v>114</v>
      </c>
      <c r="T22" s="45" t="s">
        <v>115</v>
      </c>
      <c r="U22" s="45" t="s">
        <v>116</v>
      </c>
      <c r="V22" s="43"/>
    </row>
    <row r="23" spans="1:22" x14ac:dyDescent="0.3">
      <c r="A23" s="56">
        <v>22</v>
      </c>
      <c r="B23" s="56">
        <v>1934</v>
      </c>
      <c r="C23" s="59">
        <v>23</v>
      </c>
      <c r="D23" s="56">
        <v>1957</v>
      </c>
      <c r="E23" s="59"/>
      <c r="F23" s="56"/>
      <c r="G23" s="62"/>
      <c r="H23" s="62"/>
      <c r="I23" s="40"/>
      <c r="J23" s="40"/>
      <c r="K23" s="41">
        <v>0</v>
      </c>
      <c r="L23">
        <v>22</v>
      </c>
      <c r="O23" s="43" t="s">
        <v>105</v>
      </c>
      <c r="P23" s="45">
        <f>$G$3</f>
        <v>12</v>
      </c>
      <c r="Q23" s="45">
        <f>$G$3</f>
        <v>12</v>
      </c>
      <c r="R23" s="45">
        <f>$G$3</f>
        <v>12</v>
      </c>
      <c r="S23" s="45">
        <f>$G$3</f>
        <v>12</v>
      </c>
      <c r="T23" s="45">
        <f>$G$3</f>
        <v>12</v>
      </c>
      <c r="U23" s="45">
        <f>$G$3</f>
        <v>12</v>
      </c>
      <c r="V23" s="43"/>
    </row>
    <row r="24" spans="1:22" x14ac:dyDescent="0.3">
      <c r="A24" s="56">
        <v>11</v>
      </c>
      <c r="B24" s="56">
        <v>2049</v>
      </c>
      <c r="C24" s="59">
        <v>21</v>
      </c>
      <c r="D24" s="56">
        <v>2058</v>
      </c>
      <c r="E24" s="59"/>
      <c r="F24" s="56"/>
      <c r="G24" s="62"/>
      <c r="H24" s="62"/>
      <c r="I24" s="40"/>
      <c r="J24" s="40"/>
      <c r="K24" s="41">
        <v>0</v>
      </c>
      <c r="L24">
        <v>12</v>
      </c>
      <c r="O24" s="43" t="s">
        <v>106</v>
      </c>
      <c r="P24" s="45">
        <f>U8</f>
        <v>6</v>
      </c>
      <c r="Q24" s="45">
        <f>Z8</f>
        <v>4</v>
      </c>
      <c r="R24" s="45">
        <f>AE8</f>
        <v>5</v>
      </c>
      <c r="S24" s="45">
        <f>AJ8</f>
        <v>8</v>
      </c>
      <c r="T24" s="45">
        <f>AO8</f>
        <v>6</v>
      </c>
      <c r="U24" s="45">
        <f>AT8</f>
        <v>7</v>
      </c>
      <c r="V24" s="43"/>
    </row>
    <row r="25" spans="1:22" x14ac:dyDescent="0.3">
      <c r="A25" s="56">
        <v>11</v>
      </c>
      <c r="B25" s="56">
        <v>2151</v>
      </c>
      <c r="C25" s="59">
        <v>21</v>
      </c>
      <c r="D25" s="56">
        <v>2166</v>
      </c>
      <c r="E25" s="59"/>
      <c r="F25" s="56"/>
      <c r="G25" s="62"/>
      <c r="H25" s="62"/>
      <c r="I25" s="40"/>
      <c r="J25" s="40"/>
      <c r="K25" s="41">
        <v>0</v>
      </c>
      <c r="L25">
        <v>12</v>
      </c>
      <c r="O25" s="46" t="s">
        <v>107</v>
      </c>
      <c r="P25" s="40"/>
      <c r="Q25" s="40"/>
      <c r="R25" s="40"/>
      <c r="S25" s="40"/>
      <c r="T25" s="40"/>
      <c r="U25" s="40"/>
      <c r="V25" s="40"/>
    </row>
    <row r="26" spans="1:22" x14ac:dyDescent="0.3">
      <c r="A26" s="56">
        <v>11</v>
      </c>
      <c r="B26" s="56">
        <v>2260</v>
      </c>
      <c r="C26" s="59">
        <v>21</v>
      </c>
      <c r="D26" s="56">
        <v>2284</v>
      </c>
      <c r="E26" s="59"/>
      <c r="F26" s="56"/>
      <c r="G26" s="62"/>
      <c r="H26" s="62"/>
      <c r="I26" s="40"/>
      <c r="J26" s="40"/>
      <c r="K26" s="41">
        <v>0</v>
      </c>
      <c r="L26">
        <v>12</v>
      </c>
      <c r="O26" s="47" t="s">
        <v>108</v>
      </c>
      <c r="P26" s="42"/>
      <c r="Q26" s="42"/>
      <c r="R26" s="42"/>
      <c r="S26" s="42"/>
      <c r="T26" s="42"/>
      <c r="U26" s="42"/>
      <c r="V26" s="39"/>
    </row>
    <row r="27" spans="1:22" x14ac:dyDescent="0.3">
      <c r="A27" s="56">
        <v>11</v>
      </c>
      <c r="B27" s="56">
        <v>2386</v>
      </c>
      <c r="C27" s="59">
        <v>21</v>
      </c>
      <c r="D27" s="56">
        <v>2399</v>
      </c>
      <c r="E27" s="59"/>
      <c r="F27" s="56"/>
      <c r="G27" s="62"/>
      <c r="H27" s="62"/>
      <c r="I27" s="40"/>
      <c r="J27" s="40"/>
      <c r="K27" s="41">
        <v>0</v>
      </c>
      <c r="L27">
        <v>12</v>
      </c>
      <c r="O27" s="46" t="s">
        <v>109</v>
      </c>
      <c r="P27" s="40"/>
      <c r="Q27" s="40"/>
      <c r="R27" s="40"/>
      <c r="S27" s="40"/>
      <c r="T27" s="40"/>
      <c r="U27" s="40"/>
      <c r="V27" s="40"/>
    </row>
    <row r="28" spans="1:22" x14ac:dyDescent="0.3">
      <c r="A28" s="56">
        <v>22</v>
      </c>
      <c r="B28" s="56">
        <v>2515</v>
      </c>
      <c r="C28" s="59">
        <v>23</v>
      </c>
      <c r="D28" s="56">
        <v>2522</v>
      </c>
      <c r="E28" s="59"/>
      <c r="F28" s="56"/>
      <c r="G28" s="62"/>
      <c r="H28" s="62"/>
      <c r="I28" s="40"/>
      <c r="J28" s="40"/>
      <c r="K28" s="41">
        <v>0</v>
      </c>
      <c r="L28">
        <v>22</v>
      </c>
      <c r="N28" s="39"/>
      <c r="O28" s="48" t="s">
        <v>110</v>
      </c>
      <c r="P28">
        <f>D14/P20</f>
        <v>105.25</v>
      </c>
      <c r="Q28">
        <f>(D22-D14)/Q20</f>
        <v>123.5</v>
      </c>
      <c r="R28">
        <f>(D29-D22)/R20</f>
        <v>114.28571428571429</v>
      </c>
      <c r="S28">
        <f>(D37-D29)/S20</f>
        <v>117.25</v>
      </c>
      <c r="T28">
        <f>(D45-D37)/T20</f>
        <v>109.25</v>
      </c>
      <c r="U28">
        <f>(D53-D45)/U20</f>
        <v>112.625</v>
      </c>
    </row>
    <row r="29" spans="1:22" x14ac:dyDescent="0.3">
      <c r="A29" s="56">
        <v>11</v>
      </c>
      <c r="B29" s="56">
        <v>2618</v>
      </c>
      <c r="C29" s="59">
        <v>21</v>
      </c>
      <c r="D29" s="56">
        <v>2630</v>
      </c>
      <c r="E29" s="59"/>
      <c r="F29" s="56"/>
      <c r="G29" s="62"/>
      <c r="H29" s="62"/>
      <c r="I29" s="40"/>
      <c r="J29" s="40"/>
      <c r="K29" s="41">
        <v>0</v>
      </c>
      <c r="L29">
        <v>12</v>
      </c>
    </row>
    <row r="30" spans="1:22" x14ac:dyDescent="0.3">
      <c r="A30" s="57">
        <v>11</v>
      </c>
      <c r="B30" s="57">
        <v>2722</v>
      </c>
      <c r="C30" s="60">
        <v>21</v>
      </c>
      <c r="D30" s="57">
        <v>2737</v>
      </c>
      <c r="E30" s="60"/>
      <c r="F30" s="57"/>
      <c r="G30" s="63"/>
      <c r="H30" s="63"/>
      <c r="I30" s="39"/>
      <c r="J30" s="39"/>
      <c r="K30" s="49">
        <v>0</v>
      </c>
      <c r="L30">
        <v>12</v>
      </c>
    </row>
    <row r="31" spans="1:22" x14ac:dyDescent="0.3">
      <c r="A31" s="57">
        <v>11</v>
      </c>
      <c r="B31" s="57">
        <v>2828</v>
      </c>
      <c r="C31" s="60">
        <v>21</v>
      </c>
      <c r="D31" s="57">
        <v>2837</v>
      </c>
      <c r="E31" s="60"/>
      <c r="F31" s="57"/>
      <c r="G31" s="63"/>
      <c r="H31" s="63"/>
      <c r="I31" s="39"/>
      <c r="J31" s="39"/>
      <c r="K31" s="49">
        <v>0</v>
      </c>
      <c r="L31">
        <v>12</v>
      </c>
    </row>
    <row r="32" spans="1:22" x14ac:dyDescent="0.3">
      <c r="A32" s="57">
        <v>11</v>
      </c>
      <c r="B32" s="57">
        <v>2932</v>
      </c>
      <c r="C32" s="60">
        <v>21</v>
      </c>
      <c r="D32" s="57">
        <v>2957</v>
      </c>
      <c r="E32" s="60"/>
      <c r="F32" s="57"/>
      <c r="G32" s="63"/>
      <c r="H32" s="63"/>
      <c r="I32" s="39"/>
      <c r="J32" s="39"/>
      <c r="K32" s="49">
        <v>0</v>
      </c>
      <c r="L32">
        <v>12</v>
      </c>
    </row>
    <row r="33" spans="1:12" x14ac:dyDescent="0.3">
      <c r="A33" s="57">
        <v>11</v>
      </c>
      <c r="B33" s="57">
        <v>3048</v>
      </c>
      <c r="C33" s="60">
        <v>21</v>
      </c>
      <c r="D33" s="57">
        <v>3072</v>
      </c>
      <c r="E33" s="60"/>
      <c r="F33" s="57"/>
      <c r="G33" s="63"/>
      <c r="H33" s="63"/>
      <c r="I33" s="39"/>
      <c r="J33" s="39"/>
      <c r="K33" s="49">
        <v>0</v>
      </c>
      <c r="L33">
        <v>12</v>
      </c>
    </row>
    <row r="34" spans="1:12" x14ac:dyDescent="0.3">
      <c r="A34" s="57">
        <v>11</v>
      </c>
      <c r="B34" s="57">
        <v>3163</v>
      </c>
      <c r="C34" s="60">
        <v>21</v>
      </c>
      <c r="D34" s="57">
        <v>3188</v>
      </c>
      <c r="E34" s="60"/>
      <c r="F34" s="57"/>
      <c r="G34" s="63"/>
      <c r="H34" s="63"/>
      <c r="I34" s="39"/>
      <c r="J34" s="39"/>
      <c r="K34" s="49">
        <v>0</v>
      </c>
      <c r="L34">
        <v>12</v>
      </c>
    </row>
    <row r="35" spans="1:12" x14ac:dyDescent="0.3">
      <c r="A35" s="57">
        <v>11</v>
      </c>
      <c r="B35" s="57">
        <v>3280</v>
      </c>
      <c r="C35" s="60">
        <v>21</v>
      </c>
      <c r="D35" s="57">
        <v>3327</v>
      </c>
      <c r="E35" s="60"/>
      <c r="F35" s="57"/>
      <c r="G35" s="63"/>
      <c r="H35" s="63"/>
      <c r="I35" s="39"/>
      <c r="J35" s="39"/>
      <c r="K35" s="49">
        <v>0</v>
      </c>
      <c r="L35">
        <v>12</v>
      </c>
    </row>
    <row r="36" spans="1:12" x14ac:dyDescent="0.3">
      <c r="A36" s="57">
        <v>11</v>
      </c>
      <c r="B36" s="57">
        <v>3421</v>
      </c>
      <c r="C36" s="60">
        <v>21</v>
      </c>
      <c r="D36" s="57">
        <v>3445</v>
      </c>
      <c r="E36" s="60"/>
      <c r="F36" s="57"/>
      <c r="G36" s="63"/>
      <c r="H36" s="63"/>
      <c r="I36" s="39"/>
      <c r="J36" s="39"/>
      <c r="K36" s="49">
        <v>0</v>
      </c>
      <c r="L36">
        <v>12</v>
      </c>
    </row>
    <row r="37" spans="1:12" x14ac:dyDescent="0.3">
      <c r="A37" s="57">
        <v>11</v>
      </c>
      <c r="B37" s="57">
        <v>3536</v>
      </c>
      <c r="C37" s="60">
        <v>21</v>
      </c>
      <c r="D37" s="57">
        <v>3568</v>
      </c>
      <c r="E37" s="60"/>
      <c r="F37" s="57"/>
      <c r="G37" s="63"/>
      <c r="H37" s="63"/>
      <c r="I37" s="39"/>
      <c r="J37" s="39"/>
      <c r="K37" s="49">
        <v>0</v>
      </c>
      <c r="L37">
        <v>12</v>
      </c>
    </row>
    <row r="38" spans="1:12" x14ac:dyDescent="0.3">
      <c r="A38" s="56">
        <v>11</v>
      </c>
      <c r="B38" s="56">
        <v>3677</v>
      </c>
      <c r="C38" s="59">
        <v>21</v>
      </c>
      <c r="D38" s="56">
        <v>3688</v>
      </c>
      <c r="E38" s="59"/>
      <c r="F38" s="56"/>
      <c r="G38" s="62"/>
      <c r="H38" s="62"/>
      <c r="I38" s="40"/>
      <c r="J38" s="40"/>
      <c r="K38" s="41">
        <v>0</v>
      </c>
      <c r="L38">
        <v>12</v>
      </c>
    </row>
    <row r="39" spans="1:12" x14ac:dyDescent="0.3">
      <c r="A39" s="56">
        <v>11</v>
      </c>
      <c r="B39" s="56">
        <v>3780</v>
      </c>
      <c r="C39" s="59">
        <v>21</v>
      </c>
      <c r="D39" s="56">
        <v>3792</v>
      </c>
      <c r="E39" s="59"/>
      <c r="F39" s="56"/>
      <c r="G39" s="62"/>
      <c r="H39" s="62"/>
      <c r="I39" s="40"/>
      <c r="J39" s="40"/>
      <c r="K39" s="41">
        <v>0</v>
      </c>
      <c r="L39">
        <v>12</v>
      </c>
    </row>
    <row r="40" spans="1:12" x14ac:dyDescent="0.3">
      <c r="A40" s="56">
        <v>11</v>
      </c>
      <c r="B40" s="56">
        <v>3885</v>
      </c>
      <c r="C40" s="59">
        <v>12</v>
      </c>
      <c r="D40" s="56">
        <v>3894</v>
      </c>
      <c r="E40" s="59"/>
      <c r="F40" s="56"/>
      <c r="G40" s="62"/>
      <c r="H40" s="62"/>
      <c r="I40" s="40"/>
      <c r="J40" s="40"/>
      <c r="K40" s="41">
        <v>0</v>
      </c>
      <c r="L40">
        <v>11</v>
      </c>
    </row>
    <row r="41" spans="1:12" x14ac:dyDescent="0.3">
      <c r="A41" s="56">
        <v>11</v>
      </c>
      <c r="B41" s="56">
        <v>3987</v>
      </c>
      <c r="C41" s="59">
        <v>12</v>
      </c>
      <c r="D41" s="56">
        <v>3992</v>
      </c>
      <c r="E41" s="59"/>
      <c r="F41" s="56"/>
      <c r="G41" s="62"/>
      <c r="H41" s="62"/>
      <c r="I41" s="40"/>
      <c r="J41" s="40"/>
      <c r="K41" s="41">
        <v>0</v>
      </c>
      <c r="L41">
        <v>11</v>
      </c>
    </row>
    <row r="42" spans="1:12" x14ac:dyDescent="0.3">
      <c r="A42" s="56">
        <v>11</v>
      </c>
      <c r="B42" s="56">
        <v>4092</v>
      </c>
      <c r="C42" s="59">
        <v>21</v>
      </c>
      <c r="D42" s="56">
        <v>4116</v>
      </c>
      <c r="E42" s="59"/>
      <c r="F42" s="56"/>
      <c r="G42" s="62"/>
      <c r="H42" s="62"/>
      <c r="I42" s="40"/>
      <c r="J42" s="40"/>
      <c r="K42" s="41">
        <v>0</v>
      </c>
      <c r="L42">
        <v>12</v>
      </c>
    </row>
    <row r="43" spans="1:12" x14ac:dyDescent="0.3">
      <c r="A43" s="56">
        <v>11</v>
      </c>
      <c r="B43" s="56">
        <v>4208</v>
      </c>
      <c r="C43" s="59">
        <v>21</v>
      </c>
      <c r="D43" s="56">
        <v>4219</v>
      </c>
      <c r="E43" s="59"/>
      <c r="F43" s="56"/>
      <c r="G43" s="62"/>
      <c r="H43" s="62"/>
      <c r="I43" s="40"/>
      <c r="J43" s="40"/>
      <c r="K43" s="41">
        <v>0</v>
      </c>
      <c r="L43">
        <v>12</v>
      </c>
    </row>
    <row r="44" spans="1:12" x14ac:dyDescent="0.3">
      <c r="A44" s="56">
        <v>11</v>
      </c>
      <c r="B44" s="56">
        <v>4310</v>
      </c>
      <c r="C44" s="59">
        <v>21</v>
      </c>
      <c r="D44" s="56">
        <v>4329</v>
      </c>
      <c r="E44" s="59"/>
      <c r="F44" s="56"/>
      <c r="G44" s="62"/>
      <c r="H44" s="62"/>
      <c r="I44" s="40"/>
      <c r="J44" s="40"/>
      <c r="K44" s="41">
        <v>0</v>
      </c>
      <c r="L44">
        <v>12</v>
      </c>
    </row>
    <row r="45" spans="1:12" x14ac:dyDescent="0.3">
      <c r="A45" s="56">
        <v>11</v>
      </c>
      <c r="B45" s="56">
        <v>4420</v>
      </c>
      <c r="C45" s="59">
        <v>21</v>
      </c>
      <c r="D45" s="56">
        <v>4442</v>
      </c>
      <c r="E45" s="59"/>
      <c r="F45" s="56"/>
      <c r="G45" s="62"/>
      <c r="H45" s="62"/>
      <c r="I45" s="40"/>
      <c r="J45" s="40"/>
      <c r="K45" s="41">
        <v>0</v>
      </c>
      <c r="L45">
        <v>12</v>
      </c>
    </row>
    <row r="46" spans="1:12" x14ac:dyDescent="0.3">
      <c r="A46" s="57">
        <v>11</v>
      </c>
      <c r="B46" s="57">
        <v>4533</v>
      </c>
      <c r="C46" s="60">
        <v>21</v>
      </c>
      <c r="D46" s="57">
        <v>4557</v>
      </c>
      <c r="E46" s="60"/>
      <c r="F46" s="57"/>
      <c r="G46" s="63"/>
      <c r="H46" s="63"/>
      <c r="I46" s="39"/>
      <c r="J46" s="39"/>
      <c r="K46" s="49">
        <v>0</v>
      </c>
      <c r="L46">
        <v>12</v>
      </c>
    </row>
    <row r="47" spans="1:12" x14ac:dyDescent="0.3">
      <c r="A47" s="57">
        <v>11</v>
      </c>
      <c r="B47" s="57">
        <v>4648</v>
      </c>
      <c r="C47" s="60">
        <v>21</v>
      </c>
      <c r="D47" s="57">
        <v>4659</v>
      </c>
      <c r="E47" s="60"/>
      <c r="F47" s="57"/>
      <c r="G47" s="63"/>
      <c r="H47" s="63"/>
      <c r="I47" s="39"/>
      <c r="J47" s="39"/>
      <c r="K47" s="49">
        <v>0</v>
      </c>
      <c r="L47">
        <v>12</v>
      </c>
    </row>
    <row r="48" spans="1:12" x14ac:dyDescent="0.3">
      <c r="A48" s="57">
        <v>11</v>
      </c>
      <c r="B48" s="57">
        <v>4753</v>
      </c>
      <c r="C48" s="60">
        <v>21</v>
      </c>
      <c r="D48" s="57">
        <v>4801</v>
      </c>
      <c r="E48" s="60"/>
      <c r="F48" s="57"/>
      <c r="G48" s="63"/>
      <c r="H48" s="63"/>
      <c r="I48" s="39"/>
      <c r="J48" s="39"/>
      <c r="K48" s="49">
        <v>0</v>
      </c>
      <c r="L48">
        <v>12</v>
      </c>
    </row>
    <row r="49" spans="1:12" x14ac:dyDescent="0.3">
      <c r="A49" s="57">
        <v>11</v>
      </c>
      <c r="B49" s="57">
        <v>4892</v>
      </c>
      <c r="C49" s="60">
        <v>21</v>
      </c>
      <c r="D49" s="57">
        <v>4912</v>
      </c>
      <c r="E49" s="60"/>
      <c r="F49" s="57"/>
      <c r="G49" s="63"/>
      <c r="H49" s="63"/>
      <c r="I49" s="39"/>
      <c r="J49" s="39"/>
      <c r="K49" s="49">
        <v>0</v>
      </c>
      <c r="L49">
        <v>12</v>
      </c>
    </row>
    <row r="50" spans="1:12" x14ac:dyDescent="0.3">
      <c r="A50" s="57">
        <v>11</v>
      </c>
      <c r="B50" s="57">
        <v>5006</v>
      </c>
      <c r="C50" s="60">
        <v>21</v>
      </c>
      <c r="D50" s="57">
        <v>5017</v>
      </c>
      <c r="E50" s="60"/>
      <c r="F50" s="57"/>
      <c r="G50" s="63"/>
      <c r="H50" s="63"/>
      <c r="I50" s="39"/>
      <c r="J50" s="39"/>
      <c r="K50" s="49">
        <v>0</v>
      </c>
      <c r="L50">
        <v>12</v>
      </c>
    </row>
    <row r="51" spans="1:12" x14ac:dyDescent="0.3">
      <c r="A51" s="57">
        <v>11</v>
      </c>
      <c r="B51" s="57">
        <v>5108</v>
      </c>
      <c r="C51" s="60">
        <v>12</v>
      </c>
      <c r="D51" s="57">
        <v>5116</v>
      </c>
      <c r="E51" s="60"/>
      <c r="F51" s="57"/>
      <c r="G51" s="63"/>
      <c r="H51" s="63"/>
      <c r="I51" s="39"/>
      <c r="J51" s="39"/>
      <c r="K51" s="49">
        <v>0</v>
      </c>
      <c r="L51">
        <v>11</v>
      </c>
    </row>
    <row r="52" spans="1:12" x14ac:dyDescent="0.3">
      <c r="A52" s="57">
        <v>11</v>
      </c>
      <c r="B52" s="57">
        <v>5212</v>
      </c>
      <c r="C52" s="60">
        <v>21</v>
      </c>
      <c r="D52" s="57">
        <v>5237</v>
      </c>
      <c r="E52" s="60"/>
      <c r="F52" s="57"/>
      <c r="G52" s="63"/>
      <c r="H52" s="63"/>
      <c r="I52" s="39"/>
      <c r="J52" s="39"/>
      <c r="K52" s="49">
        <v>0</v>
      </c>
      <c r="L52">
        <v>12</v>
      </c>
    </row>
    <row r="53" spans="1:12" x14ac:dyDescent="0.3">
      <c r="A53" s="57">
        <v>11</v>
      </c>
      <c r="B53" s="57">
        <v>5328</v>
      </c>
      <c r="C53" s="60">
        <v>21</v>
      </c>
      <c r="D53" s="57">
        <v>5343</v>
      </c>
      <c r="E53" s="60"/>
      <c r="F53" s="57"/>
      <c r="G53" s="63"/>
      <c r="H53" s="63"/>
      <c r="I53" s="39"/>
      <c r="J53" s="39"/>
      <c r="K53" s="49">
        <v>1</v>
      </c>
      <c r="L53">
        <v>12</v>
      </c>
    </row>
    <row r="54" spans="1:12" x14ac:dyDescent="0.3">
      <c r="A54" s="17"/>
      <c r="B54" s="17"/>
      <c r="C54" s="17"/>
      <c r="D54" s="17"/>
      <c r="E54" s="17"/>
      <c r="F54" s="17"/>
      <c r="G54" s="17"/>
      <c r="H5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Sample Report</vt:lpstr>
      <vt:lpstr>Summary</vt:lpstr>
      <vt:lpstr>Start</vt:lpstr>
      <vt:lpstr>!N130A00.092</vt:lpstr>
      <vt:lpstr>!N131850.092</vt:lpstr>
      <vt:lpstr>!N201A00.092</vt:lpstr>
      <vt:lpstr>!N202A20.092</vt:lpstr>
      <vt:lpstr>!N203A20.092</vt:lpstr>
      <vt:lpstr>!N204940.092</vt:lpstr>
      <vt:lpstr>!N205820.092</vt:lpstr>
      <vt:lpstr>!N206840.092</vt:lpstr>
      <vt:lpstr>!N207820.092</vt:lpstr>
      <vt:lpstr>!N208840.092</vt:lpstr>
      <vt:lpstr>!N209800.092</vt:lpstr>
      <vt:lpstr>!N210840.092</vt:lpstr>
      <vt:lpstr>!N211900.092</vt:lpstr>
      <vt:lpstr>!N213900.092</vt:lpstr>
      <vt:lpstr>!N329820.092</vt:lpstr>
      <vt:lpstr>!N330730.092</vt:lpstr>
      <vt:lpstr>!N331730.092</vt:lpstr>
      <vt:lpstr>!N401820.092</vt:lpstr>
      <vt:lpstr>!N402930.092</vt:lpstr>
      <vt:lpstr>!N403740.092</vt:lpstr>
      <vt:lpstr>!N404B10.092</vt:lpstr>
      <vt:lpstr>!N405800.092</vt:lpstr>
      <vt:lpstr>!N406810.092</vt:lpstr>
      <vt:lpstr>!N407950.092</vt:lpstr>
      <vt:lpstr>!N408850.092</vt:lpstr>
      <vt:lpstr>!N409930.092</vt:lpstr>
      <vt:lpstr>!N410830.092</vt:lpstr>
      <vt:lpstr>!N411920.092</vt:lpstr>
      <vt:lpstr>!N412920.092</vt:lpstr>
      <vt:lpstr>!N413850.092</vt:lpstr>
      <vt:lpstr>!N414820.092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2017-05-02T21:24:19Z</dcterms:modified>
</cp:coreProperties>
</file>