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6608" windowHeight="7536" tabRatio="892" firstSheet="1" activeTab="1"/>
  </bookViews>
  <sheets>
    <sheet name="Sample Report" sheetId="4" state="hidden" r:id="rId1"/>
    <sheet name="Summary" sheetId="2911" r:id="rId2"/>
    <sheet name="Start" sheetId="912" r:id="rId3"/>
    <sheet name="!MA12C40.094" sheetId="2904" r:id="rId4"/>
    <sheet name="!MA13B10.094" sheetId="2905" r:id="rId5"/>
    <sheet name="!MA14B40.094" sheetId="2880" r:id="rId6"/>
    <sheet name="!MA15B20.094" sheetId="2881" r:id="rId7"/>
    <sheet name="!MA16A30.094" sheetId="2882" r:id="rId8"/>
    <sheet name="!MA17D10.094" sheetId="2883" r:id="rId9"/>
    <sheet name="!MA18B30.094" sheetId="2884" r:id="rId10"/>
    <sheet name="!MA19B50.094" sheetId="2885" r:id="rId11"/>
    <sheet name="!MA20A30.094" sheetId="2886" r:id="rId12"/>
    <sheet name="!MA21A50.094" sheetId="2887" r:id="rId13"/>
    <sheet name="!MA23900.094" sheetId="2891" r:id="rId14"/>
    <sheet name="!MA24A40.094" sheetId="2888" r:id="rId15"/>
    <sheet name="!MA25A40.094" sheetId="2889" r:id="rId16"/>
    <sheet name="!MA31B50.094" sheetId="2890" r:id="rId17"/>
    <sheet name="!MB02A50.094" sheetId="2892" r:id="rId18"/>
    <sheet name="!MB04A10.094" sheetId="2893" r:id="rId19"/>
    <sheet name="!MB05A00.094" sheetId="2894" r:id="rId20"/>
    <sheet name="!MB08A00.094" sheetId="2895" r:id="rId21"/>
    <sheet name="!MB09B20.094" sheetId="2896" r:id="rId22"/>
    <sheet name="!MB10910.094" sheetId="2906" r:id="rId23"/>
    <sheet name="!MB11930.094" sheetId="2907" r:id="rId24"/>
    <sheet name="!MB12910.094" sheetId="2908" r:id="rId25"/>
    <sheet name="!MB13A50.094" sheetId="2897" r:id="rId26"/>
    <sheet name="!MB14850.094" sheetId="2909" r:id="rId27"/>
    <sheet name="!MB15A30.094" sheetId="2898" r:id="rId28"/>
    <sheet name="!MB16A00.094" sheetId="2899" r:id="rId29"/>
    <sheet name="!MB17A50.094" sheetId="2900" r:id="rId30"/>
    <sheet name="!MB18A20.094" sheetId="2901" r:id="rId31"/>
    <sheet name="!MB19950.094" sheetId="2910" r:id="rId32"/>
    <sheet name="!MB20B00.094" sheetId="2902" r:id="rId33"/>
    <sheet name="!MB21A50.094" sheetId="2903" r:id="rId34"/>
  </sheets>
  <functionGroups builtInGroupCount="17"/>
  <calcPr calcId="145621"/>
</workbook>
</file>

<file path=xl/calcChain.xml><?xml version="1.0" encoding="utf-8"?>
<calcChain xmlns="http://schemas.openxmlformats.org/spreadsheetml/2006/main">
  <c r="X9" i="2911" l="1"/>
  <c r="W9" i="2911"/>
  <c r="V9" i="2911"/>
  <c r="U9" i="2911"/>
  <c r="T9" i="2911"/>
  <c r="S9" i="2911"/>
  <c r="R9" i="2911"/>
  <c r="Q9" i="2911"/>
  <c r="P9" i="2911"/>
  <c r="O9" i="2911"/>
  <c r="N9" i="2911"/>
  <c r="M9" i="2911"/>
  <c r="L9" i="2911"/>
  <c r="K9" i="2911"/>
  <c r="J9" i="2911"/>
  <c r="I9" i="2911"/>
  <c r="H9" i="2911"/>
  <c r="G9" i="2911"/>
  <c r="F33" i="2911"/>
  <c r="E33" i="2911"/>
  <c r="D33" i="2911"/>
  <c r="C33" i="2911"/>
  <c r="B33" i="2911"/>
  <c r="F32" i="2911"/>
  <c r="E32" i="2911"/>
  <c r="D32" i="2911"/>
  <c r="P4" i="2911" s="1"/>
  <c r="C32" i="2911"/>
  <c r="B32" i="2911"/>
  <c r="F31" i="2911"/>
  <c r="E31" i="2911"/>
  <c r="D31" i="2911"/>
  <c r="C31" i="2911"/>
  <c r="B31" i="2911"/>
  <c r="F30" i="2911"/>
  <c r="E30" i="2911"/>
  <c r="D30" i="2911"/>
  <c r="C30" i="2911"/>
  <c r="B30" i="2911"/>
  <c r="F29" i="2911"/>
  <c r="E29" i="2911"/>
  <c r="D29" i="2911"/>
  <c r="C29" i="2911"/>
  <c r="B29" i="2911"/>
  <c r="F28" i="2911"/>
  <c r="E28" i="2911"/>
  <c r="D28" i="2911"/>
  <c r="C28" i="2911"/>
  <c r="B28" i="2911"/>
  <c r="F27" i="2911"/>
  <c r="E27" i="2911"/>
  <c r="D27" i="2911"/>
  <c r="C27" i="2911"/>
  <c r="B27" i="2911"/>
  <c r="F26" i="2911"/>
  <c r="E26" i="2911"/>
  <c r="D26" i="2911"/>
  <c r="C26" i="2911"/>
  <c r="B26" i="2911"/>
  <c r="F25" i="2911"/>
  <c r="E25" i="2911"/>
  <c r="D25" i="2911"/>
  <c r="C25" i="2911"/>
  <c r="B25" i="2911"/>
  <c r="F24" i="2911"/>
  <c r="E24" i="2911"/>
  <c r="D24" i="2911"/>
  <c r="C24" i="2911"/>
  <c r="B24" i="2911"/>
  <c r="F23" i="2911"/>
  <c r="E23" i="2911"/>
  <c r="D23" i="2911"/>
  <c r="C23" i="2911"/>
  <c r="B23" i="2911"/>
  <c r="F22" i="2911"/>
  <c r="E22" i="2911"/>
  <c r="D22" i="2911"/>
  <c r="C22" i="2911"/>
  <c r="B22" i="2911"/>
  <c r="F21" i="2911"/>
  <c r="E21" i="2911"/>
  <c r="D21" i="2911"/>
  <c r="C21" i="2911"/>
  <c r="B21" i="2911"/>
  <c r="F20" i="2911"/>
  <c r="E20" i="2911"/>
  <c r="D20" i="2911"/>
  <c r="C20" i="2911"/>
  <c r="N3" i="2911" s="1"/>
  <c r="B20" i="2911"/>
  <c r="F19" i="2911"/>
  <c r="E19" i="2911"/>
  <c r="D19" i="2911"/>
  <c r="C19" i="2911"/>
  <c r="B19" i="2911"/>
  <c r="F18" i="2911"/>
  <c r="E18" i="2911"/>
  <c r="D18" i="2911"/>
  <c r="C18" i="2911"/>
  <c r="B18" i="2911"/>
  <c r="F17" i="2911"/>
  <c r="E17" i="2911"/>
  <c r="D17" i="2911"/>
  <c r="C17" i="2911"/>
  <c r="B17" i="2911"/>
  <c r="F16" i="2911"/>
  <c r="E16" i="2911"/>
  <c r="D16" i="2911"/>
  <c r="C16" i="2911"/>
  <c r="B16" i="2911"/>
  <c r="F15" i="2911"/>
  <c r="E15" i="2911"/>
  <c r="D15" i="2911"/>
  <c r="C15" i="2911"/>
  <c r="B15" i="2911"/>
  <c r="F14" i="2911"/>
  <c r="E14" i="2911"/>
  <c r="D14" i="2911"/>
  <c r="C14" i="2911"/>
  <c r="B14" i="2911"/>
  <c r="F13" i="2911"/>
  <c r="E13" i="2911"/>
  <c r="D13" i="2911"/>
  <c r="C13" i="2911"/>
  <c r="B13" i="2911"/>
  <c r="F12" i="2911"/>
  <c r="E12" i="2911"/>
  <c r="D12" i="2911"/>
  <c r="C12" i="2911"/>
  <c r="B12" i="2911"/>
  <c r="F11" i="2911"/>
  <c r="E11" i="2911"/>
  <c r="L5" i="2911" s="1"/>
  <c r="D11" i="2911"/>
  <c r="C11" i="2911"/>
  <c r="B11" i="2911"/>
  <c r="F10" i="2911"/>
  <c r="E10" i="2911"/>
  <c r="D10" i="2911"/>
  <c r="C10" i="2911"/>
  <c r="B10" i="2911"/>
  <c r="F9" i="2911"/>
  <c r="E9" i="2911"/>
  <c r="D9" i="2911"/>
  <c r="C9" i="2911"/>
  <c r="B9" i="2911"/>
  <c r="F8" i="2911"/>
  <c r="E8" i="2911"/>
  <c r="D8" i="2911"/>
  <c r="C8" i="2911"/>
  <c r="B8" i="2911"/>
  <c r="F7" i="2911"/>
  <c r="E7" i="2911"/>
  <c r="D7" i="2911"/>
  <c r="C7" i="2911"/>
  <c r="B7" i="2911"/>
  <c r="F6" i="2911"/>
  <c r="E6" i="2911"/>
  <c r="D6" i="2911"/>
  <c r="C6" i="2911"/>
  <c r="B6" i="2911"/>
  <c r="F5" i="2911"/>
  <c r="E5" i="2911"/>
  <c r="D5" i="2911"/>
  <c r="K4" i="2911" s="1"/>
  <c r="C5" i="2911"/>
  <c r="B5" i="2911"/>
  <c r="F4" i="2911"/>
  <c r="E4" i="2911"/>
  <c r="D4" i="2911"/>
  <c r="C4" i="2911"/>
  <c r="B4" i="2911"/>
  <c r="F3" i="2911"/>
  <c r="E3" i="2911"/>
  <c r="D3" i="2911"/>
  <c r="C3" i="2911"/>
  <c r="B3" i="2911"/>
  <c r="P6" i="2911"/>
  <c r="P5" i="2911"/>
  <c r="P3" i="2911"/>
  <c r="O6" i="2911"/>
  <c r="O5" i="2911"/>
  <c r="O4" i="2911"/>
  <c r="O3" i="2911"/>
  <c r="N6" i="2911"/>
  <c r="N5" i="2911"/>
  <c r="N4" i="2911"/>
  <c r="M6" i="2911"/>
  <c r="M5" i="2911"/>
  <c r="M4" i="2911"/>
  <c r="M3" i="2911"/>
  <c r="L6" i="2911"/>
  <c r="L4" i="2911"/>
  <c r="L3" i="2911"/>
  <c r="K6" i="2911"/>
  <c r="K5" i="2911"/>
  <c r="K3" i="2911"/>
  <c r="U28" i="2910"/>
  <c r="T28" i="2910"/>
  <c r="S28" i="2910"/>
  <c r="R28" i="2910"/>
  <c r="Q28" i="2910"/>
  <c r="P28" i="2910"/>
  <c r="U24" i="2910"/>
  <c r="AT12" i="2910"/>
  <c r="AT11" i="2910"/>
  <c r="AT8" i="2910"/>
  <c r="AT7" i="2910"/>
  <c r="AV3" i="2910"/>
  <c r="AS14" i="2910"/>
  <c r="AT14" i="2910" s="1"/>
  <c r="AS13" i="2910"/>
  <c r="AT13" i="2910" s="1"/>
  <c r="AS12" i="2910"/>
  <c r="AS11" i="2910"/>
  <c r="AS10" i="2910"/>
  <c r="AT10" i="2910" s="1"/>
  <c r="AS9" i="2910"/>
  <c r="AT9" i="2910" s="1"/>
  <c r="AS8" i="2910"/>
  <c r="AS7" i="2910"/>
  <c r="AO14" i="2910"/>
  <c r="AO12" i="2910"/>
  <c r="AO11" i="2910"/>
  <c r="AO10" i="2910"/>
  <c r="AO8" i="2910"/>
  <c r="T24" i="2910" s="1"/>
  <c r="AO7" i="2910"/>
  <c r="AQ3" i="2910"/>
  <c r="AN14" i="2910"/>
  <c r="AN13" i="2910"/>
  <c r="AO13" i="2910" s="1"/>
  <c r="AN12" i="2910"/>
  <c r="AN11" i="2910"/>
  <c r="AN10" i="2910"/>
  <c r="AN9" i="2910"/>
  <c r="AO9" i="2910" s="1"/>
  <c r="AN8" i="2910"/>
  <c r="AN7" i="2910"/>
  <c r="AJ14" i="2910"/>
  <c r="AJ12" i="2910"/>
  <c r="AJ11" i="2910"/>
  <c r="AJ10" i="2910"/>
  <c r="AJ8" i="2910"/>
  <c r="S24" i="2910" s="1"/>
  <c r="AJ7" i="2910"/>
  <c r="AL3" i="2910"/>
  <c r="AI14" i="2910"/>
  <c r="AI13" i="2910"/>
  <c r="AJ13" i="2910" s="1"/>
  <c r="AI12" i="2910"/>
  <c r="AI11" i="2910"/>
  <c r="AI10" i="2910"/>
  <c r="AI9" i="2910"/>
  <c r="AJ9" i="2910" s="1"/>
  <c r="AI8" i="2910"/>
  <c r="AI7" i="2910"/>
  <c r="AE14" i="2910"/>
  <c r="AE12" i="2910"/>
  <c r="AE10" i="2910"/>
  <c r="AE8" i="2910"/>
  <c r="R24" i="2910" s="1"/>
  <c r="AG3" i="2910"/>
  <c r="AD14" i="2910"/>
  <c r="AD13" i="2910"/>
  <c r="AE13" i="2910" s="1"/>
  <c r="AD12" i="2910"/>
  <c r="AD11" i="2910"/>
  <c r="AE11" i="2910" s="1"/>
  <c r="AD10" i="2910"/>
  <c r="AD9" i="2910"/>
  <c r="AE9" i="2910" s="1"/>
  <c r="AD8" i="2910"/>
  <c r="AD7" i="2910"/>
  <c r="AE7" i="2910" s="1"/>
  <c r="Z14" i="2910"/>
  <c r="Z12" i="2910"/>
  <c r="Z10" i="2910"/>
  <c r="Z8" i="2910"/>
  <c r="Q24" i="2910" s="1"/>
  <c r="AB3" i="2910"/>
  <c r="Y14" i="2910"/>
  <c r="Y13" i="2910"/>
  <c r="Z13" i="2910" s="1"/>
  <c r="Y12" i="2910"/>
  <c r="Y11" i="2910"/>
  <c r="Z11" i="2910" s="1"/>
  <c r="Y10" i="2910"/>
  <c r="Y9" i="2910"/>
  <c r="Z9" i="2910" s="1"/>
  <c r="Y8" i="2910"/>
  <c r="Y7" i="2910"/>
  <c r="Z7" i="2910" s="1"/>
  <c r="U14" i="2910"/>
  <c r="U12" i="2910"/>
  <c r="U10" i="2910"/>
  <c r="U8" i="2910"/>
  <c r="P24" i="2910" s="1"/>
  <c r="W3" i="2910"/>
  <c r="T14" i="2910"/>
  <c r="T13" i="2910"/>
  <c r="U13" i="2910" s="1"/>
  <c r="T12" i="2910"/>
  <c r="T11" i="2910"/>
  <c r="U11" i="2910" s="1"/>
  <c r="T10" i="2910"/>
  <c r="T9" i="2910"/>
  <c r="U9" i="2910" s="1"/>
  <c r="T8" i="2910"/>
  <c r="T7" i="2910"/>
  <c r="U7" i="2910" s="1"/>
  <c r="T23" i="2910"/>
  <c r="R23" i="2910"/>
  <c r="P23" i="2910"/>
  <c r="O10" i="2910"/>
  <c r="O9" i="2910"/>
  <c r="O8" i="2910"/>
  <c r="O7" i="2910"/>
  <c r="Q3" i="2910"/>
  <c r="G3" i="2910"/>
  <c r="S23" i="2910" s="1"/>
  <c r="U28" i="2909"/>
  <c r="T28" i="2909"/>
  <c r="S28" i="2909"/>
  <c r="R28" i="2909"/>
  <c r="Q28" i="2909"/>
  <c r="P28" i="2909"/>
  <c r="AT13" i="2909"/>
  <c r="AT11" i="2909"/>
  <c r="AT9" i="2909"/>
  <c r="AT7" i="2909"/>
  <c r="AV3" i="2909"/>
  <c r="AS14" i="2909"/>
  <c r="AT14" i="2909" s="1"/>
  <c r="AS13" i="2909"/>
  <c r="AS12" i="2909"/>
  <c r="AT12" i="2909" s="1"/>
  <c r="AS11" i="2909"/>
  <c r="AS10" i="2909"/>
  <c r="AT10" i="2909" s="1"/>
  <c r="AS9" i="2909"/>
  <c r="AS8" i="2909"/>
  <c r="AT8" i="2909" s="1"/>
  <c r="U24" i="2909" s="1"/>
  <c r="AS7" i="2909"/>
  <c r="AO13" i="2909"/>
  <c r="AO11" i="2909"/>
  <c r="AO9" i="2909"/>
  <c r="AO7" i="2909"/>
  <c r="AQ4" i="2909" s="1"/>
  <c r="AP7" i="2909" s="1"/>
  <c r="AQ3" i="2909"/>
  <c r="AN14" i="2909"/>
  <c r="AO14" i="2909" s="1"/>
  <c r="AN13" i="2909"/>
  <c r="AN12" i="2909"/>
  <c r="AO12" i="2909" s="1"/>
  <c r="AN11" i="2909"/>
  <c r="AN10" i="2909"/>
  <c r="AO10" i="2909" s="1"/>
  <c r="AN9" i="2909"/>
  <c r="AN8" i="2909"/>
  <c r="AO8" i="2909" s="1"/>
  <c r="T24" i="2909" s="1"/>
  <c r="AN7" i="2909"/>
  <c r="AJ13" i="2909"/>
  <c r="AJ11" i="2909"/>
  <c r="AJ9" i="2909"/>
  <c r="AJ7" i="2909"/>
  <c r="AL3" i="2909"/>
  <c r="AI14" i="2909"/>
  <c r="AJ14" i="2909" s="1"/>
  <c r="AI13" i="2909"/>
  <c r="AI12" i="2909"/>
  <c r="AJ12" i="2909" s="1"/>
  <c r="AI11" i="2909"/>
  <c r="AI10" i="2909"/>
  <c r="AJ10" i="2909" s="1"/>
  <c r="AI9" i="2909"/>
  <c r="AI8" i="2909"/>
  <c r="AJ8" i="2909" s="1"/>
  <c r="S24" i="2909" s="1"/>
  <c r="AI7" i="2909"/>
  <c r="AE13" i="2909"/>
  <c r="AE11" i="2909"/>
  <c r="AE9" i="2909"/>
  <c r="AE7" i="2909"/>
  <c r="AG4" i="2909" s="1"/>
  <c r="AG3" i="2909"/>
  <c r="AD14" i="2909"/>
  <c r="AE14" i="2909" s="1"/>
  <c r="AD13" i="2909"/>
  <c r="AD12" i="2909"/>
  <c r="AE12" i="2909" s="1"/>
  <c r="AD11" i="2909"/>
  <c r="AD10" i="2909"/>
  <c r="AE10" i="2909" s="1"/>
  <c r="AF10" i="2909" s="1"/>
  <c r="AG10" i="2909" s="1"/>
  <c r="AD9" i="2909"/>
  <c r="AD8" i="2909"/>
  <c r="AE8" i="2909" s="1"/>
  <c r="R24" i="2909" s="1"/>
  <c r="AD7" i="2909"/>
  <c r="Z13" i="2909"/>
  <c r="Z11" i="2909"/>
  <c r="Z9" i="2909"/>
  <c r="Z7" i="2909"/>
  <c r="AB3" i="2909"/>
  <c r="Y14" i="2909"/>
  <c r="Z14" i="2909" s="1"/>
  <c r="Y13" i="2909"/>
  <c r="Y12" i="2909"/>
  <c r="Z12" i="2909" s="1"/>
  <c r="Y11" i="2909"/>
  <c r="Y10" i="2909"/>
  <c r="Z10" i="2909" s="1"/>
  <c r="Y9" i="2909"/>
  <c r="Y8" i="2909"/>
  <c r="Z8" i="2909" s="1"/>
  <c r="Q24" i="2909" s="1"/>
  <c r="Y7" i="2909"/>
  <c r="U14" i="2909"/>
  <c r="U12" i="2909"/>
  <c r="U10" i="2909"/>
  <c r="U8" i="2909"/>
  <c r="P24" i="2909" s="1"/>
  <c r="W3" i="2909"/>
  <c r="T14" i="2909"/>
  <c r="T13" i="2909"/>
  <c r="U13" i="2909" s="1"/>
  <c r="T12" i="2909"/>
  <c r="T11" i="2909"/>
  <c r="U11" i="2909" s="1"/>
  <c r="T10" i="2909"/>
  <c r="T9" i="2909"/>
  <c r="U9" i="2909" s="1"/>
  <c r="T8" i="2909"/>
  <c r="T7" i="2909"/>
  <c r="U7" i="2909" s="1"/>
  <c r="T23" i="2909"/>
  <c r="S23" i="2909"/>
  <c r="R23" i="2909"/>
  <c r="P23" i="2909"/>
  <c r="N20" i="2909"/>
  <c r="O10" i="2909"/>
  <c r="O9" i="2909"/>
  <c r="O8" i="2909"/>
  <c r="O7" i="2909"/>
  <c r="Q3" i="2909"/>
  <c r="G3" i="2909"/>
  <c r="U23" i="2909" s="1"/>
  <c r="U28" i="2908"/>
  <c r="T28" i="2908"/>
  <c r="S28" i="2908"/>
  <c r="R28" i="2908"/>
  <c r="Q28" i="2908"/>
  <c r="P28" i="2908"/>
  <c r="AT13" i="2908"/>
  <c r="AT11" i="2908"/>
  <c r="AT9" i="2908"/>
  <c r="AT7" i="2908"/>
  <c r="AV3" i="2908"/>
  <c r="AS14" i="2908"/>
  <c r="AT14" i="2908" s="1"/>
  <c r="AS13" i="2908"/>
  <c r="AS12" i="2908"/>
  <c r="AT12" i="2908" s="1"/>
  <c r="AS11" i="2908"/>
  <c r="AS10" i="2908"/>
  <c r="AT10" i="2908" s="1"/>
  <c r="AS9" i="2908"/>
  <c r="AS8" i="2908"/>
  <c r="AT8" i="2908" s="1"/>
  <c r="U24" i="2908" s="1"/>
  <c r="AS7" i="2908"/>
  <c r="AO13" i="2908"/>
  <c r="AO11" i="2908"/>
  <c r="AO9" i="2908"/>
  <c r="AO7" i="2908"/>
  <c r="AQ3" i="2908"/>
  <c r="AN14" i="2908"/>
  <c r="AO14" i="2908" s="1"/>
  <c r="AN13" i="2908"/>
  <c r="AN12" i="2908"/>
  <c r="AO12" i="2908" s="1"/>
  <c r="AN11" i="2908"/>
  <c r="AN10" i="2908"/>
  <c r="AO10" i="2908" s="1"/>
  <c r="AN9" i="2908"/>
  <c r="AN8" i="2908"/>
  <c r="AO8" i="2908" s="1"/>
  <c r="T24" i="2908" s="1"/>
  <c r="AN7" i="2908"/>
  <c r="AJ13" i="2908"/>
  <c r="AJ11" i="2908"/>
  <c r="AJ9" i="2908"/>
  <c r="AJ7" i="2908"/>
  <c r="AL3" i="2908"/>
  <c r="AI14" i="2908"/>
  <c r="AJ14" i="2908" s="1"/>
  <c r="AI13" i="2908"/>
  <c r="AI12" i="2908"/>
  <c r="AJ12" i="2908" s="1"/>
  <c r="AI11" i="2908"/>
  <c r="AI10" i="2908"/>
  <c r="AJ10" i="2908" s="1"/>
  <c r="AI9" i="2908"/>
  <c r="AI8" i="2908"/>
  <c r="AJ8" i="2908" s="1"/>
  <c r="S24" i="2908" s="1"/>
  <c r="AI7" i="2908"/>
  <c r="AE13" i="2908"/>
  <c r="AE11" i="2908"/>
  <c r="AE9" i="2908"/>
  <c r="AE7" i="2908"/>
  <c r="AG3" i="2908"/>
  <c r="AD14" i="2908"/>
  <c r="AE14" i="2908" s="1"/>
  <c r="AD13" i="2908"/>
  <c r="AD12" i="2908"/>
  <c r="AE12" i="2908" s="1"/>
  <c r="AD11" i="2908"/>
  <c r="AD10" i="2908"/>
  <c r="AE10" i="2908" s="1"/>
  <c r="AD9" i="2908"/>
  <c r="AD8" i="2908"/>
  <c r="AE8" i="2908" s="1"/>
  <c r="R24" i="2908" s="1"/>
  <c r="AD7" i="2908"/>
  <c r="Z13" i="2908"/>
  <c r="Z11" i="2908"/>
  <c r="Z9" i="2908"/>
  <c r="Z7" i="2908"/>
  <c r="AB3" i="2908"/>
  <c r="Y14" i="2908"/>
  <c r="Z14" i="2908" s="1"/>
  <c r="Y13" i="2908"/>
  <c r="Y12" i="2908"/>
  <c r="Z12" i="2908" s="1"/>
  <c r="Y11" i="2908"/>
  <c r="Y10" i="2908"/>
  <c r="Z10" i="2908" s="1"/>
  <c r="Y9" i="2908"/>
  <c r="Y8" i="2908"/>
  <c r="Z8" i="2908" s="1"/>
  <c r="Q24" i="2908" s="1"/>
  <c r="Y7" i="2908"/>
  <c r="U13" i="2908"/>
  <c r="U11" i="2908"/>
  <c r="U9" i="2908"/>
  <c r="U7" i="2908"/>
  <c r="W3" i="2908"/>
  <c r="T14" i="2908"/>
  <c r="U14" i="2908" s="1"/>
  <c r="T13" i="2908"/>
  <c r="T12" i="2908"/>
  <c r="U12" i="2908" s="1"/>
  <c r="T11" i="2908"/>
  <c r="T10" i="2908"/>
  <c r="U10" i="2908" s="1"/>
  <c r="T9" i="2908"/>
  <c r="T8" i="2908"/>
  <c r="U8" i="2908" s="1"/>
  <c r="P24" i="2908" s="1"/>
  <c r="T7" i="2908"/>
  <c r="O10" i="2908"/>
  <c r="O9" i="2908"/>
  <c r="O8" i="2908"/>
  <c r="O7" i="2908"/>
  <c r="Q3" i="2908"/>
  <c r="G3" i="2908"/>
  <c r="U28" i="2907"/>
  <c r="T28" i="2907"/>
  <c r="S28" i="2907"/>
  <c r="R28" i="2907"/>
  <c r="Q28" i="2907"/>
  <c r="P28" i="2907"/>
  <c r="AT14" i="2907"/>
  <c r="AT12" i="2907"/>
  <c r="AT8" i="2907"/>
  <c r="U24" i="2907" s="1"/>
  <c r="AV3" i="2907"/>
  <c r="AS14" i="2907"/>
  <c r="AS13" i="2907"/>
  <c r="AT13" i="2907" s="1"/>
  <c r="AS12" i="2907"/>
  <c r="AS11" i="2907"/>
  <c r="AT11" i="2907" s="1"/>
  <c r="AS10" i="2907"/>
  <c r="AT10" i="2907" s="1"/>
  <c r="AS9" i="2907"/>
  <c r="AT9" i="2907" s="1"/>
  <c r="AS8" i="2907"/>
  <c r="AS7" i="2907"/>
  <c r="AT7" i="2907" s="1"/>
  <c r="AO14" i="2907"/>
  <c r="AO12" i="2907"/>
  <c r="AO8" i="2907"/>
  <c r="T24" i="2907" s="1"/>
  <c r="AQ3" i="2907"/>
  <c r="AN14" i="2907"/>
  <c r="AN13" i="2907"/>
  <c r="AO13" i="2907" s="1"/>
  <c r="AN12" i="2907"/>
  <c r="AN11" i="2907"/>
  <c r="AO11" i="2907" s="1"/>
  <c r="AN10" i="2907"/>
  <c r="AO10" i="2907" s="1"/>
  <c r="AN9" i="2907"/>
  <c r="AO9" i="2907" s="1"/>
  <c r="AN8" i="2907"/>
  <c r="AN7" i="2907"/>
  <c r="AO7" i="2907" s="1"/>
  <c r="S24" i="2907"/>
  <c r="AJ12" i="2907"/>
  <c r="AJ8" i="2907"/>
  <c r="AL3" i="2907"/>
  <c r="AI14" i="2907"/>
  <c r="AJ14" i="2907" s="1"/>
  <c r="AI13" i="2907"/>
  <c r="AJ13" i="2907" s="1"/>
  <c r="AI12" i="2907"/>
  <c r="AI11" i="2907"/>
  <c r="AJ11" i="2907" s="1"/>
  <c r="AI10" i="2907"/>
  <c r="AJ10" i="2907" s="1"/>
  <c r="AI9" i="2907"/>
  <c r="AJ9" i="2907" s="1"/>
  <c r="AI8" i="2907"/>
  <c r="AI7" i="2907"/>
  <c r="AJ7" i="2907" s="1"/>
  <c r="R24" i="2907"/>
  <c r="AE13" i="2907"/>
  <c r="AE12" i="2907"/>
  <c r="AE8" i="2907"/>
  <c r="AG3" i="2907"/>
  <c r="AD14" i="2907"/>
  <c r="AE14" i="2907" s="1"/>
  <c r="AD13" i="2907"/>
  <c r="AD12" i="2907"/>
  <c r="AD11" i="2907"/>
  <c r="AE11" i="2907" s="1"/>
  <c r="AD10" i="2907"/>
  <c r="AE10" i="2907" s="1"/>
  <c r="AD9" i="2907"/>
  <c r="AE9" i="2907" s="1"/>
  <c r="AD8" i="2907"/>
  <c r="AD7" i="2907"/>
  <c r="AE7" i="2907" s="1"/>
  <c r="Z14" i="2907"/>
  <c r="Z13" i="2907"/>
  <c r="Z12" i="2907"/>
  <c r="Z8" i="2907"/>
  <c r="Q24" i="2907" s="1"/>
  <c r="AB3" i="2907"/>
  <c r="Y14" i="2907"/>
  <c r="Y13" i="2907"/>
  <c r="Y12" i="2907"/>
  <c r="Y11" i="2907"/>
  <c r="Z11" i="2907" s="1"/>
  <c r="Y10" i="2907"/>
  <c r="Z10" i="2907" s="1"/>
  <c r="Y9" i="2907"/>
  <c r="Z9" i="2907" s="1"/>
  <c r="Y8" i="2907"/>
  <c r="Y7" i="2907"/>
  <c r="Z7" i="2907" s="1"/>
  <c r="U14" i="2907"/>
  <c r="U13" i="2907"/>
  <c r="U12" i="2907"/>
  <c r="U8" i="2907"/>
  <c r="P24" i="2907" s="1"/>
  <c r="W3" i="2907"/>
  <c r="T14" i="2907"/>
  <c r="T13" i="2907"/>
  <c r="T12" i="2907"/>
  <c r="T11" i="2907"/>
  <c r="U11" i="2907" s="1"/>
  <c r="T10" i="2907"/>
  <c r="U10" i="2907" s="1"/>
  <c r="T9" i="2907"/>
  <c r="U9" i="2907" s="1"/>
  <c r="T8" i="2907"/>
  <c r="T7" i="2907"/>
  <c r="U7" i="2907" s="1"/>
  <c r="U23" i="2907"/>
  <c r="T23" i="2907"/>
  <c r="R23" i="2907"/>
  <c r="P23" i="2907"/>
  <c r="O10" i="2907"/>
  <c r="O9" i="2907"/>
  <c r="O8" i="2907"/>
  <c r="O7" i="2907"/>
  <c r="Q3" i="2907"/>
  <c r="G3" i="2907"/>
  <c r="U28" i="2906"/>
  <c r="T28" i="2906"/>
  <c r="S28" i="2906"/>
  <c r="R28" i="2906"/>
  <c r="Q28" i="2906"/>
  <c r="P28" i="2906"/>
  <c r="AT13" i="2906"/>
  <c r="AT12" i="2906"/>
  <c r="AT8" i="2906"/>
  <c r="U24" i="2906" s="1"/>
  <c r="AV3" i="2906"/>
  <c r="AS14" i="2906"/>
  <c r="AT14" i="2906" s="1"/>
  <c r="AS13" i="2906"/>
  <c r="AS12" i="2906"/>
  <c r="AS11" i="2906"/>
  <c r="AT11" i="2906" s="1"/>
  <c r="AS10" i="2906"/>
  <c r="AT10" i="2906" s="1"/>
  <c r="AS9" i="2906"/>
  <c r="AT9" i="2906" s="1"/>
  <c r="AS8" i="2906"/>
  <c r="AS7" i="2906"/>
  <c r="AT7" i="2906" s="1"/>
  <c r="AO13" i="2906"/>
  <c r="AO12" i="2906"/>
  <c r="AO8" i="2906"/>
  <c r="T24" i="2906" s="1"/>
  <c r="AQ3" i="2906"/>
  <c r="AN14" i="2906"/>
  <c r="AO14" i="2906" s="1"/>
  <c r="AN13" i="2906"/>
  <c r="AN12" i="2906"/>
  <c r="AN11" i="2906"/>
  <c r="AO11" i="2906" s="1"/>
  <c r="AN10" i="2906"/>
  <c r="AO10" i="2906" s="1"/>
  <c r="AN9" i="2906"/>
  <c r="AO9" i="2906" s="1"/>
  <c r="AN8" i="2906"/>
  <c r="AN7" i="2906"/>
  <c r="AO7" i="2906" s="1"/>
  <c r="S24" i="2906"/>
  <c r="AJ14" i="2906"/>
  <c r="AJ12" i="2906"/>
  <c r="AK12" i="2906" s="1"/>
  <c r="AL12" i="2906" s="1"/>
  <c r="AJ11" i="2906"/>
  <c r="AJ10" i="2906"/>
  <c r="AJ8" i="2906"/>
  <c r="AJ7" i="2906"/>
  <c r="AL4" i="2906" s="1"/>
  <c r="AL3" i="2906"/>
  <c r="AI14" i="2906"/>
  <c r="AI13" i="2906"/>
  <c r="AJ13" i="2906" s="1"/>
  <c r="AI12" i="2906"/>
  <c r="AI11" i="2906"/>
  <c r="AI10" i="2906"/>
  <c r="AI9" i="2906"/>
  <c r="AJ9" i="2906" s="1"/>
  <c r="AI8" i="2906"/>
  <c r="AI7" i="2906"/>
  <c r="R24" i="2906"/>
  <c r="AE14" i="2906"/>
  <c r="AE12" i="2906"/>
  <c r="AE11" i="2906"/>
  <c r="AE10" i="2906"/>
  <c r="AE8" i="2906"/>
  <c r="AE7" i="2906"/>
  <c r="AG3" i="2906"/>
  <c r="AD14" i="2906"/>
  <c r="AD13" i="2906"/>
  <c r="AE13" i="2906" s="1"/>
  <c r="AD12" i="2906"/>
  <c r="AD11" i="2906"/>
  <c r="AD10" i="2906"/>
  <c r="AD9" i="2906"/>
  <c r="AE9" i="2906" s="1"/>
  <c r="AD8" i="2906"/>
  <c r="AD7" i="2906"/>
  <c r="Q24" i="2906"/>
  <c r="Z14" i="2906"/>
  <c r="Z12" i="2906"/>
  <c r="Z11" i="2906"/>
  <c r="Z10" i="2906"/>
  <c r="Z8" i="2906"/>
  <c r="Z7" i="2906"/>
  <c r="AB3" i="2906"/>
  <c r="Y14" i="2906"/>
  <c r="Y13" i="2906"/>
  <c r="Z13" i="2906" s="1"/>
  <c r="Y12" i="2906"/>
  <c r="Y11" i="2906"/>
  <c r="Y10" i="2906"/>
  <c r="Y9" i="2906"/>
  <c r="Z9" i="2906" s="1"/>
  <c r="Y8" i="2906"/>
  <c r="Y7" i="2906"/>
  <c r="P24" i="2906"/>
  <c r="U14" i="2906"/>
  <c r="U12" i="2906"/>
  <c r="U11" i="2906"/>
  <c r="U10" i="2906"/>
  <c r="U8" i="2906"/>
  <c r="U7" i="2906"/>
  <c r="W3" i="2906"/>
  <c r="T14" i="2906"/>
  <c r="T13" i="2906"/>
  <c r="U13" i="2906" s="1"/>
  <c r="T12" i="2906"/>
  <c r="T11" i="2906"/>
  <c r="T10" i="2906"/>
  <c r="T9" i="2906"/>
  <c r="U9" i="2906" s="1"/>
  <c r="T8" i="2906"/>
  <c r="T7" i="2906"/>
  <c r="T23" i="2906"/>
  <c r="S23" i="2906"/>
  <c r="R23" i="2906"/>
  <c r="P23" i="2906"/>
  <c r="N20" i="2906"/>
  <c r="O10" i="2906"/>
  <c r="O9" i="2906"/>
  <c r="O8" i="2906"/>
  <c r="O7" i="2906"/>
  <c r="Q3" i="2906"/>
  <c r="G3" i="2906"/>
  <c r="U23" i="2906" s="1"/>
  <c r="U28" i="2905"/>
  <c r="T28" i="2905"/>
  <c r="S28" i="2905"/>
  <c r="R28" i="2905"/>
  <c r="Q28" i="2905"/>
  <c r="P28" i="2905"/>
  <c r="AT13" i="2905"/>
  <c r="AT11" i="2905"/>
  <c r="AT9" i="2905"/>
  <c r="AT7" i="2905"/>
  <c r="AV3" i="2905"/>
  <c r="AS14" i="2905"/>
  <c r="AT14" i="2905" s="1"/>
  <c r="AS13" i="2905"/>
  <c r="AS12" i="2905"/>
  <c r="AT12" i="2905" s="1"/>
  <c r="AS11" i="2905"/>
  <c r="AS10" i="2905"/>
  <c r="AT10" i="2905" s="1"/>
  <c r="AS9" i="2905"/>
  <c r="AS8" i="2905"/>
  <c r="AT8" i="2905" s="1"/>
  <c r="U24" i="2905" s="1"/>
  <c r="AS7" i="2905"/>
  <c r="AO13" i="2905"/>
  <c r="AO11" i="2905"/>
  <c r="AO9" i="2905"/>
  <c r="AO7" i="2905"/>
  <c r="AQ3" i="2905"/>
  <c r="AN14" i="2905"/>
  <c r="AO14" i="2905" s="1"/>
  <c r="AN13" i="2905"/>
  <c r="AN12" i="2905"/>
  <c r="AO12" i="2905" s="1"/>
  <c r="AN11" i="2905"/>
  <c r="AN10" i="2905"/>
  <c r="AO10" i="2905" s="1"/>
  <c r="AN9" i="2905"/>
  <c r="AN8" i="2905"/>
  <c r="AO8" i="2905" s="1"/>
  <c r="T24" i="2905" s="1"/>
  <c r="AN7" i="2905"/>
  <c r="AJ13" i="2905"/>
  <c r="AJ11" i="2905"/>
  <c r="AJ9" i="2905"/>
  <c r="AJ7" i="2905"/>
  <c r="AL3" i="2905"/>
  <c r="AI14" i="2905"/>
  <c r="AJ14" i="2905" s="1"/>
  <c r="AI13" i="2905"/>
  <c r="AI12" i="2905"/>
  <c r="AJ12" i="2905" s="1"/>
  <c r="AI11" i="2905"/>
  <c r="AI10" i="2905"/>
  <c r="AJ10" i="2905" s="1"/>
  <c r="AI9" i="2905"/>
  <c r="AI8" i="2905"/>
  <c r="AJ8" i="2905" s="1"/>
  <c r="S24" i="2905" s="1"/>
  <c r="AI7" i="2905"/>
  <c r="AE13" i="2905"/>
  <c r="AE11" i="2905"/>
  <c r="AE9" i="2905"/>
  <c r="AE7" i="2905"/>
  <c r="AG3" i="2905"/>
  <c r="AD14" i="2905"/>
  <c r="AE14" i="2905" s="1"/>
  <c r="AD13" i="2905"/>
  <c r="AD12" i="2905"/>
  <c r="AE12" i="2905" s="1"/>
  <c r="AD11" i="2905"/>
  <c r="AD10" i="2905"/>
  <c r="AE10" i="2905" s="1"/>
  <c r="AD9" i="2905"/>
  <c r="AD8" i="2905"/>
  <c r="AE8" i="2905" s="1"/>
  <c r="R24" i="2905" s="1"/>
  <c r="AD7" i="2905"/>
  <c r="Z13" i="2905"/>
  <c r="Z11" i="2905"/>
  <c r="Z9" i="2905"/>
  <c r="Z7" i="2905"/>
  <c r="AB3" i="2905"/>
  <c r="Y14" i="2905"/>
  <c r="Z14" i="2905" s="1"/>
  <c r="Y13" i="2905"/>
  <c r="Y12" i="2905"/>
  <c r="Z12" i="2905" s="1"/>
  <c r="Y11" i="2905"/>
  <c r="Y10" i="2905"/>
  <c r="Z10" i="2905" s="1"/>
  <c r="Y9" i="2905"/>
  <c r="Y8" i="2905"/>
  <c r="Z8" i="2905" s="1"/>
  <c r="Q24" i="2905" s="1"/>
  <c r="Y7" i="2905"/>
  <c r="U13" i="2905"/>
  <c r="U11" i="2905"/>
  <c r="U9" i="2905"/>
  <c r="U7" i="2905"/>
  <c r="W3" i="2905"/>
  <c r="T14" i="2905"/>
  <c r="U14" i="2905" s="1"/>
  <c r="T13" i="2905"/>
  <c r="T12" i="2905"/>
  <c r="U12" i="2905" s="1"/>
  <c r="T11" i="2905"/>
  <c r="T10" i="2905"/>
  <c r="U10" i="2905" s="1"/>
  <c r="T9" i="2905"/>
  <c r="T8" i="2905"/>
  <c r="U8" i="2905" s="1"/>
  <c r="P24" i="2905" s="1"/>
  <c r="T7" i="2905"/>
  <c r="U23" i="2905"/>
  <c r="O10" i="2905"/>
  <c r="O9" i="2905"/>
  <c r="O8" i="2905"/>
  <c r="P7" i="2905"/>
  <c r="O7" i="2905"/>
  <c r="Q4" i="2905"/>
  <c r="P9" i="2905" s="1"/>
  <c r="Q9" i="2905" s="1"/>
  <c r="Q3" i="2905"/>
  <c r="G3" i="2905"/>
  <c r="U28" i="2904"/>
  <c r="T28" i="2904"/>
  <c r="S28" i="2904"/>
  <c r="R28" i="2904"/>
  <c r="Q28" i="2904"/>
  <c r="P28" i="2904"/>
  <c r="AT13" i="2904"/>
  <c r="AT12" i="2904"/>
  <c r="AT8" i="2904"/>
  <c r="U24" i="2904" s="1"/>
  <c r="AV3" i="2904"/>
  <c r="AS14" i="2904"/>
  <c r="AT14" i="2904" s="1"/>
  <c r="AS13" i="2904"/>
  <c r="AS12" i="2904"/>
  <c r="AS11" i="2904"/>
  <c r="AT11" i="2904" s="1"/>
  <c r="AS10" i="2904"/>
  <c r="AT10" i="2904" s="1"/>
  <c r="AS9" i="2904"/>
  <c r="AT9" i="2904" s="1"/>
  <c r="AS8" i="2904"/>
  <c r="AS7" i="2904"/>
  <c r="AT7" i="2904" s="1"/>
  <c r="T24" i="2904"/>
  <c r="AO14" i="2904"/>
  <c r="AO12" i="2904"/>
  <c r="AO8" i="2904"/>
  <c r="AQ3" i="2904"/>
  <c r="AN14" i="2904"/>
  <c r="AN13" i="2904"/>
  <c r="AO13" i="2904" s="1"/>
  <c r="AN12" i="2904"/>
  <c r="AN11" i="2904"/>
  <c r="AO11" i="2904" s="1"/>
  <c r="AN10" i="2904"/>
  <c r="AO10" i="2904" s="1"/>
  <c r="AN9" i="2904"/>
  <c r="AO9" i="2904" s="1"/>
  <c r="AN8" i="2904"/>
  <c r="AN7" i="2904"/>
  <c r="AO7" i="2904" s="1"/>
  <c r="S24" i="2904"/>
  <c r="AJ13" i="2904"/>
  <c r="AJ12" i="2904"/>
  <c r="AJ8" i="2904"/>
  <c r="AL3" i="2904"/>
  <c r="AI14" i="2904"/>
  <c r="AJ14" i="2904" s="1"/>
  <c r="AI13" i="2904"/>
  <c r="AI12" i="2904"/>
  <c r="AI11" i="2904"/>
  <c r="AJ11" i="2904" s="1"/>
  <c r="AI10" i="2904"/>
  <c r="AJ10" i="2904" s="1"/>
  <c r="AI9" i="2904"/>
  <c r="AJ9" i="2904" s="1"/>
  <c r="AI8" i="2904"/>
  <c r="AI7" i="2904"/>
  <c r="AJ7" i="2904" s="1"/>
  <c r="AE14" i="2904"/>
  <c r="AE12" i="2904"/>
  <c r="AE8" i="2904"/>
  <c r="R24" i="2904" s="1"/>
  <c r="AG3" i="2904"/>
  <c r="AD14" i="2904"/>
  <c r="AD13" i="2904"/>
  <c r="AE13" i="2904" s="1"/>
  <c r="AD12" i="2904"/>
  <c r="AD11" i="2904"/>
  <c r="AE11" i="2904" s="1"/>
  <c r="AD10" i="2904"/>
  <c r="AE10" i="2904" s="1"/>
  <c r="AD9" i="2904"/>
  <c r="AE9" i="2904" s="1"/>
  <c r="AD8" i="2904"/>
  <c r="AD7" i="2904"/>
  <c r="AE7" i="2904" s="1"/>
  <c r="Q24" i="2904"/>
  <c r="Z13" i="2904"/>
  <c r="Z12" i="2904"/>
  <c r="Z8" i="2904"/>
  <c r="AB3" i="2904"/>
  <c r="Y14" i="2904"/>
  <c r="Z14" i="2904" s="1"/>
  <c r="Y13" i="2904"/>
  <c r="Y12" i="2904"/>
  <c r="Y11" i="2904"/>
  <c r="Z11" i="2904" s="1"/>
  <c r="Y10" i="2904"/>
  <c r="Z10" i="2904" s="1"/>
  <c r="Y9" i="2904"/>
  <c r="Z9" i="2904" s="1"/>
  <c r="Y8" i="2904"/>
  <c r="Y7" i="2904"/>
  <c r="Z7" i="2904" s="1"/>
  <c r="P24" i="2904"/>
  <c r="U14" i="2904"/>
  <c r="U12" i="2904"/>
  <c r="U8" i="2904"/>
  <c r="W3" i="2904"/>
  <c r="T14" i="2904"/>
  <c r="T13" i="2904"/>
  <c r="U13" i="2904" s="1"/>
  <c r="T12" i="2904"/>
  <c r="T11" i="2904"/>
  <c r="U11" i="2904" s="1"/>
  <c r="T10" i="2904"/>
  <c r="U10" i="2904" s="1"/>
  <c r="T9" i="2904"/>
  <c r="U9" i="2904" s="1"/>
  <c r="T8" i="2904"/>
  <c r="T7" i="2904"/>
  <c r="U7" i="2904" s="1"/>
  <c r="Q23" i="2904"/>
  <c r="O10" i="2904"/>
  <c r="O9" i="2904"/>
  <c r="O8" i="2904"/>
  <c r="O7" i="2904"/>
  <c r="Q3" i="2904"/>
  <c r="G3" i="2904"/>
  <c r="T23" i="2904" s="1"/>
  <c r="U28" i="2903"/>
  <c r="T28" i="2903"/>
  <c r="S28" i="2903"/>
  <c r="R28" i="2903"/>
  <c r="Q28" i="2903"/>
  <c r="P28" i="2903"/>
  <c r="U24" i="2903"/>
  <c r="AT13" i="2903"/>
  <c r="AT11" i="2903"/>
  <c r="AT8" i="2903"/>
  <c r="AT7" i="2903"/>
  <c r="AV3" i="2903"/>
  <c r="AS14" i="2903"/>
  <c r="AT14" i="2903" s="1"/>
  <c r="AS13" i="2903"/>
  <c r="AS12" i="2903"/>
  <c r="AT12" i="2903" s="1"/>
  <c r="AS11" i="2903"/>
  <c r="AS10" i="2903"/>
  <c r="AT10" i="2903" s="1"/>
  <c r="AS9" i="2903"/>
  <c r="AT9" i="2903" s="1"/>
  <c r="AS8" i="2903"/>
  <c r="AS7" i="2903"/>
  <c r="AO13" i="2903"/>
  <c r="AO11" i="2903"/>
  <c r="AO8" i="2903"/>
  <c r="T24" i="2903" s="1"/>
  <c r="AO7" i="2903"/>
  <c r="AQ3" i="2903"/>
  <c r="AN14" i="2903"/>
  <c r="AO14" i="2903" s="1"/>
  <c r="AN13" i="2903"/>
  <c r="AN12" i="2903"/>
  <c r="AO12" i="2903" s="1"/>
  <c r="AN11" i="2903"/>
  <c r="AN10" i="2903"/>
  <c r="AO10" i="2903" s="1"/>
  <c r="AN9" i="2903"/>
  <c r="AO9" i="2903" s="1"/>
  <c r="AN8" i="2903"/>
  <c r="AN7" i="2903"/>
  <c r="AJ13" i="2903"/>
  <c r="AJ11" i="2903"/>
  <c r="AJ9" i="2903"/>
  <c r="AJ7" i="2903"/>
  <c r="AL3" i="2903"/>
  <c r="AI14" i="2903"/>
  <c r="AJ14" i="2903" s="1"/>
  <c r="AI13" i="2903"/>
  <c r="AI12" i="2903"/>
  <c r="AJ12" i="2903" s="1"/>
  <c r="AI11" i="2903"/>
  <c r="AI10" i="2903"/>
  <c r="AJ10" i="2903" s="1"/>
  <c r="AI9" i="2903"/>
  <c r="AI8" i="2903"/>
  <c r="AJ8" i="2903" s="1"/>
  <c r="S24" i="2903" s="1"/>
  <c r="AI7" i="2903"/>
  <c r="AE13" i="2903"/>
  <c r="AE11" i="2903"/>
  <c r="AE9" i="2903"/>
  <c r="AE7" i="2903"/>
  <c r="AG3" i="2903"/>
  <c r="AD14" i="2903"/>
  <c r="AE14" i="2903" s="1"/>
  <c r="AD13" i="2903"/>
  <c r="AD12" i="2903"/>
  <c r="AE12" i="2903" s="1"/>
  <c r="AD11" i="2903"/>
  <c r="AD10" i="2903"/>
  <c r="AE10" i="2903" s="1"/>
  <c r="AD9" i="2903"/>
  <c r="AD8" i="2903"/>
  <c r="AE8" i="2903" s="1"/>
  <c r="R24" i="2903" s="1"/>
  <c r="AD7" i="2903"/>
  <c r="Z13" i="2903"/>
  <c r="Z11" i="2903"/>
  <c r="Z9" i="2903"/>
  <c r="Z7" i="2903"/>
  <c r="AB3" i="2903"/>
  <c r="Y14" i="2903"/>
  <c r="Z14" i="2903" s="1"/>
  <c r="Y13" i="2903"/>
  <c r="Y12" i="2903"/>
  <c r="Z12" i="2903" s="1"/>
  <c r="Y11" i="2903"/>
  <c r="Y10" i="2903"/>
  <c r="Z10" i="2903" s="1"/>
  <c r="Y9" i="2903"/>
  <c r="Y8" i="2903"/>
  <c r="Z8" i="2903" s="1"/>
  <c r="Q24" i="2903" s="1"/>
  <c r="Y7" i="2903"/>
  <c r="U13" i="2903"/>
  <c r="U11" i="2903"/>
  <c r="U9" i="2903"/>
  <c r="U7" i="2903"/>
  <c r="W3" i="2903"/>
  <c r="T14" i="2903"/>
  <c r="U14" i="2903" s="1"/>
  <c r="T13" i="2903"/>
  <c r="T12" i="2903"/>
  <c r="U12" i="2903" s="1"/>
  <c r="T11" i="2903"/>
  <c r="T10" i="2903"/>
  <c r="U10" i="2903" s="1"/>
  <c r="T9" i="2903"/>
  <c r="T8" i="2903"/>
  <c r="U8" i="2903" s="1"/>
  <c r="P24" i="2903" s="1"/>
  <c r="T7" i="2903"/>
  <c r="U23" i="2903"/>
  <c r="O10" i="2903"/>
  <c r="O9" i="2903"/>
  <c r="O8" i="2903"/>
  <c r="O7" i="2903"/>
  <c r="Q3" i="2903"/>
  <c r="G3" i="2903"/>
  <c r="U28" i="2902"/>
  <c r="T28" i="2902"/>
  <c r="S28" i="2902"/>
  <c r="R28" i="2902"/>
  <c r="Q28" i="2902"/>
  <c r="P28" i="2902"/>
  <c r="AT14" i="2902"/>
  <c r="AT12" i="2902"/>
  <c r="AT10" i="2902"/>
  <c r="AT8" i="2902"/>
  <c r="U24" i="2902" s="1"/>
  <c r="AV3" i="2902"/>
  <c r="AS14" i="2902"/>
  <c r="AS13" i="2902"/>
  <c r="AT13" i="2902" s="1"/>
  <c r="AS12" i="2902"/>
  <c r="AS11" i="2902"/>
  <c r="AT11" i="2902" s="1"/>
  <c r="AS10" i="2902"/>
  <c r="AS9" i="2902"/>
  <c r="AT9" i="2902" s="1"/>
  <c r="AS8" i="2902"/>
  <c r="AS7" i="2902"/>
  <c r="AT7" i="2902" s="1"/>
  <c r="AO14" i="2902"/>
  <c r="AO12" i="2902"/>
  <c r="AO10" i="2902"/>
  <c r="AO8" i="2902"/>
  <c r="T24" i="2902" s="1"/>
  <c r="AQ3" i="2902"/>
  <c r="AN14" i="2902"/>
  <c r="AN13" i="2902"/>
  <c r="AO13" i="2902" s="1"/>
  <c r="AN12" i="2902"/>
  <c r="AN11" i="2902"/>
  <c r="AO11" i="2902" s="1"/>
  <c r="AN10" i="2902"/>
  <c r="AN9" i="2902"/>
  <c r="AO9" i="2902" s="1"/>
  <c r="AN8" i="2902"/>
  <c r="AN7" i="2902"/>
  <c r="AO7" i="2902" s="1"/>
  <c r="AJ14" i="2902"/>
  <c r="AJ12" i="2902"/>
  <c r="AJ10" i="2902"/>
  <c r="AJ8" i="2902"/>
  <c r="S24" i="2902" s="1"/>
  <c r="AL3" i="2902"/>
  <c r="AI14" i="2902"/>
  <c r="AI13" i="2902"/>
  <c r="AJ13" i="2902" s="1"/>
  <c r="AI12" i="2902"/>
  <c r="AI11" i="2902"/>
  <c r="AJ11" i="2902" s="1"/>
  <c r="AI10" i="2902"/>
  <c r="AI9" i="2902"/>
  <c r="AJ9" i="2902" s="1"/>
  <c r="AI8" i="2902"/>
  <c r="AI7" i="2902"/>
  <c r="AJ7" i="2902" s="1"/>
  <c r="AE14" i="2902"/>
  <c r="AE12" i="2902"/>
  <c r="AE10" i="2902"/>
  <c r="AE8" i="2902"/>
  <c r="R24" i="2902" s="1"/>
  <c r="AG3" i="2902"/>
  <c r="AD14" i="2902"/>
  <c r="AD13" i="2902"/>
  <c r="AE13" i="2902" s="1"/>
  <c r="AD12" i="2902"/>
  <c r="AD11" i="2902"/>
  <c r="AE11" i="2902" s="1"/>
  <c r="AD10" i="2902"/>
  <c r="AD9" i="2902"/>
  <c r="AE9" i="2902" s="1"/>
  <c r="AD8" i="2902"/>
  <c r="AD7" i="2902"/>
  <c r="AE7" i="2902" s="1"/>
  <c r="Z14" i="2902"/>
  <c r="Z12" i="2902"/>
  <c r="Z10" i="2902"/>
  <c r="Z8" i="2902"/>
  <c r="Q24" i="2902" s="1"/>
  <c r="AB3" i="2902"/>
  <c r="Y14" i="2902"/>
  <c r="Y13" i="2902"/>
  <c r="Z13" i="2902" s="1"/>
  <c r="Y12" i="2902"/>
  <c r="Y11" i="2902"/>
  <c r="Z11" i="2902" s="1"/>
  <c r="Y10" i="2902"/>
  <c r="Y9" i="2902"/>
  <c r="Z9" i="2902" s="1"/>
  <c r="Y8" i="2902"/>
  <c r="Y7" i="2902"/>
  <c r="Z7" i="2902" s="1"/>
  <c r="U14" i="2902"/>
  <c r="U12" i="2902"/>
  <c r="U10" i="2902"/>
  <c r="U8" i="2902"/>
  <c r="P24" i="2902" s="1"/>
  <c r="W3" i="2902"/>
  <c r="T14" i="2902"/>
  <c r="T13" i="2902"/>
  <c r="U13" i="2902" s="1"/>
  <c r="T12" i="2902"/>
  <c r="T11" i="2902"/>
  <c r="U11" i="2902" s="1"/>
  <c r="T10" i="2902"/>
  <c r="T9" i="2902"/>
  <c r="U9" i="2902" s="1"/>
  <c r="T8" i="2902"/>
  <c r="T7" i="2902"/>
  <c r="U7" i="2902" s="1"/>
  <c r="T23" i="2902"/>
  <c r="R23" i="2902"/>
  <c r="P23" i="2902"/>
  <c r="O10" i="2902"/>
  <c r="O9" i="2902"/>
  <c r="O8" i="2902"/>
  <c r="O7" i="2902"/>
  <c r="Q3" i="2902"/>
  <c r="G3" i="2902"/>
  <c r="U23" i="2902" s="1"/>
  <c r="U28" i="2901"/>
  <c r="T28" i="2901"/>
  <c r="S28" i="2901"/>
  <c r="R28" i="2901"/>
  <c r="Q28" i="2901"/>
  <c r="P28" i="2901"/>
  <c r="AT13" i="2901"/>
  <c r="AT11" i="2901"/>
  <c r="AT9" i="2901"/>
  <c r="AT7" i="2901"/>
  <c r="AV3" i="2901"/>
  <c r="AS14" i="2901"/>
  <c r="AT14" i="2901" s="1"/>
  <c r="AS13" i="2901"/>
  <c r="AS12" i="2901"/>
  <c r="AT12" i="2901" s="1"/>
  <c r="AS11" i="2901"/>
  <c r="AS10" i="2901"/>
  <c r="AT10" i="2901" s="1"/>
  <c r="AS9" i="2901"/>
  <c r="AS8" i="2901"/>
  <c r="AT8" i="2901" s="1"/>
  <c r="U24" i="2901" s="1"/>
  <c r="AS7" i="2901"/>
  <c r="AO11" i="2901"/>
  <c r="AO7" i="2901"/>
  <c r="AQ3" i="2901"/>
  <c r="AN14" i="2901"/>
  <c r="AO14" i="2901" s="1"/>
  <c r="AN13" i="2901"/>
  <c r="AO13" i="2901" s="1"/>
  <c r="AN12" i="2901"/>
  <c r="AO12" i="2901" s="1"/>
  <c r="AN11" i="2901"/>
  <c r="AN10" i="2901"/>
  <c r="AO10" i="2901" s="1"/>
  <c r="AN9" i="2901"/>
  <c r="AO9" i="2901" s="1"/>
  <c r="AN8" i="2901"/>
  <c r="AO8" i="2901" s="1"/>
  <c r="T24" i="2901" s="1"/>
  <c r="AN7" i="2901"/>
  <c r="AJ11" i="2901"/>
  <c r="AJ8" i="2901"/>
  <c r="AJ7" i="2901"/>
  <c r="AL3" i="2901"/>
  <c r="AI14" i="2901"/>
  <c r="AJ14" i="2901" s="1"/>
  <c r="AI13" i="2901"/>
  <c r="AJ13" i="2901" s="1"/>
  <c r="AI12" i="2901"/>
  <c r="AJ12" i="2901" s="1"/>
  <c r="AI11" i="2901"/>
  <c r="AI10" i="2901"/>
  <c r="AJ10" i="2901" s="1"/>
  <c r="AI9" i="2901"/>
  <c r="AJ9" i="2901" s="1"/>
  <c r="AI8" i="2901"/>
  <c r="AI7" i="2901"/>
  <c r="AE11" i="2901"/>
  <c r="AE7" i="2901"/>
  <c r="AG3" i="2901"/>
  <c r="AD14" i="2901"/>
  <c r="AE14" i="2901" s="1"/>
  <c r="AD13" i="2901"/>
  <c r="AE13" i="2901" s="1"/>
  <c r="AD12" i="2901"/>
  <c r="AE12" i="2901" s="1"/>
  <c r="AD11" i="2901"/>
  <c r="AD10" i="2901"/>
  <c r="AE10" i="2901" s="1"/>
  <c r="AD9" i="2901"/>
  <c r="AE9" i="2901" s="1"/>
  <c r="AD8" i="2901"/>
  <c r="AE8" i="2901" s="1"/>
  <c r="R24" i="2901" s="1"/>
  <c r="AD7" i="2901"/>
  <c r="Z13" i="2901"/>
  <c r="Z11" i="2901"/>
  <c r="Z8" i="2901"/>
  <c r="Z7" i="2901"/>
  <c r="AB3" i="2901"/>
  <c r="Y14" i="2901"/>
  <c r="Z14" i="2901" s="1"/>
  <c r="Y13" i="2901"/>
  <c r="Y12" i="2901"/>
  <c r="Z12" i="2901" s="1"/>
  <c r="Y11" i="2901"/>
  <c r="Y10" i="2901"/>
  <c r="Z10" i="2901" s="1"/>
  <c r="Y9" i="2901"/>
  <c r="Z9" i="2901" s="1"/>
  <c r="Y8" i="2901"/>
  <c r="Y7" i="2901"/>
  <c r="U11" i="2901"/>
  <c r="U7" i="2901"/>
  <c r="W3" i="2901"/>
  <c r="T14" i="2901"/>
  <c r="U14" i="2901" s="1"/>
  <c r="T13" i="2901"/>
  <c r="U13" i="2901" s="1"/>
  <c r="T12" i="2901"/>
  <c r="U12" i="2901" s="1"/>
  <c r="T11" i="2901"/>
  <c r="T10" i="2901"/>
  <c r="U10" i="2901" s="1"/>
  <c r="T9" i="2901"/>
  <c r="U9" i="2901" s="1"/>
  <c r="T8" i="2901"/>
  <c r="U8" i="2901" s="1"/>
  <c r="P24" i="2901" s="1"/>
  <c r="T7" i="2901"/>
  <c r="T23" i="2901"/>
  <c r="S23" i="2901"/>
  <c r="Q23" i="2901"/>
  <c r="N20" i="2901"/>
  <c r="O10" i="2901"/>
  <c r="O9" i="2901"/>
  <c r="O8" i="2901"/>
  <c r="O7" i="2901"/>
  <c r="Q3" i="2901"/>
  <c r="G3" i="2901"/>
  <c r="R23" i="2901" s="1"/>
  <c r="U28" i="2900"/>
  <c r="T28" i="2900"/>
  <c r="S28" i="2900"/>
  <c r="R28" i="2900"/>
  <c r="Q28" i="2900"/>
  <c r="P28" i="2900"/>
  <c r="U24" i="2900"/>
  <c r="AT14" i="2900"/>
  <c r="AT11" i="2900"/>
  <c r="AT10" i="2900"/>
  <c r="AT8" i="2900"/>
  <c r="AV3" i="2900"/>
  <c r="AS14" i="2900"/>
  <c r="AS13" i="2900"/>
  <c r="AT13" i="2900" s="1"/>
  <c r="AS12" i="2900"/>
  <c r="AT12" i="2900" s="1"/>
  <c r="AS11" i="2900"/>
  <c r="AS10" i="2900"/>
  <c r="AS9" i="2900"/>
  <c r="AT9" i="2900" s="1"/>
  <c r="AS8" i="2900"/>
  <c r="AS7" i="2900"/>
  <c r="AT7" i="2900" s="1"/>
  <c r="AO14" i="2900"/>
  <c r="AO12" i="2900"/>
  <c r="AO10" i="2900"/>
  <c r="AO7" i="2900"/>
  <c r="AQ3" i="2900"/>
  <c r="AN14" i="2900"/>
  <c r="AN13" i="2900"/>
  <c r="AO13" i="2900" s="1"/>
  <c r="AN12" i="2900"/>
  <c r="AN11" i="2900"/>
  <c r="AO11" i="2900" s="1"/>
  <c r="AN10" i="2900"/>
  <c r="AN9" i="2900"/>
  <c r="AO9" i="2900" s="1"/>
  <c r="AN8" i="2900"/>
  <c r="AO8" i="2900" s="1"/>
  <c r="T24" i="2900" s="1"/>
  <c r="AN7" i="2900"/>
  <c r="AJ14" i="2900"/>
  <c r="AJ10" i="2900"/>
  <c r="AJ8" i="2900"/>
  <c r="S24" i="2900" s="1"/>
  <c r="AL3" i="2900"/>
  <c r="AI14" i="2900"/>
  <c r="AI13" i="2900"/>
  <c r="AJ13" i="2900" s="1"/>
  <c r="AI12" i="2900"/>
  <c r="AJ12" i="2900" s="1"/>
  <c r="AI11" i="2900"/>
  <c r="AJ11" i="2900" s="1"/>
  <c r="AI10" i="2900"/>
  <c r="AI9" i="2900"/>
  <c r="AJ9" i="2900" s="1"/>
  <c r="AI8" i="2900"/>
  <c r="AI7" i="2900"/>
  <c r="AJ7" i="2900" s="1"/>
  <c r="AE14" i="2900"/>
  <c r="AE10" i="2900"/>
  <c r="AE7" i="2900"/>
  <c r="AG3" i="2900"/>
  <c r="AD14" i="2900"/>
  <c r="AD13" i="2900"/>
  <c r="AE13" i="2900" s="1"/>
  <c r="AD12" i="2900"/>
  <c r="AE12" i="2900" s="1"/>
  <c r="AD11" i="2900"/>
  <c r="AE11" i="2900" s="1"/>
  <c r="AD10" i="2900"/>
  <c r="AD9" i="2900"/>
  <c r="AE9" i="2900" s="1"/>
  <c r="AD8" i="2900"/>
  <c r="AE8" i="2900" s="1"/>
  <c r="R24" i="2900" s="1"/>
  <c r="AD7" i="2900"/>
  <c r="Q24" i="2900"/>
  <c r="Z14" i="2900"/>
  <c r="Z11" i="2900"/>
  <c r="Z10" i="2900"/>
  <c r="Z8" i="2900"/>
  <c r="AB3" i="2900"/>
  <c r="Y14" i="2900"/>
  <c r="Y13" i="2900"/>
  <c r="Z13" i="2900" s="1"/>
  <c r="Y12" i="2900"/>
  <c r="Z12" i="2900" s="1"/>
  <c r="Y11" i="2900"/>
  <c r="Y10" i="2900"/>
  <c r="Y9" i="2900"/>
  <c r="Z9" i="2900" s="1"/>
  <c r="Y8" i="2900"/>
  <c r="Y7" i="2900"/>
  <c r="Z7" i="2900" s="1"/>
  <c r="U14" i="2900"/>
  <c r="U12" i="2900"/>
  <c r="U10" i="2900"/>
  <c r="U7" i="2900"/>
  <c r="W3" i="2900"/>
  <c r="T14" i="2900"/>
  <c r="T13" i="2900"/>
  <c r="U13" i="2900" s="1"/>
  <c r="T12" i="2900"/>
  <c r="T11" i="2900"/>
  <c r="U11" i="2900" s="1"/>
  <c r="T10" i="2900"/>
  <c r="T9" i="2900"/>
  <c r="U9" i="2900" s="1"/>
  <c r="T8" i="2900"/>
  <c r="U8" i="2900" s="1"/>
  <c r="P24" i="2900" s="1"/>
  <c r="T7" i="2900"/>
  <c r="T23" i="2900"/>
  <c r="S23" i="2900"/>
  <c r="R23" i="2900"/>
  <c r="P23" i="2900"/>
  <c r="N20" i="2900"/>
  <c r="O10" i="2900"/>
  <c r="O9" i="2900"/>
  <c r="O8" i="2900"/>
  <c r="O7" i="2900"/>
  <c r="Q3" i="2900"/>
  <c r="G3" i="2900"/>
  <c r="U23" i="2900" s="1"/>
  <c r="U28" i="2899"/>
  <c r="T28" i="2899"/>
  <c r="S28" i="2899"/>
  <c r="R28" i="2899"/>
  <c r="Q28" i="2899"/>
  <c r="P28" i="2899"/>
  <c r="AT14" i="2899"/>
  <c r="AT13" i="2899"/>
  <c r="AT11" i="2899"/>
  <c r="AT9" i="2899"/>
  <c r="AV3" i="2899"/>
  <c r="AS14" i="2899"/>
  <c r="AS13" i="2899"/>
  <c r="AS12" i="2899"/>
  <c r="AT12" i="2899" s="1"/>
  <c r="AS11" i="2899"/>
  <c r="AS10" i="2899"/>
  <c r="AT10" i="2899" s="1"/>
  <c r="AS9" i="2899"/>
  <c r="AS8" i="2899"/>
  <c r="AT8" i="2899" s="1"/>
  <c r="U24" i="2899" s="1"/>
  <c r="AS7" i="2899"/>
  <c r="AT7" i="2899" s="1"/>
  <c r="AO13" i="2899"/>
  <c r="AO9" i="2899"/>
  <c r="AO7" i="2899"/>
  <c r="AQ3" i="2899"/>
  <c r="AN14" i="2899"/>
  <c r="AO14" i="2899" s="1"/>
  <c r="AN13" i="2899"/>
  <c r="AN12" i="2899"/>
  <c r="AO12" i="2899" s="1"/>
  <c r="AN11" i="2899"/>
  <c r="AO11" i="2899" s="1"/>
  <c r="AN10" i="2899"/>
  <c r="AO10" i="2899" s="1"/>
  <c r="AN9" i="2899"/>
  <c r="AN8" i="2899"/>
  <c r="AO8" i="2899" s="1"/>
  <c r="T24" i="2899" s="1"/>
  <c r="AN7" i="2899"/>
  <c r="AJ14" i="2899"/>
  <c r="AJ13" i="2899"/>
  <c r="AJ11" i="2899"/>
  <c r="AJ9" i="2899"/>
  <c r="AL3" i="2899"/>
  <c r="AI14" i="2899"/>
  <c r="AI13" i="2899"/>
  <c r="AI12" i="2899"/>
  <c r="AJ12" i="2899" s="1"/>
  <c r="AI11" i="2899"/>
  <c r="AI10" i="2899"/>
  <c r="AJ10" i="2899" s="1"/>
  <c r="AI9" i="2899"/>
  <c r="AI8" i="2899"/>
  <c r="AJ8" i="2899" s="1"/>
  <c r="S24" i="2899" s="1"/>
  <c r="AI7" i="2899"/>
  <c r="AJ7" i="2899" s="1"/>
  <c r="AE13" i="2899"/>
  <c r="AE9" i="2899"/>
  <c r="AE7" i="2899"/>
  <c r="AG3" i="2899"/>
  <c r="AD14" i="2899"/>
  <c r="AE14" i="2899" s="1"/>
  <c r="AD13" i="2899"/>
  <c r="AD12" i="2899"/>
  <c r="AE12" i="2899" s="1"/>
  <c r="AD11" i="2899"/>
  <c r="AE11" i="2899" s="1"/>
  <c r="AD10" i="2899"/>
  <c r="AE10" i="2899" s="1"/>
  <c r="AD9" i="2899"/>
  <c r="AD8" i="2899"/>
  <c r="AE8" i="2899" s="1"/>
  <c r="R24" i="2899" s="1"/>
  <c r="AD7" i="2899"/>
  <c r="Z14" i="2899"/>
  <c r="Z13" i="2899"/>
  <c r="Z11" i="2899"/>
  <c r="Z9" i="2899"/>
  <c r="AB3" i="2899"/>
  <c r="Y14" i="2899"/>
  <c r="Y13" i="2899"/>
  <c r="Y12" i="2899"/>
  <c r="Z12" i="2899" s="1"/>
  <c r="Y11" i="2899"/>
  <c r="Y10" i="2899"/>
  <c r="Z10" i="2899" s="1"/>
  <c r="Y9" i="2899"/>
  <c r="Y8" i="2899"/>
  <c r="Z8" i="2899" s="1"/>
  <c r="Q24" i="2899" s="1"/>
  <c r="Y7" i="2899"/>
  <c r="Z7" i="2899" s="1"/>
  <c r="U13" i="2899"/>
  <c r="U10" i="2899"/>
  <c r="U7" i="2899"/>
  <c r="W3" i="2899"/>
  <c r="T14" i="2899"/>
  <c r="U14" i="2899" s="1"/>
  <c r="T13" i="2899"/>
  <c r="T12" i="2899"/>
  <c r="U12" i="2899" s="1"/>
  <c r="T11" i="2899"/>
  <c r="U11" i="2899" s="1"/>
  <c r="T10" i="2899"/>
  <c r="T9" i="2899"/>
  <c r="U9" i="2899" s="1"/>
  <c r="T8" i="2899"/>
  <c r="U8" i="2899" s="1"/>
  <c r="P24" i="2899" s="1"/>
  <c r="T7" i="2899"/>
  <c r="S23" i="2899"/>
  <c r="O10" i="2899"/>
  <c r="O9" i="2899"/>
  <c r="O8" i="2899"/>
  <c r="O7" i="2899"/>
  <c r="Q4" i="2899"/>
  <c r="Q3" i="2899"/>
  <c r="G3" i="2899"/>
  <c r="U23" i="2899" s="1"/>
  <c r="U28" i="2898"/>
  <c r="T28" i="2898"/>
  <c r="S28" i="2898"/>
  <c r="R28" i="2898"/>
  <c r="Q28" i="2898"/>
  <c r="P28" i="2898"/>
  <c r="AT14" i="2898"/>
  <c r="AT12" i="2898"/>
  <c r="AT10" i="2898"/>
  <c r="AT8" i="2898"/>
  <c r="U24" i="2898" s="1"/>
  <c r="AV3" i="2898"/>
  <c r="AS14" i="2898"/>
  <c r="AS13" i="2898"/>
  <c r="AT13" i="2898" s="1"/>
  <c r="AS12" i="2898"/>
  <c r="AS11" i="2898"/>
  <c r="AT11" i="2898" s="1"/>
  <c r="AS10" i="2898"/>
  <c r="AS9" i="2898"/>
  <c r="AT9" i="2898" s="1"/>
  <c r="AS8" i="2898"/>
  <c r="AS7" i="2898"/>
  <c r="AT7" i="2898" s="1"/>
  <c r="AO14" i="2898"/>
  <c r="AO12" i="2898"/>
  <c r="AO10" i="2898"/>
  <c r="AO8" i="2898"/>
  <c r="T24" i="2898" s="1"/>
  <c r="AQ3" i="2898"/>
  <c r="AN14" i="2898"/>
  <c r="AN13" i="2898"/>
  <c r="AO13" i="2898" s="1"/>
  <c r="AN12" i="2898"/>
  <c r="AN11" i="2898"/>
  <c r="AO11" i="2898" s="1"/>
  <c r="AN10" i="2898"/>
  <c r="AN9" i="2898"/>
  <c r="AO9" i="2898" s="1"/>
  <c r="AN8" i="2898"/>
  <c r="AN7" i="2898"/>
  <c r="AO7" i="2898" s="1"/>
  <c r="AJ14" i="2898"/>
  <c r="AJ12" i="2898"/>
  <c r="AJ10" i="2898"/>
  <c r="AJ8" i="2898"/>
  <c r="S24" i="2898" s="1"/>
  <c r="AL3" i="2898"/>
  <c r="AI14" i="2898"/>
  <c r="AI13" i="2898"/>
  <c r="AJ13" i="2898" s="1"/>
  <c r="AI12" i="2898"/>
  <c r="AI11" i="2898"/>
  <c r="AJ11" i="2898" s="1"/>
  <c r="AI10" i="2898"/>
  <c r="AI9" i="2898"/>
  <c r="AJ9" i="2898" s="1"/>
  <c r="AI8" i="2898"/>
  <c r="AI7" i="2898"/>
  <c r="AJ7" i="2898" s="1"/>
  <c r="AE14" i="2898"/>
  <c r="AE12" i="2898"/>
  <c r="AE10" i="2898"/>
  <c r="AE8" i="2898"/>
  <c r="R24" i="2898" s="1"/>
  <c r="AG3" i="2898"/>
  <c r="AD14" i="2898"/>
  <c r="AD13" i="2898"/>
  <c r="AE13" i="2898" s="1"/>
  <c r="AD12" i="2898"/>
  <c r="AD11" i="2898"/>
  <c r="AE11" i="2898" s="1"/>
  <c r="AD10" i="2898"/>
  <c r="AD9" i="2898"/>
  <c r="AE9" i="2898" s="1"/>
  <c r="AD8" i="2898"/>
  <c r="AD7" i="2898"/>
  <c r="AE7" i="2898" s="1"/>
  <c r="Z14" i="2898"/>
  <c r="Z12" i="2898"/>
  <c r="Z10" i="2898"/>
  <c r="Z8" i="2898"/>
  <c r="Q24" i="2898" s="1"/>
  <c r="AB3" i="2898"/>
  <c r="Y14" i="2898"/>
  <c r="Y13" i="2898"/>
  <c r="Z13" i="2898" s="1"/>
  <c r="Y12" i="2898"/>
  <c r="Y11" i="2898"/>
  <c r="Z11" i="2898" s="1"/>
  <c r="Y10" i="2898"/>
  <c r="Y9" i="2898"/>
  <c r="Z9" i="2898" s="1"/>
  <c r="Y8" i="2898"/>
  <c r="Y7" i="2898"/>
  <c r="Z7" i="2898" s="1"/>
  <c r="U14" i="2898"/>
  <c r="U12" i="2898"/>
  <c r="U10" i="2898"/>
  <c r="U8" i="2898"/>
  <c r="P24" i="2898" s="1"/>
  <c r="W3" i="2898"/>
  <c r="T14" i="2898"/>
  <c r="T13" i="2898"/>
  <c r="U13" i="2898" s="1"/>
  <c r="T12" i="2898"/>
  <c r="T11" i="2898"/>
  <c r="U11" i="2898" s="1"/>
  <c r="T10" i="2898"/>
  <c r="T9" i="2898"/>
  <c r="U9" i="2898" s="1"/>
  <c r="T8" i="2898"/>
  <c r="T7" i="2898"/>
  <c r="U7" i="2898" s="1"/>
  <c r="T23" i="2898"/>
  <c r="S23" i="2898"/>
  <c r="R23" i="2898"/>
  <c r="P23" i="2898"/>
  <c r="N20" i="2898"/>
  <c r="O10" i="2898"/>
  <c r="O9" i="2898"/>
  <c r="O8" i="2898"/>
  <c r="O7" i="2898"/>
  <c r="Q4" i="2898" s="1"/>
  <c r="Q3" i="2898"/>
  <c r="G3" i="2898"/>
  <c r="U23" i="2898" s="1"/>
  <c r="U28" i="2897"/>
  <c r="T28" i="2897"/>
  <c r="S28" i="2897"/>
  <c r="R28" i="2897"/>
  <c r="Q28" i="2897"/>
  <c r="P28" i="2897"/>
  <c r="AT13" i="2897"/>
  <c r="AT9" i="2897"/>
  <c r="AT7" i="2897"/>
  <c r="AV3" i="2897"/>
  <c r="AS14" i="2897"/>
  <c r="AT14" i="2897" s="1"/>
  <c r="AS13" i="2897"/>
  <c r="AS12" i="2897"/>
  <c r="AT12" i="2897" s="1"/>
  <c r="AS11" i="2897"/>
  <c r="AT11" i="2897" s="1"/>
  <c r="AS10" i="2897"/>
  <c r="AT10" i="2897" s="1"/>
  <c r="AS9" i="2897"/>
  <c r="AS8" i="2897"/>
  <c r="AT8" i="2897" s="1"/>
  <c r="U24" i="2897" s="1"/>
  <c r="AS7" i="2897"/>
  <c r="AO13" i="2897"/>
  <c r="AO11" i="2897"/>
  <c r="AO9" i="2897"/>
  <c r="AQ3" i="2897"/>
  <c r="AN14" i="2897"/>
  <c r="AO14" i="2897" s="1"/>
  <c r="AN13" i="2897"/>
  <c r="AN12" i="2897"/>
  <c r="AO12" i="2897" s="1"/>
  <c r="AN11" i="2897"/>
  <c r="AN10" i="2897"/>
  <c r="AO10" i="2897" s="1"/>
  <c r="AN9" i="2897"/>
  <c r="AN8" i="2897"/>
  <c r="AO8" i="2897" s="1"/>
  <c r="T24" i="2897" s="1"/>
  <c r="AN7" i="2897"/>
  <c r="AO7" i="2897" s="1"/>
  <c r="AJ13" i="2897"/>
  <c r="AJ9" i="2897"/>
  <c r="AJ7" i="2897"/>
  <c r="AL3" i="2897"/>
  <c r="AI14" i="2897"/>
  <c r="AJ14" i="2897" s="1"/>
  <c r="AI13" i="2897"/>
  <c r="AI12" i="2897"/>
  <c r="AJ12" i="2897" s="1"/>
  <c r="AI11" i="2897"/>
  <c r="AJ11" i="2897" s="1"/>
  <c r="AI10" i="2897"/>
  <c r="AJ10" i="2897" s="1"/>
  <c r="AI9" i="2897"/>
  <c r="AI8" i="2897"/>
  <c r="AJ8" i="2897" s="1"/>
  <c r="S24" i="2897" s="1"/>
  <c r="AI7" i="2897"/>
  <c r="AE14" i="2897"/>
  <c r="AE13" i="2897"/>
  <c r="AE9" i="2897"/>
  <c r="AG3" i="2897"/>
  <c r="AD14" i="2897"/>
  <c r="AD13" i="2897"/>
  <c r="AD12" i="2897"/>
  <c r="AE12" i="2897" s="1"/>
  <c r="AD11" i="2897"/>
  <c r="AE11" i="2897" s="1"/>
  <c r="AD10" i="2897"/>
  <c r="AE10" i="2897" s="1"/>
  <c r="AD9" i="2897"/>
  <c r="AD8" i="2897"/>
  <c r="AE8" i="2897" s="1"/>
  <c r="R24" i="2897" s="1"/>
  <c r="AD7" i="2897"/>
  <c r="AE7" i="2897" s="1"/>
  <c r="Z13" i="2897"/>
  <c r="Z9" i="2897"/>
  <c r="Z7" i="2897"/>
  <c r="AB3" i="2897"/>
  <c r="Y14" i="2897"/>
  <c r="Z14" i="2897" s="1"/>
  <c r="Y13" i="2897"/>
  <c r="Y12" i="2897"/>
  <c r="Z12" i="2897" s="1"/>
  <c r="Y11" i="2897"/>
  <c r="Z11" i="2897" s="1"/>
  <c r="Y10" i="2897"/>
  <c r="Z10" i="2897" s="1"/>
  <c r="Y9" i="2897"/>
  <c r="Y8" i="2897"/>
  <c r="Z8" i="2897" s="1"/>
  <c r="Q24" i="2897" s="1"/>
  <c r="Y7" i="2897"/>
  <c r="U14" i="2897"/>
  <c r="U13" i="2897"/>
  <c r="U11" i="2897"/>
  <c r="U9" i="2897"/>
  <c r="W3" i="2897"/>
  <c r="T14" i="2897"/>
  <c r="T13" i="2897"/>
  <c r="T12" i="2897"/>
  <c r="U12" i="2897" s="1"/>
  <c r="T11" i="2897"/>
  <c r="T10" i="2897"/>
  <c r="U10" i="2897" s="1"/>
  <c r="T9" i="2897"/>
  <c r="T8" i="2897"/>
  <c r="U8" i="2897" s="1"/>
  <c r="P24" i="2897" s="1"/>
  <c r="T7" i="2897"/>
  <c r="U7" i="2897" s="1"/>
  <c r="O10" i="2897"/>
  <c r="O9" i="2897"/>
  <c r="O8" i="2897"/>
  <c r="O7" i="2897"/>
  <c r="Q3" i="2897"/>
  <c r="G3" i="2897"/>
  <c r="U28" i="2896"/>
  <c r="T28" i="2896"/>
  <c r="S28" i="2896"/>
  <c r="R28" i="2896"/>
  <c r="Q28" i="2896"/>
  <c r="P28" i="2896"/>
  <c r="U24" i="2896"/>
  <c r="AT13" i="2896"/>
  <c r="AT12" i="2896"/>
  <c r="AT8" i="2896"/>
  <c r="AV3" i="2896"/>
  <c r="AS14" i="2896"/>
  <c r="AT14" i="2896" s="1"/>
  <c r="AS13" i="2896"/>
  <c r="AS12" i="2896"/>
  <c r="AS11" i="2896"/>
  <c r="AT11" i="2896" s="1"/>
  <c r="AS10" i="2896"/>
  <c r="AT10" i="2896" s="1"/>
  <c r="AS9" i="2896"/>
  <c r="AT9" i="2896" s="1"/>
  <c r="AS8" i="2896"/>
  <c r="AS7" i="2896"/>
  <c r="AT7" i="2896" s="1"/>
  <c r="T24" i="2896"/>
  <c r="AO14" i="2896"/>
  <c r="AO12" i="2896"/>
  <c r="AO8" i="2896"/>
  <c r="AQ3" i="2896"/>
  <c r="AN14" i="2896"/>
  <c r="AN13" i="2896"/>
  <c r="AO13" i="2896" s="1"/>
  <c r="AN12" i="2896"/>
  <c r="AN11" i="2896"/>
  <c r="AO11" i="2896" s="1"/>
  <c r="AN10" i="2896"/>
  <c r="AO10" i="2896" s="1"/>
  <c r="AN9" i="2896"/>
  <c r="AO9" i="2896" s="1"/>
  <c r="AN8" i="2896"/>
  <c r="AN7" i="2896"/>
  <c r="AO7" i="2896" s="1"/>
  <c r="AJ13" i="2896"/>
  <c r="AJ12" i="2896"/>
  <c r="AJ8" i="2896"/>
  <c r="S24" i="2896" s="1"/>
  <c r="AL3" i="2896"/>
  <c r="AI14" i="2896"/>
  <c r="AJ14" i="2896" s="1"/>
  <c r="AI13" i="2896"/>
  <c r="AI12" i="2896"/>
  <c r="AI11" i="2896"/>
  <c r="AJ11" i="2896" s="1"/>
  <c r="AI10" i="2896"/>
  <c r="AJ10" i="2896" s="1"/>
  <c r="AI9" i="2896"/>
  <c r="AJ9" i="2896" s="1"/>
  <c r="AI8" i="2896"/>
  <c r="AI7" i="2896"/>
  <c r="AJ7" i="2896" s="1"/>
  <c r="AE14" i="2896"/>
  <c r="AE12" i="2896"/>
  <c r="AE8" i="2896"/>
  <c r="R24" i="2896" s="1"/>
  <c r="AG3" i="2896"/>
  <c r="AD14" i="2896"/>
  <c r="AD13" i="2896"/>
  <c r="AE13" i="2896" s="1"/>
  <c r="AD12" i="2896"/>
  <c r="AD11" i="2896"/>
  <c r="AE11" i="2896" s="1"/>
  <c r="AD10" i="2896"/>
  <c r="AE10" i="2896" s="1"/>
  <c r="AD9" i="2896"/>
  <c r="AE9" i="2896" s="1"/>
  <c r="AD8" i="2896"/>
  <c r="AD7" i="2896"/>
  <c r="AE7" i="2896" s="1"/>
  <c r="Q24" i="2896"/>
  <c r="Z13" i="2896"/>
  <c r="Z12" i="2896"/>
  <c r="Z8" i="2896"/>
  <c r="AB3" i="2896"/>
  <c r="Y14" i="2896"/>
  <c r="Z14" i="2896" s="1"/>
  <c r="Y13" i="2896"/>
  <c r="Y12" i="2896"/>
  <c r="Y11" i="2896"/>
  <c r="Z11" i="2896" s="1"/>
  <c r="Y10" i="2896"/>
  <c r="Z10" i="2896" s="1"/>
  <c r="Y9" i="2896"/>
  <c r="Z9" i="2896" s="1"/>
  <c r="Y8" i="2896"/>
  <c r="Y7" i="2896"/>
  <c r="Z7" i="2896" s="1"/>
  <c r="P24" i="2896"/>
  <c r="U14" i="2896"/>
  <c r="U12" i="2896"/>
  <c r="U8" i="2896"/>
  <c r="W3" i="2896"/>
  <c r="T14" i="2896"/>
  <c r="T13" i="2896"/>
  <c r="U13" i="2896" s="1"/>
  <c r="T12" i="2896"/>
  <c r="T11" i="2896"/>
  <c r="U11" i="2896" s="1"/>
  <c r="T10" i="2896"/>
  <c r="U10" i="2896" s="1"/>
  <c r="T9" i="2896"/>
  <c r="U9" i="2896" s="1"/>
  <c r="T8" i="2896"/>
  <c r="T7" i="2896"/>
  <c r="U7" i="2896" s="1"/>
  <c r="O10" i="2896"/>
  <c r="O9" i="2896"/>
  <c r="O8" i="2896"/>
  <c r="O7" i="2896"/>
  <c r="Q3" i="2896"/>
  <c r="G3" i="2896"/>
  <c r="U28" i="2895"/>
  <c r="T28" i="2895"/>
  <c r="S28" i="2895"/>
  <c r="R28" i="2895"/>
  <c r="Q28" i="2895"/>
  <c r="P28" i="2895"/>
  <c r="U24" i="2895"/>
  <c r="AT11" i="2895"/>
  <c r="AT8" i="2895"/>
  <c r="AT7" i="2895"/>
  <c r="AV3" i="2895"/>
  <c r="AS14" i="2895"/>
  <c r="AT14" i="2895" s="1"/>
  <c r="AS13" i="2895"/>
  <c r="AT13" i="2895" s="1"/>
  <c r="AS12" i="2895"/>
  <c r="AT12" i="2895" s="1"/>
  <c r="AS11" i="2895"/>
  <c r="AS10" i="2895"/>
  <c r="AT10" i="2895" s="1"/>
  <c r="AS9" i="2895"/>
  <c r="AT9" i="2895" s="1"/>
  <c r="AS8" i="2895"/>
  <c r="AS7" i="2895"/>
  <c r="T24" i="2895"/>
  <c r="AO13" i="2895"/>
  <c r="AO11" i="2895"/>
  <c r="AO8" i="2895"/>
  <c r="AO7" i="2895"/>
  <c r="AQ3" i="2895"/>
  <c r="AN14" i="2895"/>
  <c r="AO14" i="2895" s="1"/>
  <c r="AN13" i="2895"/>
  <c r="AN12" i="2895"/>
  <c r="AO12" i="2895" s="1"/>
  <c r="AN11" i="2895"/>
  <c r="AN10" i="2895"/>
  <c r="AO10" i="2895" s="1"/>
  <c r="AN9" i="2895"/>
  <c r="AO9" i="2895" s="1"/>
  <c r="AN8" i="2895"/>
  <c r="AN7" i="2895"/>
  <c r="S24" i="2895"/>
  <c r="AJ13" i="2895"/>
  <c r="AJ11" i="2895"/>
  <c r="AJ8" i="2895"/>
  <c r="AJ7" i="2895"/>
  <c r="AL3" i="2895"/>
  <c r="AI14" i="2895"/>
  <c r="AJ14" i="2895" s="1"/>
  <c r="AI13" i="2895"/>
  <c r="AI12" i="2895"/>
  <c r="AJ12" i="2895" s="1"/>
  <c r="AI11" i="2895"/>
  <c r="AI10" i="2895"/>
  <c r="AJ10" i="2895" s="1"/>
  <c r="AI9" i="2895"/>
  <c r="AJ9" i="2895" s="1"/>
  <c r="AI8" i="2895"/>
  <c r="AI7" i="2895"/>
  <c r="R24" i="2895"/>
  <c r="AE13" i="2895"/>
  <c r="AE11" i="2895"/>
  <c r="AE8" i="2895"/>
  <c r="AE7" i="2895"/>
  <c r="AG3" i="2895"/>
  <c r="AD14" i="2895"/>
  <c r="AE14" i="2895" s="1"/>
  <c r="AD13" i="2895"/>
  <c r="AD12" i="2895"/>
  <c r="AE12" i="2895" s="1"/>
  <c r="AD11" i="2895"/>
  <c r="AD10" i="2895"/>
  <c r="AE10" i="2895" s="1"/>
  <c r="AD9" i="2895"/>
  <c r="AE9" i="2895" s="1"/>
  <c r="AD8" i="2895"/>
  <c r="AD7" i="2895"/>
  <c r="Q24" i="2895"/>
  <c r="Z13" i="2895"/>
  <c r="Z11" i="2895"/>
  <c r="Z8" i="2895"/>
  <c r="Z7" i="2895"/>
  <c r="AB3" i="2895"/>
  <c r="Y14" i="2895"/>
  <c r="Z14" i="2895" s="1"/>
  <c r="Y13" i="2895"/>
  <c r="Y12" i="2895"/>
  <c r="Z12" i="2895" s="1"/>
  <c r="Y11" i="2895"/>
  <c r="Y10" i="2895"/>
  <c r="Z10" i="2895" s="1"/>
  <c r="Y9" i="2895"/>
  <c r="Z9" i="2895" s="1"/>
  <c r="Y8" i="2895"/>
  <c r="Y7" i="2895"/>
  <c r="U13" i="2895"/>
  <c r="U11" i="2895"/>
  <c r="U8" i="2895"/>
  <c r="P24" i="2895" s="1"/>
  <c r="W3" i="2895"/>
  <c r="T14" i="2895"/>
  <c r="U14" i="2895" s="1"/>
  <c r="T13" i="2895"/>
  <c r="T12" i="2895"/>
  <c r="U12" i="2895" s="1"/>
  <c r="T11" i="2895"/>
  <c r="T10" i="2895"/>
  <c r="U10" i="2895" s="1"/>
  <c r="T9" i="2895"/>
  <c r="U9" i="2895" s="1"/>
  <c r="T8" i="2895"/>
  <c r="T7" i="2895"/>
  <c r="U7" i="2895" s="1"/>
  <c r="T23" i="2895"/>
  <c r="S23" i="2895"/>
  <c r="R23" i="2895"/>
  <c r="P23" i="2895"/>
  <c r="N20" i="2895"/>
  <c r="O10" i="2895"/>
  <c r="O9" i="2895"/>
  <c r="O8" i="2895"/>
  <c r="O7" i="2895"/>
  <c r="Q3" i="2895"/>
  <c r="G3" i="2895"/>
  <c r="U23" i="2895" s="1"/>
  <c r="U28" i="2894"/>
  <c r="T28" i="2894"/>
  <c r="S28" i="2894"/>
  <c r="R28" i="2894"/>
  <c r="Q28" i="2894"/>
  <c r="P28" i="2894"/>
  <c r="AT13" i="2894"/>
  <c r="AT9" i="2894"/>
  <c r="AT7" i="2894"/>
  <c r="AV3" i="2894"/>
  <c r="AS14" i="2894"/>
  <c r="AT14" i="2894" s="1"/>
  <c r="AS13" i="2894"/>
  <c r="AS12" i="2894"/>
  <c r="AT12" i="2894" s="1"/>
  <c r="AS11" i="2894"/>
  <c r="AT11" i="2894" s="1"/>
  <c r="AS10" i="2894"/>
  <c r="AT10" i="2894" s="1"/>
  <c r="AS9" i="2894"/>
  <c r="AS8" i="2894"/>
  <c r="AT8" i="2894" s="1"/>
  <c r="U24" i="2894" s="1"/>
  <c r="AS7" i="2894"/>
  <c r="AO14" i="2894"/>
  <c r="AO13" i="2894"/>
  <c r="AO9" i="2894"/>
  <c r="AQ3" i="2894"/>
  <c r="AN14" i="2894"/>
  <c r="AN13" i="2894"/>
  <c r="AN12" i="2894"/>
  <c r="AO12" i="2894" s="1"/>
  <c r="AN11" i="2894"/>
  <c r="AO11" i="2894" s="1"/>
  <c r="AN10" i="2894"/>
  <c r="AO10" i="2894" s="1"/>
  <c r="AN9" i="2894"/>
  <c r="AN8" i="2894"/>
  <c r="AO8" i="2894" s="1"/>
  <c r="T24" i="2894" s="1"/>
  <c r="AN7" i="2894"/>
  <c r="AO7" i="2894" s="1"/>
  <c r="AJ13" i="2894"/>
  <c r="AJ9" i="2894"/>
  <c r="AJ7" i="2894"/>
  <c r="AL3" i="2894"/>
  <c r="AI14" i="2894"/>
  <c r="AJ14" i="2894" s="1"/>
  <c r="AI13" i="2894"/>
  <c r="AI12" i="2894"/>
  <c r="AJ12" i="2894" s="1"/>
  <c r="AI11" i="2894"/>
  <c r="AJ11" i="2894" s="1"/>
  <c r="AI10" i="2894"/>
  <c r="AJ10" i="2894" s="1"/>
  <c r="AI9" i="2894"/>
  <c r="AI8" i="2894"/>
  <c r="AJ8" i="2894" s="1"/>
  <c r="S24" i="2894" s="1"/>
  <c r="AI7" i="2894"/>
  <c r="AE14" i="2894"/>
  <c r="AE13" i="2894"/>
  <c r="AE9" i="2894"/>
  <c r="AG3" i="2894"/>
  <c r="AD14" i="2894"/>
  <c r="AD13" i="2894"/>
  <c r="AD12" i="2894"/>
  <c r="AE12" i="2894" s="1"/>
  <c r="AD11" i="2894"/>
  <c r="AE11" i="2894" s="1"/>
  <c r="AD10" i="2894"/>
  <c r="AE10" i="2894" s="1"/>
  <c r="AD9" i="2894"/>
  <c r="AD8" i="2894"/>
  <c r="AE8" i="2894" s="1"/>
  <c r="R24" i="2894" s="1"/>
  <c r="AD7" i="2894"/>
  <c r="AE7" i="2894" s="1"/>
  <c r="Z13" i="2894"/>
  <c r="Z9" i="2894"/>
  <c r="Z7" i="2894"/>
  <c r="AB3" i="2894"/>
  <c r="Y14" i="2894"/>
  <c r="Z14" i="2894" s="1"/>
  <c r="Y13" i="2894"/>
  <c r="Y12" i="2894"/>
  <c r="Z12" i="2894" s="1"/>
  <c r="Y11" i="2894"/>
  <c r="Z11" i="2894" s="1"/>
  <c r="Y10" i="2894"/>
  <c r="Z10" i="2894" s="1"/>
  <c r="Y9" i="2894"/>
  <c r="Y8" i="2894"/>
  <c r="Z8" i="2894" s="1"/>
  <c r="Q24" i="2894" s="1"/>
  <c r="Y7" i="2894"/>
  <c r="U14" i="2894"/>
  <c r="U13" i="2894"/>
  <c r="U9" i="2894"/>
  <c r="W3" i="2894"/>
  <c r="T14" i="2894"/>
  <c r="T13" i="2894"/>
  <c r="T12" i="2894"/>
  <c r="U12" i="2894" s="1"/>
  <c r="T11" i="2894"/>
  <c r="U11" i="2894" s="1"/>
  <c r="T10" i="2894"/>
  <c r="U10" i="2894" s="1"/>
  <c r="T9" i="2894"/>
  <c r="T8" i="2894"/>
  <c r="U8" i="2894" s="1"/>
  <c r="P24" i="2894" s="1"/>
  <c r="T7" i="2894"/>
  <c r="U7" i="2894" s="1"/>
  <c r="O10" i="2894"/>
  <c r="O9" i="2894"/>
  <c r="O8" i="2894"/>
  <c r="O7" i="2894"/>
  <c r="Q3" i="2894"/>
  <c r="G3" i="2894"/>
  <c r="U28" i="2893"/>
  <c r="T28" i="2893"/>
  <c r="S28" i="2893"/>
  <c r="R28" i="2893"/>
  <c r="Q28" i="2893"/>
  <c r="P28" i="2893"/>
  <c r="U24" i="2893"/>
  <c r="AT13" i="2893"/>
  <c r="AT12" i="2893"/>
  <c r="AT8" i="2893"/>
  <c r="AV3" i="2893"/>
  <c r="AS14" i="2893"/>
  <c r="AT14" i="2893" s="1"/>
  <c r="AS13" i="2893"/>
  <c r="AS12" i="2893"/>
  <c r="AS11" i="2893"/>
  <c r="AT11" i="2893" s="1"/>
  <c r="AS10" i="2893"/>
  <c r="AT10" i="2893" s="1"/>
  <c r="AS9" i="2893"/>
  <c r="AT9" i="2893" s="1"/>
  <c r="AS8" i="2893"/>
  <c r="AS7" i="2893"/>
  <c r="AT7" i="2893" s="1"/>
  <c r="AO14" i="2893"/>
  <c r="AO12" i="2893"/>
  <c r="AO8" i="2893"/>
  <c r="T24" i="2893" s="1"/>
  <c r="AQ3" i="2893"/>
  <c r="AN14" i="2893"/>
  <c r="AN13" i="2893"/>
  <c r="AO13" i="2893" s="1"/>
  <c r="AP13" i="2893" s="1"/>
  <c r="AQ13" i="2893" s="1"/>
  <c r="AN12" i="2893"/>
  <c r="AN11" i="2893"/>
  <c r="AO11" i="2893" s="1"/>
  <c r="AN10" i="2893"/>
  <c r="AO10" i="2893" s="1"/>
  <c r="AN9" i="2893"/>
  <c r="AO9" i="2893" s="1"/>
  <c r="AN8" i="2893"/>
  <c r="AN7" i="2893"/>
  <c r="AO7" i="2893" s="1"/>
  <c r="AQ4" i="2893" s="1"/>
  <c r="AJ13" i="2893"/>
  <c r="AJ12" i="2893"/>
  <c r="AJ8" i="2893"/>
  <c r="S24" i="2893" s="1"/>
  <c r="AL3" i="2893"/>
  <c r="AI14" i="2893"/>
  <c r="AJ14" i="2893" s="1"/>
  <c r="AI13" i="2893"/>
  <c r="AI12" i="2893"/>
  <c r="AI11" i="2893"/>
  <c r="AJ11" i="2893" s="1"/>
  <c r="AI10" i="2893"/>
  <c r="AJ10" i="2893" s="1"/>
  <c r="AI9" i="2893"/>
  <c r="AJ9" i="2893" s="1"/>
  <c r="AI8" i="2893"/>
  <c r="AI7" i="2893"/>
  <c r="AJ7" i="2893" s="1"/>
  <c r="R24" i="2893"/>
  <c r="AE14" i="2893"/>
  <c r="AE12" i="2893"/>
  <c r="AE8" i="2893"/>
  <c r="AG3" i="2893"/>
  <c r="AD14" i="2893"/>
  <c r="AD13" i="2893"/>
  <c r="AE13" i="2893" s="1"/>
  <c r="AD12" i="2893"/>
  <c r="AD11" i="2893"/>
  <c r="AE11" i="2893" s="1"/>
  <c r="AD10" i="2893"/>
  <c r="AE10" i="2893" s="1"/>
  <c r="AD9" i="2893"/>
  <c r="AE9" i="2893" s="1"/>
  <c r="AD8" i="2893"/>
  <c r="AD7" i="2893"/>
  <c r="AE7" i="2893" s="1"/>
  <c r="Q24" i="2893"/>
  <c r="Z13" i="2893"/>
  <c r="Z12" i="2893"/>
  <c r="Z8" i="2893"/>
  <c r="AB3" i="2893"/>
  <c r="Y14" i="2893"/>
  <c r="Z14" i="2893" s="1"/>
  <c r="Y13" i="2893"/>
  <c r="Y12" i="2893"/>
  <c r="Y11" i="2893"/>
  <c r="Z11" i="2893" s="1"/>
  <c r="Y10" i="2893"/>
  <c r="Z10" i="2893" s="1"/>
  <c r="Y9" i="2893"/>
  <c r="Z9" i="2893" s="1"/>
  <c r="Y8" i="2893"/>
  <c r="Y7" i="2893"/>
  <c r="Z7" i="2893" s="1"/>
  <c r="U14" i="2893"/>
  <c r="U12" i="2893"/>
  <c r="U8" i="2893"/>
  <c r="P24" i="2893" s="1"/>
  <c r="W3" i="2893"/>
  <c r="T14" i="2893"/>
  <c r="T13" i="2893"/>
  <c r="U13" i="2893" s="1"/>
  <c r="T12" i="2893"/>
  <c r="T11" i="2893"/>
  <c r="U11" i="2893" s="1"/>
  <c r="T10" i="2893"/>
  <c r="U10" i="2893" s="1"/>
  <c r="T9" i="2893"/>
  <c r="U9" i="2893" s="1"/>
  <c r="T8" i="2893"/>
  <c r="T7" i="2893"/>
  <c r="U7" i="2893" s="1"/>
  <c r="O10" i="2893"/>
  <c r="O9" i="2893"/>
  <c r="O8" i="2893"/>
  <c r="O7" i="2893"/>
  <c r="Q3" i="2893"/>
  <c r="G3" i="2893"/>
  <c r="U28" i="2892"/>
  <c r="T28" i="2892"/>
  <c r="S28" i="2892"/>
  <c r="R28" i="2892"/>
  <c r="Q28" i="2892"/>
  <c r="P28" i="2892"/>
  <c r="U24" i="2892"/>
  <c r="AT11" i="2892"/>
  <c r="AT8" i="2892"/>
  <c r="AT7" i="2892"/>
  <c r="AV3" i="2892"/>
  <c r="AS14" i="2892"/>
  <c r="AT14" i="2892" s="1"/>
  <c r="AS13" i="2892"/>
  <c r="AT13" i="2892" s="1"/>
  <c r="AS12" i="2892"/>
  <c r="AT12" i="2892" s="1"/>
  <c r="AS11" i="2892"/>
  <c r="AS10" i="2892"/>
  <c r="AT10" i="2892" s="1"/>
  <c r="AS9" i="2892"/>
  <c r="AT9" i="2892" s="1"/>
  <c r="AS8" i="2892"/>
  <c r="AS7" i="2892"/>
  <c r="AO13" i="2892"/>
  <c r="AO11" i="2892"/>
  <c r="AO8" i="2892"/>
  <c r="AO7" i="2892"/>
  <c r="AQ3" i="2892"/>
  <c r="AN14" i="2892"/>
  <c r="AO14" i="2892" s="1"/>
  <c r="AN13" i="2892"/>
  <c r="AN12" i="2892"/>
  <c r="AO12" i="2892" s="1"/>
  <c r="AN11" i="2892"/>
  <c r="AN10" i="2892"/>
  <c r="AO10" i="2892" s="1"/>
  <c r="AN9" i="2892"/>
  <c r="AO9" i="2892" s="1"/>
  <c r="AN8" i="2892"/>
  <c r="AN7" i="2892"/>
  <c r="S24" i="2892"/>
  <c r="AJ11" i="2892"/>
  <c r="AJ8" i="2892"/>
  <c r="AJ7" i="2892"/>
  <c r="AL3" i="2892"/>
  <c r="AI14" i="2892"/>
  <c r="AJ14" i="2892" s="1"/>
  <c r="AI13" i="2892"/>
  <c r="AJ13" i="2892" s="1"/>
  <c r="AI12" i="2892"/>
  <c r="AJ12" i="2892" s="1"/>
  <c r="AI11" i="2892"/>
  <c r="AI10" i="2892"/>
  <c r="AJ10" i="2892" s="1"/>
  <c r="AI9" i="2892"/>
  <c r="AJ9" i="2892" s="1"/>
  <c r="AI8" i="2892"/>
  <c r="AI7" i="2892"/>
  <c r="AE13" i="2892"/>
  <c r="AE11" i="2892"/>
  <c r="AE8" i="2892"/>
  <c r="AE7" i="2892"/>
  <c r="AG3" i="2892"/>
  <c r="AD14" i="2892"/>
  <c r="AE14" i="2892" s="1"/>
  <c r="AD13" i="2892"/>
  <c r="AD12" i="2892"/>
  <c r="AE12" i="2892" s="1"/>
  <c r="AD11" i="2892"/>
  <c r="AD10" i="2892"/>
  <c r="AE10" i="2892" s="1"/>
  <c r="AD9" i="2892"/>
  <c r="AE9" i="2892" s="1"/>
  <c r="AD8" i="2892"/>
  <c r="AD7" i="2892"/>
  <c r="Q24" i="2892"/>
  <c r="Z11" i="2892"/>
  <c r="Z8" i="2892"/>
  <c r="Z7" i="2892"/>
  <c r="AB3" i="2892"/>
  <c r="Y14" i="2892"/>
  <c r="Z14" i="2892" s="1"/>
  <c r="Y13" i="2892"/>
  <c r="Z13" i="2892" s="1"/>
  <c r="Y12" i="2892"/>
  <c r="Z12" i="2892" s="1"/>
  <c r="Y11" i="2892"/>
  <c r="Y10" i="2892"/>
  <c r="Z10" i="2892" s="1"/>
  <c r="Y9" i="2892"/>
  <c r="Z9" i="2892" s="1"/>
  <c r="Y8" i="2892"/>
  <c r="Y7" i="2892"/>
  <c r="U13" i="2892"/>
  <c r="U11" i="2892"/>
  <c r="U8" i="2892"/>
  <c r="U7" i="2892"/>
  <c r="W3" i="2892"/>
  <c r="T14" i="2892"/>
  <c r="U14" i="2892" s="1"/>
  <c r="T13" i="2892"/>
  <c r="T12" i="2892"/>
  <c r="U12" i="2892" s="1"/>
  <c r="T11" i="2892"/>
  <c r="T10" i="2892"/>
  <c r="U10" i="2892" s="1"/>
  <c r="T9" i="2892"/>
  <c r="U9" i="2892" s="1"/>
  <c r="T8" i="2892"/>
  <c r="T7" i="2892"/>
  <c r="T23" i="2892"/>
  <c r="Q23" i="2892"/>
  <c r="N20" i="2892"/>
  <c r="O10" i="2892"/>
  <c r="O9" i="2892"/>
  <c r="O8" i="2892"/>
  <c r="O7" i="2892"/>
  <c r="Q3" i="2892"/>
  <c r="G3" i="2892"/>
  <c r="R23" i="2892" s="1"/>
  <c r="U28" i="2891"/>
  <c r="T28" i="2891"/>
  <c r="S28" i="2891"/>
  <c r="R28" i="2891"/>
  <c r="Q28" i="2891"/>
  <c r="P28" i="2891"/>
  <c r="AT14" i="2891"/>
  <c r="AT10" i="2891"/>
  <c r="AT8" i="2891"/>
  <c r="U24" i="2891" s="1"/>
  <c r="AV3" i="2891"/>
  <c r="AS14" i="2891"/>
  <c r="AS13" i="2891"/>
  <c r="AT13" i="2891" s="1"/>
  <c r="AS12" i="2891"/>
  <c r="AT12" i="2891" s="1"/>
  <c r="AS11" i="2891"/>
  <c r="AT11" i="2891" s="1"/>
  <c r="AS10" i="2891"/>
  <c r="AS9" i="2891"/>
  <c r="AT9" i="2891" s="1"/>
  <c r="AS8" i="2891"/>
  <c r="AS7" i="2891"/>
  <c r="AT7" i="2891" s="1"/>
  <c r="AO14" i="2891"/>
  <c r="AO12" i="2891"/>
  <c r="AO10" i="2891"/>
  <c r="AO7" i="2891"/>
  <c r="AQ3" i="2891"/>
  <c r="AN14" i="2891"/>
  <c r="AN13" i="2891"/>
  <c r="AO13" i="2891" s="1"/>
  <c r="AN12" i="2891"/>
  <c r="AN11" i="2891"/>
  <c r="AO11" i="2891" s="1"/>
  <c r="AN10" i="2891"/>
  <c r="AN9" i="2891"/>
  <c r="AO9" i="2891" s="1"/>
  <c r="AN8" i="2891"/>
  <c r="AO8" i="2891" s="1"/>
  <c r="T24" i="2891" s="1"/>
  <c r="AN7" i="2891"/>
  <c r="AJ14" i="2891"/>
  <c r="AJ10" i="2891"/>
  <c r="AJ8" i="2891"/>
  <c r="S24" i="2891" s="1"/>
  <c r="AL3" i="2891"/>
  <c r="AI14" i="2891"/>
  <c r="AI13" i="2891"/>
  <c r="AJ13" i="2891" s="1"/>
  <c r="AI12" i="2891"/>
  <c r="AJ12" i="2891" s="1"/>
  <c r="AI11" i="2891"/>
  <c r="AJ11" i="2891" s="1"/>
  <c r="AI10" i="2891"/>
  <c r="AI9" i="2891"/>
  <c r="AJ9" i="2891" s="1"/>
  <c r="AI8" i="2891"/>
  <c r="AI7" i="2891"/>
  <c r="AJ7" i="2891" s="1"/>
  <c r="AE14" i="2891"/>
  <c r="AE12" i="2891"/>
  <c r="AE10" i="2891"/>
  <c r="AE8" i="2891"/>
  <c r="R24" i="2891" s="1"/>
  <c r="AG3" i="2891"/>
  <c r="AD14" i="2891"/>
  <c r="AD13" i="2891"/>
  <c r="AE13" i="2891" s="1"/>
  <c r="AD12" i="2891"/>
  <c r="AD11" i="2891"/>
  <c r="AE11" i="2891" s="1"/>
  <c r="AD10" i="2891"/>
  <c r="AD9" i="2891"/>
  <c r="AE9" i="2891" s="1"/>
  <c r="AD8" i="2891"/>
  <c r="AD7" i="2891"/>
  <c r="AE7" i="2891" s="1"/>
  <c r="Z14" i="2891"/>
  <c r="Z12" i="2891"/>
  <c r="Z10" i="2891"/>
  <c r="Z8" i="2891"/>
  <c r="Q24" i="2891" s="1"/>
  <c r="AB3" i="2891"/>
  <c r="Y14" i="2891"/>
  <c r="Y13" i="2891"/>
  <c r="Z13" i="2891" s="1"/>
  <c r="Y12" i="2891"/>
  <c r="Y11" i="2891"/>
  <c r="Z11" i="2891" s="1"/>
  <c r="Y10" i="2891"/>
  <c r="Y9" i="2891"/>
  <c r="Z9" i="2891" s="1"/>
  <c r="Y8" i="2891"/>
  <c r="Y7" i="2891"/>
  <c r="Z7" i="2891" s="1"/>
  <c r="U14" i="2891"/>
  <c r="U12" i="2891"/>
  <c r="U10" i="2891"/>
  <c r="U8" i="2891"/>
  <c r="P24" i="2891" s="1"/>
  <c r="W3" i="2891"/>
  <c r="T14" i="2891"/>
  <c r="T13" i="2891"/>
  <c r="U13" i="2891" s="1"/>
  <c r="T12" i="2891"/>
  <c r="T11" i="2891"/>
  <c r="U11" i="2891" s="1"/>
  <c r="T10" i="2891"/>
  <c r="T9" i="2891"/>
  <c r="U9" i="2891" s="1"/>
  <c r="T8" i="2891"/>
  <c r="T7" i="2891"/>
  <c r="U7" i="2891" s="1"/>
  <c r="T23" i="2891"/>
  <c r="R23" i="2891"/>
  <c r="P23" i="2891"/>
  <c r="O10" i="2891"/>
  <c r="O9" i="2891"/>
  <c r="O8" i="2891"/>
  <c r="O7" i="2891"/>
  <c r="Q3" i="2891"/>
  <c r="G3" i="2891"/>
  <c r="S23" i="2891" s="1"/>
  <c r="U28" i="2890"/>
  <c r="T28" i="2890"/>
  <c r="S28" i="2890"/>
  <c r="R28" i="2890"/>
  <c r="Q28" i="2890"/>
  <c r="P28" i="2890"/>
  <c r="AV4" i="2890"/>
  <c r="AU11" i="2890" s="1"/>
  <c r="AV11" i="2890" s="1"/>
  <c r="AT11" i="2890"/>
  <c r="AT9" i="2890"/>
  <c r="AT7" i="2890"/>
  <c r="AV3" i="2890"/>
  <c r="AS14" i="2890"/>
  <c r="AT14" i="2890" s="1"/>
  <c r="AS13" i="2890"/>
  <c r="AT13" i="2890" s="1"/>
  <c r="AS12" i="2890"/>
  <c r="AT12" i="2890" s="1"/>
  <c r="AS11" i="2890"/>
  <c r="AS10" i="2890"/>
  <c r="AT10" i="2890" s="1"/>
  <c r="AS9" i="2890"/>
  <c r="AS8" i="2890"/>
  <c r="AT8" i="2890" s="1"/>
  <c r="U24" i="2890" s="1"/>
  <c r="AS7" i="2890"/>
  <c r="AO11" i="2890"/>
  <c r="AO9" i="2890"/>
  <c r="AO7" i="2890"/>
  <c r="AQ3" i="2890"/>
  <c r="AN14" i="2890"/>
  <c r="AO14" i="2890" s="1"/>
  <c r="AN13" i="2890"/>
  <c r="AO13" i="2890" s="1"/>
  <c r="AN12" i="2890"/>
  <c r="AO12" i="2890" s="1"/>
  <c r="AN11" i="2890"/>
  <c r="AN10" i="2890"/>
  <c r="AO10" i="2890" s="1"/>
  <c r="AN9" i="2890"/>
  <c r="AN8" i="2890"/>
  <c r="AO8" i="2890" s="1"/>
  <c r="T24" i="2890" s="1"/>
  <c r="AN7" i="2890"/>
  <c r="AJ11" i="2890"/>
  <c r="AJ9" i="2890"/>
  <c r="AJ7" i="2890"/>
  <c r="AL3" i="2890"/>
  <c r="AI14" i="2890"/>
  <c r="AJ14" i="2890" s="1"/>
  <c r="AI13" i="2890"/>
  <c r="AJ13" i="2890" s="1"/>
  <c r="AI12" i="2890"/>
  <c r="AJ12" i="2890" s="1"/>
  <c r="AI11" i="2890"/>
  <c r="AI10" i="2890"/>
  <c r="AJ10" i="2890" s="1"/>
  <c r="AI9" i="2890"/>
  <c r="AI8" i="2890"/>
  <c r="AJ8" i="2890" s="1"/>
  <c r="S24" i="2890" s="1"/>
  <c r="AI7" i="2890"/>
  <c r="AE11" i="2890"/>
  <c r="AE9" i="2890"/>
  <c r="AE7" i="2890"/>
  <c r="AG3" i="2890"/>
  <c r="AD14" i="2890"/>
  <c r="AE14" i="2890" s="1"/>
  <c r="AD13" i="2890"/>
  <c r="AE13" i="2890" s="1"/>
  <c r="AD12" i="2890"/>
  <c r="AE12" i="2890" s="1"/>
  <c r="AD11" i="2890"/>
  <c r="AD10" i="2890"/>
  <c r="AE10" i="2890" s="1"/>
  <c r="AD9" i="2890"/>
  <c r="AD8" i="2890"/>
  <c r="AE8" i="2890" s="1"/>
  <c r="R24" i="2890" s="1"/>
  <c r="AD7" i="2890"/>
  <c r="Z11" i="2890"/>
  <c r="Z9" i="2890"/>
  <c r="Z7" i="2890"/>
  <c r="AB3" i="2890"/>
  <c r="Y14" i="2890"/>
  <c r="Z14" i="2890" s="1"/>
  <c r="Y13" i="2890"/>
  <c r="Z13" i="2890" s="1"/>
  <c r="Y12" i="2890"/>
  <c r="Z12" i="2890" s="1"/>
  <c r="Y11" i="2890"/>
  <c r="Y10" i="2890"/>
  <c r="Z10" i="2890" s="1"/>
  <c r="Y9" i="2890"/>
  <c r="Y8" i="2890"/>
  <c r="Z8" i="2890" s="1"/>
  <c r="Q24" i="2890" s="1"/>
  <c r="Y7" i="2890"/>
  <c r="U12" i="2890"/>
  <c r="U11" i="2890"/>
  <c r="U9" i="2890"/>
  <c r="U7" i="2890"/>
  <c r="W3" i="2890"/>
  <c r="T14" i="2890"/>
  <c r="U14" i="2890" s="1"/>
  <c r="T13" i="2890"/>
  <c r="U13" i="2890" s="1"/>
  <c r="T12" i="2890"/>
  <c r="T11" i="2890"/>
  <c r="T10" i="2890"/>
  <c r="U10" i="2890" s="1"/>
  <c r="T9" i="2890"/>
  <c r="T8" i="2890"/>
  <c r="U8" i="2890" s="1"/>
  <c r="P24" i="2890" s="1"/>
  <c r="T7" i="2890"/>
  <c r="S23" i="2890"/>
  <c r="O10" i="2890"/>
  <c r="O9" i="2890"/>
  <c r="O8" i="2890"/>
  <c r="O7" i="2890"/>
  <c r="Q4" i="2890"/>
  <c r="Q3" i="2890"/>
  <c r="G3" i="2890"/>
  <c r="R23" i="2890" s="1"/>
  <c r="U28" i="2889"/>
  <c r="T28" i="2889"/>
  <c r="S28" i="2889"/>
  <c r="R28" i="2889"/>
  <c r="Q28" i="2889"/>
  <c r="P28" i="2889"/>
  <c r="AT14" i="2889"/>
  <c r="AT12" i="2889"/>
  <c r="AT10" i="2889"/>
  <c r="AT7" i="2889"/>
  <c r="AV3" i="2889"/>
  <c r="AS14" i="2889"/>
  <c r="AS13" i="2889"/>
  <c r="AT13" i="2889" s="1"/>
  <c r="AS12" i="2889"/>
  <c r="AS11" i="2889"/>
  <c r="AT11" i="2889" s="1"/>
  <c r="AS10" i="2889"/>
  <c r="AS9" i="2889"/>
  <c r="AT9" i="2889" s="1"/>
  <c r="AS8" i="2889"/>
  <c r="AT8" i="2889" s="1"/>
  <c r="U24" i="2889" s="1"/>
  <c r="AS7" i="2889"/>
  <c r="AO14" i="2889"/>
  <c r="AO10" i="2889"/>
  <c r="AO8" i="2889"/>
  <c r="T24" i="2889" s="1"/>
  <c r="AQ3" i="2889"/>
  <c r="AN14" i="2889"/>
  <c r="AN13" i="2889"/>
  <c r="AO13" i="2889" s="1"/>
  <c r="AN12" i="2889"/>
  <c r="AO12" i="2889" s="1"/>
  <c r="AN11" i="2889"/>
  <c r="AO11" i="2889" s="1"/>
  <c r="AN10" i="2889"/>
  <c r="AN9" i="2889"/>
  <c r="AO9" i="2889" s="1"/>
  <c r="AN8" i="2889"/>
  <c r="AN7" i="2889"/>
  <c r="AO7" i="2889" s="1"/>
  <c r="AJ14" i="2889"/>
  <c r="AJ10" i="2889"/>
  <c r="AL4" i="2889" s="1"/>
  <c r="AJ7" i="2889"/>
  <c r="AL3" i="2889"/>
  <c r="AI14" i="2889"/>
  <c r="AI13" i="2889"/>
  <c r="AJ13" i="2889" s="1"/>
  <c r="AI12" i="2889"/>
  <c r="AJ12" i="2889" s="1"/>
  <c r="AI11" i="2889"/>
  <c r="AJ11" i="2889" s="1"/>
  <c r="AI10" i="2889"/>
  <c r="AI9" i="2889"/>
  <c r="AJ9" i="2889" s="1"/>
  <c r="AI8" i="2889"/>
  <c r="AJ8" i="2889" s="1"/>
  <c r="S24" i="2889" s="1"/>
  <c r="AI7" i="2889"/>
  <c r="R24" i="2889"/>
  <c r="AE14" i="2889"/>
  <c r="AE11" i="2889"/>
  <c r="AE8" i="2889"/>
  <c r="AG3" i="2889"/>
  <c r="AD14" i="2889"/>
  <c r="AD13" i="2889"/>
  <c r="AE13" i="2889" s="1"/>
  <c r="AD12" i="2889"/>
  <c r="AE12" i="2889" s="1"/>
  <c r="AD11" i="2889"/>
  <c r="AD10" i="2889"/>
  <c r="AE10" i="2889" s="1"/>
  <c r="AD9" i="2889"/>
  <c r="AE9" i="2889" s="1"/>
  <c r="AD8" i="2889"/>
  <c r="AD7" i="2889"/>
  <c r="AE7" i="2889" s="1"/>
  <c r="Z14" i="2889"/>
  <c r="Z12" i="2889"/>
  <c r="Z10" i="2889"/>
  <c r="Z8" i="2889"/>
  <c r="Q24" i="2889" s="1"/>
  <c r="AB3" i="2889"/>
  <c r="Y14" i="2889"/>
  <c r="Y13" i="2889"/>
  <c r="Z13" i="2889" s="1"/>
  <c r="Y12" i="2889"/>
  <c r="Y11" i="2889"/>
  <c r="Z11" i="2889" s="1"/>
  <c r="Y10" i="2889"/>
  <c r="Y9" i="2889"/>
  <c r="Z9" i="2889" s="1"/>
  <c r="Y8" i="2889"/>
  <c r="Y7" i="2889"/>
  <c r="Z7" i="2889" s="1"/>
  <c r="U14" i="2889"/>
  <c r="U12" i="2889"/>
  <c r="U10" i="2889"/>
  <c r="U8" i="2889"/>
  <c r="P24" i="2889" s="1"/>
  <c r="W3" i="2889"/>
  <c r="T14" i="2889"/>
  <c r="T13" i="2889"/>
  <c r="U13" i="2889" s="1"/>
  <c r="T12" i="2889"/>
  <c r="T11" i="2889"/>
  <c r="U11" i="2889" s="1"/>
  <c r="T10" i="2889"/>
  <c r="T9" i="2889"/>
  <c r="U9" i="2889" s="1"/>
  <c r="T8" i="2889"/>
  <c r="T7" i="2889"/>
  <c r="U7" i="2889" s="1"/>
  <c r="T23" i="2889"/>
  <c r="R23" i="2889"/>
  <c r="P23" i="2889"/>
  <c r="O10" i="2889"/>
  <c r="O9" i="2889"/>
  <c r="O8" i="2889"/>
  <c r="O7" i="2889"/>
  <c r="Q3" i="2889"/>
  <c r="G3" i="2889"/>
  <c r="U23" i="2889" s="1"/>
  <c r="U28" i="2888"/>
  <c r="T28" i="2888"/>
  <c r="S28" i="2888"/>
  <c r="R28" i="2888"/>
  <c r="Q28" i="2888"/>
  <c r="P28" i="2888"/>
  <c r="AT13" i="2888"/>
  <c r="AT11" i="2888"/>
  <c r="AT9" i="2888"/>
  <c r="AT7" i="2888"/>
  <c r="AV3" i="2888"/>
  <c r="AS14" i="2888"/>
  <c r="AT14" i="2888" s="1"/>
  <c r="AS13" i="2888"/>
  <c r="AS12" i="2888"/>
  <c r="AT12" i="2888" s="1"/>
  <c r="AS11" i="2888"/>
  <c r="AS10" i="2888"/>
  <c r="AT10" i="2888" s="1"/>
  <c r="AS9" i="2888"/>
  <c r="AS8" i="2888"/>
  <c r="AT8" i="2888" s="1"/>
  <c r="U24" i="2888" s="1"/>
  <c r="AS7" i="2888"/>
  <c r="AO13" i="2888"/>
  <c r="AO11" i="2888"/>
  <c r="AO9" i="2888"/>
  <c r="AO7" i="2888"/>
  <c r="AQ3" i="2888"/>
  <c r="AN14" i="2888"/>
  <c r="AO14" i="2888" s="1"/>
  <c r="AN13" i="2888"/>
  <c r="AN12" i="2888"/>
  <c r="AO12" i="2888" s="1"/>
  <c r="AN11" i="2888"/>
  <c r="AN10" i="2888"/>
  <c r="AO10" i="2888" s="1"/>
  <c r="AN9" i="2888"/>
  <c r="AN8" i="2888"/>
  <c r="AO8" i="2888" s="1"/>
  <c r="T24" i="2888" s="1"/>
  <c r="AN7" i="2888"/>
  <c r="AJ13" i="2888"/>
  <c r="AJ11" i="2888"/>
  <c r="AJ9" i="2888"/>
  <c r="AJ7" i="2888"/>
  <c r="AL3" i="2888"/>
  <c r="AI14" i="2888"/>
  <c r="AJ14" i="2888" s="1"/>
  <c r="AI13" i="2888"/>
  <c r="AI12" i="2888"/>
  <c r="AJ12" i="2888" s="1"/>
  <c r="AI11" i="2888"/>
  <c r="AI10" i="2888"/>
  <c r="AJ10" i="2888" s="1"/>
  <c r="AI9" i="2888"/>
  <c r="AI8" i="2888"/>
  <c r="AJ8" i="2888" s="1"/>
  <c r="S24" i="2888" s="1"/>
  <c r="AI7" i="2888"/>
  <c r="AE13" i="2888"/>
  <c r="AE11" i="2888"/>
  <c r="AE9" i="2888"/>
  <c r="AE7" i="2888"/>
  <c r="AG3" i="2888"/>
  <c r="AD14" i="2888"/>
  <c r="AE14" i="2888" s="1"/>
  <c r="AD13" i="2888"/>
  <c r="AD12" i="2888"/>
  <c r="AE12" i="2888" s="1"/>
  <c r="AD11" i="2888"/>
  <c r="AD10" i="2888"/>
  <c r="AE10" i="2888" s="1"/>
  <c r="AD9" i="2888"/>
  <c r="AD8" i="2888"/>
  <c r="AE8" i="2888" s="1"/>
  <c r="R24" i="2888" s="1"/>
  <c r="AD7" i="2888"/>
  <c r="Z13" i="2888"/>
  <c r="Z11" i="2888"/>
  <c r="Z9" i="2888"/>
  <c r="Z7" i="2888"/>
  <c r="AB3" i="2888"/>
  <c r="Y14" i="2888"/>
  <c r="Z14" i="2888" s="1"/>
  <c r="Y13" i="2888"/>
  <c r="Y12" i="2888"/>
  <c r="Z12" i="2888" s="1"/>
  <c r="Y11" i="2888"/>
  <c r="Y10" i="2888"/>
  <c r="Z10" i="2888" s="1"/>
  <c r="Y9" i="2888"/>
  <c r="Y8" i="2888"/>
  <c r="Z8" i="2888" s="1"/>
  <c r="Q24" i="2888" s="1"/>
  <c r="Y7" i="2888"/>
  <c r="U13" i="2888"/>
  <c r="U11" i="2888"/>
  <c r="U9" i="2888"/>
  <c r="U7" i="2888"/>
  <c r="W3" i="2888"/>
  <c r="T14" i="2888"/>
  <c r="U14" i="2888" s="1"/>
  <c r="T13" i="2888"/>
  <c r="T12" i="2888"/>
  <c r="U12" i="2888" s="1"/>
  <c r="T11" i="2888"/>
  <c r="T10" i="2888"/>
  <c r="U10" i="2888" s="1"/>
  <c r="T9" i="2888"/>
  <c r="T8" i="2888"/>
  <c r="U8" i="2888" s="1"/>
  <c r="P24" i="2888" s="1"/>
  <c r="T7" i="2888"/>
  <c r="U23" i="2888"/>
  <c r="O10" i="2888"/>
  <c r="O9" i="2888"/>
  <c r="O8" i="2888"/>
  <c r="O7" i="2888"/>
  <c r="Q3" i="2888"/>
  <c r="G3" i="2888"/>
  <c r="U28" i="2887"/>
  <c r="T28" i="2887"/>
  <c r="S28" i="2887"/>
  <c r="R28" i="2887"/>
  <c r="Q28" i="2887"/>
  <c r="P28" i="2887"/>
  <c r="AT14" i="2887"/>
  <c r="AT12" i="2887"/>
  <c r="AT10" i="2887"/>
  <c r="AT8" i="2887"/>
  <c r="U24" i="2887" s="1"/>
  <c r="AV3" i="2887"/>
  <c r="AS14" i="2887"/>
  <c r="AS13" i="2887"/>
  <c r="AT13" i="2887" s="1"/>
  <c r="AS12" i="2887"/>
  <c r="AS11" i="2887"/>
  <c r="AT11" i="2887" s="1"/>
  <c r="AS10" i="2887"/>
  <c r="AS9" i="2887"/>
  <c r="AT9" i="2887" s="1"/>
  <c r="AS8" i="2887"/>
  <c r="AS7" i="2887"/>
  <c r="AT7" i="2887" s="1"/>
  <c r="AO14" i="2887"/>
  <c r="AO12" i="2887"/>
  <c r="AO10" i="2887"/>
  <c r="AO8" i="2887"/>
  <c r="T24" i="2887" s="1"/>
  <c r="AQ3" i="2887"/>
  <c r="AN14" i="2887"/>
  <c r="AN13" i="2887"/>
  <c r="AO13" i="2887" s="1"/>
  <c r="AN12" i="2887"/>
  <c r="AN11" i="2887"/>
  <c r="AO11" i="2887" s="1"/>
  <c r="AN10" i="2887"/>
  <c r="AN9" i="2887"/>
  <c r="AO9" i="2887" s="1"/>
  <c r="AN8" i="2887"/>
  <c r="AN7" i="2887"/>
  <c r="AO7" i="2887" s="1"/>
  <c r="AJ14" i="2887"/>
  <c r="AJ12" i="2887"/>
  <c r="AJ10" i="2887"/>
  <c r="AJ8" i="2887"/>
  <c r="S24" i="2887" s="1"/>
  <c r="AL3" i="2887"/>
  <c r="AI14" i="2887"/>
  <c r="AI13" i="2887"/>
  <c r="AJ13" i="2887" s="1"/>
  <c r="AI12" i="2887"/>
  <c r="AI11" i="2887"/>
  <c r="AJ11" i="2887" s="1"/>
  <c r="AI10" i="2887"/>
  <c r="AI9" i="2887"/>
  <c r="AJ9" i="2887" s="1"/>
  <c r="AI8" i="2887"/>
  <c r="AI7" i="2887"/>
  <c r="AJ7" i="2887" s="1"/>
  <c r="AE14" i="2887"/>
  <c r="AE12" i="2887"/>
  <c r="AE10" i="2887"/>
  <c r="AE8" i="2887"/>
  <c r="R24" i="2887" s="1"/>
  <c r="AG3" i="2887"/>
  <c r="AD14" i="2887"/>
  <c r="AD13" i="2887"/>
  <c r="AE13" i="2887" s="1"/>
  <c r="AD12" i="2887"/>
  <c r="AD11" i="2887"/>
  <c r="AE11" i="2887" s="1"/>
  <c r="AD10" i="2887"/>
  <c r="AD9" i="2887"/>
  <c r="AE9" i="2887" s="1"/>
  <c r="AD8" i="2887"/>
  <c r="AD7" i="2887"/>
  <c r="AE7" i="2887" s="1"/>
  <c r="Z14" i="2887"/>
  <c r="Z12" i="2887"/>
  <c r="Z10" i="2887"/>
  <c r="Z8" i="2887"/>
  <c r="Q24" i="2887" s="1"/>
  <c r="AB3" i="2887"/>
  <c r="Y14" i="2887"/>
  <c r="Y13" i="2887"/>
  <c r="Z13" i="2887" s="1"/>
  <c r="Y12" i="2887"/>
  <c r="Y11" i="2887"/>
  <c r="Z11" i="2887" s="1"/>
  <c r="Y10" i="2887"/>
  <c r="Y9" i="2887"/>
  <c r="Z9" i="2887" s="1"/>
  <c r="Y8" i="2887"/>
  <c r="Y7" i="2887"/>
  <c r="Z7" i="2887" s="1"/>
  <c r="U14" i="2887"/>
  <c r="U12" i="2887"/>
  <c r="U10" i="2887"/>
  <c r="U8" i="2887"/>
  <c r="P24" i="2887" s="1"/>
  <c r="W3" i="2887"/>
  <c r="T14" i="2887"/>
  <c r="T13" i="2887"/>
  <c r="U13" i="2887" s="1"/>
  <c r="T12" i="2887"/>
  <c r="T11" i="2887"/>
  <c r="U11" i="2887" s="1"/>
  <c r="T10" i="2887"/>
  <c r="T9" i="2887"/>
  <c r="U9" i="2887" s="1"/>
  <c r="T8" i="2887"/>
  <c r="T7" i="2887"/>
  <c r="U7" i="2887" s="1"/>
  <c r="T23" i="2887"/>
  <c r="S23" i="2887"/>
  <c r="R23" i="2887"/>
  <c r="P23" i="2887"/>
  <c r="N20" i="2887"/>
  <c r="O10" i="2887"/>
  <c r="O9" i="2887"/>
  <c r="O8" i="2887"/>
  <c r="O7" i="2887"/>
  <c r="Q3" i="2887"/>
  <c r="G3" i="2887"/>
  <c r="U23" i="2887" s="1"/>
  <c r="U28" i="2886"/>
  <c r="T28" i="2886"/>
  <c r="S28" i="2886"/>
  <c r="R28" i="2886"/>
  <c r="Q28" i="2886"/>
  <c r="P28" i="2886"/>
  <c r="AT13" i="2886"/>
  <c r="AT11" i="2886"/>
  <c r="AT9" i="2886"/>
  <c r="AT7" i="2886"/>
  <c r="AV3" i="2886"/>
  <c r="AS14" i="2886"/>
  <c r="AT14" i="2886" s="1"/>
  <c r="AS13" i="2886"/>
  <c r="AS12" i="2886"/>
  <c r="AT12" i="2886" s="1"/>
  <c r="AS11" i="2886"/>
  <c r="AS10" i="2886"/>
  <c r="AT10" i="2886" s="1"/>
  <c r="AS9" i="2886"/>
  <c r="AS8" i="2886"/>
  <c r="AT8" i="2886" s="1"/>
  <c r="U24" i="2886" s="1"/>
  <c r="AS7" i="2886"/>
  <c r="AO13" i="2886"/>
  <c r="AO11" i="2886"/>
  <c r="AO9" i="2886"/>
  <c r="AO7" i="2886"/>
  <c r="AQ3" i="2886"/>
  <c r="AN14" i="2886"/>
  <c r="AO14" i="2886" s="1"/>
  <c r="AN13" i="2886"/>
  <c r="AN12" i="2886"/>
  <c r="AO12" i="2886" s="1"/>
  <c r="AN11" i="2886"/>
  <c r="AN10" i="2886"/>
  <c r="AO10" i="2886" s="1"/>
  <c r="AN9" i="2886"/>
  <c r="AN8" i="2886"/>
  <c r="AO8" i="2886" s="1"/>
  <c r="T24" i="2886" s="1"/>
  <c r="AN7" i="2886"/>
  <c r="AJ13" i="2886"/>
  <c r="AJ11" i="2886"/>
  <c r="AJ9" i="2886"/>
  <c r="AJ7" i="2886"/>
  <c r="AL3" i="2886"/>
  <c r="AI14" i="2886"/>
  <c r="AJ14" i="2886" s="1"/>
  <c r="AI13" i="2886"/>
  <c r="AI12" i="2886"/>
  <c r="AJ12" i="2886" s="1"/>
  <c r="AI11" i="2886"/>
  <c r="AI10" i="2886"/>
  <c r="AJ10" i="2886" s="1"/>
  <c r="AI9" i="2886"/>
  <c r="AI8" i="2886"/>
  <c r="AJ8" i="2886" s="1"/>
  <c r="S24" i="2886" s="1"/>
  <c r="AI7" i="2886"/>
  <c r="AE13" i="2886"/>
  <c r="AE11" i="2886"/>
  <c r="AE9" i="2886"/>
  <c r="AE7" i="2886"/>
  <c r="AG3" i="2886"/>
  <c r="AD14" i="2886"/>
  <c r="AE14" i="2886" s="1"/>
  <c r="AD13" i="2886"/>
  <c r="AD12" i="2886"/>
  <c r="AE12" i="2886" s="1"/>
  <c r="AD11" i="2886"/>
  <c r="AD10" i="2886"/>
  <c r="AE10" i="2886" s="1"/>
  <c r="AD9" i="2886"/>
  <c r="AD8" i="2886"/>
  <c r="AE8" i="2886" s="1"/>
  <c r="R24" i="2886" s="1"/>
  <c r="AD7" i="2886"/>
  <c r="Z13" i="2886"/>
  <c r="Z11" i="2886"/>
  <c r="Z9" i="2886"/>
  <c r="Z7" i="2886"/>
  <c r="AB3" i="2886"/>
  <c r="Y14" i="2886"/>
  <c r="Z14" i="2886" s="1"/>
  <c r="Y13" i="2886"/>
  <c r="Y12" i="2886"/>
  <c r="Z12" i="2886" s="1"/>
  <c r="Y11" i="2886"/>
  <c r="Y10" i="2886"/>
  <c r="Z10" i="2886" s="1"/>
  <c r="Y9" i="2886"/>
  <c r="Y8" i="2886"/>
  <c r="Z8" i="2886" s="1"/>
  <c r="Q24" i="2886" s="1"/>
  <c r="Y7" i="2886"/>
  <c r="U13" i="2886"/>
  <c r="U11" i="2886"/>
  <c r="U9" i="2886"/>
  <c r="U7" i="2886"/>
  <c r="W3" i="2886"/>
  <c r="T14" i="2886"/>
  <c r="U14" i="2886" s="1"/>
  <c r="T13" i="2886"/>
  <c r="T12" i="2886"/>
  <c r="U12" i="2886" s="1"/>
  <c r="T11" i="2886"/>
  <c r="T10" i="2886"/>
  <c r="U10" i="2886" s="1"/>
  <c r="T9" i="2886"/>
  <c r="T8" i="2886"/>
  <c r="U8" i="2886" s="1"/>
  <c r="P24" i="2886" s="1"/>
  <c r="T7" i="2886"/>
  <c r="S23" i="2886"/>
  <c r="N20" i="2886"/>
  <c r="O10" i="2886"/>
  <c r="O9" i="2886"/>
  <c r="O8" i="2886"/>
  <c r="O7" i="2886"/>
  <c r="Q3" i="2886"/>
  <c r="G3" i="2886"/>
  <c r="R23" i="2886" s="1"/>
  <c r="U28" i="2885"/>
  <c r="T28" i="2885"/>
  <c r="S28" i="2885"/>
  <c r="R28" i="2885"/>
  <c r="Q28" i="2885"/>
  <c r="P28" i="2885"/>
  <c r="AT14" i="2885"/>
  <c r="AT12" i="2885"/>
  <c r="AT10" i="2885"/>
  <c r="AT8" i="2885"/>
  <c r="U24" i="2885" s="1"/>
  <c r="AV3" i="2885"/>
  <c r="AS14" i="2885"/>
  <c r="AS13" i="2885"/>
  <c r="AT13" i="2885" s="1"/>
  <c r="AS12" i="2885"/>
  <c r="AS11" i="2885"/>
  <c r="AT11" i="2885" s="1"/>
  <c r="AS10" i="2885"/>
  <c r="AS9" i="2885"/>
  <c r="AT9" i="2885" s="1"/>
  <c r="AS8" i="2885"/>
  <c r="AS7" i="2885"/>
  <c r="AT7" i="2885" s="1"/>
  <c r="AO14" i="2885"/>
  <c r="AO12" i="2885"/>
  <c r="AO10" i="2885"/>
  <c r="AO8" i="2885"/>
  <c r="T24" i="2885" s="1"/>
  <c r="AQ3" i="2885"/>
  <c r="AN14" i="2885"/>
  <c r="AN13" i="2885"/>
  <c r="AO13" i="2885" s="1"/>
  <c r="AN12" i="2885"/>
  <c r="AN11" i="2885"/>
  <c r="AO11" i="2885" s="1"/>
  <c r="AN10" i="2885"/>
  <c r="AN9" i="2885"/>
  <c r="AO9" i="2885" s="1"/>
  <c r="AN8" i="2885"/>
  <c r="AN7" i="2885"/>
  <c r="AO7" i="2885" s="1"/>
  <c r="AJ14" i="2885"/>
  <c r="AJ12" i="2885"/>
  <c r="AJ10" i="2885"/>
  <c r="AJ8" i="2885"/>
  <c r="S24" i="2885" s="1"/>
  <c r="AL3" i="2885"/>
  <c r="AI14" i="2885"/>
  <c r="AI13" i="2885"/>
  <c r="AJ13" i="2885" s="1"/>
  <c r="AI12" i="2885"/>
  <c r="AI11" i="2885"/>
  <c r="AJ11" i="2885" s="1"/>
  <c r="AI10" i="2885"/>
  <c r="AI9" i="2885"/>
  <c r="AJ9" i="2885" s="1"/>
  <c r="AI8" i="2885"/>
  <c r="AI7" i="2885"/>
  <c r="AJ7" i="2885" s="1"/>
  <c r="AE14" i="2885"/>
  <c r="AE12" i="2885"/>
  <c r="AE10" i="2885"/>
  <c r="AE8" i="2885"/>
  <c r="R24" i="2885" s="1"/>
  <c r="AG3" i="2885"/>
  <c r="AD14" i="2885"/>
  <c r="AD13" i="2885"/>
  <c r="AE13" i="2885" s="1"/>
  <c r="AD12" i="2885"/>
  <c r="AD11" i="2885"/>
  <c r="AE11" i="2885" s="1"/>
  <c r="AD10" i="2885"/>
  <c r="AD9" i="2885"/>
  <c r="AE9" i="2885" s="1"/>
  <c r="AD8" i="2885"/>
  <c r="AD7" i="2885"/>
  <c r="AE7" i="2885" s="1"/>
  <c r="Z14" i="2885"/>
  <c r="Z12" i="2885"/>
  <c r="Z10" i="2885"/>
  <c r="Z8" i="2885"/>
  <c r="Q24" i="2885" s="1"/>
  <c r="AB3" i="2885"/>
  <c r="Y14" i="2885"/>
  <c r="Y13" i="2885"/>
  <c r="Z13" i="2885" s="1"/>
  <c r="Y12" i="2885"/>
  <c r="Y11" i="2885"/>
  <c r="Z11" i="2885" s="1"/>
  <c r="Y10" i="2885"/>
  <c r="Y9" i="2885"/>
  <c r="Z9" i="2885" s="1"/>
  <c r="Y8" i="2885"/>
  <c r="Y7" i="2885"/>
  <c r="Z7" i="2885" s="1"/>
  <c r="U14" i="2885"/>
  <c r="U12" i="2885"/>
  <c r="U10" i="2885"/>
  <c r="U8" i="2885"/>
  <c r="P24" i="2885" s="1"/>
  <c r="W3" i="2885"/>
  <c r="T14" i="2885"/>
  <c r="T13" i="2885"/>
  <c r="U13" i="2885" s="1"/>
  <c r="T12" i="2885"/>
  <c r="T11" i="2885"/>
  <c r="U11" i="2885" s="1"/>
  <c r="T10" i="2885"/>
  <c r="T9" i="2885"/>
  <c r="U9" i="2885" s="1"/>
  <c r="T8" i="2885"/>
  <c r="T7" i="2885"/>
  <c r="U7" i="2885" s="1"/>
  <c r="T23" i="2885"/>
  <c r="R23" i="2885"/>
  <c r="P23" i="2885"/>
  <c r="O10" i="2885"/>
  <c r="O9" i="2885"/>
  <c r="O8" i="2885"/>
  <c r="O7" i="2885"/>
  <c r="Q3" i="2885"/>
  <c r="G3" i="2885"/>
  <c r="U23" i="2885" s="1"/>
  <c r="U28" i="2884"/>
  <c r="T28" i="2884"/>
  <c r="S28" i="2884"/>
  <c r="R28" i="2884"/>
  <c r="Q28" i="2884"/>
  <c r="P28" i="2884"/>
  <c r="AT13" i="2884"/>
  <c r="AT11" i="2884"/>
  <c r="AT9" i="2884"/>
  <c r="AT7" i="2884"/>
  <c r="AV3" i="2884"/>
  <c r="AS14" i="2884"/>
  <c r="AT14" i="2884" s="1"/>
  <c r="AS13" i="2884"/>
  <c r="AS12" i="2884"/>
  <c r="AT12" i="2884" s="1"/>
  <c r="AS11" i="2884"/>
  <c r="AS10" i="2884"/>
  <c r="AT10" i="2884" s="1"/>
  <c r="AS9" i="2884"/>
  <c r="AS8" i="2884"/>
  <c r="AT8" i="2884" s="1"/>
  <c r="U24" i="2884" s="1"/>
  <c r="AS7" i="2884"/>
  <c r="AO13" i="2884"/>
  <c r="AO11" i="2884"/>
  <c r="AO9" i="2884"/>
  <c r="AO7" i="2884"/>
  <c r="AQ3" i="2884"/>
  <c r="AN14" i="2884"/>
  <c r="AO14" i="2884" s="1"/>
  <c r="AN13" i="2884"/>
  <c r="AN12" i="2884"/>
  <c r="AO12" i="2884" s="1"/>
  <c r="AN11" i="2884"/>
  <c r="AN10" i="2884"/>
  <c r="AO10" i="2884" s="1"/>
  <c r="AN9" i="2884"/>
  <c r="AN8" i="2884"/>
  <c r="AO8" i="2884" s="1"/>
  <c r="T24" i="2884" s="1"/>
  <c r="AN7" i="2884"/>
  <c r="AJ13" i="2884"/>
  <c r="AJ11" i="2884"/>
  <c r="AJ9" i="2884"/>
  <c r="AJ7" i="2884"/>
  <c r="AL3" i="2884"/>
  <c r="AI14" i="2884"/>
  <c r="AJ14" i="2884" s="1"/>
  <c r="AI13" i="2884"/>
  <c r="AI12" i="2884"/>
  <c r="AJ12" i="2884" s="1"/>
  <c r="AI11" i="2884"/>
  <c r="AI10" i="2884"/>
  <c r="AJ10" i="2884" s="1"/>
  <c r="AI9" i="2884"/>
  <c r="AI8" i="2884"/>
  <c r="AJ8" i="2884" s="1"/>
  <c r="S24" i="2884" s="1"/>
  <c r="AI7" i="2884"/>
  <c r="AE13" i="2884"/>
  <c r="AE11" i="2884"/>
  <c r="AE9" i="2884"/>
  <c r="AE7" i="2884"/>
  <c r="AG3" i="2884"/>
  <c r="AD14" i="2884"/>
  <c r="AE14" i="2884" s="1"/>
  <c r="AD13" i="2884"/>
  <c r="AD12" i="2884"/>
  <c r="AE12" i="2884" s="1"/>
  <c r="AD11" i="2884"/>
  <c r="AD10" i="2884"/>
  <c r="AE10" i="2884" s="1"/>
  <c r="AD9" i="2884"/>
  <c r="AD8" i="2884"/>
  <c r="AE8" i="2884" s="1"/>
  <c r="R24" i="2884" s="1"/>
  <c r="AD7" i="2884"/>
  <c r="Z13" i="2884"/>
  <c r="Z11" i="2884"/>
  <c r="Z9" i="2884"/>
  <c r="Z7" i="2884"/>
  <c r="AB3" i="2884"/>
  <c r="Y14" i="2884"/>
  <c r="Z14" i="2884" s="1"/>
  <c r="Y13" i="2884"/>
  <c r="Y12" i="2884"/>
  <c r="Z12" i="2884" s="1"/>
  <c r="Y11" i="2884"/>
  <c r="Y10" i="2884"/>
  <c r="Z10" i="2884" s="1"/>
  <c r="Y9" i="2884"/>
  <c r="Y8" i="2884"/>
  <c r="Z8" i="2884" s="1"/>
  <c r="Q24" i="2884" s="1"/>
  <c r="Y7" i="2884"/>
  <c r="U13" i="2884"/>
  <c r="U11" i="2884"/>
  <c r="U9" i="2884"/>
  <c r="U7" i="2884"/>
  <c r="W3" i="2884"/>
  <c r="T14" i="2884"/>
  <c r="U14" i="2884" s="1"/>
  <c r="T13" i="2884"/>
  <c r="T12" i="2884"/>
  <c r="U12" i="2884" s="1"/>
  <c r="T11" i="2884"/>
  <c r="T10" i="2884"/>
  <c r="U10" i="2884" s="1"/>
  <c r="T9" i="2884"/>
  <c r="T8" i="2884"/>
  <c r="U8" i="2884" s="1"/>
  <c r="P24" i="2884" s="1"/>
  <c r="T7" i="2884"/>
  <c r="O10" i="2884"/>
  <c r="O9" i="2884"/>
  <c r="O8" i="2884"/>
  <c r="O7" i="2884"/>
  <c r="Q3" i="2884"/>
  <c r="G3" i="2884"/>
  <c r="U28" i="2883"/>
  <c r="T28" i="2883"/>
  <c r="S28" i="2883"/>
  <c r="R28" i="2883"/>
  <c r="Q28" i="2883"/>
  <c r="P28" i="2883"/>
  <c r="AT14" i="2883"/>
  <c r="AT12" i="2883"/>
  <c r="AT10" i="2883"/>
  <c r="AT8" i="2883"/>
  <c r="U24" i="2883" s="1"/>
  <c r="AV3" i="2883"/>
  <c r="AS14" i="2883"/>
  <c r="AS13" i="2883"/>
  <c r="AT13" i="2883" s="1"/>
  <c r="AS12" i="2883"/>
  <c r="AS11" i="2883"/>
  <c r="AT11" i="2883" s="1"/>
  <c r="AS10" i="2883"/>
  <c r="AS9" i="2883"/>
  <c r="AT9" i="2883" s="1"/>
  <c r="AS8" i="2883"/>
  <c r="AS7" i="2883"/>
  <c r="AT7" i="2883" s="1"/>
  <c r="AO14" i="2883"/>
  <c r="AO12" i="2883"/>
  <c r="AO10" i="2883"/>
  <c r="AO8" i="2883"/>
  <c r="T24" i="2883" s="1"/>
  <c r="AQ3" i="2883"/>
  <c r="AN14" i="2883"/>
  <c r="AN13" i="2883"/>
  <c r="AO13" i="2883" s="1"/>
  <c r="AN12" i="2883"/>
  <c r="AN11" i="2883"/>
  <c r="AO11" i="2883" s="1"/>
  <c r="AN10" i="2883"/>
  <c r="AN9" i="2883"/>
  <c r="AO9" i="2883" s="1"/>
  <c r="AN8" i="2883"/>
  <c r="AN7" i="2883"/>
  <c r="AO7" i="2883" s="1"/>
  <c r="AJ14" i="2883"/>
  <c r="AJ12" i="2883"/>
  <c r="AJ10" i="2883"/>
  <c r="AJ8" i="2883"/>
  <c r="S24" i="2883" s="1"/>
  <c r="AL3" i="2883"/>
  <c r="AI14" i="2883"/>
  <c r="AI13" i="2883"/>
  <c r="AJ13" i="2883" s="1"/>
  <c r="AI12" i="2883"/>
  <c r="AI11" i="2883"/>
  <c r="AJ11" i="2883" s="1"/>
  <c r="AI10" i="2883"/>
  <c r="AI9" i="2883"/>
  <c r="AJ9" i="2883" s="1"/>
  <c r="AI8" i="2883"/>
  <c r="AI7" i="2883"/>
  <c r="AJ7" i="2883" s="1"/>
  <c r="AE14" i="2883"/>
  <c r="AE12" i="2883"/>
  <c r="AE10" i="2883"/>
  <c r="AE8" i="2883"/>
  <c r="R24" i="2883" s="1"/>
  <c r="AG3" i="2883"/>
  <c r="AD14" i="2883"/>
  <c r="AD13" i="2883"/>
  <c r="AE13" i="2883" s="1"/>
  <c r="AD12" i="2883"/>
  <c r="AD11" i="2883"/>
  <c r="AE11" i="2883" s="1"/>
  <c r="AD10" i="2883"/>
  <c r="AD9" i="2883"/>
  <c r="AE9" i="2883" s="1"/>
  <c r="AD8" i="2883"/>
  <c r="AD7" i="2883"/>
  <c r="AE7" i="2883" s="1"/>
  <c r="Z14" i="2883"/>
  <c r="Z12" i="2883"/>
  <c r="Z10" i="2883"/>
  <c r="Z8" i="2883"/>
  <c r="Q24" i="2883" s="1"/>
  <c r="AB3" i="2883"/>
  <c r="Y14" i="2883"/>
  <c r="Y13" i="2883"/>
  <c r="Z13" i="2883" s="1"/>
  <c r="Y12" i="2883"/>
  <c r="Y11" i="2883"/>
  <c r="Z11" i="2883" s="1"/>
  <c r="Y10" i="2883"/>
  <c r="Y9" i="2883"/>
  <c r="Z9" i="2883" s="1"/>
  <c r="Y8" i="2883"/>
  <c r="Y7" i="2883"/>
  <c r="Z7" i="2883" s="1"/>
  <c r="U14" i="2883"/>
  <c r="U12" i="2883"/>
  <c r="U10" i="2883"/>
  <c r="U8" i="2883"/>
  <c r="P24" i="2883" s="1"/>
  <c r="W3" i="2883"/>
  <c r="T14" i="2883"/>
  <c r="T13" i="2883"/>
  <c r="U13" i="2883" s="1"/>
  <c r="T12" i="2883"/>
  <c r="T11" i="2883"/>
  <c r="U11" i="2883" s="1"/>
  <c r="T10" i="2883"/>
  <c r="T9" i="2883"/>
  <c r="U9" i="2883" s="1"/>
  <c r="T8" i="2883"/>
  <c r="T7" i="2883"/>
  <c r="U7" i="2883" s="1"/>
  <c r="T23" i="2883"/>
  <c r="S23" i="2883"/>
  <c r="R23" i="2883"/>
  <c r="P23" i="2883"/>
  <c r="N20" i="2883"/>
  <c r="O10" i="2883"/>
  <c r="O9" i="2883"/>
  <c r="O8" i="2883"/>
  <c r="O7" i="2883"/>
  <c r="Q3" i="2883"/>
  <c r="G3" i="2883"/>
  <c r="U23" i="2883" s="1"/>
  <c r="U28" i="2882"/>
  <c r="T28" i="2882"/>
  <c r="S28" i="2882"/>
  <c r="R28" i="2882"/>
  <c r="Q28" i="2882"/>
  <c r="P28" i="2882"/>
  <c r="AT13" i="2882"/>
  <c r="AT11" i="2882"/>
  <c r="AT9" i="2882"/>
  <c r="AT7" i="2882"/>
  <c r="AV4" i="2882" s="1"/>
  <c r="AU14" i="2882" s="1"/>
  <c r="AV14" i="2882" s="1"/>
  <c r="AV3" i="2882"/>
  <c r="AS14" i="2882"/>
  <c r="AT14" i="2882" s="1"/>
  <c r="AS13" i="2882"/>
  <c r="AS12" i="2882"/>
  <c r="AT12" i="2882" s="1"/>
  <c r="AU12" i="2882" s="1"/>
  <c r="AV12" i="2882" s="1"/>
  <c r="AS11" i="2882"/>
  <c r="AS10" i="2882"/>
  <c r="AT10" i="2882" s="1"/>
  <c r="AS9" i="2882"/>
  <c r="AS8" i="2882"/>
  <c r="AT8" i="2882" s="1"/>
  <c r="U24" i="2882" s="1"/>
  <c r="AS7" i="2882"/>
  <c r="AO13" i="2882"/>
  <c r="AO11" i="2882"/>
  <c r="AO9" i="2882"/>
  <c r="AO7" i="2882"/>
  <c r="AQ4" i="2882" s="1"/>
  <c r="AQ3" i="2882"/>
  <c r="AN14" i="2882"/>
  <c r="AO14" i="2882" s="1"/>
  <c r="AN13" i="2882"/>
  <c r="AN12" i="2882"/>
  <c r="AO12" i="2882" s="1"/>
  <c r="AN11" i="2882"/>
  <c r="AN10" i="2882"/>
  <c r="AO10" i="2882" s="1"/>
  <c r="AN9" i="2882"/>
  <c r="AN8" i="2882"/>
  <c r="AO8" i="2882" s="1"/>
  <c r="T24" i="2882" s="1"/>
  <c r="AN7" i="2882"/>
  <c r="AJ13" i="2882"/>
  <c r="AJ11" i="2882"/>
  <c r="AJ9" i="2882"/>
  <c r="AJ7" i="2882"/>
  <c r="AL3" i="2882"/>
  <c r="AI14" i="2882"/>
  <c r="AJ14" i="2882" s="1"/>
  <c r="AI13" i="2882"/>
  <c r="AI12" i="2882"/>
  <c r="AJ12" i="2882" s="1"/>
  <c r="AI11" i="2882"/>
  <c r="AI10" i="2882"/>
  <c r="AJ10" i="2882" s="1"/>
  <c r="AI9" i="2882"/>
  <c r="AI8" i="2882"/>
  <c r="AJ8" i="2882" s="1"/>
  <c r="S24" i="2882" s="1"/>
  <c r="AI7" i="2882"/>
  <c r="AE13" i="2882"/>
  <c r="AE11" i="2882"/>
  <c r="AE9" i="2882"/>
  <c r="AE7" i="2882"/>
  <c r="AG4" i="2882" s="1"/>
  <c r="AG3" i="2882"/>
  <c r="AD14" i="2882"/>
  <c r="AE14" i="2882" s="1"/>
  <c r="AF14" i="2882" s="1"/>
  <c r="AG14" i="2882" s="1"/>
  <c r="AD13" i="2882"/>
  <c r="AD12" i="2882"/>
  <c r="AE12" i="2882" s="1"/>
  <c r="AD11" i="2882"/>
  <c r="AD10" i="2882"/>
  <c r="AE10" i="2882" s="1"/>
  <c r="AF10" i="2882" s="1"/>
  <c r="AG10" i="2882" s="1"/>
  <c r="AD9" i="2882"/>
  <c r="AD8" i="2882"/>
  <c r="AE8" i="2882" s="1"/>
  <c r="R24" i="2882" s="1"/>
  <c r="AD7" i="2882"/>
  <c r="Z13" i="2882"/>
  <c r="Z11" i="2882"/>
  <c r="Z9" i="2882"/>
  <c r="Z7" i="2882"/>
  <c r="AB4" i="2882" s="1"/>
  <c r="AA14" i="2882" s="1"/>
  <c r="AB14" i="2882" s="1"/>
  <c r="AB3" i="2882"/>
  <c r="Y14" i="2882"/>
  <c r="Z14" i="2882" s="1"/>
  <c r="Y13" i="2882"/>
  <c r="Y12" i="2882"/>
  <c r="Z12" i="2882" s="1"/>
  <c r="Y11" i="2882"/>
  <c r="Y10" i="2882"/>
  <c r="Z10" i="2882" s="1"/>
  <c r="Y9" i="2882"/>
  <c r="Y8" i="2882"/>
  <c r="Z8" i="2882" s="1"/>
  <c r="Q24" i="2882" s="1"/>
  <c r="Y7" i="2882"/>
  <c r="U13" i="2882"/>
  <c r="U11" i="2882"/>
  <c r="U9" i="2882"/>
  <c r="U7" i="2882"/>
  <c r="W4" i="2882" s="1"/>
  <c r="W3" i="2882"/>
  <c r="T14" i="2882"/>
  <c r="U14" i="2882" s="1"/>
  <c r="T13" i="2882"/>
  <c r="T12" i="2882"/>
  <c r="U12" i="2882" s="1"/>
  <c r="T11" i="2882"/>
  <c r="T10" i="2882"/>
  <c r="U10" i="2882" s="1"/>
  <c r="T9" i="2882"/>
  <c r="T8" i="2882"/>
  <c r="U8" i="2882" s="1"/>
  <c r="P24" i="2882" s="1"/>
  <c r="T7" i="2882"/>
  <c r="O10" i="2882"/>
  <c r="O9" i="2882"/>
  <c r="O8" i="2882"/>
  <c r="O7" i="2882"/>
  <c r="Q3" i="2882"/>
  <c r="G3" i="2882"/>
  <c r="U28" i="2881"/>
  <c r="T28" i="2881"/>
  <c r="S28" i="2881"/>
  <c r="R28" i="2881"/>
  <c r="Q28" i="2881"/>
  <c r="P28" i="2881"/>
  <c r="AT14" i="2881"/>
  <c r="AT12" i="2881"/>
  <c r="AT10" i="2881"/>
  <c r="AT8" i="2881"/>
  <c r="U24" i="2881" s="1"/>
  <c r="AV3" i="2881"/>
  <c r="AS14" i="2881"/>
  <c r="AS13" i="2881"/>
  <c r="AT13" i="2881" s="1"/>
  <c r="AS12" i="2881"/>
  <c r="AS11" i="2881"/>
  <c r="AT11" i="2881" s="1"/>
  <c r="AS10" i="2881"/>
  <c r="AS9" i="2881"/>
  <c r="AT9" i="2881" s="1"/>
  <c r="AS8" i="2881"/>
  <c r="AS7" i="2881"/>
  <c r="AT7" i="2881" s="1"/>
  <c r="AO14" i="2881"/>
  <c r="AO12" i="2881"/>
  <c r="AO10" i="2881"/>
  <c r="AO8" i="2881"/>
  <c r="T24" i="2881" s="1"/>
  <c r="AQ3" i="2881"/>
  <c r="AN14" i="2881"/>
  <c r="AN13" i="2881"/>
  <c r="AO13" i="2881" s="1"/>
  <c r="AN12" i="2881"/>
  <c r="AN11" i="2881"/>
  <c r="AO11" i="2881" s="1"/>
  <c r="AN10" i="2881"/>
  <c r="AN9" i="2881"/>
  <c r="AO9" i="2881" s="1"/>
  <c r="AN8" i="2881"/>
  <c r="AN7" i="2881"/>
  <c r="AO7" i="2881" s="1"/>
  <c r="AJ14" i="2881"/>
  <c r="AJ12" i="2881"/>
  <c r="AJ10" i="2881"/>
  <c r="AJ8" i="2881"/>
  <c r="S24" i="2881" s="1"/>
  <c r="AL3" i="2881"/>
  <c r="AI14" i="2881"/>
  <c r="AI13" i="2881"/>
  <c r="AJ13" i="2881" s="1"/>
  <c r="AI12" i="2881"/>
  <c r="AI11" i="2881"/>
  <c r="AJ11" i="2881" s="1"/>
  <c r="AI10" i="2881"/>
  <c r="AI9" i="2881"/>
  <c r="AJ9" i="2881" s="1"/>
  <c r="AI8" i="2881"/>
  <c r="AI7" i="2881"/>
  <c r="AJ7" i="2881" s="1"/>
  <c r="AE14" i="2881"/>
  <c r="AE12" i="2881"/>
  <c r="AE10" i="2881"/>
  <c r="AE8" i="2881"/>
  <c r="R24" i="2881" s="1"/>
  <c r="AG3" i="2881"/>
  <c r="AD14" i="2881"/>
  <c r="AD13" i="2881"/>
  <c r="AE13" i="2881" s="1"/>
  <c r="AD12" i="2881"/>
  <c r="AD11" i="2881"/>
  <c r="AE11" i="2881" s="1"/>
  <c r="AD10" i="2881"/>
  <c r="AD9" i="2881"/>
  <c r="AE9" i="2881" s="1"/>
  <c r="AD8" i="2881"/>
  <c r="AD7" i="2881"/>
  <c r="AE7" i="2881" s="1"/>
  <c r="Z14" i="2881"/>
  <c r="Z12" i="2881"/>
  <c r="Z10" i="2881"/>
  <c r="Z8" i="2881"/>
  <c r="Q24" i="2881" s="1"/>
  <c r="AB3" i="2881"/>
  <c r="Y14" i="2881"/>
  <c r="Y13" i="2881"/>
  <c r="Z13" i="2881" s="1"/>
  <c r="Y12" i="2881"/>
  <c r="Y11" i="2881"/>
  <c r="Z11" i="2881" s="1"/>
  <c r="Y10" i="2881"/>
  <c r="Y9" i="2881"/>
  <c r="Z9" i="2881" s="1"/>
  <c r="Y8" i="2881"/>
  <c r="Y7" i="2881"/>
  <c r="Z7" i="2881" s="1"/>
  <c r="U14" i="2881"/>
  <c r="U12" i="2881"/>
  <c r="U10" i="2881"/>
  <c r="U8" i="2881"/>
  <c r="P24" i="2881" s="1"/>
  <c r="W3" i="2881"/>
  <c r="T14" i="2881"/>
  <c r="T13" i="2881"/>
  <c r="U13" i="2881" s="1"/>
  <c r="T12" i="2881"/>
  <c r="T11" i="2881"/>
  <c r="U11" i="2881" s="1"/>
  <c r="T10" i="2881"/>
  <c r="T9" i="2881"/>
  <c r="U9" i="2881" s="1"/>
  <c r="T8" i="2881"/>
  <c r="T7" i="2881"/>
  <c r="U7" i="2881" s="1"/>
  <c r="T23" i="2881"/>
  <c r="R23" i="2881"/>
  <c r="P23" i="2881"/>
  <c r="O10" i="2881"/>
  <c r="O9" i="2881"/>
  <c r="O8" i="2881"/>
  <c r="O7" i="2881"/>
  <c r="Q3" i="2881"/>
  <c r="G3" i="2881"/>
  <c r="U23" i="2881" s="1"/>
  <c r="U28" i="2880"/>
  <c r="T28" i="2880"/>
  <c r="S28" i="2880"/>
  <c r="R28" i="2880"/>
  <c r="Q28" i="2880"/>
  <c r="P28" i="2880"/>
  <c r="AT13" i="2880"/>
  <c r="AT11" i="2880"/>
  <c r="AT9" i="2880"/>
  <c r="AT7" i="2880"/>
  <c r="AV4" i="2880" s="1"/>
  <c r="AV3" i="2880"/>
  <c r="AS14" i="2880"/>
  <c r="AT14" i="2880" s="1"/>
  <c r="AU14" i="2880" s="1"/>
  <c r="AV14" i="2880" s="1"/>
  <c r="AS13" i="2880"/>
  <c r="AS12" i="2880"/>
  <c r="AT12" i="2880" s="1"/>
  <c r="AS11" i="2880"/>
  <c r="AS10" i="2880"/>
  <c r="AT10" i="2880" s="1"/>
  <c r="AU10" i="2880" s="1"/>
  <c r="AV10" i="2880" s="1"/>
  <c r="AS9" i="2880"/>
  <c r="AS8" i="2880"/>
  <c r="AT8" i="2880" s="1"/>
  <c r="U24" i="2880" s="1"/>
  <c r="AS7" i="2880"/>
  <c r="AO13" i="2880"/>
  <c r="AO11" i="2880"/>
  <c r="AO9" i="2880"/>
  <c r="AO7" i="2880"/>
  <c r="AQ3" i="2880"/>
  <c r="AN14" i="2880"/>
  <c r="AO14" i="2880" s="1"/>
  <c r="AN13" i="2880"/>
  <c r="AN12" i="2880"/>
  <c r="AO12" i="2880" s="1"/>
  <c r="AN11" i="2880"/>
  <c r="AN10" i="2880"/>
  <c r="AO10" i="2880" s="1"/>
  <c r="AN9" i="2880"/>
  <c r="AN8" i="2880"/>
  <c r="AO8" i="2880" s="1"/>
  <c r="T24" i="2880" s="1"/>
  <c r="AN7" i="2880"/>
  <c r="AJ13" i="2880"/>
  <c r="AJ11" i="2880"/>
  <c r="AJ9" i="2880"/>
  <c r="AJ7" i="2880"/>
  <c r="AL3" i="2880"/>
  <c r="AI14" i="2880"/>
  <c r="AJ14" i="2880" s="1"/>
  <c r="AI13" i="2880"/>
  <c r="AI12" i="2880"/>
  <c r="AJ12" i="2880" s="1"/>
  <c r="AI11" i="2880"/>
  <c r="AI10" i="2880"/>
  <c r="AJ10" i="2880" s="1"/>
  <c r="AI9" i="2880"/>
  <c r="AI8" i="2880"/>
  <c r="AJ8" i="2880" s="1"/>
  <c r="S24" i="2880" s="1"/>
  <c r="AI7" i="2880"/>
  <c r="AE13" i="2880"/>
  <c r="AE11" i="2880"/>
  <c r="AE7" i="2880"/>
  <c r="AG3" i="2880"/>
  <c r="AD14" i="2880"/>
  <c r="AE14" i="2880" s="1"/>
  <c r="AD13" i="2880"/>
  <c r="AD12" i="2880"/>
  <c r="AE12" i="2880" s="1"/>
  <c r="AD11" i="2880"/>
  <c r="AD10" i="2880"/>
  <c r="AE10" i="2880" s="1"/>
  <c r="AD9" i="2880"/>
  <c r="AE9" i="2880" s="1"/>
  <c r="AD8" i="2880"/>
  <c r="AE8" i="2880" s="1"/>
  <c r="R24" i="2880" s="1"/>
  <c r="AD7" i="2880"/>
  <c r="Z11" i="2880"/>
  <c r="Z8" i="2880"/>
  <c r="Q24" i="2880" s="1"/>
  <c r="Z7" i="2880"/>
  <c r="AB3" i="2880"/>
  <c r="Y14" i="2880"/>
  <c r="Z14" i="2880" s="1"/>
  <c r="Y13" i="2880"/>
  <c r="Z13" i="2880" s="1"/>
  <c r="Y12" i="2880"/>
  <c r="Z12" i="2880" s="1"/>
  <c r="Y11" i="2880"/>
  <c r="Y10" i="2880"/>
  <c r="Z10" i="2880" s="1"/>
  <c r="Y9" i="2880"/>
  <c r="Z9" i="2880" s="1"/>
  <c r="Y8" i="2880"/>
  <c r="Y7" i="2880"/>
  <c r="U11" i="2880"/>
  <c r="U7" i="2880"/>
  <c r="W3" i="2880"/>
  <c r="T14" i="2880"/>
  <c r="U14" i="2880" s="1"/>
  <c r="T13" i="2880"/>
  <c r="U13" i="2880" s="1"/>
  <c r="T12" i="2880"/>
  <c r="U12" i="2880" s="1"/>
  <c r="T11" i="2880"/>
  <c r="T10" i="2880"/>
  <c r="U10" i="2880" s="1"/>
  <c r="T9" i="2880"/>
  <c r="U9" i="2880" s="1"/>
  <c r="T8" i="2880"/>
  <c r="U8" i="2880" s="1"/>
  <c r="P24" i="2880" s="1"/>
  <c r="T7" i="2880"/>
  <c r="T23" i="2880"/>
  <c r="S23" i="2880"/>
  <c r="Q23" i="2880"/>
  <c r="N20" i="2880"/>
  <c r="O10" i="2880"/>
  <c r="O9" i="2880"/>
  <c r="O8" i="2880"/>
  <c r="O7" i="2880"/>
  <c r="Q3" i="2880"/>
  <c r="G3" i="2880"/>
  <c r="R23" i="2880" s="1"/>
  <c r="AA9" i="2885" l="1"/>
  <c r="AB9" i="2885" s="1"/>
  <c r="AA12" i="2882"/>
  <c r="AB12" i="2882" s="1"/>
  <c r="V12" i="2884"/>
  <c r="W12" i="2884" s="1"/>
  <c r="AU14" i="2886"/>
  <c r="AV14" i="2886" s="1"/>
  <c r="AK14" i="2889"/>
  <c r="AL14" i="2889" s="1"/>
  <c r="AK9" i="2889"/>
  <c r="AL9" i="2889" s="1"/>
  <c r="AU10" i="2897"/>
  <c r="AV10" i="2897" s="1"/>
  <c r="AV4" i="2897"/>
  <c r="AU12" i="2897" s="1"/>
  <c r="AV12" i="2897" s="1"/>
  <c r="AF12" i="2880"/>
  <c r="AG12" i="2880" s="1"/>
  <c r="V7" i="2882"/>
  <c r="V14" i="2882"/>
  <c r="W14" i="2882" s="1"/>
  <c r="V12" i="2882"/>
  <c r="W12" i="2882" s="1"/>
  <c r="AP7" i="2882"/>
  <c r="AP12" i="2882"/>
  <c r="AQ12" i="2882" s="1"/>
  <c r="AP14" i="2882"/>
  <c r="AQ14" i="2882" s="1"/>
  <c r="AP11" i="2887"/>
  <c r="AQ11" i="2887" s="1"/>
  <c r="W4" i="2880"/>
  <c r="V13" i="2880"/>
  <c r="W13" i="2880" s="1"/>
  <c r="AU12" i="2880"/>
  <c r="AV12" i="2880" s="1"/>
  <c r="AU7" i="2880"/>
  <c r="V10" i="2882"/>
  <c r="W10" i="2882" s="1"/>
  <c r="AF12" i="2882"/>
  <c r="AG12" i="2882" s="1"/>
  <c r="AF7" i="2882"/>
  <c r="AP10" i="2882"/>
  <c r="AQ10" i="2882" s="1"/>
  <c r="AB4" i="2894"/>
  <c r="AU10" i="2894"/>
  <c r="AV10" i="2894" s="1"/>
  <c r="AV4" i="2894"/>
  <c r="AA13" i="2885"/>
  <c r="AB13" i="2885" s="1"/>
  <c r="AF9" i="2880"/>
  <c r="AG9" i="2880" s="1"/>
  <c r="V11" i="2880"/>
  <c r="W11" i="2880" s="1"/>
  <c r="AP9" i="2881"/>
  <c r="AQ9" i="2881" s="1"/>
  <c r="AA10" i="2882"/>
  <c r="AB10" i="2882" s="1"/>
  <c r="AU10" i="2882"/>
  <c r="AV10" i="2882" s="1"/>
  <c r="AK12" i="2888"/>
  <c r="AL12" i="2888" s="1"/>
  <c r="AK11" i="2889"/>
  <c r="AL11" i="2889" s="1"/>
  <c r="AU9" i="2880"/>
  <c r="AV9" i="2880" s="1"/>
  <c r="AA7" i="2881"/>
  <c r="AB4" i="2881"/>
  <c r="AA13" i="2881" s="1"/>
  <c r="AB13" i="2881" s="1"/>
  <c r="AV4" i="2881"/>
  <c r="AU13" i="2881" s="1"/>
  <c r="AV13" i="2881" s="1"/>
  <c r="R23" i="2882"/>
  <c r="T23" i="2882"/>
  <c r="P23" i="2882"/>
  <c r="AF9" i="2882"/>
  <c r="AG9" i="2882" s="1"/>
  <c r="AP10" i="2883"/>
  <c r="AQ10" i="2883" s="1"/>
  <c r="T23" i="2884"/>
  <c r="P23" i="2884"/>
  <c r="S23" i="2884"/>
  <c r="N20" i="2884"/>
  <c r="R23" i="2884"/>
  <c r="AK7" i="2885"/>
  <c r="AL4" i="2885"/>
  <c r="AK9" i="2885" s="1"/>
  <c r="AL9" i="2885" s="1"/>
  <c r="AU9" i="2886"/>
  <c r="AV9" i="2886" s="1"/>
  <c r="W4" i="2887"/>
  <c r="V11" i="2887" s="1"/>
  <c r="W11" i="2887" s="1"/>
  <c r="AA10" i="2887"/>
  <c r="AB10" i="2887" s="1"/>
  <c r="AU10" i="2887"/>
  <c r="AV10" i="2887" s="1"/>
  <c r="P9" i="2890"/>
  <c r="Q9" i="2890" s="1"/>
  <c r="P7" i="2890"/>
  <c r="Q4" i="2892"/>
  <c r="P9" i="2892" s="1"/>
  <c r="Q9" i="2892" s="1"/>
  <c r="AK13" i="2893"/>
  <c r="AL13" i="2893" s="1"/>
  <c r="AA14" i="2894"/>
  <c r="AB14" i="2894" s="1"/>
  <c r="Q4" i="2880"/>
  <c r="P9" i="2880" s="1"/>
  <c r="Q9" i="2880" s="1"/>
  <c r="AL4" i="2880"/>
  <c r="AK13" i="2880" s="1"/>
  <c r="AL13" i="2880" s="1"/>
  <c r="P7" i="2881"/>
  <c r="Q4" i="2881"/>
  <c r="P9" i="2881" s="1"/>
  <c r="Q9" i="2881" s="1"/>
  <c r="V12" i="2881"/>
  <c r="W12" i="2881" s="1"/>
  <c r="P10" i="2882"/>
  <c r="Q10" i="2882" s="1"/>
  <c r="Q23" i="2882"/>
  <c r="AA9" i="2882"/>
  <c r="AB9" i="2882" s="1"/>
  <c r="AA7" i="2882"/>
  <c r="AF11" i="2882"/>
  <c r="AG11" i="2882" s="1"/>
  <c r="AU9" i="2882"/>
  <c r="AV9" i="2882" s="1"/>
  <c r="AU7" i="2882"/>
  <c r="Q23" i="2884"/>
  <c r="W4" i="2885"/>
  <c r="V9" i="2885" s="1"/>
  <c r="W9" i="2885" s="1"/>
  <c r="AP7" i="2885"/>
  <c r="AQ4" i="2885"/>
  <c r="AP9" i="2885" s="1"/>
  <c r="AQ9" i="2885" s="1"/>
  <c r="AP14" i="2885"/>
  <c r="AQ14" i="2885" s="1"/>
  <c r="V7" i="2886"/>
  <c r="W4" i="2886"/>
  <c r="V10" i="2886" s="1"/>
  <c r="W10" i="2886" s="1"/>
  <c r="AF7" i="2886"/>
  <c r="AG4" i="2886"/>
  <c r="AF10" i="2886" s="1"/>
  <c r="AG10" i="2886" s="1"/>
  <c r="AP7" i="2886"/>
  <c r="AQ4" i="2886"/>
  <c r="AP10" i="2886" s="1"/>
  <c r="AQ10" i="2886" s="1"/>
  <c r="AK12" i="2887"/>
  <c r="AL12" i="2887" s="1"/>
  <c r="Q4" i="2888"/>
  <c r="P10" i="2888" s="1"/>
  <c r="Q10" i="2888" s="1"/>
  <c r="V13" i="2888"/>
  <c r="W13" i="2888" s="1"/>
  <c r="AP13" i="2888"/>
  <c r="AQ13" i="2888" s="1"/>
  <c r="AF7" i="2889"/>
  <c r="AG4" i="2889"/>
  <c r="AF13" i="2889" s="1"/>
  <c r="AG13" i="2889" s="1"/>
  <c r="AP7" i="2889"/>
  <c r="AQ4" i="2889"/>
  <c r="AP10" i="2889" s="1"/>
  <c r="AQ10" i="2889" s="1"/>
  <c r="AP11" i="2889"/>
  <c r="AQ11" i="2889" s="1"/>
  <c r="AU7" i="2889"/>
  <c r="AV4" i="2889"/>
  <c r="AA10" i="2890"/>
  <c r="AB10" i="2890" s="1"/>
  <c r="AK9" i="2890"/>
  <c r="AL9" i="2890" s="1"/>
  <c r="AU12" i="2890"/>
  <c r="AV12" i="2890" s="1"/>
  <c r="AU7" i="2890"/>
  <c r="AL4" i="2891"/>
  <c r="AK10" i="2891" s="1"/>
  <c r="AL10" i="2891" s="1"/>
  <c r="AP11" i="2893"/>
  <c r="AQ11" i="2893" s="1"/>
  <c r="AP7" i="2893"/>
  <c r="P10" i="2896"/>
  <c r="Q10" i="2896" s="1"/>
  <c r="T23" i="2897"/>
  <c r="P23" i="2897"/>
  <c r="U23" i="2897"/>
  <c r="N20" i="2897"/>
  <c r="S23" i="2897"/>
  <c r="R23" i="2897"/>
  <c r="Q23" i="2897"/>
  <c r="AU14" i="2897"/>
  <c r="AV14" i="2897" s="1"/>
  <c r="AQ4" i="2880"/>
  <c r="AP14" i="2880" s="1"/>
  <c r="AQ14" i="2880" s="1"/>
  <c r="AA14" i="2881"/>
  <c r="AB14" i="2881" s="1"/>
  <c r="AK7" i="2881"/>
  <c r="AL4" i="2881"/>
  <c r="AK13" i="2881" s="1"/>
  <c r="AL13" i="2881" s="1"/>
  <c r="V13" i="2882"/>
  <c r="W13" i="2882" s="1"/>
  <c r="AB4" i="2883"/>
  <c r="AA11" i="2883" s="1"/>
  <c r="AB11" i="2883" s="1"/>
  <c r="AL4" i="2883"/>
  <c r="AK7" i="2883" s="1"/>
  <c r="AV4" i="2883"/>
  <c r="AU14" i="2883" s="1"/>
  <c r="AV14" i="2883" s="1"/>
  <c r="AQ4" i="2884"/>
  <c r="AP7" i="2884" s="1"/>
  <c r="AK11" i="2885"/>
  <c r="AL11" i="2885" s="1"/>
  <c r="V13" i="2886"/>
  <c r="W13" i="2886" s="1"/>
  <c r="AF13" i="2886"/>
  <c r="AG13" i="2886" s="1"/>
  <c r="AP13" i="2886"/>
  <c r="AQ13" i="2886" s="1"/>
  <c r="AQ4" i="2887"/>
  <c r="AP7" i="2887" s="1"/>
  <c r="AP14" i="2887"/>
  <c r="AQ14" i="2887" s="1"/>
  <c r="AV4" i="2888"/>
  <c r="AU7" i="2888" s="1"/>
  <c r="AA7" i="2889"/>
  <c r="AB4" i="2889"/>
  <c r="AA9" i="2889" s="1"/>
  <c r="AB9" i="2889" s="1"/>
  <c r="AU11" i="2889"/>
  <c r="AV11" i="2889" s="1"/>
  <c r="W4" i="2894"/>
  <c r="V13" i="2894" s="1"/>
  <c r="W13" i="2894" s="1"/>
  <c r="AF13" i="2880"/>
  <c r="AG13" i="2880" s="1"/>
  <c r="P10" i="2880"/>
  <c r="Q10" i="2880" s="1"/>
  <c r="AU13" i="2880"/>
  <c r="AV13" i="2880" s="1"/>
  <c r="V7" i="2881"/>
  <c r="W4" i="2881"/>
  <c r="V11" i="2881" s="1"/>
  <c r="W11" i="2881" s="1"/>
  <c r="AG4" i="2881"/>
  <c r="AF11" i="2881" s="1"/>
  <c r="AG11" i="2881" s="1"/>
  <c r="AK10" i="2881"/>
  <c r="AL10" i="2881" s="1"/>
  <c r="V9" i="2882"/>
  <c r="W9" i="2882" s="1"/>
  <c r="AF13" i="2882"/>
  <c r="AG13" i="2882" s="1"/>
  <c r="AP9" i="2882"/>
  <c r="AQ9" i="2882" s="1"/>
  <c r="AU11" i="2882"/>
  <c r="AV11" i="2882" s="1"/>
  <c r="Q4" i="2883"/>
  <c r="P9" i="2883" s="1"/>
  <c r="Q9" i="2883" s="1"/>
  <c r="W4" i="2883"/>
  <c r="V11" i="2883" s="1"/>
  <c r="W11" i="2883" s="1"/>
  <c r="V14" i="2883"/>
  <c r="W14" i="2883" s="1"/>
  <c r="AA9" i="2883"/>
  <c r="AB9" i="2883" s="1"/>
  <c r="AA13" i="2883"/>
  <c r="AB13" i="2883" s="1"/>
  <c r="AA10" i="2883"/>
  <c r="AB10" i="2883" s="1"/>
  <c r="AG4" i="2883"/>
  <c r="AF11" i="2883" s="1"/>
  <c r="AG11" i="2883" s="1"/>
  <c r="AK13" i="2883"/>
  <c r="AL13" i="2883" s="1"/>
  <c r="AQ4" i="2883"/>
  <c r="AP11" i="2883" s="1"/>
  <c r="AQ11" i="2883" s="1"/>
  <c r="AP14" i="2883"/>
  <c r="AQ14" i="2883" s="1"/>
  <c r="AU9" i="2883"/>
  <c r="AV9" i="2883" s="1"/>
  <c r="AU13" i="2883"/>
  <c r="AV13" i="2883" s="1"/>
  <c r="AU10" i="2883"/>
  <c r="AV10" i="2883" s="1"/>
  <c r="U23" i="2884"/>
  <c r="AB4" i="2884"/>
  <c r="AA7" i="2884" s="1"/>
  <c r="AL4" i="2884"/>
  <c r="AK7" i="2884" s="1"/>
  <c r="AP10" i="2884"/>
  <c r="AQ10" i="2884" s="1"/>
  <c r="AP14" i="2884"/>
  <c r="AQ14" i="2884" s="1"/>
  <c r="AP11" i="2884"/>
  <c r="AQ11" i="2884" s="1"/>
  <c r="AV4" i="2884"/>
  <c r="AU7" i="2884" s="1"/>
  <c r="AA7" i="2885"/>
  <c r="AB4" i="2885"/>
  <c r="AA12" i="2885" s="1"/>
  <c r="AB12" i="2885" s="1"/>
  <c r="AA11" i="2885"/>
  <c r="AB11" i="2885" s="1"/>
  <c r="AA14" i="2885"/>
  <c r="AB14" i="2885" s="1"/>
  <c r="AK10" i="2885"/>
  <c r="AL10" i="2885" s="1"/>
  <c r="AU7" i="2885"/>
  <c r="AV4" i="2885"/>
  <c r="AU13" i="2885" s="1"/>
  <c r="AV13" i="2885" s="1"/>
  <c r="AU11" i="2885"/>
  <c r="AV11" i="2885" s="1"/>
  <c r="V9" i="2886"/>
  <c r="W9" i="2886" s="1"/>
  <c r="AF9" i="2886"/>
  <c r="AG9" i="2886" s="1"/>
  <c r="AP9" i="2886"/>
  <c r="AQ9" i="2886" s="1"/>
  <c r="V9" i="2887"/>
  <c r="W9" i="2887" s="1"/>
  <c r="V13" i="2887"/>
  <c r="W13" i="2887" s="1"/>
  <c r="V10" i="2887"/>
  <c r="W10" i="2887" s="1"/>
  <c r="AB4" i="2887"/>
  <c r="AA11" i="2887" s="1"/>
  <c r="AB11" i="2887" s="1"/>
  <c r="AA7" i="2887"/>
  <c r="AL4" i="2887"/>
  <c r="AK11" i="2887" s="1"/>
  <c r="AL11" i="2887" s="1"/>
  <c r="AK7" i="2887"/>
  <c r="AK14" i="2887"/>
  <c r="AL14" i="2887" s="1"/>
  <c r="AP9" i="2887"/>
  <c r="AQ9" i="2887" s="1"/>
  <c r="AP13" i="2887"/>
  <c r="AQ13" i="2887" s="1"/>
  <c r="AP10" i="2887"/>
  <c r="AQ10" i="2887" s="1"/>
  <c r="AV4" i="2887"/>
  <c r="AU11" i="2887" s="1"/>
  <c r="AV11" i="2887" s="1"/>
  <c r="AU7" i="2887"/>
  <c r="T23" i="2888"/>
  <c r="P23" i="2888"/>
  <c r="S23" i="2888"/>
  <c r="N20" i="2888"/>
  <c r="R23" i="2888"/>
  <c r="P8" i="2888"/>
  <c r="Q8" i="2888" s="1"/>
  <c r="W4" i="2888"/>
  <c r="V7" i="2888" s="1"/>
  <c r="AA14" i="2888"/>
  <c r="AB14" i="2888" s="1"/>
  <c r="AG4" i="2888"/>
  <c r="AK14" i="2888"/>
  <c r="AL14" i="2888" s="1"/>
  <c r="AQ4" i="2888"/>
  <c r="AP10" i="2888" s="1"/>
  <c r="AQ10" i="2888" s="1"/>
  <c r="AU14" i="2888"/>
  <c r="AV14" i="2888" s="1"/>
  <c r="AA10" i="2889"/>
  <c r="AB10" i="2889" s="1"/>
  <c r="AF12" i="2889"/>
  <c r="AG12" i="2889" s="1"/>
  <c r="AK12" i="2889"/>
  <c r="AL12" i="2889" s="1"/>
  <c r="AP12" i="2889"/>
  <c r="AQ12" i="2889" s="1"/>
  <c r="AU10" i="2889"/>
  <c r="AV10" i="2889" s="1"/>
  <c r="W4" i="2890"/>
  <c r="V12" i="2890" s="1"/>
  <c r="W12" i="2890" s="1"/>
  <c r="AB4" i="2890"/>
  <c r="AA11" i="2890" s="1"/>
  <c r="AB11" i="2890" s="1"/>
  <c r="AK14" i="2890"/>
  <c r="AL14" i="2890" s="1"/>
  <c r="AU13" i="2890"/>
  <c r="AV13" i="2890" s="1"/>
  <c r="AU9" i="2890"/>
  <c r="AV9" i="2890" s="1"/>
  <c r="AA12" i="2891"/>
  <c r="AB12" i="2891" s="1"/>
  <c r="Q4" i="2894"/>
  <c r="P7" i="2894" s="1"/>
  <c r="AF7" i="2898"/>
  <c r="AG4" i="2898"/>
  <c r="AF13" i="2898" s="1"/>
  <c r="AG13" i="2898" s="1"/>
  <c r="AF11" i="2898"/>
  <c r="AG11" i="2898" s="1"/>
  <c r="V10" i="2881"/>
  <c r="W10" i="2881" s="1"/>
  <c r="AK14" i="2881"/>
  <c r="AL14" i="2881" s="1"/>
  <c r="N20" i="2882"/>
  <c r="AP13" i="2882"/>
  <c r="AQ13" i="2882" s="1"/>
  <c r="V13" i="2883"/>
  <c r="W13" i="2883" s="1"/>
  <c r="V10" i="2883"/>
  <c r="W10" i="2883" s="1"/>
  <c r="AA14" i="2883"/>
  <c r="AB14" i="2883" s="1"/>
  <c r="AF13" i="2883"/>
  <c r="AG13" i="2883" s="1"/>
  <c r="AP13" i="2883"/>
  <c r="AQ13" i="2883" s="1"/>
  <c r="P8" i="2884"/>
  <c r="Q8" i="2884" s="1"/>
  <c r="W4" i="2884"/>
  <c r="V7" i="2884" s="1"/>
  <c r="AG4" i="2884"/>
  <c r="AF7" i="2884" s="1"/>
  <c r="AA10" i="2885"/>
  <c r="AB10" i="2885" s="1"/>
  <c r="Q4" i="2887"/>
  <c r="P7" i="2887"/>
  <c r="V14" i="2887"/>
  <c r="W14" i="2887" s="1"/>
  <c r="AG4" i="2887"/>
  <c r="AF14" i="2887" s="1"/>
  <c r="AG14" i="2887" s="1"/>
  <c r="AK9" i="2887"/>
  <c r="AL9" i="2887" s="1"/>
  <c r="AK10" i="2887"/>
  <c r="AL10" i="2887" s="1"/>
  <c r="AU13" i="2887"/>
  <c r="AV13" i="2887" s="1"/>
  <c r="V14" i="2888"/>
  <c r="W14" i="2888" s="1"/>
  <c r="V11" i="2888"/>
  <c r="W11" i="2888" s="1"/>
  <c r="AB4" i="2888"/>
  <c r="AA7" i="2888" s="1"/>
  <c r="AF14" i="2888"/>
  <c r="AG14" i="2888" s="1"/>
  <c r="AF11" i="2888"/>
  <c r="AG11" i="2888" s="1"/>
  <c r="AL4" i="2888"/>
  <c r="AK7" i="2888" s="1"/>
  <c r="AP14" i="2888"/>
  <c r="AQ14" i="2888" s="1"/>
  <c r="AP11" i="2888"/>
  <c r="AQ11" i="2888" s="1"/>
  <c r="AA11" i="2889"/>
  <c r="AB11" i="2889" s="1"/>
  <c r="AA14" i="2889"/>
  <c r="AB14" i="2889" s="1"/>
  <c r="AF14" i="2889"/>
  <c r="AG14" i="2889" s="1"/>
  <c r="AP14" i="2889"/>
  <c r="AQ14" i="2889" s="1"/>
  <c r="AA9" i="2890"/>
  <c r="AB9" i="2890" s="1"/>
  <c r="AQ4" i="2890"/>
  <c r="AK14" i="2893"/>
  <c r="AL14" i="2893" s="1"/>
  <c r="AQ4" i="2894"/>
  <c r="AP13" i="2894" s="1"/>
  <c r="AQ13" i="2894" s="1"/>
  <c r="AP7" i="2894"/>
  <c r="AU14" i="2894"/>
  <c r="AV14" i="2894" s="1"/>
  <c r="AB4" i="2897"/>
  <c r="AA12" i="2897" s="1"/>
  <c r="AB12" i="2897" s="1"/>
  <c r="AB4" i="2880"/>
  <c r="AU11" i="2880"/>
  <c r="AV11" i="2880" s="1"/>
  <c r="AG4" i="2880"/>
  <c r="AP11" i="2880"/>
  <c r="AQ11" i="2880" s="1"/>
  <c r="AA10" i="2881"/>
  <c r="AB10" i="2881" s="1"/>
  <c r="AQ4" i="2881"/>
  <c r="AP11" i="2881" s="1"/>
  <c r="AQ11" i="2881" s="1"/>
  <c r="AU10" i="2881"/>
  <c r="AV10" i="2881" s="1"/>
  <c r="Q4" i="2882"/>
  <c r="P8" i="2882" s="1"/>
  <c r="Q8" i="2882" s="1"/>
  <c r="S23" i="2882"/>
  <c r="AA11" i="2882"/>
  <c r="AB11" i="2882" s="1"/>
  <c r="AL4" i="2882"/>
  <c r="AK13" i="2882" s="1"/>
  <c r="AL13" i="2882" s="1"/>
  <c r="P23" i="2880"/>
  <c r="U23" i="2880"/>
  <c r="AP13" i="2880"/>
  <c r="AQ13" i="2880" s="1"/>
  <c r="AA12" i="2881"/>
  <c r="AB12" i="2881" s="1"/>
  <c r="AK12" i="2881"/>
  <c r="AL12" i="2881" s="1"/>
  <c r="U23" i="2882"/>
  <c r="V11" i="2882"/>
  <c r="W11" i="2882" s="1"/>
  <c r="AA13" i="2882"/>
  <c r="AB13" i="2882" s="1"/>
  <c r="AP11" i="2882"/>
  <c r="AQ11" i="2882" s="1"/>
  <c r="AU13" i="2882"/>
  <c r="AV13" i="2882" s="1"/>
  <c r="AA12" i="2883"/>
  <c r="AB12" i="2883" s="1"/>
  <c r="AU12" i="2883"/>
  <c r="AV12" i="2883" s="1"/>
  <c r="Q4" i="2884"/>
  <c r="P10" i="2884"/>
  <c r="Q10" i="2884" s="1"/>
  <c r="V13" i="2884"/>
  <c r="W13" i="2884" s="1"/>
  <c r="AA9" i="2884"/>
  <c r="AB9" i="2884" s="1"/>
  <c r="AP13" i="2884"/>
  <c r="AQ13" i="2884" s="1"/>
  <c r="AU9" i="2884"/>
  <c r="AV9" i="2884" s="1"/>
  <c r="AG4" i="2885"/>
  <c r="AF9" i="2885" s="1"/>
  <c r="AG9" i="2885" s="1"/>
  <c r="AK12" i="2885"/>
  <c r="AL12" i="2885" s="1"/>
  <c r="AP10" i="2885"/>
  <c r="AQ10" i="2885" s="1"/>
  <c r="Q4" i="2886"/>
  <c r="P8" i="2886" s="1"/>
  <c r="Q8" i="2886" s="1"/>
  <c r="V11" i="2886"/>
  <c r="W11" i="2886" s="1"/>
  <c r="AA12" i="2886"/>
  <c r="AB12" i="2886" s="1"/>
  <c r="AA7" i="2886"/>
  <c r="AB4" i="2886"/>
  <c r="AA10" i="2886" s="1"/>
  <c r="AB10" i="2886" s="1"/>
  <c r="AF11" i="2886"/>
  <c r="AG11" i="2886" s="1"/>
  <c r="AK12" i="2886"/>
  <c r="AL12" i="2886" s="1"/>
  <c r="AK7" i="2886"/>
  <c r="AL4" i="2886"/>
  <c r="AK10" i="2886" s="1"/>
  <c r="AL10" i="2886" s="1"/>
  <c r="AP11" i="2886"/>
  <c r="AQ11" i="2886" s="1"/>
  <c r="AU12" i="2886"/>
  <c r="AV12" i="2886" s="1"/>
  <c r="AU7" i="2886"/>
  <c r="AV4" i="2886"/>
  <c r="AU10" i="2886" s="1"/>
  <c r="AV10" i="2886" s="1"/>
  <c r="P9" i="2887"/>
  <c r="Q9" i="2887" s="1"/>
  <c r="V12" i="2887"/>
  <c r="W12" i="2887" s="1"/>
  <c r="AF12" i="2887"/>
  <c r="AG12" i="2887" s="1"/>
  <c r="AP12" i="2887"/>
  <c r="AQ12" i="2887" s="1"/>
  <c r="Q23" i="2888"/>
  <c r="V9" i="2888"/>
  <c r="W9" i="2888" s="1"/>
  <c r="AA13" i="2888"/>
  <c r="AB13" i="2888" s="1"/>
  <c r="AF9" i="2888"/>
  <c r="AG9" i="2888" s="1"/>
  <c r="AK13" i="2888"/>
  <c r="AL13" i="2888" s="1"/>
  <c r="AP9" i="2888"/>
  <c r="AQ9" i="2888" s="1"/>
  <c r="AU13" i="2888"/>
  <c r="AV13" i="2888" s="1"/>
  <c r="W4" i="2889"/>
  <c r="V9" i="2889" s="1"/>
  <c r="W9" i="2889" s="1"/>
  <c r="V11" i="2889"/>
  <c r="W11" i="2889" s="1"/>
  <c r="V14" i="2889"/>
  <c r="W14" i="2889" s="1"/>
  <c r="AA12" i="2889"/>
  <c r="AB12" i="2889" s="1"/>
  <c r="AF9" i="2889"/>
  <c r="AG9" i="2889" s="1"/>
  <c r="AF11" i="2889"/>
  <c r="AG11" i="2889" s="1"/>
  <c r="AK13" i="2889"/>
  <c r="AL13" i="2889" s="1"/>
  <c r="AK10" i="2889"/>
  <c r="AL10" i="2889" s="1"/>
  <c r="AP9" i="2889"/>
  <c r="AQ9" i="2889" s="1"/>
  <c r="AP13" i="2889"/>
  <c r="AQ13" i="2889" s="1"/>
  <c r="AU12" i="2889"/>
  <c r="AV12" i="2889" s="1"/>
  <c r="P8" i="2890"/>
  <c r="Q8" i="2890" s="1"/>
  <c r="AA12" i="2890"/>
  <c r="AB12" i="2890" s="1"/>
  <c r="AA7" i="2890"/>
  <c r="AG4" i="2890"/>
  <c r="AF10" i="2890" s="1"/>
  <c r="AG10" i="2890" s="1"/>
  <c r="AF7" i="2890"/>
  <c r="AL4" i="2890"/>
  <c r="AK11" i="2890" s="1"/>
  <c r="AL11" i="2890" s="1"/>
  <c r="AU10" i="2890"/>
  <c r="AV10" i="2890" s="1"/>
  <c r="AU14" i="2890"/>
  <c r="AV14" i="2890" s="1"/>
  <c r="AU14" i="2891"/>
  <c r="AV14" i="2891" s="1"/>
  <c r="P10" i="2892"/>
  <c r="Q10" i="2892" s="1"/>
  <c r="AK9" i="2893"/>
  <c r="AL9" i="2893" s="1"/>
  <c r="AK13" i="2894"/>
  <c r="AL13" i="2894" s="1"/>
  <c r="AP14" i="2894"/>
  <c r="AQ14" i="2894" s="1"/>
  <c r="N20" i="2881"/>
  <c r="S23" i="2881"/>
  <c r="Q23" i="2883"/>
  <c r="Q4" i="2885"/>
  <c r="N20" i="2885"/>
  <c r="S23" i="2885"/>
  <c r="P23" i="2886"/>
  <c r="T23" i="2886"/>
  <c r="Q23" i="2887"/>
  <c r="Q4" i="2889"/>
  <c r="N20" i="2889"/>
  <c r="S23" i="2889"/>
  <c r="P10" i="2890"/>
  <c r="Q10" i="2890" s="1"/>
  <c r="N20" i="2890"/>
  <c r="T23" i="2890"/>
  <c r="AB4" i="2891"/>
  <c r="AA11" i="2891" s="1"/>
  <c r="AB11" i="2891" s="1"/>
  <c r="AA7" i="2891"/>
  <c r="AA14" i="2891"/>
  <c r="AB14" i="2891" s="1"/>
  <c r="AQ4" i="2891"/>
  <c r="AU7" i="2891"/>
  <c r="AV4" i="2891"/>
  <c r="AU10" i="2891" s="1"/>
  <c r="AV10" i="2891" s="1"/>
  <c r="AU11" i="2891"/>
  <c r="AV11" i="2891" s="1"/>
  <c r="P8" i="2892"/>
  <c r="Q8" i="2892" s="1"/>
  <c r="V12" i="2892"/>
  <c r="W12" i="2892" s="1"/>
  <c r="AB4" i="2892"/>
  <c r="AF7" i="2892"/>
  <c r="AL4" i="2892"/>
  <c r="AK12" i="2892" s="1"/>
  <c r="AL12" i="2892" s="1"/>
  <c r="AV4" i="2892"/>
  <c r="AU7" i="2892" s="1"/>
  <c r="P10" i="2894"/>
  <c r="Q10" i="2894" s="1"/>
  <c r="AA11" i="2894"/>
  <c r="AB11" i="2894" s="1"/>
  <c r="AA13" i="2894"/>
  <c r="AB13" i="2894" s="1"/>
  <c r="AP12" i="2894"/>
  <c r="AQ12" i="2894" s="1"/>
  <c r="AP9" i="2894"/>
  <c r="AQ9" i="2894" s="1"/>
  <c r="AU11" i="2894"/>
  <c r="AV11" i="2894" s="1"/>
  <c r="AU13" i="2894"/>
  <c r="AV13" i="2894" s="1"/>
  <c r="AP13" i="2895"/>
  <c r="AQ13" i="2895" s="1"/>
  <c r="AK13" i="2896"/>
  <c r="AL13" i="2896" s="1"/>
  <c r="AG4" i="2900"/>
  <c r="AF10" i="2900" s="1"/>
  <c r="AG10" i="2900" s="1"/>
  <c r="AG4" i="2901"/>
  <c r="Q23" i="2886"/>
  <c r="U23" i="2886"/>
  <c r="AK7" i="2889"/>
  <c r="P23" i="2890"/>
  <c r="U23" i="2890"/>
  <c r="AF9" i="2890"/>
  <c r="AG9" i="2890" s="1"/>
  <c r="Q4" i="2891"/>
  <c r="AP10" i="2891"/>
  <c r="AQ10" i="2891" s="1"/>
  <c r="AU12" i="2891"/>
  <c r="AV12" i="2891" s="1"/>
  <c r="V9" i="2892"/>
  <c r="W9" i="2892" s="1"/>
  <c r="P24" i="2892"/>
  <c r="W4" i="2892"/>
  <c r="V10" i="2892" s="1"/>
  <c r="W10" i="2892" s="1"/>
  <c r="AA9" i="2892"/>
  <c r="AB9" i="2892" s="1"/>
  <c r="AA13" i="2892"/>
  <c r="AB13" i="2892" s="1"/>
  <c r="R24" i="2892"/>
  <c r="AG4" i="2892"/>
  <c r="AF10" i="2892" s="1"/>
  <c r="AG10" i="2892" s="1"/>
  <c r="AK9" i="2892"/>
  <c r="AL9" i="2892" s="1"/>
  <c r="AK13" i="2892"/>
  <c r="AL13" i="2892" s="1"/>
  <c r="T24" i="2892"/>
  <c r="AQ4" i="2892"/>
  <c r="AP10" i="2892" s="1"/>
  <c r="AQ10" i="2892" s="1"/>
  <c r="S23" i="2893"/>
  <c r="N20" i="2893"/>
  <c r="U23" i="2893"/>
  <c r="P23" i="2893"/>
  <c r="T23" i="2893"/>
  <c r="R23" i="2893"/>
  <c r="Q23" i="2893"/>
  <c r="AF13" i="2893"/>
  <c r="AG13" i="2893" s="1"/>
  <c r="AP9" i="2893"/>
  <c r="AQ9" i="2893" s="1"/>
  <c r="AP12" i="2893"/>
  <c r="AQ12" i="2893" s="1"/>
  <c r="AA7" i="2894"/>
  <c r="AG4" i="2894"/>
  <c r="AF11" i="2894" s="1"/>
  <c r="AG11" i="2894" s="1"/>
  <c r="AK12" i="2894"/>
  <c r="AL12" i="2894" s="1"/>
  <c r="AL4" i="2894"/>
  <c r="AK9" i="2894" s="1"/>
  <c r="AL9" i="2894" s="1"/>
  <c r="AU7" i="2894"/>
  <c r="V13" i="2895"/>
  <c r="W13" i="2895" s="1"/>
  <c r="AQ4" i="2896"/>
  <c r="AP7" i="2896" s="1"/>
  <c r="P9" i="2899"/>
  <c r="Q9" i="2899" s="1"/>
  <c r="P7" i="2899"/>
  <c r="Q23" i="2881"/>
  <c r="Q23" i="2885"/>
  <c r="Q23" i="2889"/>
  <c r="Q23" i="2890"/>
  <c r="W4" i="2891"/>
  <c r="V12" i="2891" s="1"/>
  <c r="W12" i="2891" s="1"/>
  <c r="AA10" i="2891"/>
  <c r="AB10" i="2891" s="1"/>
  <c r="AG4" i="2891"/>
  <c r="AF9" i="2891" s="1"/>
  <c r="AG9" i="2891" s="1"/>
  <c r="AP12" i="2891"/>
  <c r="AQ12" i="2891" s="1"/>
  <c r="AU9" i="2891"/>
  <c r="AV9" i="2891" s="1"/>
  <c r="AU13" i="2891"/>
  <c r="AV13" i="2891" s="1"/>
  <c r="V14" i="2892"/>
  <c r="W14" i="2892" s="1"/>
  <c r="V11" i="2892"/>
  <c r="W11" i="2892" s="1"/>
  <c r="AA11" i="2892"/>
  <c r="AB11" i="2892" s="1"/>
  <c r="AF11" i="2892"/>
  <c r="AG11" i="2892" s="1"/>
  <c r="AK11" i="2892"/>
  <c r="AL11" i="2892" s="1"/>
  <c r="AP14" i="2892"/>
  <c r="AQ14" i="2892" s="1"/>
  <c r="W4" i="2893"/>
  <c r="V13" i="2893" s="1"/>
  <c r="W13" i="2893" s="1"/>
  <c r="AF12" i="2893"/>
  <c r="AG12" i="2893" s="1"/>
  <c r="AP10" i="2893"/>
  <c r="AQ10" i="2893" s="1"/>
  <c r="AU14" i="2893"/>
  <c r="AV14" i="2893" s="1"/>
  <c r="T23" i="2894"/>
  <c r="P23" i="2894"/>
  <c r="U23" i="2894"/>
  <c r="N20" i="2894"/>
  <c r="S23" i="2894"/>
  <c r="R23" i="2894"/>
  <c r="Q23" i="2894"/>
  <c r="V10" i="2894"/>
  <c r="W10" i="2894" s="1"/>
  <c r="AP10" i="2894"/>
  <c r="AQ10" i="2894" s="1"/>
  <c r="V13" i="2896"/>
  <c r="W13" i="2896" s="1"/>
  <c r="AA9" i="2897"/>
  <c r="AB9" i="2897" s="1"/>
  <c r="V9" i="2898"/>
  <c r="W9" i="2898" s="1"/>
  <c r="Q23" i="2891"/>
  <c r="U23" i="2891"/>
  <c r="P23" i="2892"/>
  <c r="U23" i="2892"/>
  <c r="AA7" i="2892"/>
  <c r="AK7" i="2892"/>
  <c r="AB4" i="2893"/>
  <c r="AA12" i="2893" s="1"/>
  <c r="AB12" i="2893" s="1"/>
  <c r="AV4" i="2893"/>
  <c r="AU12" i="2893" s="1"/>
  <c r="AV12" i="2893" s="1"/>
  <c r="V7" i="2895"/>
  <c r="W4" i="2895"/>
  <c r="V12" i="2895" s="1"/>
  <c r="W12" i="2895" s="1"/>
  <c r="AA7" i="2895"/>
  <c r="V12" i="2896"/>
  <c r="W12" i="2896" s="1"/>
  <c r="Q4" i="2897"/>
  <c r="P7" i="2897" s="1"/>
  <c r="W4" i="2897"/>
  <c r="V10" i="2897" s="1"/>
  <c r="W10" i="2897" s="1"/>
  <c r="AA14" i="2897"/>
  <c r="AB14" i="2897" s="1"/>
  <c r="AQ4" i="2897"/>
  <c r="AU11" i="2897"/>
  <c r="AV11" i="2897" s="1"/>
  <c r="AU13" i="2897"/>
  <c r="AV13" i="2897" s="1"/>
  <c r="AA11" i="2898"/>
  <c r="AB11" i="2898" s="1"/>
  <c r="AA10" i="2899"/>
  <c r="AB10" i="2899" s="1"/>
  <c r="AU11" i="2900"/>
  <c r="AV11" i="2900" s="1"/>
  <c r="S24" i="2901"/>
  <c r="AL4" i="2901"/>
  <c r="Q4" i="2904"/>
  <c r="P8" i="2904" s="1"/>
  <c r="Q8" i="2904" s="1"/>
  <c r="Q4" i="2893"/>
  <c r="P8" i="2893" s="1"/>
  <c r="Q8" i="2893" s="1"/>
  <c r="V14" i="2893"/>
  <c r="W14" i="2893" s="1"/>
  <c r="AG4" i="2893"/>
  <c r="AF11" i="2893" s="1"/>
  <c r="AG11" i="2893" s="1"/>
  <c r="AF7" i="2893"/>
  <c r="AP14" i="2893"/>
  <c r="AQ14" i="2893" s="1"/>
  <c r="P8" i="2894"/>
  <c r="Q8" i="2894" s="1"/>
  <c r="Q4" i="2895"/>
  <c r="P7" i="2895"/>
  <c r="P9" i="2895"/>
  <c r="Q9" i="2895" s="1"/>
  <c r="AA9" i="2895"/>
  <c r="AB9" i="2895" s="1"/>
  <c r="AB4" i="2895"/>
  <c r="AA10" i="2895" s="1"/>
  <c r="AB10" i="2895" s="1"/>
  <c r="AL4" i="2895"/>
  <c r="AK9" i="2895" s="1"/>
  <c r="AL9" i="2895" s="1"/>
  <c r="AV4" i="2895"/>
  <c r="AU10" i="2895" s="1"/>
  <c r="AV10" i="2895" s="1"/>
  <c r="S23" i="2896"/>
  <c r="N20" i="2896"/>
  <c r="U23" i="2896"/>
  <c r="P23" i="2896"/>
  <c r="T23" i="2896"/>
  <c r="R23" i="2896"/>
  <c r="Q23" i="2896"/>
  <c r="V10" i="2896"/>
  <c r="W10" i="2896" s="1"/>
  <c r="P10" i="2897"/>
  <c r="Q10" i="2897" s="1"/>
  <c r="V7" i="2897"/>
  <c r="AA11" i="2897"/>
  <c r="AB11" i="2897" s="1"/>
  <c r="AA13" i="2897"/>
  <c r="AB13" i="2897" s="1"/>
  <c r="AU7" i="2897"/>
  <c r="P10" i="2898"/>
  <c r="Q10" i="2898" s="1"/>
  <c r="P8" i="2898"/>
  <c r="Q8" i="2898" s="1"/>
  <c r="P9" i="2898"/>
  <c r="Q9" i="2898" s="1"/>
  <c r="V7" i="2898"/>
  <c r="W4" i="2898"/>
  <c r="V13" i="2898" s="1"/>
  <c r="W13" i="2898" s="1"/>
  <c r="V11" i="2898"/>
  <c r="W11" i="2898" s="1"/>
  <c r="V14" i="2898"/>
  <c r="W14" i="2898" s="1"/>
  <c r="AF9" i="2898"/>
  <c r="AG9" i="2898" s="1"/>
  <c r="AQ4" i="2898"/>
  <c r="AP13" i="2898" s="1"/>
  <c r="AQ13" i="2898" s="1"/>
  <c r="AP14" i="2898"/>
  <c r="AQ14" i="2898" s="1"/>
  <c r="W4" i="2899"/>
  <c r="V12" i="2899" s="1"/>
  <c r="W12" i="2899" s="1"/>
  <c r="AP14" i="2899"/>
  <c r="AQ14" i="2899" s="1"/>
  <c r="AP11" i="2901"/>
  <c r="AQ11" i="2901" s="1"/>
  <c r="N20" i="2891"/>
  <c r="S23" i="2892"/>
  <c r="P7" i="2893"/>
  <c r="AL4" i="2893"/>
  <c r="AK10" i="2893" s="1"/>
  <c r="AL10" i="2893" s="1"/>
  <c r="AK7" i="2893"/>
  <c r="V9" i="2895"/>
  <c r="W9" i="2895" s="1"/>
  <c r="V11" i="2895"/>
  <c r="W11" i="2895" s="1"/>
  <c r="AA14" i="2895"/>
  <c r="AB14" i="2895" s="1"/>
  <c r="AA11" i="2895"/>
  <c r="AB11" i="2895" s="1"/>
  <c r="AK14" i="2895"/>
  <c r="AL14" i="2895" s="1"/>
  <c r="AP11" i="2895"/>
  <c r="AQ11" i="2895" s="1"/>
  <c r="AU11" i="2895"/>
  <c r="AV11" i="2895" s="1"/>
  <c r="W4" i="2896"/>
  <c r="V7" i="2896" s="1"/>
  <c r="AA14" i="2896"/>
  <c r="AB14" i="2896" s="1"/>
  <c r="V11" i="2897"/>
  <c r="W11" i="2897" s="1"/>
  <c r="AA7" i="2897"/>
  <c r="AF7" i="2897"/>
  <c r="AG4" i="2897"/>
  <c r="AF10" i="2897" s="1"/>
  <c r="AG10" i="2897" s="1"/>
  <c r="AF11" i="2897"/>
  <c r="AG11" i="2897" s="1"/>
  <c r="AK7" i="2897"/>
  <c r="AL4" i="2897"/>
  <c r="AP11" i="2897"/>
  <c r="AQ11" i="2897" s="1"/>
  <c r="AU9" i="2897"/>
  <c r="AV9" i="2897" s="1"/>
  <c r="AK11" i="2898"/>
  <c r="AL11" i="2898" s="1"/>
  <c r="AK10" i="2899"/>
  <c r="AL10" i="2899" s="1"/>
  <c r="Q23" i="2895"/>
  <c r="AG4" i="2895"/>
  <c r="AF9" i="2895" s="1"/>
  <c r="AG9" i="2895" s="1"/>
  <c r="AQ4" i="2895"/>
  <c r="AB4" i="2896"/>
  <c r="AA13" i="2896" s="1"/>
  <c r="AB13" i="2896" s="1"/>
  <c r="AV4" i="2896"/>
  <c r="AU12" i="2898"/>
  <c r="AV12" i="2898" s="1"/>
  <c r="AB4" i="2899"/>
  <c r="AA14" i="2899" s="1"/>
  <c r="AB14" i="2899" s="1"/>
  <c r="AL4" i="2899"/>
  <c r="AK14" i="2899" s="1"/>
  <c r="AL14" i="2899" s="1"/>
  <c r="AP11" i="2899"/>
  <c r="AQ11" i="2899" s="1"/>
  <c r="AV4" i="2899"/>
  <c r="AU14" i="2899" s="1"/>
  <c r="AV14" i="2899" s="1"/>
  <c r="AB4" i="2900"/>
  <c r="AA14" i="2900" s="1"/>
  <c r="AB14" i="2900" s="1"/>
  <c r="AK14" i="2900"/>
  <c r="AL14" i="2900" s="1"/>
  <c r="AU7" i="2900"/>
  <c r="AV4" i="2900"/>
  <c r="AU14" i="2900"/>
  <c r="AV14" i="2900" s="1"/>
  <c r="W4" i="2901"/>
  <c r="Q24" i="2901"/>
  <c r="AB4" i="2901"/>
  <c r="AA9" i="2901" s="1"/>
  <c r="AB9" i="2901" s="1"/>
  <c r="AF9" i="2901"/>
  <c r="AG9" i="2901" s="1"/>
  <c r="AF13" i="2901"/>
  <c r="AG13" i="2901" s="1"/>
  <c r="AF11" i="2901"/>
  <c r="AG11" i="2901" s="1"/>
  <c r="AK14" i="2901"/>
  <c r="AL14" i="2901" s="1"/>
  <c r="AU7" i="2901"/>
  <c r="AV4" i="2901"/>
  <c r="AU14" i="2901" s="1"/>
  <c r="AV14" i="2901" s="1"/>
  <c r="V14" i="2903"/>
  <c r="W14" i="2903" s="1"/>
  <c r="AF12" i="2903"/>
  <c r="AG12" i="2903" s="1"/>
  <c r="AF7" i="2903"/>
  <c r="AG4" i="2903"/>
  <c r="AF14" i="2903" s="1"/>
  <c r="AG14" i="2903" s="1"/>
  <c r="AL4" i="2903"/>
  <c r="V11" i="2904"/>
  <c r="W11" i="2904" s="1"/>
  <c r="Q4" i="2896"/>
  <c r="P8" i="2896" s="1"/>
  <c r="Q8" i="2896" s="1"/>
  <c r="AG4" i="2896"/>
  <c r="AF11" i="2896" s="1"/>
  <c r="AG11" i="2896" s="1"/>
  <c r="V10" i="2898"/>
  <c r="W10" i="2898" s="1"/>
  <c r="AB4" i="2898"/>
  <c r="AA9" i="2898" s="1"/>
  <c r="AB9" i="2898" s="1"/>
  <c r="AF10" i="2898"/>
  <c r="AG10" i="2898" s="1"/>
  <c r="AL4" i="2898"/>
  <c r="AK9" i="2898" s="1"/>
  <c r="AL9" i="2898" s="1"/>
  <c r="AP10" i="2898"/>
  <c r="AQ10" i="2898" s="1"/>
  <c r="AV4" i="2898"/>
  <c r="AU13" i="2898" s="1"/>
  <c r="AV13" i="2898" s="1"/>
  <c r="R23" i="2899"/>
  <c r="T23" i="2899"/>
  <c r="P23" i="2899"/>
  <c r="N20" i="2899"/>
  <c r="V11" i="2899"/>
  <c r="W11" i="2899" s="1"/>
  <c r="AA9" i="2899"/>
  <c r="AB9" i="2899" s="1"/>
  <c r="AG4" i="2899"/>
  <c r="AF10" i="2899" s="1"/>
  <c r="AG10" i="2899" s="1"/>
  <c r="AP7" i="2899"/>
  <c r="AQ4" i="2899"/>
  <c r="AU12" i="2899"/>
  <c r="AV12" i="2899" s="1"/>
  <c r="Q4" i="2900"/>
  <c r="P10" i="2900" s="1"/>
  <c r="Q10" i="2900" s="1"/>
  <c r="W4" i="2900"/>
  <c r="V12" i="2900" s="1"/>
  <c r="W12" i="2900" s="1"/>
  <c r="AK7" i="2900"/>
  <c r="AL4" i="2900"/>
  <c r="AK10" i="2900" s="1"/>
  <c r="AL10" i="2900" s="1"/>
  <c r="AK11" i="2900"/>
  <c r="AL11" i="2900" s="1"/>
  <c r="AQ4" i="2900"/>
  <c r="AU12" i="2900"/>
  <c r="AV12" i="2900" s="1"/>
  <c r="V9" i="2901"/>
  <c r="W9" i="2901" s="1"/>
  <c r="V13" i="2901"/>
  <c r="W13" i="2901" s="1"/>
  <c r="V11" i="2901"/>
  <c r="W11" i="2901" s="1"/>
  <c r="AA14" i="2901"/>
  <c r="AB14" i="2901" s="1"/>
  <c r="AK9" i="2903"/>
  <c r="AL9" i="2903" s="1"/>
  <c r="P7" i="2896"/>
  <c r="AL4" i="2896"/>
  <c r="AK10" i="2896" s="1"/>
  <c r="AL10" i="2896" s="1"/>
  <c r="AK7" i="2896"/>
  <c r="P7" i="2898"/>
  <c r="V12" i="2898"/>
  <c r="W12" i="2898" s="1"/>
  <c r="AF12" i="2898"/>
  <c r="AG12" i="2898" s="1"/>
  <c r="AP12" i="2898"/>
  <c r="AQ12" i="2898" s="1"/>
  <c r="P8" i="2899"/>
  <c r="Q8" i="2899" s="1"/>
  <c r="P10" i="2899"/>
  <c r="Q10" i="2899" s="1"/>
  <c r="Q23" i="2899"/>
  <c r="V7" i="2899"/>
  <c r="AA11" i="2899"/>
  <c r="AB11" i="2899" s="1"/>
  <c r="AK11" i="2899"/>
  <c r="AL11" i="2899" s="1"/>
  <c r="P8" i="2900"/>
  <c r="Q8" i="2900" s="1"/>
  <c r="V10" i="2900"/>
  <c r="W10" i="2900" s="1"/>
  <c r="AK12" i="2900"/>
  <c r="AL12" i="2900" s="1"/>
  <c r="AP13" i="2900"/>
  <c r="AQ13" i="2900" s="1"/>
  <c r="AU9" i="2900"/>
  <c r="AV9" i="2900" s="1"/>
  <c r="AA13" i="2901"/>
  <c r="AB13" i="2901" s="1"/>
  <c r="AQ4" i="2901"/>
  <c r="AU10" i="2901"/>
  <c r="AV10" i="2901" s="1"/>
  <c r="V7" i="2903"/>
  <c r="AF10" i="2903"/>
  <c r="AG10" i="2903" s="1"/>
  <c r="AK10" i="2903"/>
  <c r="AL10" i="2903" s="1"/>
  <c r="AK14" i="2903"/>
  <c r="AL14" i="2903" s="1"/>
  <c r="AP13" i="2903"/>
  <c r="AQ13" i="2903" s="1"/>
  <c r="AK9" i="2904"/>
  <c r="AL9" i="2904" s="1"/>
  <c r="AA12" i="2905"/>
  <c r="AB12" i="2905" s="1"/>
  <c r="AA7" i="2905"/>
  <c r="AB4" i="2905"/>
  <c r="AU10" i="2905"/>
  <c r="AV10" i="2905" s="1"/>
  <c r="AU14" i="2905"/>
  <c r="AV14" i="2905" s="1"/>
  <c r="Q4" i="2901"/>
  <c r="P9" i="2901" s="1"/>
  <c r="Q9" i="2901" s="1"/>
  <c r="V7" i="2901"/>
  <c r="AF7" i="2901"/>
  <c r="AP7" i="2901"/>
  <c r="AU9" i="2901"/>
  <c r="AV9" i="2901" s="1"/>
  <c r="AA7" i="2902"/>
  <c r="AB4" i="2902"/>
  <c r="AA14" i="2902"/>
  <c r="AB14" i="2902" s="1"/>
  <c r="AK7" i="2902"/>
  <c r="AL4" i="2902"/>
  <c r="AK14" i="2902"/>
  <c r="AL14" i="2902" s="1"/>
  <c r="AU7" i="2902"/>
  <c r="AV4" i="2902"/>
  <c r="AU14" i="2902"/>
  <c r="AV14" i="2902" s="1"/>
  <c r="R23" i="2903"/>
  <c r="T23" i="2903"/>
  <c r="P23" i="2903"/>
  <c r="N20" i="2903"/>
  <c r="AB4" i="2903"/>
  <c r="AA10" i="2903" s="1"/>
  <c r="AB10" i="2903" s="1"/>
  <c r="AF9" i="2903"/>
  <c r="AG9" i="2903" s="1"/>
  <c r="AK11" i="2903"/>
  <c r="AL11" i="2903" s="1"/>
  <c r="V10" i="2904"/>
  <c r="W10" i="2904" s="1"/>
  <c r="AK12" i="2905"/>
  <c r="AL12" i="2905" s="1"/>
  <c r="AL4" i="2905"/>
  <c r="AK7" i="2905" s="1"/>
  <c r="AU10" i="2907"/>
  <c r="AV10" i="2907" s="1"/>
  <c r="AU14" i="2907"/>
  <c r="AV14" i="2907" s="1"/>
  <c r="AU11" i="2901"/>
  <c r="AV11" i="2901" s="1"/>
  <c r="Q4" i="2902"/>
  <c r="P9" i="2902" s="1"/>
  <c r="Q9" i="2902" s="1"/>
  <c r="P10" i="2903"/>
  <c r="Q10" i="2903" s="1"/>
  <c r="Q23" i="2903"/>
  <c r="W4" i="2903"/>
  <c r="AF11" i="2903"/>
  <c r="AG11" i="2903" s="1"/>
  <c r="AP9" i="2903"/>
  <c r="AQ9" i="2903" s="1"/>
  <c r="AV4" i="2903"/>
  <c r="AU10" i="2903" s="1"/>
  <c r="AV10" i="2903" s="1"/>
  <c r="S23" i="2904"/>
  <c r="N20" i="2904"/>
  <c r="U23" i="2904"/>
  <c r="P23" i="2904"/>
  <c r="R23" i="2904"/>
  <c r="W4" i="2904"/>
  <c r="V7" i="2904" s="1"/>
  <c r="AA14" i="2904"/>
  <c r="AB14" i="2904" s="1"/>
  <c r="AK14" i="2904"/>
  <c r="AL14" i="2904" s="1"/>
  <c r="AA10" i="2905"/>
  <c r="AB10" i="2905" s="1"/>
  <c r="AA14" i="2905"/>
  <c r="AB14" i="2905" s="1"/>
  <c r="AU12" i="2905"/>
  <c r="AV12" i="2905" s="1"/>
  <c r="AU7" i="2905"/>
  <c r="AV4" i="2905"/>
  <c r="AU13" i="2905" s="1"/>
  <c r="AV13" i="2905" s="1"/>
  <c r="Q23" i="2898"/>
  <c r="P23" i="2901"/>
  <c r="U23" i="2901"/>
  <c r="AU13" i="2901"/>
  <c r="AV13" i="2901" s="1"/>
  <c r="W4" i="2902"/>
  <c r="V11" i="2902" s="1"/>
  <c r="W11" i="2902" s="1"/>
  <c r="AA10" i="2902"/>
  <c r="AB10" i="2902" s="1"/>
  <c r="AG4" i="2902"/>
  <c r="AF11" i="2902" s="1"/>
  <c r="AG11" i="2902" s="1"/>
  <c r="AK10" i="2902"/>
  <c r="AL10" i="2902" s="1"/>
  <c r="AQ4" i="2902"/>
  <c r="AP11" i="2902" s="1"/>
  <c r="AQ11" i="2902" s="1"/>
  <c r="AU10" i="2902"/>
  <c r="AV10" i="2902" s="1"/>
  <c r="Q4" i="2903"/>
  <c r="S23" i="2903"/>
  <c r="AA11" i="2903"/>
  <c r="AB11" i="2903" s="1"/>
  <c r="AF13" i="2903"/>
  <c r="AG13" i="2903" s="1"/>
  <c r="AP11" i="2903"/>
  <c r="AQ11" i="2903" s="1"/>
  <c r="AG4" i="2904"/>
  <c r="AF7" i="2904" s="1"/>
  <c r="AK11" i="2904"/>
  <c r="AL11" i="2904" s="1"/>
  <c r="AK13" i="2904"/>
  <c r="AL13" i="2904" s="1"/>
  <c r="AQ4" i="2904"/>
  <c r="AP7" i="2904" s="1"/>
  <c r="R23" i="2905"/>
  <c r="T23" i="2905"/>
  <c r="P23" i="2905"/>
  <c r="S23" i="2905"/>
  <c r="Q23" i="2905"/>
  <c r="N20" i="2905"/>
  <c r="Q7" i="2905"/>
  <c r="AK10" i="2905"/>
  <c r="AL10" i="2905" s="1"/>
  <c r="AK14" i="2905"/>
  <c r="AL14" i="2905" s="1"/>
  <c r="Q23" i="2900"/>
  <c r="N20" i="2902"/>
  <c r="S23" i="2902"/>
  <c r="AQ4" i="2903"/>
  <c r="AB4" i="2904"/>
  <c r="AA10" i="2904" s="1"/>
  <c r="AB10" i="2904" s="1"/>
  <c r="AV4" i="2904"/>
  <c r="AA9" i="2905"/>
  <c r="AB9" i="2905" s="1"/>
  <c r="AU9" i="2905"/>
  <c r="AV9" i="2905" s="1"/>
  <c r="Q4" i="2906"/>
  <c r="AK11" i="2906"/>
  <c r="AL11" i="2906" s="1"/>
  <c r="P8" i="2905"/>
  <c r="Q8" i="2905" s="1"/>
  <c r="P10" i="2905"/>
  <c r="Q10" i="2905" s="1"/>
  <c r="W4" i="2905"/>
  <c r="V14" i="2905" s="1"/>
  <c r="W14" i="2905" s="1"/>
  <c r="AA11" i="2905"/>
  <c r="AB11" i="2905" s="1"/>
  <c r="AG4" i="2905"/>
  <c r="AF14" i="2905" s="1"/>
  <c r="AG14" i="2905" s="1"/>
  <c r="AQ4" i="2905"/>
  <c r="AP14" i="2905" s="1"/>
  <c r="AQ14" i="2905" s="1"/>
  <c r="AU11" i="2905"/>
  <c r="AV11" i="2905" s="1"/>
  <c r="W4" i="2906"/>
  <c r="V12" i="2906" s="1"/>
  <c r="W12" i="2906" s="1"/>
  <c r="AB4" i="2906"/>
  <c r="AA13" i="2906" s="1"/>
  <c r="AB13" i="2906" s="1"/>
  <c r="AG4" i="2906"/>
  <c r="AF12" i="2906" s="1"/>
  <c r="AG12" i="2906" s="1"/>
  <c r="AP12" i="2908"/>
  <c r="AQ12" i="2908" s="1"/>
  <c r="AQ4" i="2908"/>
  <c r="AP10" i="2908" s="1"/>
  <c r="AQ10" i="2908" s="1"/>
  <c r="Q23" i="2902"/>
  <c r="AL4" i="2904"/>
  <c r="AK12" i="2904" s="1"/>
  <c r="AL12" i="2904" s="1"/>
  <c r="AK7" i="2904"/>
  <c r="AA13" i="2905"/>
  <c r="AB13" i="2905" s="1"/>
  <c r="AK13" i="2905"/>
  <c r="AL13" i="2905" s="1"/>
  <c r="V9" i="2906"/>
  <c r="W9" i="2906" s="1"/>
  <c r="AF9" i="2906"/>
  <c r="AG9" i="2906" s="1"/>
  <c r="AK9" i="2906"/>
  <c r="AL9" i="2906" s="1"/>
  <c r="AK13" i="2906"/>
  <c r="AL13" i="2906" s="1"/>
  <c r="AQ4" i="2906"/>
  <c r="AP12" i="2906" s="1"/>
  <c r="AQ12" i="2906" s="1"/>
  <c r="Q23" i="2906"/>
  <c r="V7" i="2906"/>
  <c r="AF7" i="2906"/>
  <c r="AK7" i="2906"/>
  <c r="AP14" i="2907"/>
  <c r="AQ14" i="2907" s="1"/>
  <c r="R23" i="2908"/>
  <c r="T23" i="2908"/>
  <c r="P23" i="2908"/>
  <c r="U23" i="2908"/>
  <c r="S23" i="2908"/>
  <c r="Q23" i="2908"/>
  <c r="N20" i="2908"/>
  <c r="AU11" i="2908"/>
  <c r="AV11" i="2908" s="1"/>
  <c r="AK10" i="2906"/>
  <c r="AL10" i="2906" s="1"/>
  <c r="AK14" i="2906"/>
  <c r="AL14" i="2906" s="1"/>
  <c r="AU12" i="2906"/>
  <c r="AV12" i="2906" s="1"/>
  <c r="AB4" i="2908"/>
  <c r="AA14" i="2908" s="1"/>
  <c r="AB14" i="2908" s="1"/>
  <c r="AG4" i="2908"/>
  <c r="AF10" i="2908" s="1"/>
  <c r="AG10" i="2908" s="1"/>
  <c r="AP10" i="2906"/>
  <c r="AQ10" i="2906" s="1"/>
  <c r="AV4" i="2906"/>
  <c r="AU7" i="2906" s="1"/>
  <c r="AU13" i="2906"/>
  <c r="AV13" i="2906" s="1"/>
  <c r="Q4" i="2907"/>
  <c r="P8" i="2907" s="1"/>
  <c r="Q8" i="2907" s="1"/>
  <c r="P7" i="2907"/>
  <c r="AB4" i="2907"/>
  <c r="AA7" i="2907" s="1"/>
  <c r="AG4" i="2907"/>
  <c r="AF13" i="2907" s="1"/>
  <c r="AG13" i="2907" s="1"/>
  <c r="AP13" i="2907"/>
  <c r="AQ13" i="2907" s="1"/>
  <c r="AQ7" i="2909"/>
  <c r="AP12" i="2909"/>
  <c r="AQ12" i="2909" s="1"/>
  <c r="AL4" i="2907"/>
  <c r="W4" i="2908"/>
  <c r="V12" i="2908" s="1"/>
  <c r="W12" i="2908" s="1"/>
  <c r="AF11" i="2908"/>
  <c r="AG11" i="2908" s="1"/>
  <c r="AP9" i="2908"/>
  <c r="AQ9" i="2908" s="1"/>
  <c r="V10" i="2909"/>
  <c r="W10" i="2909" s="1"/>
  <c r="AA7" i="2909"/>
  <c r="AB4" i="2909"/>
  <c r="AA14" i="2909" s="1"/>
  <c r="AB14" i="2909" s="1"/>
  <c r="AF14" i="2909"/>
  <c r="AG14" i="2909" s="1"/>
  <c r="AF12" i="2909"/>
  <c r="AG12" i="2909" s="1"/>
  <c r="AF7" i="2909"/>
  <c r="Q4" i="2910"/>
  <c r="P7" i="2910" s="1"/>
  <c r="S23" i="2907"/>
  <c r="N20" i="2907"/>
  <c r="P9" i="2907"/>
  <c r="Q9" i="2907" s="1"/>
  <c r="Q23" i="2907"/>
  <c r="W4" i="2907"/>
  <c r="AQ4" i="2907"/>
  <c r="AP9" i="2907" s="1"/>
  <c r="AQ9" i="2907" s="1"/>
  <c r="Q4" i="2908"/>
  <c r="P10" i="2908" s="1"/>
  <c r="Q10" i="2908" s="1"/>
  <c r="AK12" i="2908"/>
  <c r="AL12" i="2908" s="1"/>
  <c r="AL4" i="2908"/>
  <c r="AK10" i="2908" s="1"/>
  <c r="AL10" i="2908" s="1"/>
  <c r="AU12" i="2908"/>
  <c r="AV12" i="2908" s="1"/>
  <c r="AV4" i="2908"/>
  <c r="AU13" i="2908" s="1"/>
  <c r="AV13" i="2908" s="1"/>
  <c r="V12" i="2909"/>
  <c r="W12" i="2909" s="1"/>
  <c r="AF9" i="2909"/>
  <c r="AG9" i="2909" s="1"/>
  <c r="AP10" i="2909"/>
  <c r="AQ10" i="2909" s="1"/>
  <c r="AP14" i="2909"/>
  <c r="AQ14" i="2909" s="1"/>
  <c r="AU7" i="2907"/>
  <c r="AV4" i="2907"/>
  <c r="AU13" i="2907" s="1"/>
  <c r="AV13" i="2907" s="1"/>
  <c r="AU12" i="2907"/>
  <c r="AV12" i="2907" s="1"/>
  <c r="AA13" i="2908"/>
  <c r="AB13" i="2908" s="1"/>
  <c r="AP13" i="2908"/>
  <c r="AQ13" i="2908" s="1"/>
  <c r="Q4" i="2909"/>
  <c r="W4" i="2909"/>
  <c r="V11" i="2909" s="1"/>
  <c r="W11" i="2909" s="1"/>
  <c r="V14" i="2909"/>
  <c r="W14" i="2909" s="1"/>
  <c r="AP13" i="2909"/>
  <c r="AQ13" i="2909" s="1"/>
  <c r="AU7" i="2909"/>
  <c r="AV4" i="2909"/>
  <c r="AU14" i="2909" s="1"/>
  <c r="AV14" i="2909" s="1"/>
  <c r="V9" i="2910"/>
  <c r="W9" i="2910" s="1"/>
  <c r="V10" i="2910"/>
  <c r="W10" i="2910" s="1"/>
  <c r="AB4" i="2910"/>
  <c r="AA11" i="2910" s="1"/>
  <c r="AB11" i="2910" s="1"/>
  <c r="AA7" i="2910"/>
  <c r="AA14" i="2910"/>
  <c r="AB14" i="2910" s="1"/>
  <c r="AF9" i="2910"/>
  <c r="AG9" i="2910" s="1"/>
  <c r="AF13" i="2910"/>
  <c r="AG13" i="2910" s="1"/>
  <c r="Q23" i="2909"/>
  <c r="AA9" i="2909"/>
  <c r="AB9" i="2909" s="1"/>
  <c r="AF11" i="2909"/>
  <c r="AG11" i="2909" s="1"/>
  <c r="AU9" i="2909"/>
  <c r="AV9" i="2909" s="1"/>
  <c r="AF12" i="2910"/>
  <c r="AG12" i="2910" s="1"/>
  <c r="AL4" i="2910"/>
  <c r="AK12" i="2910"/>
  <c r="AL12" i="2910" s="1"/>
  <c r="AQ4" i="2910"/>
  <c r="AP12" i="2910"/>
  <c r="AQ12" i="2910" s="1"/>
  <c r="AV4" i="2910"/>
  <c r="AU11" i="2910" s="1"/>
  <c r="AV11" i="2910" s="1"/>
  <c r="AA11" i="2909"/>
  <c r="AB11" i="2909" s="1"/>
  <c r="AF13" i="2909"/>
  <c r="AG13" i="2909" s="1"/>
  <c r="AL4" i="2909"/>
  <c r="AK13" i="2909" s="1"/>
  <c r="AL13" i="2909" s="1"/>
  <c r="AP9" i="2909"/>
  <c r="AQ9" i="2909" s="1"/>
  <c r="AU11" i="2909"/>
  <c r="AV11" i="2909" s="1"/>
  <c r="W4" i="2910"/>
  <c r="V11" i="2910" s="1"/>
  <c r="W11" i="2910" s="1"/>
  <c r="V7" i="2910"/>
  <c r="AA9" i="2910"/>
  <c r="AB9" i="2910" s="1"/>
  <c r="AA13" i="2910"/>
  <c r="AB13" i="2910" s="1"/>
  <c r="AA10" i="2910"/>
  <c r="AB10" i="2910" s="1"/>
  <c r="AG4" i="2910"/>
  <c r="AF7" i="2910"/>
  <c r="AK9" i="2910"/>
  <c r="AL9" i="2910" s="1"/>
  <c r="AK13" i="2910"/>
  <c r="AL13" i="2910" s="1"/>
  <c r="AP13" i="2910"/>
  <c r="AQ13" i="2910" s="1"/>
  <c r="AU9" i="2910"/>
  <c r="AV9" i="2910" s="1"/>
  <c r="AU13" i="2910"/>
  <c r="AV13" i="2910" s="1"/>
  <c r="AP11" i="2909"/>
  <c r="AQ11" i="2909" s="1"/>
  <c r="AU13" i="2909"/>
  <c r="AV13" i="2909" s="1"/>
  <c r="AA12" i="2910"/>
  <c r="AB12" i="2910" s="1"/>
  <c r="AU10" i="2910"/>
  <c r="AV10" i="2910" s="1"/>
  <c r="AU14" i="2910"/>
  <c r="AV14" i="2910" s="1"/>
  <c r="Q23" i="2910"/>
  <c r="U23" i="2910"/>
  <c r="AK7" i="2910"/>
  <c r="AP7" i="2910"/>
  <c r="AU7" i="2910"/>
  <c r="N20" i="2910"/>
  <c r="Q7" i="2910" l="1"/>
  <c r="AQ7" i="2904"/>
  <c r="AQ7" i="2896"/>
  <c r="AV7" i="2892"/>
  <c r="AP15" i="2887"/>
  <c r="AQ7" i="2887"/>
  <c r="AQ15" i="2887" s="1"/>
  <c r="AQ16" i="2887" s="1"/>
  <c r="AL7" i="2905"/>
  <c r="AK15" i="2905"/>
  <c r="AL7" i="2883"/>
  <c r="AQ7" i="2910"/>
  <c r="P10" i="2909"/>
  <c r="Q10" i="2909" s="1"/>
  <c r="P8" i="2909"/>
  <c r="Q8" i="2909" s="1"/>
  <c r="V12" i="2907"/>
  <c r="W12" i="2907" s="1"/>
  <c r="V11" i="2907"/>
  <c r="W11" i="2907" s="1"/>
  <c r="AK7" i="2909"/>
  <c r="AK11" i="2907"/>
  <c r="AL11" i="2907" s="1"/>
  <c r="AK12" i="2907"/>
  <c r="AL12" i="2907" s="1"/>
  <c r="AG7" i="2906"/>
  <c r="V9" i="2907"/>
  <c r="W9" i="2907" s="1"/>
  <c r="AU11" i="2904"/>
  <c r="AV11" i="2904" s="1"/>
  <c r="AU12" i="2904"/>
  <c r="AV12" i="2904" s="1"/>
  <c r="AG7" i="2904"/>
  <c r="AV7" i="2905"/>
  <c r="AV15" i="2905" s="1"/>
  <c r="AV16" i="2905" s="1"/>
  <c r="AU15" i="2905"/>
  <c r="V12" i="2902"/>
  <c r="W12" i="2902" s="1"/>
  <c r="AG7" i="2903"/>
  <c r="AG15" i="2903" s="1"/>
  <c r="AG16" i="2903" s="1"/>
  <c r="AF15" i="2903"/>
  <c r="V9" i="2902"/>
  <c r="W9" i="2902" s="1"/>
  <c r="AF11" i="2899"/>
  <c r="AG11" i="2899" s="1"/>
  <c r="AU11" i="2896"/>
  <c r="AV11" i="2896" s="1"/>
  <c r="AU12" i="2896"/>
  <c r="AV12" i="2896" s="1"/>
  <c r="V10" i="2905"/>
  <c r="W10" i="2905" s="1"/>
  <c r="Q7" i="2893"/>
  <c r="V15" i="2898"/>
  <c r="W7" i="2898"/>
  <c r="W15" i="2898" s="1"/>
  <c r="W16" i="2898" s="1"/>
  <c r="AP12" i="2897"/>
  <c r="AQ12" i="2897" s="1"/>
  <c r="AP13" i="2897"/>
  <c r="AQ13" i="2897" s="1"/>
  <c r="V15" i="2895"/>
  <c r="W7" i="2895"/>
  <c r="W15" i="2895" s="1"/>
  <c r="W16" i="2895" s="1"/>
  <c r="AP10" i="2897"/>
  <c r="AQ10" i="2897" s="1"/>
  <c r="AA13" i="2893"/>
  <c r="AB13" i="2893" s="1"/>
  <c r="P10" i="2891"/>
  <c r="Q10" i="2891" s="1"/>
  <c r="P8" i="2891"/>
  <c r="Q8" i="2891" s="1"/>
  <c r="AG7" i="2892"/>
  <c r="V10" i="2891"/>
  <c r="W10" i="2891" s="1"/>
  <c r="AV7" i="2886"/>
  <c r="AB7" i="2886"/>
  <c r="AA10" i="2880"/>
  <c r="AB10" i="2880" s="1"/>
  <c r="AA11" i="2880"/>
  <c r="AB11" i="2880" s="1"/>
  <c r="AP11" i="2890"/>
  <c r="AQ11" i="2890" s="1"/>
  <c r="AP14" i="2890"/>
  <c r="AQ14" i="2890" s="1"/>
  <c r="Q7" i="2894"/>
  <c r="AV7" i="2884"/>
  <c r="AV7" i="2888"/>
  <c r="AU11" i="2884"/>
  <c r="AV11" i="2884" s="1"/>
  <c r="AP15" i="2893"/>
  <c r="AQ7" i="2893"/>
  <c r="AQ15" i="2893" s="1"/>
  <c r="AQ16" i="2893" s="1"/>
  <c r="AU12" i="2892"/>
  <c r="AV12" i="2892" s="1"/>
  <c r="V9" i="2891"/>
  <c r="W9" i="2891" s="1"/>
  <c r="AL7" i="2885"/>
  <c r="AK15" i="2885"/>
  <c r="AF11" i="2887"/>
  <c r="AG11" i="2887" s="1"/>
  <c r="AA12" i="2884"/>
  <c r="AB12" i="2884" s="1"/>
  <c r="V10" i="2880"/>
  <c r="W10" i="2880" s="1"/>
  <c r="V14" i="2880"/>
  <c r="W14" i="2880" s="1"/>
  <c r="AF9" i="2881"/>
  <c r="AG9" i="2881" s="1"/>
  <c r="AL7" i="2910"/>
  <c r="AP14" i="2910"/>
  <c r="AQ14" i="2910" s="1"/>
  <c r="AP10" i="2910"/>
  <c r="AQ10" i="2910" s="1"/>
  <c r="AP11" i="2910"/>
  <c r="AQ11" i="2910" s="1"/>
  <c r="V12" i="2910"/>
  <c r="W12" i="2910" s="1"/>
  <c r="AK11" i="2909"/>
  <c r="AL11" i="2909" s="1"/>
  <c r="V7" i="2909"/>
  <c r="AU9" i="2908"/>
  <c r="AV9" i="2908" s="1"/>
  <c r="V11" i="2908"/>
  <c r="W11" i="2908" s="1"/>
  <c r="P9" i="2909"/>
  <c r="Q9" i="2909" s="1"/>
  <c r="AP11" i="2908"/>
  <c r="AQ11" i="2908" s="1"/>
  <c r="AF13" i="2908"/>
  <c r="AG13" i="2908" s="1"/>
  <c r="AP7" i="2907"/>
  <c r="AK12" i="2909"/>
  <c r="AL12" i="2909" s="1"/>
  <c r="V13" i="2909"/>
  <c r="W13" i="2909" s="1"/>
  <c r="AK13" i="2908"/>
  <c r="AL13" i="2908" s="1"/>
  <c r="AA14" i="2907"/>
  <c r="AB14" i="2907" s="1"/>
  <c r="AF9" i="2908"/>
  <c r="AG9" i="2908" s="1"/>
  <c r="AF11" i="2907"/>
  <c r="AG11" i="2907" s="1"/>
  <c r="V13" i="2907"/>
  <c r="W13" i="2907" s="1"/>
  <c r="AU11" i="2906"/>
  <c r="AV11" i="2906" s="1"/>
  <c r="AP14" i="2908"/>
  <c r="AQ14" i="2908" s="1"/>
  <c r="AA7" i="2908"/>
  <c r="AF14" i="2907"/>
  <c r="AG14" i="2907" s="1"/>
  <c r="AU10" i="2908"/>
  <c r="AV10" i="2908" s="1"/>
  <c r="AF9" i="2907"/>
  <c r="AG9" i="2907" s="1"/>
  <c r="AA7" i="2906"/>
  <c r="AK11" i="2908"/>
  <c r="AL11" i="2908" s="1"/>
  <c r="AP10" i="2907"/>
  <c r="AQ10" i="2907" s="1"/>
  <c r="AU9" i="2906"/>
  <c r="AV9" i="2906" s="1"/>
  <c r="AP9" i="2905"/>
  <c r="AQ9" i="2905" s="1"/>
  <c r="V9" i="2905"/>
  <c r="W9" i="2905" s="1"/>
  <c r="AU14" i="2908"/>
  <c r="AV14" i="2908" s="1"/>
  <c r="AP7" i="2905"/>
  <c r="AF7" i="2905"/>
  <c r="V7" i="2905"/>
  <c r="AP9" i="2906"/>
  <c r="AQ9" i="2906" s="1"/>
  <c r="AA7" i="2904"/>
  <c r="AA13" i="2904"/>
  <c r="AB13" i="2904" s="1"/>
  <c r="P9" i="2903"/>
  <c r="Q9" i="2903" s="1"/>
  <c r="P7" i="2903"/>
  <c r="AP7" i="2902"/>
  <c r="AF7" i="2902"/>
  <c r="V7" i="2902"/>
  <c r="V14" i="2904"/>
  <c r="W14" i="2904" s="1"/>
  <c r="AU9" i="2903"/>
  <c r="AV9" i="2903" s="1"/>
  <c r="AA9" i="2903"/>
  <c r="AB9" i="2903" s="1"/>
  <c r="P8" i="2903"/>
  <c r="Q8" i="2903" s="1"/>
  <c r="P10" i="2901"/>
  <c r="Q10" i="2901" s="1"/>
  <c r="AF11" i="2905"/>
  <c r="AG11" i="2905" s="1"/>
  <c r="P10" i="2904"/>
  <c r="Q10" i="2904" s="1"/>
  <c r="AU13" i="2902"/>
  <c r="AV13" i="2902" s="1"/>
  <c r="AU11" i="2902"/>
  <c r="AV11" i="2902" s="1"/>
  <c r="AK13" i="2902"/>
  <c r="AL13" i="2902" s="1"/>
  <c r="AK11" i="2902"/>
  <c r="AL11" i="2902" s="1"/>
  <c r="AA13" i="2902"/>
  <c r="AB13" i="2902" s="1"/>
  <c r="AA11" i="2902"/>
  <c r="AB11" i="2902" s="1"/>
  <c r="AQ7" i="2901"/>
  <c r="AF11" i="2904"/>
  <c r="AG11" i="2904" s="1"/>
  <c r="AU9" i="2902"/>
  <c r="AV9" i="2902" s="1"/>
  <c r="AP10" i="2901"/>
  <c r="AQ10" i="2901" s="1"/>
  <c r="AP14" i="2901"/>
  <c r="AQ14" i="2901" s="1"/>
  <c r="AP12" i="2901"/>
  <c r="AQ12" i="2901" s="1"/>
  <c r="P8" i="2901"/>
  <c r="Q8" i="2901" s="1"/>
  <c r="V13" i="2900"/>
  <c r="W13" i="2900" s="1"/>
  <c r="P15" i="2898"/>
  <c r="Q7" i="2898"/>
  <c r="Q15" i="2898" s="1"/>
  <c r="Q16" i="2898" s="1"/>
  <c r="AU14" i="2906"/>
  <c r="AV14" i="2906" s="1"/>
  <c r="V7" i="2900"/>
  <c r="AP9" i="2899"/>
  <c r="AQ9" i="2899" s="1"/>
  <c r="AP12" i="2899"/>
  <c r="AQ12" i="2899" s="1"/>
  <c r="AF7" i="2899"/>
  <c r="AU14" i="2898"/>
  <c r="AV14" i="2898" s="1"/>
  <c r="AK14" i="2898"/>
  <c r="AL14" i="2898" s="1"/>
  <c r="AA14" i="2898"/>
  <c r="AB14" i="2898" s="1"/>
  <c r="P8" i="2897"/>
  <c r="Q8" i="2897" s="1"/>
  <c r="V14" i="2896"/>
  <c r="W14" i="2896" s="1"/>
  <c r="AP9" i="2904"/>
  <c r="AQ9" i="2904" s="1"/>
  <c r="AU13" i="2903"/>
  <c r="AV13" i="2903" s="1"/>
  <c r="AK12" i="2902"/>
  <c r="AL12" i="2902" s="1"/>
  <c r="AU10" i="2900"/>
  <c r="AV10" i="2900" s="1"/>
  <c r="AU13" i="2900"/>
  <c r="AV13" i="2900" s="1"/>
  <c r="AK12" i="2898"/>
  <c r="AL12" i="2898" s="1"/>
  <c r="AA7" i="2896"/>
  <c r="V14" i="2899"/>
  <c r="W14" i="2899" s="1"/>
  <c r="AA10" i="2898"/>
  <c r="AB10" i="2898" s="1"/>
  <c r="AK14" i="2897"/>
  <c r="AL14" i="2897" s="1"/>
  <c r="AK9" i="2897"/>
  <c r="AL9" i="2897" s="1"/>
  <c r="AU9" i="2896"/>
  <c r="AV9" i="2896" s="1"/>
  <c r="V11" i="2896"/>
  <c r="W11" i="2896" s="1"/>
  <c r="AU14" i="2895"/>
  <c r="AV14" i="2895" s="1"/>
  <c r="AF11" i="2895"/>
  <c r="AG11" i="2895" s="1"/>
  <c r="AP13" i="2901"/>
  <c r="AQ13" i="2901" s="1"/>
  <c r="AF11" i="2900"/>
  <c r="AG11" i="2900" s="1"/>
  <c r="V10" i="2899"/>
  <c r="W10" i="2899" s="1"/>
  <c r="AP11" i="2898"/>
  <c r="AQ11" i="2898" s="1"/>
  <c r="AP9" i="2897"/>
  <c r="AQ9" i="2897" s="1"/>
  <c r="AP12" i="2896"/>
  <c r="AQ12" i="2896" s="1"/>
  <c r="AU13" i="2895"/>
  <c r="AV13" i="2895" s="1"/>
  <c r="AK13" i="2900"/>
  <c r="AL13" i="2900" s="1"/>
  <c r="AU11" i="2898"/>
  <c r="AV11" i="2898" s="1"/>
  <c r="AK13" i="2897"/>
  <c r="AL13" i="2897" s="1"/>
  <c r="V14" i="2897"/>
  <c r="W14" i="2897" s="1"/>
  <c r="AU13" i="2896"/>
  <c r="AV13" i="2896" s="1"/>
  <c r="V9" i="2896"/>
  <c r="W9" i="2896" s="1"/>
  <c r="AF7" i="2895"/>
  <c r="AU7" i="2893"/>
  <c r="AU9" i="2898"/>
  <c r="AV9" i="2898" s="1"/>
  <c r="AF9" i="2897"/>
  <c r="AG9" i="2897" s="1"/>
  <c r="AU10" i="2896"/>
  <c r="AV10" i="2896" s="1"/>
  <c r="AF13" i="2895"/>
  <c r="AG13" i="2895" s="1"/>
  <c r="AA11" i="2893"/>
  <c r="AB11" i="2893" s="1"/>
  <c r="P9" i="2893"/>
  <c r="Q9" i="2893" s="1"/>
  <c r="V9" i="2904"/>
  <c r="W9" i="2904" s="1"/>
  <c r="AV7" i="2894"/>
  <c r="AU9" i="2893"/>
  <c r="AV9" i="2893" s="1"/>
  <c r="AA14" i="2893"/>
  <c r="AB14" i="2893" s="1"/>
  <c r="AP9" i="2890"/>
  <c r="AQ9" i="2890" s="1"/>
  <c r="AU12" i="2902"/>
  <c r="AV12" i="2902" s="1"/>
  <c r="AK14" i="2896"/>
  <c r="AL14" i="2896" s="1"/>
  <c r="AA12" i="2895"/>
  <c r="AB12" i="2895" s="1"/>
  <c r="AA9" i="2893"/>
  <c r="AB9" i="2893" s="1"/>
  <c r="AP7" i="2892"/>
  <c r="AF12" i="2892"/>
  <c r="AG12" i="2892" s="1"/>
  <c r="AP14" i="2891"/>
  <c r="AQ14" i="2891" s="1"/>
  <c r="AP9" i="2891"/>
  <c r="AQ9" i="2891" s="1"/>
  <c r="AP13" i="2891"/>
  <c r="AQ13" i="2891" s="1"/>
  <c r="AP10" i="2899"/>
  <c r="AQ10" i="2899" s="1"/>
  <c r="AK14" i="2894"/>
  <c r="AL14" i="2894" s="1"/>
  <c r="AP13" i="2892"/>
  <c r="AQ13" i="2892" s="1"/>
  <c r="AF7" i="2885"/>
  <c r="AK12" i="2883"/>
  <c r="AL12" i="2883" s="1"/>
  <c r="AK9" i="2882"/>
  <c r="AL9" i="2882" s="1"/>
  <c r="AU12" i="2881"/>
  <c r="AV12" i="2881" s="1"/>
  <c r="AK11" i="2880"/>
  <c r="AL11" i="2880" s="1"/>
  <c r="AF14" i="2880"/>
  <c r="AG14" i="2880" s="1"/>
  <c r="AF10" i="2880"/>
  <c r="AG10" i="2880" s="1"/>
  <c r="V7" i="2880"/>
  <c r="AQ7" i="2894"/>
  <c r="P10" i="2893"/>
  <c r="Q10" i="2893" s="1"/>
  <c r="AK7" i="2890"/>
  <c r="AB7" i="2888"/>
  <c r="V12" i="2885"/>
  <c r="W12" i="2885" s="1"/>
  <c r="AA11" i="2884"/>
  <c r="AB11" i="2884" s="1"/>
  <c r="AU11" i="2893"/>
  <c r="AV11" i="2893" s="1"/>
  <c r="AK10" i="2890"/>
  <c r="AL10" i="2890" s="1"/>
  <c r="AU10" i="2888"/>
  <c r="AV10" i="2888" s="1"/>
  <c r="AK10" i="2888"/>
  <c r="AL10" i="2888" s="1"/>
  <c r="AA10" i="2888"/>
  <c r="AB10" i="2888" s="1"/>
  <c r="AU14" i="2887"/>
  <c r="AV14" i="2887" s="1"/>
  <c r="AA14" i="2887"/>
  <c r="AB14" i="2887" s="1"/>
  <c r="AK13" i="2886"/>
  <c r="AL13" i="2886" s="1"/>
  <c r="AU14" i="2885"/>
  <c r="AV14" i="2885" s="1"/>
  <c r="AF11" i="2884"/>
  <c r="AG11" i="2884" s="1"/>
  <c r="V11" i="2884"/>
  <c r="W11" i="2884" s="1"/>
  <c r="AP7" i="2883"/>
  <c r="AK9" i="2883"/>
  <c r="AL9" i="2883" s="1"/>
  <c r="V7" i="2883"/>
  <c r="AP14" i="2881"/>
  <c r="AQ14" i="2881" s="1"/>
  <c r="AF7" i="2881"/>
  <c r="AA13" i="2895"/>
  <c r="AB13" i="2895" s="1"/>
  <c r="AK9" i="2886"/>
  <c r="AL9" i="2886" s="1"/>
  <c r="P10" i="2886"/>
  <c r="Q10" i="2886" s="1"/>
  <c r="AQ7" i="2884"/>
  <c r="AU7" i="2883"/>
  <c r="AA7" i="2883"/>
  <c r="AF13" i="2892"/>
  <c r="AG13" i="2892" s="1"/>
  <c r="AK7" i="2891"/>
  <c r="AV7" i="2890"/>
  <c r="AV15" i="2890" s="1"/>
  <c r="AV16" i="2890" s="1"/>
  <c r="AU15" i="2890"/>
  <c r="AK13" i="2890"/>
  <c r="AL13" i="2890" s="1"/>
  <c r="V10" i="2889"/>
  <c r="W10" i="2889" s="1"/>
  <c r="AK9" i="2888"/>
  <c r="AL9" i="2888" s="1"/>
  <c r="AA12" i="2887"/>
  <c r="AB12" i="2887" s="1"/>
  <c r="AP12" i="2886"/>
  <c r="AQ12" i="2886" s="1"/>
  <c r="AF12" i="2886"/>
  <c r="AG12" i="2886" s="1"/>
  <c r="V12" i="2886"/>
  <c r="W12" i="2886" s="1"/>
  <c r="AP11" i="2885"/>
  <c r="AQ11" i="2885" s="1"/>
  <c r="V7" i="2885"/>
  <c r="AF9" i="2884"/>
  <c r="AG9" i="2884" s="1"/>
  <c r="AP12" i="2883"/>
  <c r="AQ12" i="2883" s="1"/>
  <c r="AV7" i="2882"/>
  <c r="AV15" i="2882" s="1"/>
  <c r="AV16" i="2882" s="1"/>
  <c r="AU15" i="2882"/>
  <c r="AB7" i="2882"/>
  <c r="AB15" i="2882" s="1"/>
  <c r="AB16" i="2882" s="1"/>
  <c r="AA15" i="2882"/>
  <c r="P7" i="2892"/>
  <c r="AU9" i="2887"/>
  <c r="AV9" i="2887" s="1"/>
  <c r="AA13" i="2887"/>
  <c r="AB13" i="2887" s="1"/>
  <c r="AP12" i="2885"/>
  <c r="AQ12" i="2885" s="1"/>
  <c r="AU14" i="2884"/>
  <c r="AV14" i="2884" s="1"/>
  <c r="AP9" i="2883"/>
  <c r="AQ9" i="2883" s="1"/>
  <c r="AU7" i="2881"/>
  <c r="AK14" i="2886"/>
  <c r="AL14" i="2886" s="1"/>
  <c r="AU11" i="2883"/>
  <c r="AV11" i="2883" s="1"/>
  <c r="AK12" i="2882"/>
  <c r="AL12" i="2882" s="1"/>
  <c r="V13" i="2881"/>
  <c r="W13" i="2881" s="1"/>
  <c r="V9" i="2880"/>
  <c r="W9" i="2880" s="1"/>
  <c r="V12" i="2888"/>
  <c r="W12" i="2888" s="1"/>
  <c r="AK12" i="2884"/>
  <c r="AL12" i="2884" s="1"/>
  <c r="AA9" i="2894"/>
  <c r="AB9" i="2894" s="1"/>
  <c r="AA12" i="2894"/>
  <c r="AB12" i="2894" s="1"/>
  <c r="AF14" i="2886"/>
  <c r="AG14" i="2886" s="1"/>
  <c r="AU11" i="2881"/>
  <c r="AV11" i="2881" s="1"/>
  <c r="AK14" i="2882"/>
  <c r="AL14" i="2882" s="1"/>
  <c r="V12" i="2880"/>
  <c r="W12" i="2880" s="1"/>
  <c r="AP14" i="2886"/>
  <c r="AQ14" i="2886" s="1"/>
  <c r="AQ7" i="2882"/>
  <c r="AQ15" i="2882" s="1"/>
  <c r="AQ16" i="2882" s="1"/>
  <c r="AP15" i="2882"/>
  <c r="AK11" i="2881"/>
  <c r="AL11" i="2881" s="1"/>
  <c r="AA12" i="2880"/>
  <c r="AB12" i="2880" s="1"/>
  <c r="AA14" i="2886"/>
  <c r="AB14" i="2886" s="1"/>
  <c r="AK11" i="2883"/>
  <c r="AL11" i="2883" s="1"/>
  <c r="AA9" i="2880"/>
  <c r="AB9" i="2880" s="1"/>
  <c r="AF7" i="2880"/>
  <c r="AA15" i="2910"/>
  <c r="AB7" i="2910"/>
  <c r="AB15" i="2910" s="1"/>
  <c r="AB16" i="2910" s="1"/>
  <c r="AV7" i="2907"/>
  <c r="P9" i="2908"/>
  <c r="Q9" i="2908" s="1"/>
  <c r="P7" i="2908"/>
  <c r="AQ15" i="2909"/>
  <c r="AQ16" i="2909" s="1"/>
  <c r="AB7" i="2907"/>
  <c r="AK13" i="2907"/>
  <c r="AL13" i="2907" s="1"/>
  <c r="AK10" i="2909"/>
  <c r="AL10" i="2909" s="1"/>
  <c r="AA10" i="2908"/>
  <c r="AB10" i="2908" s="1"/>
  <c r="V14" i="2907"/>
  <c r="W14" i="2907" s="1"/>
  <c r="AP13" i="2906"/>
  <c r="AQ13" i="2906" s="1"/>
  <c r="AA14" i="2906"/>
  <c r="AB14" i="2906" s="1"/>
  <c r="AA10" i="2906"/>
  <c r="AB10" i="2906" s="1"/>
  <c r="AA11" i="2906"/>
  <c r="AB11" i="2906" s="1"/>
  <c r="P9" i="2906"/>
  <c r="Q9" i="2906" s="1"/>
  <c r="P10" i="2906"/>
  <c r="Q10" i="2906" s="1"/>
  <c r="P8" i="2906"/>
  <c r="Q8" i="2906" s="1"/>
  <c r="AF13" i="2905"/>
  <c r="AG13" i="2905" s="1"/>
  <c r="AP10" i="2904"/>
  <c r="AQ10" i="2904" s="1"/>
  <c r="AB7" i="2905"/>
  <c r="AB15" i="2905" s="1"/>
  <c r="AB16" i="2905" s="1"/>
  <c r="AA15" i="2905"/>
  <c r="AP13" i="2904"/>
  <c r="AQ13" i="2904" s="1"/>
  <c r="AV7" i="2897"/>
  <c r="AV15" i="2897" s="1"/>
  <c r="AV16" i="2897" s="1"/>
  <c r="AU15" i="2897"/>
  <c r="AK12" i="2895"/>
  <c r="AL12" i="2895" s="1"/>
  <c r="AK10" i="2895"/>
  <c r="AL10" i="2895" s="1"/>
  <c r="AK11" i="2901"/>
  <c r="AL11" i="2901" s="1"/>
  <c r="AK10" i="2901"/>
  <c r="AL10" i="2901" s="1"/>
  <c r="AU14" i="2896"/>
  <c r="AV14" i="2896" s="1"/>
  <c r="V13" i="2891"/>
  <c r="W13" i="2891" s="1"/>
  <c r="V11" i="2891"/>
  <c r="W11" i="2891" s="1"/>
  <c r="AF14" i="2900"/>
  <c r="AG14" i="2900" s="1"/>
  <c r="AF9" i="2900"/>
  <c r="AG9" i="2900" s="1"/>
  <c r="AF13" i="2900"/>
  <c r="AG13" i="2900" s="1"/>
  <c r="AU10" i="2892"/>
  <c r="AV10" i="2892" s="1"/>
  <c r="AU14" i="2892"/>
  <c r="AV14" i="2892" s="1"/>
  <c r="AU15" i="2891"/>
  <c r="AV7" i="2891"/>
  <c r="AV15" i="2891" s="1"/>
  <c r="AV16" i="2891" s="1"/>
  <c r="P8" i="2885"/>
  <c r="Q8" i="2885" s="1"/>
  <c r="P10" i="2885"/>
  <c r="Q10" i="2885" s="1"/>
  <c r="AG7" i="2884"/>
  <c r="AG15" i="2884" s="1"/>
  <c r="AG16" i="2884" s="1"/>
  <c r="AF15" i="2884"/>
  <c r="V11" i="2890"/>
  <c r="W11" i="2890" s="1"/>
  <c r="V14" i="2890"/>
  <c r="W14" i="2890" s="1"/>
  <c r="AL7" i="2884"/>
  <c r="AL15" i="2884" s="1"/>
  <c r="AL16" i="2884" s="1"/>
  <c r="AK15" i="2884"/>
  <c r="W7" i="2881"/>
  <c r="W15" i="2881" s="1"/>
  <c r="W16" i="2881" s="1"/>
  <c r="V10" i="2890"/>
  <c r="W10" i="2890" s="1"/>
  <c r="AA10" i="2884"/>
  <c r="AB10" i="2884" s="1"/>
  <c r="AK13" i="2884"/>
  <c r="AL13" i="2884" s="1"/>
  <c r="AK14" i="2880"/>
  <c r="AL14" i="2880" s="1"/>
  <c r="AK12" i="2880"/>
  <c r="AL12" i="2880" s="1"/>
  <c r="AB7" i="2881"/>
  <c r="AF12" i="2884"/>
  <c r="AG12" i="2884" s="1"/>
  <c r="AK7" i="2882"/>
  <c r="AV7" i="2880"/>
  <c r="AV15" i="2880" s="1"/>
  <c r="AV16" i="2880" s="1"/>
  <c r="AU15" i="2880"/>
  <c r="W7" i="2882"/>
  <c r="W15" i="2882" s="1"/>
  <c r="W16" i="2882" s="1"/>
  <c r="V15" i="2882"/>
  <c r="AK9" i="2909"/>
  <c r="AL9" i="2909" s="1"/>
  <c r="AG7" i="2910"/>
  <c r="AV7" i="2909"/>
  <c r="AK14" i="2909"/>
  <c r="AL14" i="2909" s="1"/>
  <c r="AA11" i="2908"/>
  <c r="AB11" i="2908" s="1"/>
  <c r="AP12" i="2907"/>
  <c r="AQ12" i="2907" s="1"/>
  <c r="AP11" i="2907"/>
  <c r="AQ11" i="2907" s="1"/>
  <c r="P10" i="2910"/>
  <c r="Q10" i="2910" s="1"/>
  <c r="P8" i="2910"/>
  <c r="Q8" i="2910" s="1"/>
  <c r="AG7" i="2909"/>
  <c r="AG15" i="2909" s="1"/>
  <c r="AG16" i="2909" s="1"/>
  <c r="AF15" i="2909"/>
  <c r="AB7" i="2909"/>
  <c r="AA15" i="2909"/>
  <c r="V9" i="2909"/>
  <c r="W9" i="2909" s="1"/>
  <c r="P8" i="2908"/>
  <c r="Q8" i="2908" s="1"/>
  <c r="V7" i="2908"/>
  <c r="P15" i="2907"/>
  <c r="Q7" i="2907"/>
  <c r="AU15" i="2906"/>
  <c r="AV7" i="2906"/>
  <c r="AV15" i="2906" s="1"/>
  <c r="AV16" i="2906" s="1"/>
  <c r="AF14" i="2908"/>
  <c r="AG14" i="2908" s="1"/>
  <c r="AF7" i="2908"/>
  <c r="AA12" i="2908"/>
  <c r="AB12" i="2908" s="1"/>
  <c r="AA10" i="2907"/>
  <c r="AB10" i="2907" s="1"/>
  <c r="V14" i="2908"/>
  <c r="W14" i="2908" s="1"/>
  <c r="AA12" i="2907"/>
  <c r="AB12" i="2907" s="1"/>
  <c r="W7" i="2906"/>
  <c r="AK14" i="2908"/>
  <c r="AL14" i="2908" s="1"/>
  <c r="AF10" i="2907"/>
  <c r="AG10" i="2907" s="1"/>
  <c r="AP11" i="2906"/>
  <c r="AQ11" i="2906" s="1"/>
  <c r="AA9" i="2906"/>
  <c r="AB9" i="2906" s="1"/>
  <c r="AK15" i="2904"/>
  <c r="AL7" i="2904"/>
  <c r="AL15" i="2904" s="1"/>
  <c r="AL16" i="2904" s="1"/>
  <c r="AF12" i="2907"/>
  <c r="AG12" i="2907" s="1"/>
  <c r="AF14" i="2906"/>
  <c r="AG14" i="2906" s="1"/>
  <c r="AF10" i="2906"/>
  <c r="AG10" i="2906" s="1"/>
  <c r="AF11" i="2906"/>
  <c r="AG11" i="2906" s="1"/>
  <c r="V14" i="2906"/>
  <c r="W14" i="2906" s="1"/>
  <c r="V10" i="2906"/>
  <c r="W10" i="2906" s="1"/>
  <c r="V11" i="2906"/>
  <c r="W11" i="2906" s="1"/>
  <c r="AP12" i="2905"/>
  <c r="AQ12" i="2905" s="1"/>
  <c r="AF12" i="2905"/>
  <c r="AG12" i="2905" s="1"/>
  <c r="V12" i="2905"/>
  <c r="W12" i="2905" s="1"/>
  <c r="AK14" i="2907"/>
  <c r="AL14" i="2907" s="1"/>
  <c r="AP13" i="2905"/>
  <c r="AQ13" i="2905" s="1"/>
  <c r="V13" i="2905"/>
  <c r="W13" i="2905" s="1"/>
  <c r="AA11" i="2904"/>
  <c r="AB11" i="2904" s="1"/>
  <c r="AA12" i="2904"/>
  <c r="AB12" i="2904" s="1"/>
  <c r="Q15" i="2905"/>
  <c r="Q16" i="2905" s="1"/>
  <c r="AU14" i="2904"/>
  <c r="AV14" i="2904" s="1"/>
  <c r="AU11" i="2903"/>
  <c r="AV11" i="2903" s="1"/>
  <c r="AA13" i="2907"/>
  <c r="AB13" i="2907" s="1"/>
  <c r="AP11" i="2905"/>
  <c r="AQ11" i="2905" s="1"/>
  <c r="AU9" i="2904"/>
  <c r="AV9" i="2904" s="1"/>
  <c r="AF12" i="2904"/>
  <c r="AG12" i="2904" s="1"/>
  <c r="V15" i="2904"/>
  <c r="W7" i="2904"/>
  <c r="V12" i="2903"/>
  <c r="W12" i="2903" s="1"/>
  <c r="V10" i="2903"/>
  <c r="W10" i="2903" s="1"/>
  <c r="AP12" i="2902"/>
  <c r="AQ12" i="2902" s="1"/>
  <c r="P10" i="2902"/>
  <c r="Q10" i="2902" s="1"/>
  <c r="P8" i="2902"/>
  <c r="Q8" i="2902" s="1"/>
  <c r="AF7" i="2900"/>
  <c r="AF10" i="2905"/>
  <c r="AG10" i="2905" s="1"/>
  <c r="AU7" i="2903"/>
  <c r="AA14" i="2903"/>
  <c r="AB14" i="2903" s="1"/>
  <c r="AA12" i="2903"/>
  <c r="AB12" i="2903" s="1"/>
  <c r="AU15" i="2902"/>
  <c r="AV7" i="2902"/>
  <c r="AV15" i="2902" s="1"/>
  <c r="AV16" i="2902" s="1"/>
  <c r="AL7" i="2902"/>
  <c r="AA15" i="2902"/>
  <c r="AB7" i="2902"/>
  <c r="AG7" i="2901"/>
  <c r="AP11" i="2904"/>
  <c r="AQ11" i="2904" s="1"/>
  <c r="AA9" i="2904"/>
  <c r="AB9" i="2904" s="1"/>
  <c r="AP13" i="2902"/>
  <c r="AQ13" i="2902" s="1"/>
  <c r="AK7" i="2901"/>
  <c r="AF12" i="2900"/>
  <c r="AG12" i="2900" s="1"/>
  <c r="W7" i="2899"/>
  <c r="AL7" i="2896"/>
  <c r="AU10" i="2906"/>
  <c r="AV10" i="2906" s="1"/>
  <c r="AA7" i="2903"/>
  <c r="AP14" i="2900"/>
  <c r="AQ14" i="2900" s="1"/>
  <c r="AP9" i="2900"/>
  <c r="AQ9" i="2900" s="1"/>
  <c r="AL7" i="2900"/>
  <c r="AQ7" i="2899"/>
  <c r="AP15" i="2899"/>
  <c r="AP14" i="2896"/>
  <c r="AQ14" i="2896" s="1"/>
  <c r="AF13" i="2904"/>
  <c r="AG13" i="2904" s="1"/>
  <c r="AK12" i="2903"/>
  <c r="AL12" i="2903" s="1"/>
  <c r="AK7" i="2903"/>
  <c r="AA13" i="2903"/>
  <c r="AB13" i="2903" s="1"/>
  <c r="AA9" i="2902"/>
  <c r="AB9" i="2902" s="1"/>
  <c r="AV7" i="2901"/>
  <c r="AU15" i="2901"/>
  <c r="AV7" i="2900"/>
  <c r="AA10" i="2900"/>
  <c r="AB10" i="2900" s="1"/>
  <c r="AA13" i="2900"/>
  <c r="AB13" i="2900" s="1"/>
  <c r="AU13" i="2899"/>
  <c r="AV13" i="2899" s="1"/>
  <c r="AU7" i="2899"/>
  <c r="AK12" i="2899"/>
  <c r="AL12" i="2899" s="1"/>
  <c r="AK7" i="2899"/>
  <c r="AK13" i="2899"/>
  <c r="AL13" i="2899" s="1"/>
  <c r="AA7" i="2899"/>
  <c r="AA13" i="2899"/>
  <c r="AB13" i="2899" s="1"/>
  <c r="AA12" i="2898"/>
  <c r="AB12" i="2898" s="1"/>
  <c r="AA11" i="2896"/>
  <c r="AB11" i="2896" s="1"/>
  <c r="AA12" i="2896"/>
  <c r="AB12" i="2896" s="1"/>
  <c r="V11" i="2905"/>
  <c r="W11" i="2905" s="1"/>
  <c r="AK9" i="2902"/>
  <c r="AL9" i="2902" s="1"/>
  <c r="AU10" i="2898"/>
  <c r="AV10" i="2898" s="1"/>
  <c r="AA13" i="2898"/>
  <c r="AB13" i="2898" s="1"/>
  <c r="AL7" i="2897"/>
  <c r="AG7" i="2897"/>
  <c r="AP10" i="2896"/>
  <c r="AQ10" i="2896" s="1"/>
  <c r="V15" i="2896"/>
  <c r="W7" i="2896"/>
  <c r="AL7" i="2893"/>
  <c r="AP9" i="2901"/>
  <c r="AQ9" i="2901" s="1"/>
  <c r="AA11" i="2900"/>
  <c r="AB11" i="2900" s="1"/>
  <c r="AK11" i="2897"/>
  <c r="AL11" i="2897" s="1"/>
  <c r="W7" i="2897"/>
  <c r="V15" i="2897"/>
  <c r="AP9" i="2896"/>
  <c r="AQ9" i="2896" s="1"/>
  <c r="AU9" i="2895"/>
  <c r="AV9" i="2895" s="1"/>
  <c r="Q7" i="2895"/>
  <c r="AF15" i="2893"/>
  <c r="AG7" i="2893"/>
  <c r="AG15" i="2893" s="1"/>
  <c r="AG16" i="2893" s="1"/>
  <c r="AK10" i="2904"/>
  <c r="AL10" i="2904" s="1"/>
  <c r="AF13" i="2902"/>
  <c r="AG13" i="2902" s="1"/>
  <c r="AK13" i="2901"/>
  <c r="AL13" i="2901" s="1"/>
  <c r="AK9" i="2900"/>
  <c r="AL9" i="2900" s="1"/>
  <c r="AK10" i="2898"/>
  <c r="AL10" i="2898" s="1"/>
  <c r="AK10" i="2897"/>
  <c r="AL10" i="2897" s="1"/>
  <c r="V12" i="2897"/>
  <c r="W12" i="2897" s="1"/>
  <c r="V13" i="2897"/>
  <c r="W13" i="2897" s="1"/>
  <c r="AK11" i="2896"/>
  <c r="AL11" i="2896" s="1"/>
  <c r="AU7" i="2895"/>
  <c r="AA15" i="2895"/>
  <c r="AB7" i="2895"/>
  <c r="AB15" i="2895" s="1"/>
  <c r="AB16" i="2895" s="1"/>
  <c r="AL7" i="2892"/>
  <c r="AL15" i="2892" s="1"/>
  <c r="AL16" i="2892" s="1"/>
  <c r="AF12" i="2897"/>
  <c r="AG12" i="2897" s="1"/>
  <c r="AF12" i="2896"/>
  <c r="AG12" i="2896" s="1"/>
  <c r="V7" i="2893"/>
  <c r="AU11" i="2892"/>
  <c r="AV11" i="2892" s="1"/>
  <c r="AF14" i="2891"/>
  <c r="AG14" i="2891" s="1"/>
  <c r="V14" i="2891"/>
  <c r="W14" i="2891" s="1"/>
  <c r="AF14" i="2899"/>
  <c r="AG14" i="2899" s="1"/>
  <c r="AP11" i="2896"/>
  <c r="AQ11" i="2896" s="1"/>
  <c r="AA10" i="2896"/>
  <c r="AB10" i="2896" s="1"/>
  <c r="AF13" i="2894"/>
  <c r="AG13" i="2894" s="1"/>
  <c r="AF12" i="2894"/>
  <c r="AG12" i="2894" s="1"/>
  <c r="AF10" i="2894"/>
  <c r="AG10" i="2894" s="1"/>
  <c r="V10" i="2893"/>
  <c r="W10" i="2893" s="1"/>
  <c r="AU13" i="2892"/>
  <c r="AV13" i="2892" s="1"/>
  <c r="AP9" i="2892"/>
  <c r="AQ9" i="2892" s="1"/>
  <c r="P9" i="2891"/>
  <c r="Q9" i="2891" s="1"/>
  <c r="AL7" i="2889"/>
  <c r="AL15" i="2889" s="1"/>
  <c r="AL16" i="2889" s="1"/>
  <c r="AK15" i="2889"/>
  <c r="AF10" i="2901"/>
  <c r="AG10" i="2901" s="1"/>
  <c r="AF14" i="2901"/>
  <c r="AG14" i="2901" s="1"/>
  <c r="AP9" i="2898"/>
  <c r="AQ9" i="2898" s="1"/>
  <c r="AK11" i="2894"/>
  <c r="AL11" i="2894" s="1"/>
  <c r="V9" i="2894"/>
  <c r="W9" i="2894" s="1"/>
  <c r="V12" i="2893"/>
  <c r="W12" i="2893" s="1"/>
  <c r="AP12" i="2892"/>
  <c r="AQ12" i="2892" s="1"/>
  <c r="AA10" i="2892"/>
  <c r="AB10" i="2892" s="1"/>
  <c r="AA14" i="2892"/>
  <c r="AB14" i="2892" s="1"/>
  <c r="AP7" i="2891"/>
  <c r="AB7" i="2891"/>
  <c r="P8" i="2889"/>
  <c r="Q8" i="2889" s="1"/>
  <c r="P10" i="2889"/>
  <c r="Q10" i="2889" s="1"/>
  <c r="AP13" i="2896"/>
  <c r="AQ13" i="2896" s="1"/>
  <c r="AK10" i="2894"/>
  <c r="AL10" i="2894" s="1"/>
  <c r="AK13" i="2891"/>
  <c r="AL13" i="2891" s="1"/>
  <c r="AG7" i="2890"/>
  <c r="V13" i="2890"/>
  <c r="W13" i="2890" s="1"/>
  <c r="AF14" i="2885"/>
  <c r="AG14" i="2885" s="1"/>
  <c r="V10" i="2885"/>
  <c r="W10" i="2885" s="1"/>
  <c r="AK9" i="2884"/>
  <c r="AL9" i="2884" s="1"/>
  <c r="AP7" i="2881"/>
  <c r="AK14" i="2891"/>
  <c r="AL14" i="2891" s="1"/>
  <c r="AK12" i="2890"/>
  <c r="AL12" i="2890" s="1"/>
  <c r="AL7" i="2888"/>
  <c r="AL15" i="2888" s="1"/>
  <c r="AL16" i="2888" s="1"/>
  <c r="AK15" i="2888"/>
  <c r="Q7" i="2887"/>
  <c r="AU10" i="2884"/>
  <c r="AV10" i="2884" s="1"/>
  <c r="AA14" i="2884"/>
  <c r="AB14" i="2884" s="1"/>
  <c r="AK14" i="2883"/>
  <c r="AL14" i="2883" s="1"/>
  <c r="AU14" i="2881"/>
  <c r="AV14" i="2881" s="1"/>
  <c r="AG7" i="2898"/>
  <c r="AF14" i="2893"/>
  <c r="AG14" i="2893" s="1"/>
  <c r="V12" i="2889"/>
  <c r="W12" i="2889" s="1"/>
  <c r="AP12" i="2888"/>
  <c r="AQ12" i="2888" s="1"/>
  <c r="AP7" i="2888"/>
  <c r="AF12" i="2888"/>
  <c r="AG12" i="2888" s="1"/>
  <c r="AF7" i="2888"/>
  <c r="W7" i="2888"/>
  <c r="AV7" i="2887"/>
  <c r="AV15" i="2887" s="1"/>
  <c r="AV16" i="2887" s="1"/>
  <c r="AF10" i="2887"/>
  <c r="AG10" i="2887" s="1"/>
  <c r="AB7" i="2887"/>
  <c r="AF12" i="2885"/>
  <c r="AG12" i="2885" s="1"/>
  <c r="AB7" i="2885"/>
  <c r="AB15" i="2885" s="1"/>
  <c r="AB16" i="2885" s="1"/>
  <c r="AA15" i="2885"/>
  <c r="AF14" i="2884"/>
  <c r="AG14" i="2884" s="1"/>
  <c r="V14" i="2884"/>
  <c r="W14" i="2884" s="1"/>
  <c r="AF14" i="2883"/>
  <c r="AG14" i="2883" s="1"/>
  <c r="V14" i="2881"/>
  <c r="W14" i="2881" s="1"/>
  <c r="AK9" i="2880"/>
  <c r="AL9" i="2880" s="1"/>
  <c r="AP11" i="2894"/>
  <c r="AQ11" i="2894" s="1"/>
  <c r="AF10" i="2888"/>
  <c r="AG10" i="2888" s="1"/>
  <c r="AU10" i="2885"/>
  <c r="AV10" i="2885" s="1"/>
  <c r="AK11" i="2884"/>
  <c r="AL11" i="2884" s="1"/>
  <c r="AK15" i="2881"/>
  <c r="AL7" i="2881"/>
  <c r="AF11" i="2880"/>
  <c r="AG11" i="2880" s="1"/>
  <c r="AU13" i="2893"/>
  <c r="AV13" i="2893" s="1"/>
  <c r="AF9" i="2893"/>
  <c r="AG9" i="2893" s="1"/>
  <c r="AA12" i="2892"/>
  <c r="AB12" i="2892" s="1"/>
  <c r="AA13" i="2891"/>
  <c r="AB13" i="2891" s="1"/>
  <c r="AU13" i="2889"/>
  <c r="AV13" i="2889" s="1"/>
  <c r="AU14" i="2889"/>
  <c r="AV14" i="2889" s="1"/>
  <c r="AU9" i="2889"/>
  <c r="AV9" i="2889" s="1"/>
  <c r="AP15" i="2889"/>
  <c r="AQ7" i="2889"/>
  <c r="AQ15" i="2889" s="1"/>
  <c r="AQ16" i="2889" s="1"/>
  <c r="P7" i="2889"/>
  <c r="AF13" i="2888"/>
  <c r="AG13" i="2888" s="1"/>
  <c r="P9" i="2888"/>
  <c r="Q9" i="2888" s="1"/>
  <c r="P7" i="2888"/>
  <c r="AU11" i="2886"/>
  <c r="AV11" i="2886" s="1"/>
  <c r="AK11" i="2886"/>
  <c r="AL11" i="2886" s="1"/>
  <c r="AA11" i="2886"/>
  <c r="AB11" i="2886" s="1"/>
  <c r="V14" i="2885"/>
  <c r="W14" i="2885" s="1"/>
  <c r="AU13" i="2884"/>
  <c r="AV13" i="2884" s="1"/>
  <c r="AA13" i="2884"/>
  <c r="AB13" i="2884" s="1"/>
  <c r="AF12" i="2883"/>
  <c r="AG12" i="2883" s="1"/>
  <c r="AP12" i="2881"/>
  <c r="AQ12" i="2881" s="1"/>
  <c r="P10" i="2881"/>
  <c r="Q10" i="2881" s="1"/>
  <c r="P8" i="2881"/>
  <c r="Q8" i="2881" s="1"/>
  <c r="AF10" i="2896"/>
  <c r="AG10" i="2896" s="1"/>
  <c r="AF10" i="2889"/>
  <c r="AG10" i="2889" s="1"/>
  <c r="AK13" i="2887"/>
  <c r="AL13" i="2887" s="1"/>
  <c r="V7" i="2887"/>
  <c r="AK14" i="2885"/>
  <c r="AL14" i="2885" s="1"/>
  <c r="AF9" i="2883"/>
  <c r="AG9" i="2883" s="1"/>
  <c r="AF10" i="2881"/>
  <c r="AG10" i="2881" s="1"/>
  <c r="AP13" i="2885"/>
  <c r="AQ13" i="2885" s="1"/>
  <c r="V9" i="2881"/>
  <c r="W9" i="2881" s="1"/>
  <c r="AF13" i="2881"/>
  <c r="AG13" i="2881" s="1"/>
  <c r="V14" i="2886"/>
  <c r="W14" i="2886" s="1"/>
  <c r="AU9" i="2881"/>
  <c r="AV9" i="2881" s="1"/>
  <c r="AA10" i="2894"/>
  <c r="AB10" i="2894" s="1"/>
  <c r="AK13" i="2885"/>
  <c r="AL13" i="2885" s="1"/>
  <c r="AG7" i="2882"/>
  <c r="AG15" i="2882" s="1"/>
  <c r="AG16" i="2882" s="1"/>
  <c r="AF15" i="2882"/>
  <c r="AK9" i="2881"/>
  <c r="AL9" i="2881" s="1"/>
  <c r="AK10" i="2880"/>
  <c r="AL10" i="2880" s="1"/>
  <c r="AP12" i="2880"/>
  <c r="AQ12" i="2880" s="1"/>
  <c r="P8" i="2880"/>
  <c r="Q8" i="2880" s="1"/>
  <c r="AU9" i="2885"/>
  <c r="AV9" i="2885" s="1"/>
  <c r="AA9" i="2881"/>
  <c r="AB9" i="2881" s="1"/>
  <c r="AU12" i="2888"/>
  <c r="AV12" i="2888" s="1"/>
  <c r="AF13" i="2885"/>
  <c r="AG13" i="2885" s="1"/>
  <c r="AK10" i="2882"/>
  <c r="AL10" i="2882" s="1"/>
  <c r="AP12" i="2890"/>
  <c r="AQ12" i="2890" s="1"/>
  <c r="AA7" i="2880"/>
  <c r="W7" i="2910"/>
  <c r="W7" i="2903"/>
  <c r="P15" i="2896"/>
  <c r="Q7" i="2896"/>
  <c r="Q15" i="2896" s="1"/>
  <c r="Q16" i="2896" s="1"/>
  <c r="AU12" i="2903"/>
  <c r="AV12" i="2903" s="1"/>
  <c r="P7" i="2901"/>
  <c r="V14" i="2900"/>
  <c r="W14" i="2900" s="1"/>
  <c r="V9" i="2900"/>
  <c r="W9" i="2900" s="1"/>
  <c r="AF9" i="2899"/>
  <c r="AG9" i="2899" s="1"/>
  <c r="AF12" i="2899"/>
  <c r="AG12" i="2899" s="1"/>
  <c r="AA11" i="2901"/>
  <c r="AB11" i="2901" s="1"/>
  <c r="AA10" i="2901"/>
  <c r="AB10" i="2901" s="1"/>
  <c r="V11" i="2900"/>
  <c r="W11" i="2900" s="1"/>
  <c r="AF14" i="2895"/>
  <c r="AG14" i="2895" s="1"/>
  <c r="AF12" i="2895"/>
  <c r="AG12" i="2895" s="1"/>
  <c r="AF10" i="2895"/>
  <c r="AG10" i="2895" s="1"/>
  <c r="AA12" i="2901"/>
  <c r="AB12" i="2901" s="1"/>
  <c r="P15" i="2897"/>
  <c r="Q7" i="2897"/>
  <c r="AK7" i="2895"/>
  <c r="AF13" i="2891"/>
  <c r="AG13" i="2891" s="1"/>
  <c r="AF11" i="2891"/>
  <c r="AG11" i="2891" s="1"/>
  <c r="AB7" i="2894"/>
  <c r="AF12" i="2891"/>
  <c r="AG12" i="2891" s="1"/>
  <c r="AF10" i="2891"/>
  <c r="AG10" i="2891" s="1"/>
  <c r="AU13" i="2904"/>
  <c r="AV13" i="2904" s="1"/>
  <c r="AB7" i="2890"/>
  <c r="AL7" i="2886"/>
  <c r="AL15" i="2886" s="1"/>
  <c r="AL16" i="2886" s="1"/>
  <c r="AL7" i="2887"/>
  <c r="AF9" i="2887"/>
  <c r="AG9" i="2887" s="1"/>
  <c r="AV7" i="2885"/>
  <c r="AV15" i="2885" s="1"/>
  <c r="AV16" i="2885" s="1"/>
  <c r="AU15" i="2885"/>
  <c r="AB7" i="2884"/>
  <c r="AB15" i="2884" s="1"/>
  <c r="AB16" i="2884" s="1"/>
  <c r="AA15" i="2884"/>
  <c r="P10" i="2883"/>
  <c r="Q10" i="2883" s="1"/>
  <c r="P8" i="2883"/>
  <c r="Q8" i="2883" s="1"/>
  <c r="AF15" i="2889"/>
  <c r="AG7" i="2889"/>
  <c r="AG15" i="2889" s="1"/>
  <c r="AG16" i="2889" s="1"/>
  <c r="AQ7" i="2886"/>
  <c r="AQ15" i="2886" s="1"/>
  <c r="AQ16" i="2886" s="1"/>
  <c r="AP15" i="2886"/>
  <c r="AG7" i="2886"/>
  <c r="AG15" i="2886" s="1"/>
  <c r="AG16" i="2886" s="1"/>
  <c r="AF15" i="2886"/>
  <c r="W7" i="2886"/>
  <c r="AF10" i="2885"/>
  <c r="AG10" i="2885" s="1"/>
  <c r="Q7" i="2890"/>
  <c r="Q15" i="2890" s="1"/>
  <c r="Q16" i="2890" s="1"/>
  <c r="P15" i="2890"/>
  <c r="AV7" i="2910"/>
  <c r="P9" i="2910"/>
  <c r="Q9" i="2910" s="1"/>
  <c r="AA13" i="2909"/>
  <c r="AB13" i="2909" s="1"/>
  <c r="AP9" i="2910"/>
  <c r="AQ9" i="2910" s="1"/>
  <c r="AF14" i="2910"/>
  <c r="AG14" i="2910" s="1"/>
  <c r="AF10" i="2910"/>
  <c r="AG10" i="2910" s="1"/>
  <c r="AF11" i="2910"/>
  <c r="AG11" i="2910" s="1"/>
  <c r="V14" i="2910"/>
  <c r="W14" i="2910" s="1"/>
  <c r="AK14" i="2910"/>
  <c r="AL14" i="2910" s="1"/>
  <c r="AK10" i="2910"/>
  <c r="AL10" i="2910" s="1"/>
  <c r="AK11" i="2910"/>
  <c r="AL11" i="2910" s="1"/>
  <c r="AU12" i="2910"/>
  <c r="AV12" i="2910" s="1"/>
  <c r="V13" i="2910"/>
  <c r="W13" i="2910" s="1"/>
  <c r="AU12" i="2909"/>
  <c r="AV12" i="2909" s="1"/>
  <c r="AA10" i="2909"/>
  <c r="AB10" i="2909" s="1"/>
  <c r="P7" i="2909"/>
  <c r="AK9" i="2908"/>
  <c r="AL9" i="2908" s="1"/>
  <c r="AU7" i="2908"/>
  <c r="AK7" i="2908"/>
  <c r="V9" i="2908"/>
  <c r="W9" i="2908" s="1"/>
  <c r="V7" i="2907"/>
  <c r="AU10" i="2909"/>
  <c r="AV10" i="2909" s="1"/>
  <c r="AA12" i="2909"/>
  <c r="AB12" i="2909" s="1"/>
  <c r="AA9" i="2908"/>
  <c r="AB9" i="2908" s="1"/>
  <c r="AK7" i="2907"/>
  <c r="AP15" i="2909"/>
  <c r="AU9" i="2907"/>
  <c r="AV9" i="2907" s="1"/>
  <c r="AA11" i="2907"/>
  <c r="AB11" i="2907" s="1"/>
  <c r="AP14" i="2906"/>
  <c r="AQ14" i="2906" s="1"/>
  <c r="AF12" i="2908"/>
  <c r="AG12" i="2908" s="1"/>
  <c r="V13" i="2908"/>
  <c r="W13" i="2908" s="1"/>
  <c r="V10" i="2907"/>
  <c r="W10" i="2907" s="1"/>
  <c r="V10" i="2908"/>
  <c r="W10" i="2908" s="1"/>
  <c r="AU11" i="2907"/>
  <c r="AV11" i="2907" s="1"/>
  <c r="AK15" i="2906"/>
  <c r="AL7" i="2906"/>
  <c r="AL15" i="2906" s="1"/>
  <c r="AL16" i="2906" s="1"/>
  <c r="AA9" i="2907"/>
  <c r="AB9" i="2907" s="1"/>
  <c r="AP7" i="2906"/>
  <c r="AF13" i="2906"/>
  <c r="AG13" i="2906" s="1"/>
  <c r="V13" i="2906"/>
  <c r="W13" i="2906" s="1"/>
  <c r="AF9" i="2905"/>
  <c r="AG9" i="2905" s="1"/>
  <c r="AP7" i="2908"/>
  <c r="P10" i="2907"/>
  <c r="Q10" i="2907" s="1"/>
  <c r="AA12" i="2906"/>
  <c r="AB12" i="2906" s="1"/>
  <c r="AK11" i="2905"/>
  <c r="AL11" i="2905" s="1"/>
  <c r="AK10" i="2907"/>
  <c r="AL10" i="2907" s="1"/>
  <c r="P7" i="2906"/>
  <c r="AK9" i="2905"/>
  <c r="AL9" i="2905" s="1"/>
  <c r="AU7" i="2904"/>
  <c r="AP14" i="2903"/>
  <c r="AQ14" i="2903" s="1"/>
  <c r="AP10" i="2903"/>
  <c r="AQ10" i="2903" s="1"/>
  <c r="AK9" i="2907"/>
  <c r="AL9" i="2907" s="1"/>
  <c r="P15" i="2905"/>
  <c r="AP14" i="2904"/>
  <c r="AQ14" i="2904" s="1"/>
  <c r="AF14" i="2904"/>
  <c r="AG14" i="2904" s="1"/>
  <c r="AU14" i="2903"/>
  <c r="AV14" i="2903" s="1"/>
  <c r="V9" i="2903"/>
  <c r="W9" i="2903" s="1"/>
  <c r="AP14" i="2902"/>
  <c r="AQ14" i="2902" s="1"/>
  <c r="AF14" i="2902"/>
  <c r="AG14" i="2902" s="1"/>
  <c r="V14" i="2902"/>
  <c r="W14" i="2902" s="1"/>
  <c r="AP10" i="2905"/>
  <c r="AQ10" i="2905" s="1"/>
  <c r="AP12" i="2904"/>
  <c r="AQ12" i="2904" s="1"/>
  <c r="AF10" i="2904"/>
  <c r="AG10" i="2904" s="1"/>
  <c r="AK13" i="2903"/>
  <c r="AL13" i="2903" s="1"/>
  <c r="AF12" i="2902"/>
  <c r="AG12" i="2902" s="1"/>
  <c r="P7" i="2902"/>
  <c r="P7" i="2900"/>
  <c r="V12" i="2904"/>
  <c r="W12" i="2904" s="1"/>
  <c r="AP7" i="2903"/>
  <c r="V13" i="2903"/>
  <c r="W13" i="2903" s="1"/>
  <c r="AP10" i="2902"/>
  <c r="AQ10" i="2902" s="1"/>
  <c r="AF10" i="2902"/>
  <c r="AG10" i="2902" s="1"/>
  <c r="V10" i="2902"/>
  <c r="W10" i="2902" s="1"/>
  <c r="W7" i="2901"/>
  <c r="V13" i="2904"/>
  <c r="W13" i="2904" s="1"/>
  <c r="AP9" i="2902"/>
  <c r="AQ9" i="2902" s="1"/>
  <c r="AK12" i="2901"/>
  <c r="AL12" i="2901" s="1"/>
  <c r="AP10" i="2900"/>
  <c r="AQ10" i="2900" s="1"/>
  <c r="AA9" i="2900"/>
  <c r="AB9" i="2900" s="1"/>
  <c r="AU11" i="2899"/>
  <c r="AV11" i="2899" s="1"/>
  <c r="AK12" i="2896"/>
  <c r="AL12" i="2896" s="1"/>
  <c r="AK9" i="2896"/>
  <c r="AL9" i="2896" s="1"/>
  <c r="P9" i="2904"/>
  <c r="Q9" i="2904" s="1"/>
  <c r="AA12" i="2902"/>
  <c r="AB12" i="2902" s="1"/>
  <c r="AP7" i="2900"/>
  <c r="AA12" i="2900"/>
  <c r="AB12" i="2900" s="1"/>
  <c r="AU9" i="2899"/>
  <c r="AV9" i="2899" s="1"/>
  <c r="AK9" i="2899"/>
  <c r="AL9" i="2899" s="1"/>
  <c r="AA12" i="2899"/>
  <c r="AB12" i="2899" s="1"/>
  <c r="AU7" i="2898"/>
  <c r="AK7" i="2898"/>
  <c r="AA7" i="2898"/>
  <c r="AF7" i="2896"/>
  <c r="AF7" i="2907"/>
  <c r="AF9" i="2904"/>
  <c r="AG9" i="2904" s="1"/>
  <c r="V11" i="2903"/>
  <c r="W11" i="2903" s="1"/>
  <c r="V13" i="2902"/>
  <c r="W13" i="2902" s="1"/>
  <c r="AU12" i="2901"/>
  <c r="AV12" i="2901" s="1"/>
  <c r="V10" i="2901"/>
  <c r="W10" i="2901" s="1"/>
  <c r="V14" i="2901"/>
  <c r="W14" i="2901" s="1"/>
  <c r="V12" i="2901"/>
  <c r="W12" i="2901" s="1"/>
  <c r="AP11" i="2900"/>
  <c r="AQ11" i="2900" s="1"/>
  <c r="AA7" i="2900"/>
  <c r="AP13" i="2899"/>
  <c r="AQ13" i="2899" s="1"/>
  <c r="AF13" i="2899"/>
  <c r="AG13" i="2899" s="1"/>
  <c r="V13" i="2899"/>
  <c r="W13" i="2899" s="1"/>
  <c r="AU7" i="2896"/>
  <c r="AP14" i="2895"/>
  <c r="AQ14" i="2895" s="1"/>
  <c r="AP12" i="2895"/>
  <c r="AQ12" i="2895" s="1"/>
  <c r="AP10" i="2895"/>
  <c r="AQ10" i="2895" s="1"/>
  <c r="AP12" i="2900"/>
  <c r="AQ12" i="2900" s="1"/>
  <c r="AK12" i="2897"/>
  <c r="AL12" i="2897" s="1"/>
  <c r="AB7" i="2897"/>
  <c r="AF13" i="2896"/>
  <c r="AG13" i="2896" s="1"/>
  <c r="P9" i="2896"/>
  <c r="Q9" i="2896" s="1"/>
  <c r="AK11" i="2895"/>
  <c r="AL11" i="2895" s="1"/>
  <c r="AK12" i="2893"/>
  <c r="AL12" i="2893" s="1"/>
  <c r="AK11" i="2893"/>
  <c r="AL11" i="2893" s="1"/>
  <c r="AP12" i="2903"/>
  <c r="AQ12" i="2903" s="1"/>
  <c r="AA7" i="2901"/>
  <c r="P9" i="2900"/>
  <c r="Q9" i="2900" s="1"/>
  <c r="V9" i="2899"/>
  <c r="W9" i="2899" s="1"/>
  <c r="AP7" i="2898"/>
  <c r="AF14" i="2897"/>
  <c r="AG14" i="2897" s="1"/>
  <c r="V9" i="2897"/>
  <c r="W9" i="2897" s="1"/>
  <c r="AA9" i="2896"/>
  <c r="AB9" i="2896" s="1"/>
  <c r="AP9" i="2895"/>
  <c r="AQ9" i="2895" s="1"/>
  <c r="P10" i="2895"/>
  <c r="Q10" i="2895" s="1"/>
  <c r="P8" i="2895"/>
  <c r="Q8" i="2895" s="1"/>
  <c r="P7" i="2904"/>
  <c r="AF9" i="2902"/>
  <c r="AG9" i="2902" s="1"/>
  <c r="AK9" i="2901"/>
  <c r="AL9" i="2901" s="1"/>
  <c r="AU10" i="2899"/>
  <c r="AV10" i="2899" s="1"/>
  <c r="AK13" i="2898"/>
  <c r="AL13" i="2898" s="1"/>
  <c r="AP7" i="2897"/>
  <c r="AF13" i="2897"/>
  <c r="AG13" i="2897" s="1"/>
  <c r="P9" i="2897"/>
  <c r="Q9" i="2897" s="1"/>
  <c r="AF14" i="2896"/>
  <c r="AG14" i="2896" s="1"/>
  <c r="AP7" i="2895"/>
  <c r="V14" i="2895"/>
  <c r="W14" i="2895" s="1"/>
  <c r="V10" i="2895"/>
  <c r="W10" i="2895" s="1"/>
  <c r="AA7" i="2893"/>
  <c r="AB7" i="2892"/>
  <c r="AB15" i="2892" s="1"/>
  <c r="AB16" i="2892" s="1"/>
  <c r="AP14" i="2897"/>
  <c r="AQ14" i="2897" s="1"/>
  <c r="AF9" i="2896"/>
  <c r="AG9" i="2896" s="1"/>
  <c r="AF9" i="2894"/>
  <c r="AG9" i="2894" s="1"/>
  <c r="AF10" i="2893"/>
  <c r="AG10" i="2893" s="1"/>
  <c r="V11" i="2893"/>
  <c r="W11" i="2893" s="1"/>
  <c r="AP11" i="2892"/>
  <c r="AQ11" i="2892" s="1"/>
  <c r="AF14" i="2892"/>
  <c r="AG14" i="2892" s="1"/>
  <c r="AF7" i="2891"/>
  <c r="V7" i="2891"/>
  <c r="Q7" i="2899"/>
  <c r="Q15" i="2899" s="1"/>
  <c r="Q16" i="2899" s="1"/>
  <c r="P15" i="2899"/>
  <c r="AK13" i="2895"/>
  <c r="AL13" i="2895" s="1"/>
  <c r="AK7" i="2894"/>
  <c r="AF7" i="2894"/>
  <c r="AU9" i="2892"/>
  <c r="AV9" i="2892" s="1"/>
  <c r="AF9" i="2892"/>
  <c r="AG9" i="2892" s="1"/>
  <c r="AK9" i="2891"/>
  <c r="AL9" i="2891" s="1"/>
  <c r="P7" i="2891"/>
  <c r="V9" i="2890"/>
  <c r="W9" i="2890" s="1"/>
  <c r="AF12" i="2901"/>
  <c r="AG12" i="2901" s="1"/>
  <c r="AU12" i="2895"/>
  <c r="AV12" i="2895" s="1"/>
  <c r="AF14" i="2894"/>
  <c r="AG14" i="2894" s="1"/>
  <c r="V12" i="2894"/>
  <c r="W12" i="2894" s="1"/>
  <c r="V9" i="2893"/>
  <c r="W9" i="2893" s="1"/>
  <c r="AK10" i="2892"/>
  <c r="AL10" i="2892" s="1"/>
  <c r="AK14" i="2892"/>
  <c r="AL14" i="2892" s="1"/>
  <c r="V7" i="2892"/>
  <c r="AK12" i="2891"/>
  <c r="AL12" i="2891" s="1"/>
  <c r="V14" i="2894"/>
  <c r="W14" i="2894" s="1"/>
  <c r="V13" i="2892"/>
  <c r="W13" i="2892" s="1"/>
  <c r="AF11" i="2890"/>
  <c r="AG11" i="2890" s="1"/>
  <c r="AF14" i="2890"/>
  <c r="AG14" i="2890" s="1"/>
  <c r="V7" i="2889"/>
  <c r="P7" i="2886"/>
  <c r="P9" i="2886"/>
  <c r="Q9" i="2886" s="1"/>
  <c r="AF11" i="2885"/>
  <c r="AG11" i="2885" s="1"/>
  <c r="P7" i="2885"/>
  <c r="AF13" i="2884"/>
  <c r="AG13" i="2884" s="1"/>
  <c r="P9" i="2884"/>
  <c r="Q9" i="2884" s="1"/>
  <c r="P7" i="2884"/>
  <c r="P9" i="2882"/>
  <c r="Q9" i="2882" s="1"/>
  <c r="P7" i="2882"/>
  <c r="AP9" i="2880"/>
  <c r="AQ9" i="2880" s="1"/>
  <c r="AA10" i="2897"/>
  <c r="AB10" i="2897" s="1"/>
  <c r="V11" i="2894"/>
  <c r="W11" i="2894" s="1"/>
  <c r="AP7" i="2890"/>
  <c r="AF7" i="2887"/>
  <c r="P10" i="2887"/>
  <c r="Q10" i="2887" s="1"/>
  <c r="P8" i="2887"/>
  <c r="Q8" i="2887" s="1"/>
  <c r="AK14" i="2884"/>
  <c r="AL14" i="2884" s="1"/>
  <c r="W7" i="2884"/>
  <c r="AF10" i="2883"/>
  <c r="AG10" i="2883" s="1"/>
  <c r="AP10" i="2881"/>
  <c r="AQ10" i="2881" s="1"/>
  <c r="AF14" i="2898"/>
  <c r="AG14" i="2898" s="1"/>
  <c r="P9" i="2894"/>
  <c r="Q9" i="2894" s="1"/>
  <c r="AP11" i="2891"/>
  <c r="AQ11" i="2891" s="1"/>
  <c r="AP10" i="2890"/>
  <c r="AQ10" i="2890" s="1"/>
  <c r="V7" i="2890"/>
  <c r="AU11" i="2888"/>
  <c r="AV11" i="2888" s="1"/>
  <c r="AK11" i="2888"/>
  <c r="AL11" i="2888" s="1"/>
  <c r="AA11" i="2888"/>
  <c r="AB11" i="2888" s="1"/>
  <c r="AF13" i="2887"/>
  <c r="AG13" i="2887" s="1"/>
  <c r="AU13" i="2886"/>
  <c r="AV13" i="2886" s="1"/>
  <c r="AA13" i="2886"/>
  <c r="AB13" i="2886" s="1"/>
  <c r="P9" i="2885"/>
  <c r="Q9" i="2885" s="1"/>
  <c r="AF10" i="2884"/>
  <c r="AG10" i="2884" s="1"/>
  <c r="V10" i="2884"/>
  <c r="W10" i="2884" s="1"/>
  <c r="AK10" i="2883"/>
  <c r="AL10" i="2883" s="1"/>
  <c r="AF7" i="2883"/>
  <c r="P7" i="2883"/>
  <c r="AF14" i="2881"/>
  <c r="AG14" i="2881" s="1"/>
  <c r="V7" i="2894"/>
  <c r="AF13" i="2890"/>
  <c r="AG13" i="2890" s="1"/>
  <c r="AB7" i="2889"/>
  <c r="AA15" i="2889"/>
  <c r="V10" i="2888"/>
  <c r="W10" i="2888" s="1"/>
  <c r="AA9" i="2887"/>
  <c r="AB9" i="2887" s="1"/>
  <c r="AA9" i="2886"/>
  <c r="AB9" i="2886" s="1"/>
  <c r="AK10" i="2884"/>
  <c r="AL10" i="2884" s="1"/>
  <c r="AK11" i="2882"/>
  <c r="AL11" i="2882" s="1"/>
  <c r="AU10" i="2904"/>
  <c r="AV10" i="2904" s="1"/>
  <c r="AU10" i="2893"/>
  <c r="AV10" i="2893" s="1"/>
  <c r="AA10" i="2893"/>
  <c r="AB10" i="2893" s="1"/>
  <c r="AK11" i="2891"/>
  <c r="AL11" i="2891" s="1"/>
  <c r="AA9" i="2891"/>
  <c r="AB9" i="2891" s="1"/>
  <c r="AP13" i="2890"/>
  <c r="AQ13" i="2890" s="1"/>
  <c r="AA14" i="2890"/>
  <c r="AB14" i="2890" s="1"/>
  <c r="AV7" i="2889"/>
  <c r="AU9" i="2888"/>
  <c r="AV9" i="2888" s="1"/>
  <c r="AA9" i="2888"/>
  <c r="AB9" i="2888" s="1"/>
  <c r="AU12" i="2887"/>
  <c r="AV12" i="2887" s="1"/>
  <c r="AU12" i="2885"/>
  <c r="AV12" i="2885" s="1"/>
  <c r="AQ7" i="2885"/>
  <c r="AQ15" i="2885" s="1"/>
  <c r="AQ16" i="2885" s="1"/>
  <c r="AP15" i="2885"/>
  <c r="V11" i="2885"/>
  <c r="W11" i="2885" s="1"/>
  <c r="AP9" i="2884"/>
  <c r="AQ9" i="2884" s="1"/>
  <c r="V9" i="2884"/>
  <c r="W9" i="2884" s="1"/>
  <c r="V12" i="2883"/>
  <c r="W12" i="2883" s="1"/>
  <c r="AF12" i="2881"/>
  <c r="AG12" i="2881" s="1"/>
  <c r="Q7" i="2881"/>
  <c r="AA13" i="2890"/>
  <c r="AB13" i="2890" s="1"/>
  <c r="P9" i="2889"/>
  <c r="Q9" i="2889" s="1"/>
  <c r="V9" i="2883"/>
  <c r="W9" i="2883" s="1"/>
  <c r="AA13" i="2889"/>
  <c r="AB13" i="2889" s="1"/>
  <c r="V13" i="2885"/>
  <c r="W13" i="2885" s="1"/>
  <c r="AP13" i="2881"/>
  <c r="AQ13" i="2881" s="1"/>
  <c r="AP10" i="2880"/>
  <c r="AQ10" i="2880" s="1"/>
  <c r="AP7" i="2880"/>
  <c r="AU9" i="2894"/>
  <c r="AV9" i="2894" s="1"/>
  <c r="AU12" i="2894"/>
  <c r="AV12" i="2894" s="1"/>
  <c r="V13" i="2889"/>
  <c r="W13" i="2889" s="1"/>
  <c r="AU12" i="2884"/>
  <c r="AV12" i="2884" s="1"/>
  <c r="AA11" i="2881"/>
  <c r="AB11" i="2881" s="1"/>
  <c r="AA14" i="2880"/>
  <c r="AB14" i="2880" s="1"/>
  <c r="AA13" i="2880"/>
  <c r="AB13" i="2880" s="1"/>
  <c r="AF12" i="2890"/>
  <c r="AG12" i="2890" s="1"/>
  <c r="AK7" i="2880"/>
  <c r="AA12" i="2888"/>
  <c r="AB12" i="2888" s="1"/>
  <c r="AP12" i="2884"/>
  <c r="AQ12" i="2884" s="1"/>
  <c r="P7" i="2880"/>
  <c r="AF15" i="2891" l="1"/>
  <c r="AG7" i="2891"/>
  <c r="AG15" i="2891" s="1"/>
  <c r="AG16" i="2891" s="1"/>
  <c r="Q7" i="2902"/>
  <c r="Q15" i="2902" s="1"/>
  <c r="Q16" i="2902" s="1"/>
  <c r="P15" i="2902"/>
  <c r="AQ7" i="2908"/>
  <c r="AQ15" i="2908" s="1"/>
  <c r="AQ16" i="2908" s="1"/>
  <c r="AP15" i="2908"/>
  <c r="AP15" i="2906"/>
  <c r="AQ7" i="2906"/>
  <c r="AQ15" i="2906" s="1"/>
  <c r="AQ16" i="2906" s="1"/>
  <c r="AV7" i="2908"/>
  <c r="AV15" i="2908" s="1"/>
  <c r="AV16" i="2908" s="1"/>
  <c r="AU15" i="2908"/>
  <c r="V15" i="2903"/>
  <c r="P15" i="2889"/>
  <c r="Q7" i="2889"/>
  <c r="Q15" i="2889" s="1"/>
  <c r="Q16" i="2889" s="1"/>
  <c r="AK15" i="2897"/>
  <c r="AL7" i="2899"/>
  <c r="AL15" i="2899" s="1"/>
  <c r="AL16" i="2899" s="1"/>
  <c r="AK15" i="2899"/>
  <c r="AG15" i="2910"/>
  <c r="AG16" i="2910" s="1"/>
  <c r="AU15" i="2907"/>
  <c r="AU15" i="2883"/>
  <c r="AV7" i="2883"/>
  <c r="AV15" i="2883" s="1"/>
  <c r="AV16" i="2883" s="1"/>
  <c r="V15" i="2883"/>
  <c r="W7" i="2883"/>
  <c r="W15" i="2883" s="1"/>
  <c r="W16" i="2883" s="1"/>
  <c r="AA15" i="2888"/>
  <c r="AP15" i="2894"/>
  <c r="V15" i="2900"/>
  <c r="W7" i="2900"/>
  <c r="W15" i="2900" s="1"/>
  <c r="W16" i="2900" s="1"/>
  <c r="AQ15" i="2901"/>
  <c r="AQ16" i="2901" s="1"/>
  <c r="AP15" i="2902"/>
  <c r="AQ7" i="2902"/>
  <c r="AQ15" i="2902" s="1"/>
  <c r="AQ16" i="2902" s="1"/>
  <c r="AA15" i="2904"/>
  <c r="AB7" i="2904"/>
  <c r="AB15" i="2904" s="1"/>
  <c r="AB16" i="2904" s="1"/>
  <c r="AQ7" i="2905"/>
  <c r="AQ15" i="2905" s="1"/>
  <c r="AQ16" i="2905" s="1"/>
  <c r="AP15" i="2905"/>
  <c r="AV15" i="2888"/>
  <c r="AV16" i="2888" s="1"/>
  <c r="P15" i="2894"/>
  <c r="AV15" i="2886"/>
  <c r="AV16" i="2886" s="1"/>
  <c r="AF15" i="2906"/>
  <c r="AQ15" i="2910"/>
  <c r="AQ16" i="2910" s="1"/>
  <c r="AV15" i="2892"/>
  <c r="AV16" i="2892" s="1"/>
  <c r="AQ15" i="2904"/>
  <c r="AQ16" i="2904" s="1"/>
  <c r="Q7" i="2880"/>
  <c r="Q15" i="2880" s="1"/>
  <c r="Q16" i="2880" s="1"/>
  <c r="P15" i="2880"/>
  <c r="AQ7" i="2880"/>
  <c r="AQ15" i="2880" s="1"/>
  <c r="AQ16" i="2880" s="1"/>
  <c r="AP15" i="2880"/>
  <c r="P15" i="2881"/>
  <c r="AB15" i="2889"/>
  <c r="AB16" i="2889" s="1"/>
  <c r="Q7" i="2883"/>
  <c r="Q15" i="2883" s="1"/>
  <c r="Q16" i="2883" s="1"/>
  <c r="P15" i="2883"/>
  <c r="V15" i="2890"/>
  <c r="W7" i="2890"/>
  <c r="W15" i="2890" s="1"/>
  <c r="W16" i="2890" s="1"/>
  <c r="W15" i="2884"/>
  <c r="W16" i="2884" s="1"/>
  <c r="AF15" i="2887"/>
  <c r="AG7" i="2887"/>
  <c r="AG15" i="2887" s="1"/>
  <c r="AG16" i="2887" s="1"/>
  <c r="V15" i="2892"/>
  <c r="W7" i="2892"/>
  <c r="W15" i="2892" s="1"/>
  <c r="W16" i="2892" s="1"/>
  <c r="AA15" i="2892"/>
  <c r="AP15" i="2895"/>
  <c r="AQ7" i="2895"/>
  <c r="AQ15" i="2895" s="1"/>
  <c r="AQ16" i="2895" s="1"/>
  <c r="AQ7" i="2897"/>
  <c r="AQ15" i="2897" s="1"/>
  <c r="AQ16" i="2897" s="1"/>
  <c r="AP15" i="2897"/>
  <c r="AP15" i="2898"/>
  <c r="AQ7" i="2898"/>
  <c r="AQ15" i="2898" s="1"/>
  <c r="AQ16" i="2898" s="1"/>
  <c r="AA15" i="2898"/>
  <c r="AB7" i="2898"/>
  <c r="AB15" i="2898" s="1"/>
  <c r="AB16" i="2898" s="1"/>
  <c r="AP15" i="2903"/>
  <c r="AQ7" i="2903"/>
  <c r="AQ15" i="2903" s="1"/>
  <c r="AQ16" i="2903" s="1"/>
  <c r="AU15" i="2904"/>
  <c r="AV7" i="2904"/>
  <c r="AV15" i="2904" s="1"/>
  <c r="AV16" i="2904" s="1"/>
  <c r="AK15" i="2907"/>
  <c r="AL7" i="2907"/>
  <c r="AL15" i="2907" s="1"/>
  <c r="AL16" i="2907" s="1"/>
  <c r="V15" i="2907"/>
  <c r="W7" i="2907"/>
  <c r="W15" i="2907" s="1"/>
  <c r="W16" i="2907" s="1"/>
  <c r="AV15" i="2910"/>
  <c r="AV16" i="2910" s="1"/>
  <c r="AL15" i="2887"/>
  <c r="AL16" i="2887" s="1"/>
  <c r="AA15" i="2890"/>
  <c r="W15" i="2903"/>
  <c r="W16" i="2903" s="1"/>
  <c r="P15" i="2888"/>
  <c r="Q7" i="2888"/>
  <c r="Q15" i="2888" s="1"/>
  <c r="Q16" i="2888" s="1"/>
  <c r="AB15" i="2887"/>
  <c r="AB16" i="2887" s="1"/>
  <c r="AU15" i="2887"/>
  <c r="Q15" i="2887"/>
  <c r="Q16" i="2887" s="1"/>
  <c r="V15" i="2893"/>
  <c r="W7" i="2893"/>
  <c r="W15" i="2893" s="1"/>
  <c r="W16" i="2893" s="1"/>
  <c r="AK15" i="2892"/>
  <c r="Q15" i="2895"/>
  <c r="Q16" i="2895" s="1"/>
  <c r="W15" i="2897"/>
  <c r="W16" i="2897" s="1"/>
  <c r="AL15" i="2893"/>
  <c r="AL16" i="2893" s="1"/>
  <c r="AL15" i="2897"/>
  <c r="AL16" i="2897" s="1"/>
  <c r="AV15" i="2901"/>
  <c r="AV16" i="2901" s="1"/>
  <c r="AQ15" i="2899"/>
  <c r="AQ16" i="2899" s="1"/>
  <c r="AK15" i="2896"/>
  <c r="AK15" i="2901"/>
  <c r="AL7" i="2901"/>
  <c r="AL15" i="2901" s="1"/>
  <c r="AL16" i="2901" s="1"/>
  <c r="AG15" i="2901"/>
  <c r="AG16" i="2901" s="1"/>
  <c r="AL15" i="2902"/>
  <c r="AL16" i="2902" s="1"/>
  <c r="AG7" i="2900"/>
  <c r="AG15" i="2900" s="1"/>
  <c r="AG16" i="2900" s="1"/>
  <c r="AF15" i="2900"/>
  <c r="W15" i="2906"/>
  <c r="W16" i="2906" s="1"/>
  <c r="W7" i="2908"/>
  <c r="W15" i="2908" s="1"/>
  <c r="W16" i="2908" s="1"/>
  <c r="V15" i="2908"/>
  <c r="AB15" i="2909"/>
  <c r="AB16" i="2909" s="1"/>
  <c r="AF15" i="2910"/>
  <c r="AB15" i="2881"/>
  <c r="AB16" i="2881" s="1"/>
  <c r="V15" i="2881"/>
  <c r="Q7" i="2908"/>
  <c r="Q15" i="2908" s="1"/>
  <c r="Q16" i="2908" s="1"/>
  <c r="P15" i="2908"/>
  <c r="AU15" i="2881"/>
  <c r="AV7" i="2881"/>
  <c r="AV15" i="2881" s="1"/>
  <c r="AV16" i="2881" s="1"/>
  <c r="AK15" i="2891"/>
  <c r="AL7" i="2891"/>
  <c r="AL15" i="2891" s="1"/>
  <c r="AL16" i="2891" s="1"/>
  <c r="AP15" i="2884"/>
  <c r="AB15" i="2888"/>
  <c r="AB16" i="2888" s="1"/>
  <c r="AQ15" i="2894"/>
  <c r="AQ16" i="2894" s="1"/>
  <c r="AG7" i="2885"/>
  <c r="AG15" i="2885" s="1"/>
  <c r="AG16" i="2885" s="1"/>
  <c r="AF15" i="2885"/>
  <c r="AP15" i="2892"/>
  <c r="AQ7" i="2892"/>
  <c r="AQ15" i="2892" s="1"/>
  <c r="AQ16" i="2892" s="1"/>
  <c r="AU15" i="2894"/>
  <c r="AA15" i="2896"/>
  <c r="AB7" i="2896"/>
  <c r="AB15" i="2896" s="1"/>
  <c r="AB16" i="2896" s="1"/>
  <c r="AG7" i="2899"/>
  <c r="AG15" i="2899" s="1"/>
  <c r="AG16" i="2899" s="1"/>
  <c r="AF15" i="2899"/>
  <c r="Q7" i="2903"/>
  <c r="Q15" i="2903" s="1"/>
  <c r="Q16" i="2903" s="1"/>
  <c r="P15" i="2903"/>
  <c r="AP15" i="2907"/>
  <c r="AQ7" i="2907"/>
  <c r="AQ15" i="2907" s="1"/>
  <c r="AQ16" i="2907" s="1"/>
  <c r="AL15" i="2910"/>
  <c r="AL16" i="2910" s="1"/>
  <c r="AL15" i="2885"/>
  <c r="AL16" i="2885" s="1"/>
  <c r="AU15" i="2884"/>
  <c r="AA15" i="2886"/>
  <c r="AP15" i="2910"/>
  <c r="AL15" i="2905"/>
  <c r="AL16" i="2905" s="1"/>
  <c r="AU15" i="2892"/>
  <c r="AP15" i="2904"/>
  <c r="AL7" i="2880"/>
  <c r="AL15" i="2880" s="1"/>
  <c r="AL16" i="2880" s="1"/>
  <c r="AK15" i="2880"/>
  <c r="V15" i="2884"/>
  <c r="P15" i="2884"/>
  <c r="Q7" i="2884"/>
  <c r="Q15" i="2884" s="1"/>
  <c r="Q16" i="2884" s="1"/>
  <c r="AA15" i="2901"/>
  <c r="AB7" i="2901"/>
  <c r="AB15" i="2901" s="1"/>
  <c r="AB16" i="2901" s="1"/>
  <c r="AF15" i="2896"/>
  <c r="AG7" i="2896"/>
  <c r="AG15" i="2896" s="1"/>
  <c r="AG16" i="2896" s="1"/>
  <c r="AP15" i="2900"/>
  <c r="AQ7" i="2900"/>
  <c r="AQ15" i="2900" s="1"/>
  <c r="AQ16" i="2900" s="1"/>
  <c r="V15" i="2901"/>
  <c r="Q7" i="2901"/>
  <c r="Q15" i="2901" s="1"/>
  <c r="Q16" i="2901" s="1"/>
  <c r="P15" i="2901"/>
  <c r="AQ7" i="2891"/>
  <c r="AQ15" i="2891" s="1"/>
  <c r="AQ16" i="2891" s="1"/>
  <c r="AP15" i="2891"/>
  <c r="AU15" i="2895"/>
  <c r="AV7" i="2895"/>
  <c r="AV15" i="2895" s="1"/>
  <c r="AV16" i="2895" s="1"/>
  <c r="P15" i="2895"/>
  <c r="Q15" i="2881"/>
  <c r="Q16" i="2881" s="1"/>
  <c r="AV15" i="2889"/>
  <c r="AV16" i="2889" s="1"/>
  <c r="AF15" i="2883"/>
  <c r="AG7" i="2883"/>
  <c r="AG15" i="2883" s="1"/>
  <c r="AG16" i="2883" s="1"/>
  <c r="AP15" i="2890"/>
  <c r="AQ7" i="2890"/>
  <c r="AQ15" i="2890" s="1"/>
  <c r="AQ16" i="2890" s="1"/>
  <c r="Q7" i="2882"/>
  <c r="Q15" i="2882" s="1"/>
  <c r="Q16" i="2882" s="1"/>
  <c r="P15" i="2882"/>
  <c r="Q7" i="2886"/>
  <c r="Q15" i="2886" s="1"/>
  <c r="Q16" i="2886" s="1"/>
  <c r="P15" i="2886"/>
  <c r="Q7" i="2891"/>
  <c r="Q15" i="2891" s="1"/>
  <c r="Q16" i="2891" s="1"/>
  <c r="P15" i="2891"/>
  <c r="AG7" i="2894"/>
  <c r="AG15" i="2894" s="1"/>
  <c r="AG16" i="2894" s="1"/>
  <c r="AF15" i="2894"/>
  <c r="AA15" i="2893"/>
  <c r="AB7" i="2893"/>
  <c r="AB15" i="2893" s="1"/>
  <c r="AB16" i="2893" s="1"/>
  <c r="P15" i="2904"/>
  <c r="Q7" i="2904"/>
  <c r="Q15" i="2904" s="1"/>
  <c r="Q16" i="2904" s="1"/>
  <c r="AU15" i="2896"/>
  <c r="AV7" i="2896"/>
  <c r="AV15" i="2896" s="1"/>
  <c r="AV16" i="2896" s="1"/>
  <c r="AA15" i="2900"/>
  <c r="AB7" i="2900"/>
  <c r="AB15" i="2900" s="1"/>
  <c r="AB16" i="2900" s="1"/>
  <c r="AK15" i="2898"/>
  <c r="AL7" i="2898"/>
  <c r="AL15" i="2898" s="1"/>
  <c r="AL16" i="2898" s="1"/>
  <c r="Q7" i="2909"/>
  <c r="Q15" i="2909" s="1"/>
  <c r="Q16" i="2909" s="1"/>
  <c r="P15" i="2909"/>
  <c r="AU15" i="2910"/>
  <c r="V15" i="2886"/>
  <c r="AK15" i="2887"/>
  <c r="AB15" i="2890"/>
  <c r="AB16" i="2890" s="1"/>
  <c r="AA15" i="2894"/>
  <c r="AK15" i="2895"/>
  <c r="AL7" i="2895"/>
  <c r="AL15" i="2895" s="1"/>
  <c r="AL16" i="2895" s="1"/>
  <c r="W15" i="2910"/>
  <c r="W16" i="2910" s="1"/>
  <c r="AA15" i="2887"/>
  <c r="V15" i="2888"/>
  <c r="AQ7" i="2888"/>
  <c r="AQ15" i="2888" s="1"/>
  <c r="AQ16" i="2888" s="1"/>
  <c r="AP15" i="2888"/>
  <c r="AG15" i="2898"/>
  <c r="AG16" i="2898" s="1"/>
  <c r="AP15" i="2881"/>
  <c r="AQ7" i="2881"/>
  <c r="AQ15" i="2881" s="1"/>
  <c r="AQ16" i="2881" s="1"/>
  <c r="AB15" i="2891"/>
  <c r="AB16" i="2891" s="1"/>
  <c r="AK15" i="2893"/>
  <c r="AF15" i="2897"/>
  <c r="AB7" i="2899"/>
  <c r="AB15" i="2899" s="1"/>
  <c r="AB16" i="2899" s="1"/>
  <c r="AA15" i="2899"/>
  <c r="AV7" i="2899"/>
  <c r="AV15" i="2899" s="1"/>
  <c r="AV16" i="2899" s="1"/>
  <c r="AU15" i="2899"/>
  <c r="AV15" i="2900"/>
  <c r="AV16" i="2900" s="1"/>
  <c r="AL15" i="2900"/>
  <c r="AL16" i="2900" s="1"/>
  <c r="AB7" i="2903"/>
  <c r="AB15" i="2903" s="1"/>
  <c r="AB16" i="2903" s="1"/>
  <c r="AA15" i="2903"/>
  <c r="V15" i="2899"/>
  <c r="AF15" i="2901"/>
  <c r="AK15" i="2902"/>
  <c r="V15" i="2906"/>
  <c r="AU15" i="2909"/>
  <c r="AA15" i="2881"/>
  <c r="AB15" i="2907"/>
  <c r="AB16" i="2907" s="1"/>
  <c r="W7" i="2885"/>
  <c r="W15" i="2885" s="1"/>
  <c r="W16" i="2885" s="1"/>
  <c r="V15" i="2885"/>
  <c r="AQ15" i="2884"/>
  <c r="AQ16" i="2884" s="1"/>
  <c r="AF15" i="2881"/>
  <c r="AG7" i="2881"/>
  <c r="AG15" i="2881" s="1"/>
  <c r="AG16" i="2881" s="1"/>
  <c r="AP15" i="2883"/>
  <c r="AQ7" i="2883"/>
  <c r="AQ15" i="2883" s="1"/>
  <c r="AQ16" i="2883" s="1"/>
  <c r="AL7" i="2890"/>
  <c r="AL15" i="2890" s="1"/>
  <c r="AL16" i="2890" s="1"/>
  <c r="AK15" i="2890"/>
  <c r="V15" i="2880"/>
  <c r="W7" i="2880"/>
  <c r="W15" i="2880" s="1"/>
  <c r="W16" i="2880" s="1"/>
  <c r="AV15" i="2894"/>
  <c r="AV16" i="2894" s="1"/>
  <c r="AU15" i="2893"/>
  <c r="AV7" i="2893"/>
  <c r="AV15" i="2893" s="1"/>
  <c r="AV16" i="2893" s="1"/>
  <c r="V15" i="2902"/>
  <c r="W7" i="2902"/>
  <c r="W15" i="2902" s="1"/>
  <c r="W16" i="2902" s="1"/>
  <c r="W7" i="2905"/>
  <c r="W15" i="2905" s="1"/>
  <c r="W16" i="2905" s="1"/>
  <c r="V15" i="2905"/>
  <c r="AK15" i="2910"/>
  <c r="AV15" i="2884"/>
  <c r="AV16" i="2884" s="1"/>
  <c r="AB15" i="2886"/>
  <c r="AB16" i="2886" s="1"/>
  <c r="AG15" i="2892"/>
  <c r="AG16" i="2892" s="1"/>
  <c r="Q15" i="2893"/>
  <c r="Q16" i="2893" s="1"/>
  <c r="AG15" i="2904"/>
  <c r="AG16" i="2904" s="1"/>
  <c r="AL15" i="2883"/>
  <c r="AL16" i="2883" s="1"/>
  <c r="AQ15" i="2896"/>
  <c r="AQ16" i="2896" s="1"/>
  <c r="P15" i="2910"/>
  <c r="AB15" i="2897"/>
  <c r="AB16" i="2897" s="1"/>
  <c r="AA15" i="2880"/>
  <c r="AB7" i="2880"/>
  <c r="AB15" i="2880" s="1"/>
  <c r="AB16" i="2880" s="1"/>
  <c r="AG7" i="2888"/>
  <c r="AG15" i="2888" s="1"/>
  <c r="AG16" i="2888" s="1"/>
  <c r="AF15" i="2888"/>
  <c r="P15" i="2887"/>
  <c r="AF15" i="2890"/>
  <c r="AK15" i="2903"/>
  <c r="AL7" i="2903"/>
  <c r="AL15" i="2903" s="1"/>
  <c r="AL16" i="2903" s="1"/>
  <c r="AL15" i="2896"/>
  <c r="AL16" i="2896" s="1"/>
  <c r="AU15" i="2889"/>
  <c r="W7" i="2894"/>
  <c r="W15" i="2894" s="1"/>
  <c r="W16" i="2894" s="1"/>
  <c r="V15" i="2894"/>
  <c r="P15" i="2885"/>
  <c r="Q7" i="2885"/>
  <c r="Q15" i="2885" s="1"/>
  <c r="Q16" i="2885" s="1"/>
  <c r="W7" i="2889"/>
  <c r="W15" i="2889" s="1"/>
  <c r="W16" i="2889" s="1"/>
  <c r="V15" i="2889"/>
  <c r="AL7" i="2894"/>
  <c r="AL15" i="2894" s="1"/>
  <c r="AL16" i="2894" s="1"/>
  <c r="AK15" i="2894"/>
  <c r="V15" i="2891"/>
  <c r="W7" i="2891"/>
  <c r="W15" i="2891" s="1"/>
  <c r="W16" i="2891" s="1"/>
  <c r="AA15" i="2897"/>
  <c r="AF15" i="2907"/>
  <c r="AG7" i="2907"/>
  <c r="AG15" i="2907" s="1"/>
  <c r="AG16" i="2907" s="1"/>
  <c r="AU15" i="2898"/>
  <c r="AV7" i="2898"/>
  <c r="AV15" i="2898" s="1"/>
  <c r="AV16" i="2898" s="1"/>
  <c r="W15" i="2901"/>
  <c r="W16" i="2901" s="1"/>
  <c r="Q7" i="2900"/>
  <c r="Q15" i="2900" s="1"/>
  <c r="Q16" i="2900" s="1"/>
  <c r="P15" i="2900"/>
  <c r="Q7" i="2906"/>
  <c r="Q15" i="2906" s="1"/>
  <c r="Q16" i="2906" s="1"/>
  <c r="P15" i="2906"/>
  <c r="AL7" i="2908"/>
  <c r="AL15" i="2908" s="1"/>
  <c r="AL16" i="2908" s="1"/>
  <c r="AK15" i="2908"/>
  <c r="W15" i="2886"/>
  <c r="W16" i="2886" s="1"/>
  <c r="AK15" i="2886"/>
  <c r="AB15" i="2894"/>
  <c r="AB16" i="2894" s="1"/>
  <c r="Q15" i="2897"/>
  <c r="Q16" i="2897" s="1"/>
  <c r="V15" i="2910"/>
  <c r="V15" i="2887"/>
  <c r="W7" i="2887"/>
  <c r="W15" i="2887" s="1"/>
  <c r="W16" i="2887" s="1"/>
  <c r="AL15" i="2881"/>
  <c r="AL16" i="2881" s="1"/>
  <c r="W15" i="2888"/>
  <c r="W16" i="2888" s="1"/>
  <c r="AF15" i="2898"/>
  <c r="AG15" i="2890"/>
  <c r="AG16" i="2890" s="1"/>
  <c r="AA15" i="2891"/>
  <c r="W15" i="2896"/>
  <c r="W16" i="2896" s="1"/>
  <c r="AG15" i="2897"/>
  <c r="AG16" i="2897" s="1"/>
  <c r="AU15" i="2900"/>
  <c r="AK15" i="2900"/>
  <c r="W15" i="2899"/>
  <c r="W16" i="2899" s="1"/>
  <c r="AB15" i="2902"/>
  <c r="AB16" i="2902" s="1"/>
  <c r="AU15" i="2903"/>
  <c r="AV7" i="2903"/>
  <c r="AV15" i="2903" s="1"/>
  <c r="AV16" i="2903" s="1"/>
  <c r="W15" i="2904"/>
  <c r="W16" i="2904" s="1"/>
  <c r="AG7" i="2908"/>
  <c r="AG15" i="2908" s="1"/>
  <c r="AG16" i="2908" s="1"/>
  <c r="AF15" i="2908"/>
  <c r="Q15" i="2907"/>
  <c r="Q16" i="2907" s="1"/>
  <c r="AV15" i="2909"/>
  <c r="AV16" i="2909" s="1"/>
  <c r="AL7" i="2882"/>
  <c r="AL15" i="2882" s="1"/>
  <c r="AL16" i="2882" s="1"/>
  <c r="AK15" i="2882"/>
  <c r="AA15" i="2907"/>
  <c r="AV15" i="2907"/>
  <c r="AV16" i="2907" s="1"/>
  <c r="AG7" i="2880"/>
  <c r="AG15" i="2880" s="1"/>
  <c r="AG16" i="2880" s="1"/>
  <c r="AF15" i="2880"/>
  <c r="Q7" i="2892"/>
  <c r="Q15" i="2892" s="1"/>
  <c r="Q16" i="2892" s="1"/>
  <c r="P15" i="2892"/>
  <c r="AA15" i="2883"/>
  <c r="AB7" i="2883"/>
  <c r="AB15" i="2883" s="1"/>
  <c r="AB16" i="2883" s="1"/>
  <c r="AF15" i="2895"/>
  <c r="AG7" i="2895"/>
  <c r="AG15" i="2895" s="1"/>
  <c r="AG16" i="2895" s="1"/>
  <c r="AP15" i="2901"/>
  <c r="AF15" i="2902"/>
  <c r="AG7" i="2902"/>
  <c r="AG15" i="2902" s="1"/>
  <c r="AG16" i="2902" s="1"/>
  <c r="AG7" i="2905"/>
  <c r="AG15" i="2905" s="1"/>
  <c r="AG16" i="2905" s="1"/>
  <c r="AF15" i="2905"/>
  <c r="AA15" i="2906"/>
  <c r="AB7" i="2906"/>
  <c r="AB15" i="2906" s="1"/>
  <c r="AB16" i="2906" s="1"/>
  <c r="AB7" i="2908"/>
  <c r="AB15" i="2908" s="1"/>
  <c r="AB16" i="2908" s="1"/>
  <c r="AA15" i="2908"/>
  <c r="W7" i="2909"/>
  <c r="W15" i="2909" s="1"/>
  <c r="W16" i="2909" s="1"/>
  <c r="V15" i="2909"/>
  <c r="AU15" i="2888"/>
  <c r="Q15" i="2894"/>
  <c r="Q16" i="2894" s="1"/>
  <c r="AU15" i="2886"/>
  <c r="AF15" i="2892"/>
  <c r="P15" i="2893"/>
  <c r="AF15" i="2904"/>
  <c r="AG15" i="2906"/>
  <c r="AG16" i="2906" s="1"/>
  <c r="AL7" i="2909"/>
  <c r="AL15" i="2909" s="1"/>
  <c r="AL16" i="2909" s="1"/>
  <c r="AK15" i="2909"/>
  <c r="AK15" i="2883"/>
  <c r="AP15" i="2896"/>
  <c r="Q15" i="2910"/>
  <c r="Q16" i="2910" s="1"/>
</calcChain>
</file>

<file path=xl/sharedStrings.xml><?xml version="1.0" encoding="utf-8"?>
<sst xmlns="http://schemas.openxmlformats.org/spreadsheetml/2006/main" count="2565" uniqueCount="155">
  <si>
    <t>Date</t>
  </si>
  <si>
    <t>Hen</t>
  </si>
  <si>
    <t>Program</t>
  </si>
  <si>
    <t>Start at 999999</t>
  </si>
  <si>
    <t>Sequence component 1</t>
  </si>
  <si>
    <t>Time 1</t>
  </si>
  <si>
    <t>Seqeunce Component 2</t>
  </si>
  <si>
    <t>Time 2</t>
  </si>
  <si>
    <t>Seqeunce Component 3</t>
  </si>
  <si>
    <t>Time 3</t>
  </si>
  <si>
    <t>Correct   0 = No 1=Yes</t>
  </si>
  <si>
    <t>Seqeunce</t>
  </si>
  <si>
    <t>Time</t>
  </si>
  <si>
    <t xml:space="preserve">if 77 new line,                                  if 31 or 41 = yes new line on 77, </t>
  </si>
  <si>
    <t>=string of Seqeunce compponent 1, 2 &amp; 3</t>
  </si>
  <si>
    <t>=time 3</t>
  </si>
  <si>
    <t>This continues until ther is a 1 on its own to indicate start of summary data</t>
  </si>
  <si>
    <t>10-19 =1</t>
  </si>
  <si>
    <t xml:space="preserve">Summary Data </t>
  </si>
  <si>
    <t>20-29 =2</t>
  </si>
  <si>
    <t>Correct</t>
  </si>
  <si>
    <t>Incorrect</t>
  </si>
  <si>
    <t>Rft</t>
  </si>
  <si>
    <t>total</t>
  </si>
  <si>
    <t>Av Correct</t>
  </si>
  <si>
    <t>Av Incorrect</t>
  </si>
  <si>
    <t>Percent correct</t>
  </si>
  <si>
    <t>in this example the seqeunce would be 111</t>
  </si>
  <si>
    <t>Working with Folder</t>
  </si>
  <si>
    <t>Filenames:</t>
  </si>
  <si>
    <t>Use Folder 51</t>
  </si>
  <si>
    <t>Auto Clean Up</t>
  </si>
  <si>
    <t>Process All/Or Pick A number: ALL or an integer</t>
  </si>
  <si>
    <t>Paint Cells</t>
  </si>
  <si>
    <t>Block 1</t>
  </si>
  <si>
    <t>Correct sequence</t>
  </si>
  <si>
    <t>Block 2</t>
  </si>
  <si>
    <t>Block 3</t>
  </si>
  <si>
    <t>Block 4</t>
  </si>
  <si>
    <t>Block 5</t>
  </si>
  <si>
    <t>Block 6</t>
  </si>
  <si>
    <t>Day</t>
  </si>
  <si>
    <t>Average Response Rate</t>
  </si>
  <si>
    <t>Target %</t>
  </si>
  <si>
    <t>RF for non correct sequence</t>
  </si>
  <si>
    <t>U Value</t>
  </si>
  <si>
    <t>ALL</t>
  </si>
  <si>
    <t>E:\Hen Data\Raw Data\94_174\PHASE 4 ANY\</t>
  </si>
  <si>
    <t>!MA14B40.094</t>
  </si>
  <si>
    <t>!MA15B20.094</t>
  </si>
  <si>
    <t>!MA16A30.094</t>
  </si>
  <si>
    <t>!MA17D10.094</t>
  </si>
  <si>
    <t>!MA18B30.094</t>
  </si>
  <si>
    <t>!MA19B50.094</t>
  </si>
  <si>
    <t>!MA20A30.094</t>
  </si>
  <si>
    <t>!MA21A50.094</t>
  </si>
  <si>
    <t>!MA24A40.094</t>
  </si>
  <si>
    <t>!MA25A40.094</t>
  </si>
  <si>
    <t>!MA31B50.094</t>
  </si>
  <si>
    <t>!MA23900.094</t>
  </si>
  <si>
    <t>!MB02A50.094</t>
  </si>
  <si>
    <t>!MB04A10.094</t>
  </si>
  <si>
    <t>!MB05A00.094</t>
  </si>
  <si>
    <t>!MB08A00.094</t>
  </si>
  <si>
    <t>!MB09B20.094</t>
  </si>
  <si>
    <t>!MB13A50.094</t>
  </si>
  <si>
    <t>!MB15A30.094</t>
  </si>
  <si>
    <t>!MB16A00.094</t>
  </si>
  <si>
    <t>!MB17A50.094</t>
  </si>
  <si>
    <t>!MB18A20.094</t>
  </si>
  <si>
    <t>!MB20B00.094</t>
  </si>
  <si>
    <t>!MB21A50.094</t>
  </si>
  <si>
    <t>!MA12C40.094</t>
  </si>
  <si>
    <t>!MA13B10.094</t>
  </si>
  <si>
    <t>!MB10910.094</t>
  </si>
  <si>
    <t>!MB11930.094</t>
  </si>
  <si>
    <t>!MB12910.094</t>
  </si>
  <si>
    <t>!MB14850.094</t>
  </si>
  <si>
    <t>!MB19950.094</t>
  </si>
  <si>
    <t>Report for:!MA14B40.094</t>
  </si>
  <si>
    <t>Date:</t>
  </si>
  <si>
    <t>&lt;date&gt;</t>
  </si>
  <si>
    <t>Hen:</t>
  </si>
  <si>
    <t>&lt;hen&gt;</t>
  </si>
  <si>
    <t>Correct Sequence</t>
  </si>
  <si>
    <t>Total Sequences in Data</t>
  </si>
  <si>
    <t>Total Sequences in Summary</t>
  </si>
  <si>
    <t>Frequency</t>
  </si>
  <si>
    <t>Relative Frequency</t>
  </si>
  <si>
    <t>Variability</t>
  </si>
  <si>
    <t>U=</t>
  </si>
  <si>
    <t>Sequence
Component
1</t>
  </si>
  <si>
    <t>Time
1</t>
  </si>
  <si>
    <t>Sequence
Component
2</t>
  </si>
  <si>
    <t>Time
2</t>
  </si>
  <si>
    <t>Sequence
Component
3</t>
  </si>
  <si>
    <t>Time
3</t>
  </si>
  <si>
    <t>Sequence
Component
4</t>
  </si>
  <si>
    <t>Time
4</t>
  </si>
  <si>
    <t>Sequence
Component
5</t>
  </si>
  <si>
    <t>Time
5</t>
  </si>
  <si>
    <t>Correct?
0=No 1=Yes</t>
  </si>
  <si>
    <t>Sequence</t>
  </si>
  <si>
    <t>Total Target Seq</t>
  </si>
  <si>
    <t xml:space="preserve">% of reinforcement given in 6 equal intervals based on number of trials </t>
  </si>
  <si>
    <t>target sequence</t>
  </si>
  <si>
    <t>total reinforcement</t>
  </si>
  <si>
    <t>% target</t>
  </si>
  <si>
    <t>CCRF</t>
  </si>
  <si>
    <t>% CCRf</t>
  </si>
  <si>
    <t>average response rate</t>
  </si>
  <si>
    <t>%_1</t>
  </si>
  <si>
    <t>%_2</t>
  </si>
  <si>
    <t>%_3</t>
  </si>
  <si>
    <t>%_4</t>
  </si>
  <si>
    <t>%_5</t>
  </si>
  <si>
    <t>%_6</t>
  </si>
  <si>
    <t>U1=</t>
  </si>
  <si>
    <t>Total Sequences in Block Data</t>
  </si>
  <si>
    <t>Total Sequences in Block Summary</t>
  </si>
  <si>
    <t>U2=</t>
  </si>
  <si>
    <t>U3=</t>
  </si>
  <si>
    <t>U4=</t>
  </si>
  <si>
    <t>U5=</t>
  </si>
  <si>
    <t>U6=</t>
  </si>
  <si>
    <t>Report for:!MA15B20.094</t>
  </si>
  <si>
    <t>Report for:!MA16A30.094</t>
  </si>
  <si>
    <t>Report for:!MA17D10.094</t>
  </si>
  <si>
    <t>Report for:!MA18B30.094</t>
  </si>
  <si>
    <t>Report for:!MA19B50.094</t>
  </si>
  <si>
    <t>Report for:!MA20A30.094</t>
  </si>
  <si>
    <t>Report for:!MA21A50.094</t>
  </si>
  <si>
    <t>Report for:!MA24A40.094</t>
  </si>
  <si>
    <t>Report for:!MA25A40.094</t>
  </si>
  <si>
    <t>Report for:!MA31B50.094</t>
  </si>
  <si>
    <t>Report for:!MA23900.094</t>
  </si>
  <si>
    <t>Report for:!MB02A50.094</t>
  </si>
  <si>
    <t>Report for:!MB04A10.094</t>
  </si>
  <si>
    <t>Report for:!MB05A00.094</t>
  </si>
  <si>
    <t>Report for:!MB08A00.094</t>
  </si>
  <si>
    <t>Report for:!MB09B20.094</t>
  </si>
  <si>
    <t>Report for:!MB13A50.094</t>
  </si>
  <si>
    <t>Report for:!MB15A30.094</t>
  </si>
  <si>
    <t>Report for:!MB16A00.094</t>
  </si>
  <si>
    <t>Report for:!MB17A50.094</t>
  </si>
  <si>
    <t>Report for:!MB18A20.094</t>
  </si>
  <si>
    <t>Report for:!MB20B00.094</t>
  </si>
  <si>
    <t>Report for:!MB21A50.094</t>
  </si>
  <si>
    <t>Report for:!MA12C40.094</t>
  </si>
  <si>
    <t>Report for:!MA13B10.094</t>
  </si>
  <si>
    <t>Report for:!MB10910.094</t>
  </si>
  <si>
    <t>Report for:!MB11930.094</t>
  </si>
  <si>
    <t>Report for:!MB12910.094</t>
  </si>
  <si>
    <t>Report for:!MB14850.094</t>
  </si>
  <si>
    <t>Report for:!MB19950.094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</si>
</sst>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indexed="16"/>
      <name val="Calibri"/>
      <family val="2"/>
      <scheme val="minor"/>
    </font>
    <font>
      <sz val="11"/>
      <color indexed="16"/>
      <name val="Calibri"/>
      <family val="2"/>
      <scheme val="minor"/>
    </font>
    <font>
      <sz val="10"/>
      <color indexed="16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00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0" xfId="0" applyFont="1" applyFill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quotePrefix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1" fillId="5" borderId="2" xfId="0" applyFont="1" applyFill="1" applyBorder="1" applyAlignment="1">
      <alignment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1" fillId="3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6" borderId="0" xfId="0" applyFont="1" applyFill="1"/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0" borderId="0" xfId="0" applyAlignment="1">
      <alignment horizontal="left"/>
    </xf>
    <xf numFmtId="0" fontId="8" fillId="6" borderId="8" xfId="0" applyFont="1" applyFill="1" applyBorder="1"/>
    <xf numFmtId="0" fontId="8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0" fillId="8" borderId="0" xfId="0" applyFill="1" applyAlignme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1" borderId="8" xfId="0" applyFill="1" applyBorder="1"/>
    <xf numFmtId="0" fontId="10" fillId="9" borderId="0" xfId="0" applyFont="1" applyFill="1"/>
    <xf numFmtId="0" fontId="10" fillId="0" borderId="0" xfId="0" applyFont="1"/>
    <xf numFmtId="0" fontId="10" fillId="9" borderId="0" xfId="0" applyFont="1" applyFill="1" applyAlignment="1">
      <alignment horizontal="center"/>
    </xf>
    <xf numFmtId="0" fontId="0" fillId="10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11" fillId="9" borderId="0" xfId="0" applyFont="1" applyFill="1" applyAlignment="1">
      <alignment horizontal="right"/>
    </xf>
    <xf numFmtId="0" fontId="0" fillId="12" borderId="0" xfId="0" applyFill="1"/>
    <xf numFmtId="0" fontId="6" fillId="8" borderId="0" xfId="0" applyFont="1" applyFill="1" applyAlignment="1">
      <alignment horizontal="center"/>
    </xf>
    <xf numFmtId="0" fontId="9" fillId="6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8" fillId="13" borderId="8" xfId="0" applyFont="1" applyFill="1" applyBorder="1"/>
    <xf numFmtId="0" fontId="7" fillId="13" borderId="8" xfId="0" applyFont="1" applyFill="1" applyBorder="1"/>
    <xf numFmtId="0" fontId="0" fillId="10" borderId="0" xfId="0" applyFill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9" borderId="14" xfId="0" applyFill="1" applyBorder="1" applyAlignment="1">
      <alignment horizontal="center"/>
    </xf>
    <xf numFmtId="0" fontId="0" fillId="8" borderId="0" xfId="0" applyFill="1"/>
    <xf numFmtId="0" fontId="0" fillId="9" borderId="5" xfId="0" applyFill="1" applyBorder="1" applyAlignment="1">
      <alignment horizontal="center" wrapText="1"/>
    </xf>
    <xf numFmtId="0" fontId="0" fillId="9" borderId="6" xfId="0" applyFill="1" applyBorder="1" applyAlignment="1">
      <alignment horizontal="center" wrapText="1"/>
    </xf>
    <xf numFmtId="0" fontId="0" fillId="14" borderId="5" xfId="0" applyFill="1" applyBorder="1" applyAlignment="1">
      <alignment horizontal="center" wrapText="1"/>
    </xf>
    <xf numFmtId="0" fontId="0" fillId="9" borderId="3" xfId="0" applyFill="1" applyBorder="1" applyAlignment="1">
      <alignment horizontal="center" wrapText="1"/>
    </xf>
    <xf numFmtId="0" fontId="0" fillId="9" borderId="4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0</xdr:row>
          <xdr:rowOff>68580</xdr:rowOff>
        </xdr:from>
        <xdr:to>
          <xdr:col>4</xdr:col>
          <xdr:colOff>137160</xdr:colOff>
          <xdr:row>2</xdr:row>
          <xdr:rowOff>160020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SELECT FOLDER TO 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12"/>
  <sheetViews>
    <sheetView workbookViewId="0">
      <selection activeCell="G15" sqref="G15"/>
    </sheetView>
  </sheetViews>
  <sheetFormatPr defaultRowHeight="14.4" x14ac:dyDescent="0.3"/>
  <cols>
    <col min="1" max="1" width="11.6640625" customWidth="1"/>
    <col min="2" max="2" width="9.33203125" customWidth="1"/>
    <col min="3" max="3" width="11.5546875" customWidth="1"/>
    <col min="5" max="5" width="11.33203125" customWidth="1"/>
    <col min="6" max="6" width="18.33203125" customWidth="1"/>
    <col min="7" max="7" width="28.33203125" customWidth="1"/>
    <col min="10" max="10" width="20.6640625" customWidth="1"/>
  </cols>
  <sheetData>
    <row r="2" spans="1:11" ht="15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11" ht="15" x14ac:dyDescent="0.25">
      <c r="A3" s="2" t="s">
        <v>1</v>
      </c>
      <c r="B3" s="2"/>
      <c r="C3" s="2"/>
      <c r="D3" s="2"/>
      <c r="E3" s="2"/>
      <c r="F3" s="2"/>
      <c r="G3" s="2"/>
      <c r="H3" s="2"/>
    </row>
    <row r="4" spans="1:11" ht="15" x14ac:dyDescent="0.25">
      <c r="A4" s="2" t="s">
        <v>2</v>
      </c>
      <c r="B4" s="2"/>
      <c r="C4" s="2"/>
      <c r="D4" s="2"/>
      <c r="E4" s="2"/>
      <c r="F4" s="2"/>
      <c r="G4" s="2"/>
      <c r="H4" s="2"/>
    </row>
    <row r="5" spans="1:11" ht="15" x14ac:dyDescent="0.25">
      <c r="A5" s="2" t="s">
        <v>3</v>
      </c>
      <c r="B5" s="2"/>
      <c r="C5" s="2"/>
      <c r="D5" s="2"/>
      <c r="E5" s="2"/>
      <c r="F5" s="2"/>
      <c r="G5" s="2"/>
      <c r="H5" s="2"/>
    </row>
    <row r="6" spans="1:11" ht="45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4"/>
      <c r="I6" s="1"/>
      <c r="J6" s="5" t="s">
        <v>11</v>
      </c>
      <c r="K6" s="5" t="s">
        <v>12</v>
      </c>
    </row>
    <row r="7" spans="1:11" ht="45" x14ac:dyDescent="0.25">
      <c r="A7" s="6">
        <v>12</v>
      </c>
      <c r="B7" s="6">
        <v>7</v>
      </c>
      <c r="C7" s="6">
        <v>12</v>
      </c>
      <c r="D7" s="6">
        <v>42</v>
      </c>
      <c r="E7" s="6">
        <v>13</v>
      </c>
      <c r="F7" s="6">
        <v>18</v>
      </c>
      <c r="G7" s="7" t="s">
        <v>13</v>
      </c>
      <c r="H7" s="6"/>
      <c r="J7" s="8" t="s">
        <v>14</v>
      </c>
      <c r="K7" s="9" t="s">
        <v>15</v>
      </c>
    </row>
    <row r="8" spans="1:11" ht="15" x14ac:dyDescent="0.25">
      <c r="A8" s="24" t="s">
        <v>16</v>
      </c>
      <c r="B8" s="24"/>
      <c r="C8" s="24"/>
      <c r="D8" s="24"/>
      <c r="E8" s="24"/>
      <c r="F8" s="24"/>
      <c r="G8" s="24"/>
      <c r="H8" s="10"/>
    </row>
    <row r="9" spans="1:11" ht="15" x14ac:dyDescent="0.25">
      <c r="A9" s="10"/>
      <c r="B9" s="10"/>
      <c r="C9" s="10"/>
      <c r="D9" s="10"/>
      <c r="E9" s="10"/>
      <c r="F9" s="10"/>
      <c r="G9" s="10"/>
      <c r="H9" s="10"/>
      <c r="J9" t="s">
        <v>17</v>
      </c>
    </row>
    <row r="10" spans="1:11" ht="15" x14ac:dyDescent="0.25">
      <c r="A10" s="11" t="s">
        <v>18</v>
      </c>
      <c r="B10" s="12"/>
      <c r="C10" s="12"/>
      <c r="D10" s="12"/>
      <c r="E10" s="12"/>
      <c r="F10" s="12"/>
      <c r="G10" s="12"/>
      <c r="H10" s="12"/>
      <c r="J10" t="s">
        <v>19</v>
      </c>
    </row>
    <row r="11" spans="1:11" ht="45" x14ac:dyDescent="0.25">
      <c r="A11" s="13" t="s">
        <v>20</v>
      </c>
      <c r="B11" s="13" t="s">
        <v>21</v>
      </c>
      <c r="C11" s="13" t="s">
        <v>22</v>
      </c>
      <c r="D11" s="13" t="s">
        <v>23</v>
      </c>
      <c r="E11" s="13" t="s">
        <v>24</v>
      </c>
      <c r="F11" s="13" t="s">
        <v>25</v>
      </c>
      <c r="G11" s="13" t="s">
        <v>26</v>
      </c>
      <c r="H11" s="13" t="s">
        <v>12</v>
      </c>
      <c r="J11" s="14" t="s">
        <v>27</v>
      </c>
    </row>
    <row r="12" spans="1:11" ht="15" x14ac:dyDescent="0.25">
      <c r="A12" s="15">
        <v>40</v>
      </c>
      <c r="B12" s="15">
        <v>33</v>
      </c>
      <c r="C12" s="15">
        <v>40</v>
      </c>
      <c r="D12" s="15">
        <v>73</v>
      </c>
      <c r="E12" s="15">
        <v>23.95</v>
      </c>
      <c r="F12" s="15">
        <v>15</v>
      </c>
      <c r="G12" s="15">
        <v>54</v>
      </c>
      <c r="H12" s="15">
        <v>806</v>
      </c>
    </row>
  </sheetData>
  <mergeCells count="1">
    <mergeCell ref="A8:G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3"/>
  <sheetViews>
    <sheetView tabSelected="1" workbookViewId="0">
      <selection activeCell="G9" sqref="G9:X9"/>
    </sheetView>
  </sheetViews>
  <sheetFormatPr defaultRowHeight="14.4" x14ac:dyDescent="0.3"/>
  <sheetData>
    <row r="2" spans="1:24" ht="130.80000000000001" x14ac:dyDescent="0.3">
      <c r="A2" t="s">
        <v>41</v>
      </c>
      <c r="B2" t="s">
        <v>0</v>
      </c>
      <c r="C2" s="19" t="s">
        <v>42</v>
      </c>
      <c r="D2" s="19" t="s">
        <v>43</v>
      </c>
      <c r="E2" s="19" t="s">
        <v>44</v>
      </c>
      <c r="F2" s="19" t="s">
        <v>45</v>
      </c>
      <c r="K2" t="s">
        <v>34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</row>
    <row r="3" spans="1:24" x14ac:dyDescent="0.3">
      <c r="A3">
        <v>1</v>
      </c>
      <c r="B3" t="str">
        <f>'!MA12C40.094'!B2:C2</f>
        <v>&lt;date&gt;</v>
      </c>
      <c r="C3">
        <f>('!MA12C40.094'!D7/60)/'!MA12C40.094'!Q3</f>
        <v>1.7152103559870551E-2</v>
      </c>
      <c r="D3">
        <f>'!MA12C40.094'!N20/'!MA12C40.094'!Q3</f>
        <v>0.27184466019417475</v>
      </c>
      <c r="E3">
        <f>SUM('!MA12C40.094'!L20:Q20)/'!MA12C40.094'!Q3</f>
        <v>0.80582524271844658</v>
      </c>
      <c r="F3">
        <f>'!MA12C40.094'!Q16</f>
        <v>0.2612482765359036</v>
      </c>
      <c r="J3" s="18" t="s">
        <v>42</v>
      </c>
      <c r="K3">
        <f>AVERAGE(C3:C7)</f>
        <v>8.5884264430021538E-3</v>
      </c>
      <c r="L3">
        <f>AVERAGE(C8:C12)</f>
        <v>2.2088911010546136E-2</v>
      </c>
      <c r="M3">
        <f>AVERAGE(C13:C17)</f>
        <v>1.9575538548752835E-2</v>
      </c>
      <c r="N3">
        <f>AVERAGE(C18:C22)</f>
        <v>2.6312218530823182E-2</v>
      </c>
      <c r="O3">
        <f>AVERAGE(C23:C27)</f>
        <v>2.1412107668535858E-2</v>
      </c>
      <c r="P3">
        <f>AVERAGE(C28:C32)</f>
        <v>1.327342379259396E-2</v>
      </c>
    </row>
    <row r="4" spans="1:24" x14ac:dyDescent="0.3">
      <c r="A4">
        <v>2</v>
      </c>
      <c r="B4" t="str">
        <f>'!MA13B10.094'!B2:C2</f>
        <v>&lt;date&gt;</v>
      </c>
      <c r="C4">
        <f>('!MA13B10.094'!D7/60)/'!MA13B10.094'!Q3</f>
        <v>4.9019607843137254E-3</v>
      </c>
      <c r="D4">
        <f>'!MA13B10.094'!N20/'!MA13B10.094'!Q3</f>
        <v>7.6470588235294124E-2</v>
      </c>
      <c r="E4">
        <f>SUM('!MA13B10.094'!L20:Q20)/'!MA13B10.094'!Q3</f>
        <v>0.53529411764705881</v>
      </c>
      <c r="F4">
        <f>'!MA13B10.094'!Q16</f>
        <v>0.13263005483168205</v>
      </c>
      <c r="J4" s="18" t="s">
        <v>43</v>
      </c>
      <c r="K4">
        <f>AVERAGE(D3:D7)</f>
        <v>0.24986556747461847</v>
      </c>
      <c r="L4">
        <f>AVERAGE(D8:D12)</f>
        <v>0.6885370585338747</v>
      </c>
      <c r="M4">
        <f>AVERAGE(D13:D17)</f>
        <v>0.64623107307439098</v>
      </c>
      <c r="N4">
        <f>AVERAGE(D18:D22)</f>
        <v>0.83366260612772236</v>
      </c>
      <c r="O4">
        <f>AVERAGE(D23:D27)</f>
        <v>0.60405162739561491</v>
      </c>
      <c r="P4">
        <f>AVERAGE(D28:D32)</f>
        <v>0.51179442931018559</v>
      </c>
    </row>
    <row r="5" spans="1:24" x14ac:dyDescent="0.3">
      <c r="A5">
        <v>3</v>
      </c>
      <c r="B5" t="str">
        <f>'!MA14B40.094'!B2:C2</f>
        <v>&lt;date&gt;</v>
      </c>
      <c r="C5">
        <f>('!MA14B40.094'!D7/60)/'!MA14B40.094'!Q3</f>
        <v>4.3650793650793652E-3</v>
      </c>
      <c r="D5">
        <f>'!MA14B40.094'!N20/'!MA14B40.094'!Q3</f>
        <v>0.18253968253968253</v>
      </c>
      <c r="E5">
        <f>SUM('!MA14B40.094'!L20:Q20)/'!MA14B40.094'!Q3</f>
        <v>0.68253968253968256</v>
      </c>
      <c r="F5">
        <f>'!MA14B40.094'!Q16</f>
        <v>0.16752350961022905</v>
      </c>
      <c r="J5" s="18" t="s">
        <v>108</v>
      </c>
      <c r="K5">
        <f>AVERAGE(E3:E7)</f>
        <v>0.73177614355640708</v>
      </c>
      <c r="L5">
        <f>AVERAGE(E8:E12)</f>
        <v>1.2428209800830545</v>
      </c>
      <c r="M5">
        <f>AVERAGE(E13:E17)</f>
        <v>1.1836350669299978</v>
      </c>
      <c r="N5">
        <f>AVERAGE(E18:E22)</f>
        <v>1.4353325950535254</v>
      </c>
      <c r="O5">
        <f>AVERAGE(E23:E27)</f>
        <v>1.1662549483360569</v>
      </c>
      <c r="P5">
        <f>AVERAGE(E28:E32)</f>
        <v>1.0965225320897589</v>
      </c>
    </row>
    <row r="6" spans="1:24" x14ac:dyDescent="0.3">
      <c r="A6">
        <v>4</v>
      </c>
      <c r="B6" t="str">
        <f>'!MA15B20.094'!B2:C2</f>
        <v>&lt;date&gt;</v>
      </c>
      <c r="C6">
        <f>('!MA15B20.094'!D7/60)/'!MA15B20.094'!Q3</f>
        <v>8.1896551724137921E-3</v>
      </c>
      <c r="D6">
        <f>'!MA15B20.094'!N20/'!MA15B20.094'!Q3</f>
        <v>0.23275862068965517</v>
      </c>
      <c r="E6">
        <f>SUM('!MA15B20.094'!L20:Q20)/'!MA15B20.094'!Q3</f>
        <v>0.66379310344827591</v>
      </c>
      <c r="F6">
        <f>'!MA15B20.094'!Q16</f>
        <v>0.21417270029117719</v>
      </c>
      <c r="J6" s="18" t="s">
        <v>45</v>
      </c>
      <c r="K6">
        <f>AVERAGE(F3:F7)</f>
        <v>0.19385275911143215</v>
      </c>
      <c r="L6">
        <f>AVERAGE(F8:F12)</f>
        <v>0.18617964743544274</v>
      </c>
      <c r="M6">
        <f>AVERAGE(F13:F17)</f>
        <v>0.2060582214249988</v>
      </c>
      <c r="N6">
        <f>AVERAGE(F18:F22)</f>
        <v>0.13752045061501755</v>
      </c>
      <c r="O6">
        <f>AVERAGE(F23:F27)</f>
        <v>0.20308342692030612</v>
      </c>
      <c r="P6">
        <f>AVERAGE(F28:F32)</f>
        <v>0.1579615333162549</v>
      </c>
    </row>
    <row r="7" spans="1:24" x14ac:dyDescent="0.3">
      <c r="A7">
        <v>5</v>
      </c>
      <c r="B7" t="str">
        <f>'!MA16A30.094'!B2:C2</f>
        <v>&lt;date&gt;</v>
      </c>
      <c r="C7">
        <f>('!MA16A30.094'!D7/60)/'!MA16A30.094'!Q3</f>
        <v>8.3333333333333332E-3</v>
      </c>
      <c r="D7">
        <f>'!MA16A30.094'!N20/'!MA16A30.094'!Q3</f>
        <v>0.48571428571428571</v>
      </c>
      <c r="E7">
        <f>SUM('!MA16A30.094'!L20:Q20)/'!MA16A30.094'!Q3</f>
        <v>0.97142857142857142</v>
      </c>
      <c r="F7">
        <f>'!MA16A30.094'!Q16</f>
        <v>0.19368925428816883</v>
      </c>
    </row>
    <row r="8" spans="1:24" x14ac:dyDescent="0.3">
      <c r="A8">
        <v>6</v>
      </c>
      <c r="B8" t="str">
        <f>'!MA17D10.094'!B2:C2</f>
        <v>&lt;date&gt;</v>
      </c>
      <c r="C8">
        <f>('!MA17D10.094'!D7/60)/'!MA17D10.094'!Q3</f>
        <v>1.9540229885057471E-2</v>
      </c>
      <c r="D8">
        <f>'!MA17D10.094'!N20/'!MA17D10.094'!Q3</f>
        <v>0.63793103448275867</v>
      </c>
      <c r="E8">
        <f>SUM('!MA17D10.094'!L20:Q20)/'!MA17D10.094'!Q3</f>
        <v>1.1551724137931034</v>
      </c>
      <c r="F8">
        <f>'!MA17D10.094'!Q16</f>
        <v>0.21418279592799164</v>
      </c>
    </row>
    <row r="9" spans="1:24" x14ac:dyDescent="0.3">
      <c r="A9">
        <v>7</v>
      </c>
      <c r="B9" t="str">
        <f>'!MA18B30.094'!B2:C2</f>
        <v>&lt;date&gt;</v>
      </c>
      <c r="C9">
        <f>('!MA18B30.094'!D7/60)/'!MA18B30.094'!Q3</f>
        <v>2.6950354609929075E-2</v>
      </c>
      <c r="D9">
        <f>'!MA18B30.094'!N20/'!MA18B30.094'!Q3</f>
        <v>0.78723404255319152</v>
      </c>
      <c r="E9">
        <f>SUM('!MA18B30.094'!L20:Q20)/'!MA18B30.094'!Q3</f>
        <v>1.3829787234042554</v>
      </c>
      <c r="F9">
        <f>'!MA18B30.094'!Q16</f>
        <v>0.13443598210829466</v>
      </c>
      <c r="G9">
        <f t="shared" ref="G9:L9" si="0">K3</f>
        <v>8.5884264430021538E-3</v>
      </c>
      <c r="H9">
        <f t="shared" si="0"/>
        <v>2.2088911010546136E-2</v>
      </c>
      <c r="I9">
        <f t="shared" si="0"/>
        <v>1.9575538548752835E-2</v>
      </c>
      <c r="J9">
        <f t="shared" si="0"/>
        <v>2.6312218530823182E-2</v>
      </c>
      <c r="K9">
        <f t="shared" si="0"/>
        <v>2.1412107668535858E-2</v>
      </c>
      <c r="L9">
        <f t="shared" si="0"/>
        <v>1.327342379259396E-2</v>
      </c>
      <c r="M9">
        <f t="shared" ref="M9:R9" si="1">K4</f>
        <v>0.24986556747461847</v>
      </c>
      <c r="N9">
        <f t="shared" si="1"/>
        <v>0.6885370585338747</v>
      </c>
      <c r="O9">
        <f t="shared" si="1"/>
        <v>0.64623107307439098</v>
      </c>
      <c r="P9">
        <f t="shared" si="1"/>
        <v>0.83366260612772236</v>
      </c>
      <c r="Q9">
        <f t="shared" si="1"/>
        <v>0.60405162739561491</v>
      </c>
      <c r="R9">
        <f t="shared" si="1"/>
        <v>0.51179442931018559</v>
      </c>
      <c r="S9">
        <f t="shared" ref="S9:X9" si="2">K6</f>
        <v>0.19385275911143215</v>
      </c>
      <c r="T9">
        <f t="shared" si="2"/>
        <v>0.18617964743544274</v>
      </c>
      <c r="U9">
        <f t="shared" si="2"/>
        <v>0.2060582214249988</v>
      </c>
      <c r="V9">
        <f t="shared" si="2"/>
        <v>0.13752045061501755</v>
      </c>
      <c r="W9">
        <f t="shared" si="2"/>
        <v>0.20308342692030612</v>
      </c>
      <c r="X9">
        <f t="shared" si="2"/>
        <v>0.1579615333162549</v>
      </c>
    </row>
    <row r="10" spans="1:24" x14ac:dyDescent="0.3">
      <c r="A10">
        <v>8</v>
      </c>
      <c r="B10" t="str">
        <f>'!MA19B50.094'!B2:C2</f>
        <v>&lt;date&gt;</v>
      </c>
      <c r="C10">
        <f>('!MA19B50.094'!D7/60)/'!MA19B50.094'!Q3</f>
        <v>1.217948717948718E-2</v>
      </c>
      <c r="D10">
        <f>'!MA19B50.094'!N20/'!MA19B50.094'!Q3</f>
        <v>0.75</v>
      </c>
      <c r="E10">
        <f>SUM('!MA19B50.094'!L20:Q20)/'!MA19B50.094'!Q3</f>
        <v>1.3076923076923077</v>
      </c>
      <c r="F10">
        <f>'!MA19B50.094'!Q16</f>
        <v>0.15947699832231535</v>
      </c>
    </row>
    <row r="11" spans="1:24" x14ac:dyDescent="0.3">
      <c r="A11">
        <v>9</v>
      </c>
      <c r="B11" t="str">
        <f>'!MA20A30.094'!B2:C2</f>
        <v>&lt;date&gt;</v>
      </c>
      <c r="C11">
        <f>('!MA20A30.094'!D7/60)/'!MA20A30.094'!Q3</f>
        <v>1.3095238095238094E-2</v>
      </c>
      <c r="D11">
        <f>'!MA20A30.094'!N20/'!MA20A30.094'!Q3</f>
        <v>0.6071428571428571</v>
      </c>
      <c r="E11">
        <f>SUM('!MA20A30.094'!L20:Q20)/'!MA20A30.094'!Q3</f>
        <v>1.1607142857142858</v>
      </c>
      <c r="F11">
        <f>'!MA20A30.094'!Q16</f>
        <v>0.21379144332131261</v>
      </c>
    </row>
    <row r="12" spans="1:24" x14ac:dyDescent="0.3">
      <c r="A12">
        <v>10</v>
      </c>
      <c r="B12" t="str">
        <f>'!MA21A50.094'!B2:C2</f>
        <v>&lt;date&gt;</v>
      </c>
      <c r="C12">
        <f>('!MA21A50.094'!D7/60)/'!MA21A50.094'!Q3</f>
        <v>3.8679245283018866E-2</v>
      </c>
      <c r="D12">
        <f>'!MA21A50.094'!N20/'!MA21A50.094'!Q3</f>
        <v>0.660377358490566</v>
      </c>
      <c r="E12">
        <f>SUM('!MA21A50.094'!L20:Q20)/'!MA21A50.094'!Q3</f>
        <v>1.2075471698113207</v>
      </c>
      <c r="F12">
        <f>'!MA21A50.094'!Q16</f>
        <v>0.20901101749729947</v>
      </c>
    </row>
    <row r="13" spans="1:24" x14ac:dyDescent="0.3">
      <c r="A13">
        <v>11</v>
      </c>
      <c r="B13" t="str">
        <f>'!MA23900.094'!B2:C2</f>
        <v>&lt;date&gt;</v>
      </c>
      <c r="C13">
        <f>('!MA23900.094'!D7/60)/'!MA23900.094'!Q3</f>
        <v>2.0967741935483872E-2</v>
      </c>
      <c r="D13">
        <f>'!MA23900.094'!N20/'!MA23900.094'!Q3</f>
        <v>0.58064516129032262</v>
      </c>
      <c r="E13">
        <f>SUM('!MA23900.094'!L20:Q20)/'!MA23900.094'!Q3</f>
        <v>1.096774193548387</v>
      </c>
      <c r="F13">
        <f>'!MA23900.094'!Q16</f>
        <v>0.23248334172666382</v>
      </c>
    </row>
    <row r="14" spans="1:24" x14ac:dyDescent="0.3">
      <c r="A14">
        <v>12</v>
      </c>
      <c r="B14" t="str">
        <f>'!MA24A40.094'!B2:C2</f>
        <v>&lt;date&gt;</v>
      </c>
      <c r="C14">
        <f>('!MA24A40.094'!D7/60)/'!MA24A40.094'!Q3</f>
        <v>1.020408163265306E-2</v>
      </c>
      <c r="D14">
        <f>'!MA24A40.094'!N20/'!MA24A40.094'!Q3</f>
        <v>0.77551020408163263</v>
      </c>
      <c r="E14">
        <f>SUM('!MA24A40.094'!L20:Q20)/'!MA24A40.094'!Q3</f>
        <v>1.346938775510204</v>
      </c>
      <c r="F14">
        <f>'!MA24A40.094'!Q16</f>
        <v>0.16418320510019516</v>
      </c>
    </row>
    <row r="15" spans="1:24" x14ac:dyDescent="0.3">
      <c r="A15">
        <v>13</v>
      </c>
      <c r="B15" t="str">
        <f>'!MA25A40.094'!B2:C2</f>
        <v>&lt;date&gt;</v>
      </c>
      <c r="C15">
        <f>('!MA25A40.094'!D7/60)/'!MA25A40.094'!Q3</f>
        <v>2.5694444444444447E-2</v>
      </c>
      <c r="D15">
        <f>'!MA25A40.094'!N20/'!MA25A40.094'!Q3</f>
        <v>0.8125</v>
      </c>
      <c r="E15">
        <f>SUM('!MA25A40.094'!L20:Q20)/'!MA25A40.094'!Q3</f>
        <v>1.3958333333333333</v>
      </c>
      <c r="F15">
        <f>'!MA25A40.094'!Q16</f>
        <v>0.1579310552632931</v>
      </c>
    </row>
    <row r="16" spans="1:24" x14ac:dyDescent="0.3">
      <c r="A16">
        <v>14</v>
      </c>
      <c r="B16" t="str">
        <f>'!MA31B50.094'!B2:C2</f>
        <v>&lt;date&gt;</v>
      </c>
      <c r="C16">
        <f>('!MA31B50.094'!D7/60)/'!MA31B50.094'!Q3</f>
        <v>2.0698924731182799E-2</v>
      </c>
      <c r="D16">
        <f>'!MA31B50.094'!N20/'!MA31B50.094'!Q3</f>
        <v>0.5</v>
      </c>
      <c r="E16">
        <f>SUM('!MA31B50.094'!L20:Q20)/'!MA31B50.094'!Q3</f>
        <v>1.0161290322580645</v>
      </c>
      <c r="F16">
        <f>'!MA31B50.094'!Q16</f>
        <v>0.24890733978327426</v>
      </c>
    </row>
    <row r="17" spans="1:6" x14ac:dyDescent="0.3">
      <c r="A17">
        <v>15</v>
      </c>
      <c r="B17" t="str">
        <f>'!MB02A50.094'!B2:C2</f>
        <v>&lt;date&gt;</v>
      </c>
      <c r="C17">
        <f>('!MB02A50.094'!D7/60)/'!MB02A50.094'!Q3</f>
        <v>2.0312500000000001E-2</v>
      </c>
      <c r="D17">
        <f>'!MB02A50.094'!N20/'!MB02A50.094'!Q3</f>
        <v>0.5625</v>
      </c>
      <c r="E17">
        <f>SUM('!MB02A50.094'!L20:Q20)/'!MB02A50.094'!Q3</f>
        <v>1.0625</v>
      </c>
      <c r="F17">
        <f>'!MB02A50.094'!Q16</f>
        <v>0.22678616525156767</v>
      </c>
    </row>
    <row r="18" spans="1:6" x14ac:dyDescent="0.3">
      <c r="A18">
        <v>16</v>
      </c>
      <c r="B18" t="str">
        <f>'!MB04A10.094'!B2:C2</f>
        <v>&lt;date&gt;</v>
      </c>
      <c r="C18">
        <f>('!MB04A10.094'!D7/60)/'!MB04A10.094'!Q3</f>
        <v>2.8571428571428571E-2</v>
      </c>
      <c r="D18">
        <f>'!MB04A10.094'!N20/'!MB04A10.094'!Q3</f>
        <v>0.9285714285714286</v>
      </c>
      <c r="E18">
        <f>SUM('!MB04A10.094'!L20:Q20)/'!MB04A10.094'!Q3</f>
        <v>1.5476190476190477</v>
      </c>
      <c r="F18">
        <f>'!MB04A10.094'!Q16</f>
        <v>8.1008748552323234E-2</v>
      </c>
    </row>
    <row r="19" spans="1:6" x14ac:dyDescent="0.3">
      <c r="A19">
        <v>17</v>
      </c>
      <c r="B19" t="str">
        <f>'!MB05A00.094'!B2:C2</f>
        <v>&lt;date&gt;</v>
      </c>
      <c r="C19">
        <f>('!MB05A00.094'!D7/60)/'!MB05A00.094'!Q3</f>
        <v>2.4806201550387597E-2</v>
      </c>
      <c r="D19">
        <f>'!MB05A00.094'!N20/'!MB05A00.094'!Q3</f>
        <v>0.86046511627906974</v>
      </c>
      <c r="E19">
        <f>SUM('!MB05A00.094'!L20:Q20)/'!MB05A00.094'!Q3</f>
        <v>1.4651162790697674</v>
      </c>
      <c r="F19">
        <f>'!MB05A00.094'!Q16</f>
        <v>0.13105768909352655</v>
      </c>
    </row>
    <row r="20" spans="1:6" x14ac:dyDescent="0.3">
      <c r="A20">
        <v>18</v>
      </c>
      <c r="B20" t="str">
        <f>'!MB08A00.094'!B2:C2</f>
        <v>&lt;date&gt;</v>
      </c>
      <c r="C20">
        <f>('!MB08A00.094'!D7/60)/'!MB08A00.094'!Q3</f>
        <v>1.1627906976744186E-2</v>
      </c>
      <c r="D20">
        <f>'!MB08A00.094'!N20/'!MB08A00.094'!Q3</f>
        <v>0.88372093023255816</v>
      </c>
      <c r="E20">
        <f>SUM('!MB08A00.094'!L20:Q20)/'!MB08A00.094'!Q3</f>
        <v>1.4883720930232558</v>
      </c>
      <c r="F20">
        <f>'!MB08A00.094'!Q16</f>
        <v>9.5566610777504404E-2</v>
      </c>
    </row>
    <row r="21" spans="1:6" x14ac:dyDescent="0.3">
      <c r="A21">
        <v>19</v>
      </c>
      <c r="B21" t="str">
        <f>'!MB09B20.094'!B2:C2</f>
        <v>&lt;date&gt;</v>
      </c>
      <c r="C21">
        <f>('!MB09B20.094'!D7/60)/'!MB09B20.094'!Q3</f>
        <v>3.888888888888889E-2</v>
      </c>
      <c r="D21">
        <f>'!MB09B20.094'!N20/'!MB09B20.094'!Q3</f>
        <v>0.75555555555555554</v>
      </c>
      <c r="E21">
        <f>SUM('!MB09B20.094'!L20:Q20)/'!MB09B20.094'!Q3</f>
        <v>1.3555555555555556</v>
      </c>
      <c r="F21">
        <f>'!MB09B20.094'!Q16</f>
        <v>0.20494955321222308</v>
      </c>
    </row>
    <row r="22" spans="1:6" x14ac:dyDescent="0.3">
      <c r="A22">
        <v>20</v>
      </c>
      <c r="B22" t="str">
        <f>'!MB10910.094'!B2:C2</f>
        <v>&lt;date&gt;</v>
      </c>
      <c r="C22">
        <f>('!MB10910.094'!D7/60)/'!MB10910.094'!Q3</f>
        <v>2.7666666666666666E-2</v>
      </c>
      <c r="D22">
        <f>'!MB10910.094'!N20/'!MB10910.094'!Q3</f>
        <v>0.74</v>
      </c>
      <c r="E22">
        <f>SUM('!MB10910.094'!L20:Q20)/'!MB10910.094'!Q3</f>
        <v>1.32</v>
      </c>
      <c r="F22">
        <f>'!MB10910.094'!Q16</f>
        <v>0.17501965143951057</v>
      </c>
    </row>
    <row r="23" spans="1:6" x14ac:dyDescent="0.3">
      <c r="A23">
        <v>21</v>
      </c>
      <c r="B23" t="str">
        <f>'!MB11930.094'!B2:C2</f>
        <v>&lt;date&gt;</v>
      </c>
      <c r="C23">
        <f>('!MB11930.094'!D7/60)/'!MB11930.094'!Q3</f>
        <v>2.5730994152046782E-2</v>
      </c>
      <c r="D23">
        <f>'!MB11930.094'!N20/'!MB11930.094'!Q3</f>
        <v>0.64912280701754388</v>
      </c>
      <c r="E23">
        <f>SUM('!MB11930.094'!L20:Q20)/'!MB11930.094'!Q3</f>
        <v>1.1929824561403508</v>
      </c>
      <c r="F23">
        <f>'!MB11930.094'!Q16</f>
        <v>0.2421407339280896</v>
      </c>
    </row>
    <row r="24" spans="1:6" x14ac:dyDescent="0.3">
      <c r="A24">
        <v>22</v>
      </c>
      <c r="B24" t="str">
        <f>'!MB12910.094'!B2:C2</f>
        <v>&lt;date&gt;</v>
      </c>
      <c r="C24">
        <f>('!MB12910.094'!D7/60)/'!MB12910.094'!Q3</f>
        <v>2.5510204081632654E-2</v>
      </c>
      <c r="D24">
        <f>'!MB12910.094'!N20/'!MB12910.094'!Q3</f>
        <v>0.75510204081632648</v>
      </c>
      <c r="E24">
        <f>SUM('!MB12910.094'!L20:Q20)/'!MB12910.094'!Q3</f>
        <v>1.3265306122448979</v>
      </c>
      <c r="F24">
        <f>'!MB12910.094'!Q16</f>
        <v>0.16108292382692094</v>
      </c>
    </row>
    <row r="25" spans="1:6" x14ac:dyDescent="0.3">
      <c r="A25">
        <v>23</v>
      </c>
      <c r="B25" t="str">
        <f>'!MB13A50.094'!B2:C2</f>
        <v>&lt;date&gt;</v>
      </c>
      <c r="C25">
        <f>('!MB13A50.094'!D7/60)/'!MB13A50.094'!Q3</f>
        <v>1.7500000000000002E-2</v>
      </c>
      <c r="D25">
        <f>'!MB13A50.094'!N20/'!MB13A50.094'!Q3</f>
        <v>0.58333333333333337</v>
      </c>
      <c r="E25">
        <f>SUM('!MB13A50.094'!L20:Q20)/'!MB13A50.094'!Q3</f>
        <v>1.1166666666666667</v>
      </c>
      <c r="F25">
        <f>'!MB13A50.094'!Q16</f>
        <v>0.19425506544653129</v>
      </c>
    </row>
    <row r="26" spans="1:6" x14ac:dyDescent="0.3">
      <c r="A26">
        <v>24</v>
      </c>
      <c r="B26" t="str">
        <f>'!MB14850.094'!B2:C2</f>
        <v>&lt;date&gt;</v>
      </c>
      <c r="C26">
        <f>('!MB14850.094'!D7/60)/'!MB14850.094'!Q3</f>
        <v>2.0967741935483872E-2</v>
      </c>
      <c r="D26">
        <f>'!MB14850.094'!N20/'!MB14850.094'!Q3</f>
        <v>0.58064516129032262</v>
      </c>
      <c r="E26">
        <f>SUM('!MB14850.094'!L20:Q20)/'!MB14850.094'!Q3</f>
        <v>1.1129032258064515</v>
      </c>
      <c r="F26">
        <f>'!MB14850.094'!Q16</f>
        <v>0.22767710159066834</v>
      </c>
    </row>
    <row r="27" spans="1:6" x14ac:dyDescent="0.3">
      <c r="A27">
        <v>25</v>
      </c>
      <c r="B27" t="str">
        <f>'!MB15A30.094'!B2:C2</f>
        <v>&lt;date&gt;</v>
      </c>
      <c r="C27">
        <f>('!MB15A30.094'!D7/60)/'!MB15A30.094'!Q3</f>
        <v>1.7351598173515982E-2</v>
      </c>
      <c r="D27">
        <f>'!MB15A30.094'!N20/'!MB15A30.094'!Q3</f>
        <v>0.45205479452054792</v>
      </c>
      <c r="E27">
        <f>SUM('!MB15A30.094'!L20:Q20)/'!MB15A30.094'!Q3</f>
        <v>1.0821917808219179</v>
      </c>
      <c r="F27">
        <f>'!MB15A30.094'!Q16</f>
        <v>0.19026130980932052</v>
      </c>
    </row>
    <row r="28" spans="1:6" x14ac:dyDescent="0.3">
      <c r="A28">
        <v>26</v>
      </c>
      <c r="B28" t="str">
        <f>'!MB16A00.094'!B2:C2</f>
        <v>&lt;date&gt;</v>
      </c>
      <c r="C28">
        <f>('!MB16A00.094'!D7/60)/'!MB16A00.094'!Q3</f>
        <v>1.1538461538461539E-2</v>
      </c>
      <c r="D28">
        <f>'!MB16A00.094'!N20/'!MB16A00.094'!Q3</f>
        <v>0.34065934065934067</v>
      </c>
      <c r="E28">
        <f>SUM('!MB16A00.094'!L20:Q20)/'!MB16A00.094'!Q3</f>
        <v>0.91208791208791207</v>
      </c>
      <c r="F28">
        <f>'!MB16A00.094'!Q16</f>
        <v>0.15459616191216058</v>
      </c>
    </row>
    <row r="29" spans="1:6" x14ac:dyDescent="0.3">
      <c r="A29">
        <v>27</v>
      </c>
      <c r="B29" t="str">
        <f>'!MB17A50.094'!B2:C2</f>
        <v>&lt;date&gt;</v>
      </c>
      <c r="C29">
        <f>('!MB17A50.094'!D7/60)/'!MB17A50.094'!Q3</f>
        <v>9.0196078431372551E-3</v>
      </c>
      <c r="D29">
        <f>'!MB17A50.094'!N20/'!MB17A50.094'!Q3</f>
        <v>0.38823529411764707</v>
      </c>
      <c r="E29">
        <f>SUM('!MB17A50.094'!L20:Q20)/'!MB17A50.094'!Q3</f>
        <v>0.97647058823529409</v>
      </c>
      <c r="F29">
        <f>'!MB17A50.094'!Q16</f>
        <v>0.15034989807865756</v>
      </c>
    </row>
    <row r="30" spans="1:6" x14ac:dyDescent="0.3">
      <c r="A30">
        <v>28</v>
      </c>
      <c r="B30" t="str">
        <f>'!MB18A20.094'!B2:C2</f>
        <v>&lt;date&gt;</v>
      </c>
      <c r="C30">
        <f>('!MB18A20.094'!D7/60)/'!MB18A20.094'!Q3</f>
        <v>2.1282051282051281E-2</v>
      </c>
      <c r="D30">
        <f>'!MB18A20.094'!N20/'!MB18A20.094'!Q3</f>
        <v>0.50769230769230766</v>
      </c>
      <c r="E30">
        <f>SUM('!MB18A20.094'!L20:Q20)/'!MB18A20.094'!Q3</f>
        <v>1.1846153846153846</v>
      </c>
      <c r="F30">
        <f>'!MB18A20.094'!Q16</f>
        <v>0.18241947482094131</v>
      </c>
    </row>
    <row r="31" spans="1:6" x14ac:dyDescent="0.3">
      <c r="A31">
        <v>29</v>
      </c>
      <c r="B31" t="str">
        <f>'!MB19950.094'!B2:C2</f>
        <v>&lt;date&gt;</v>
      </c>
      <c r="C31">
        <f>('!MB19950.094'!D7/60)/'!MB19950.094'!Q3</f>
        <v>1.4322916666666666E-2</v>
      </c>
      <c r="D31">
        <f>'!MB19950.094'!N20/'!MB19950.094'!Q3</f>
        <v>0.546875</v>
      </c>
      <c r="E31">
        <f>SUM('!MB19950.094'!L20:Q20)/'!MB19950.094'!Q3</f>
        <v>1.0625</v>
      </c>
      <c r="F31">
        <f>'!MB19950.094'!Q16</f>
        <v>0.16560845194850671</v>
      </c>
    </row>
    <row r="32" spans="1:6" x14ac:dyDescent="0.3">
      <c r="A32">
        <v>30</v>
      </c>
      <c r="B32" t="str">
        <f>'!MB20B00.094'!B2:C2</f>
        <v>&lt;date&gt;</v>
      </c>
      <c r="C32">
        <f>('!MB20B00.094'!D7/60)/'!MB20B00.094'!Q3</f>
        <v>1.020408163265306E-2</v>
      </c>
      <c r="D32">
        <f>'!MB20B00.094'!N20/'!MB20B00.094'!Q3</f>
        <v>0.77551020408163263</v>
      </c>
      <c r="E32">
        <f>SUM('!MB20B00.094'!L20:Q20)/'!MB20B00.094'!Q3</f>
        <v>1.346938775510204</v>
      </c>
      <c r="F32">
        <f>'!MB20B00.094'!Q16</f>
        <v>0.13683367982100839</v>
      </c>
    </row>
    <row r="33" spans="2:6" x14ac:dyDescent="0.3">
      <c r="B33" t="str">
        <f>'!MB21A50.094'!B2:C2</f>
        <v>&lt;date&gt;</v>
      </c>
      <c r="C33">
        <f>('!MB21A50.094'!D7/60)/'!MB21A50.094'!Q3</f>
        <v>0.81666666666666665</v>
      </c>
      <c r="D33">
        <f>'!MB21A50.094'!N20/'!MB21A50.094'!Q3</f>
        <v>0</v>
      </c>
      <c r="E33">
        <f>SUM('!MB21A50.094'!L20:Q20)/'!MB21A50.094'!Q3</f>
        <v>0</v>
      </c>
      <c r="F33" t="e">
        <f>'!MB21A50.094'!Q16</f>
        <v>#DIV/0!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7"/>
  <sheetViews>
    <sheetView zoomScale="70" zoomScaleNormal="85" workbookViewId="0">
      <selection activeCell="A7" sqref="A7"/>
    </sheetView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10" ht="15" x14ac:dyDescent="0.25">
      <c r="A1" s="1"/>
      <c r="B1" s="1"/>
      <c r="F1" s="20" t="s">
        <v>30</v>
      </c>
      <c r="G1" s="21"/>
      <c r="H1" s="20" t="s">
        <v>31</v>
      </c>
      <c r="J1" s="16" t="s">
        <v>35</v>
      </c>
    </row>
    <row r="2" spans="1:10" ht="21.75" customHeight="1" x14ac:dyDescent="0.25">
      <c r="F2" s="21" t="b">
        <v>0</v>
      </c>
      <c r="G2" s="21"/>
      <c r="H2" s="21" t="b">
        <v>1</v>
      </c>
      <c r="J2" s="17">
        <v>12</v>
      </c>
    </row>
    <row r="3" spans="1:10" ht="15" x14ac:dyDescent="0.25">
      <c r="F3" s="22"/>
      <c r="G3" s="22"/>
      <c r="H3" s="22"/>
    </row>
    <row r="4" spans="1:10" ht="15" x14ac:dyDescent="0.25">
      <c r="A4" s="1" t="s">
        <v>28</v>
      </c>
      <c r="G4" s="16" t="s">
        <v>32</v>
      </c>
    </row>
    <row r="5" spans="1:10" ht="15" x14ac:dyDescent="0.25">
      <c r="A5" t="s">
        <v>47</v>
      </c>
      <c r="G5" s="17" t="s">
        <v>46</v>
      </c>
    </row>
    <row r="6" spans="1:10" ht="15" x14ac:dyDescent="0.25">
      <c r="A6" t="s">
        <v>29</v>
      </c>
      <c r="G6" s="22"/>
    </row>
    <row r="7" spans="1:10" ht="15" x14ac:dyDescent="0.25">
      <c r="A7" t="s">
        <v>48</v>
      </c>
      <c r="G7" s="23" t="s">
        <v>33</v>
      </c>
    </row>
    <row r="8" spans="1:10" ht="15" x14ac:dyDescent="0.25">
      <c r="A8" t="s">
        <v>49</v>
      </c>
      <c r="G8" s="21" t="b">
        <v>0</v>
      </c>
    </row>
    <row r="9" spans="1:10" ht="15" x14ac:dyDescent="0.25">
      <c r="A9" t="s">
        <v>50</v>
      </c>
      <c r="G9" s="22"/>
    </row>
    <row r="10" spans="1:10" x14ac:dyDescent="0.3">
      <c r="A10" t="s">
        <v>51</v>
      </c>
    </row>
    <row r="11" spans="1:10" x14ac:dyDescent="0.3">
      <c r="A11" t="s">
        <v>52</v>
      </c>
    </row>
    <row r="12" spans="1:10" x14ac:dyDescent="0.3">
      <c r="A12" t="s">
        <v>53</v>
      </c>
    </row>
    <row r="13" spans="1:10" x14ac:dyDescent="0.3">
      <c r="A13" t="s">
        <v>54</v>
      </c>
    </row>
    <row r="14" spans="1:10" x14ac:dyDescent="0.3">
      <c r="A14" t="s">
        <v>55</v>
      </c>
    </row>
    <row r="15" spans="1:10" x14ac:dyDescent="0.3">
      <c r="A15" t="s">
        <v>56</v>
      </c>
    </row>
    <row r="16" spans="1:10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71</v>
      </c>
    </row>
    <row r="31" spans="1:1" x14ac:dyDescent="0.3">
      <c r="A31" t="s">
        <v>72</v>
      </c>
    </row>
    <row r="32" spans="1:1" x14ac:dyDescent="0.3">
      <c r="A32" t="s">
        <v>73</v>
      </c>
    </row>
    <row r="33" spans="1:1" x14ac:dyDescent="0.3">
      <c r="A33" t="s">
        <v>74</v>
      </c>
    </row>
    <row r="34" spans="1:1" x14ac:dyDescent="0.3">
      <c r="A34" t="s">
        <v>75</v>
      </c>
    </row>
    <row r="35" spans="1:1" x14ac:dyDescent="0.3">
      <c r="A35" t="s">
        <v>76</v>
      </c>
    </row>
    <row r="36" spans="1:1" x14ac:dyDescent="0.3">
      <c r="A36" t="s">
        <v>77</v>
      </c>
    </row>
    <row r="37" spans="1:1" x14ac:dyDescent="0.3">
      <c r="A37" t="s">
        <v>78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99060</xdr:colOff>
                    <xdr:row>0</xdr:row>
                    <xdr:rowOff>68580</xdr:rowOff>
                  </from>
                  <to>
                    <xdr:col>4</xdr:col>
                    <xdr:colOff>137160</xdr:colOff>
                    <xdr:row>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148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103</v>
      </c>
      <c r="V3" s="25" t="s">
        <v>118</v>
      </c>
      <c r="W3">
        <f>COUNTA(L7:L23)</f>
        <v>17</v>
      </c>
      <c r="AA3" s="25" t="s">
        <v>118</v>
      </c>
      <c r="AB3">
        <f>COUNTA(L24:L40)</f>
        <v>17</v>
      </c>
      <c r="AF3" s="25" t="s">
        <v>118</v>
      </c>
      <c r="AG3">
        <f>COUNTA(L41:L58)</f>
        <v>18</v>
      </c>
      <c r="AK3" s="25" t="s">
        <v>118</v>
      </c>
      <c r="AL3">
        <f>COUNTA(L59:L75)</f>
        <v>17</v>
      </c>
      <c r="AP3" s="25" t="s">
        <v>118</v>
      </c>
      <c r="AQ3">
        <f>COUNTA(L76:L92)</f>
        <v>17</v>
      </c>
      <c r="AU3" s="25" t="s">
        <v>118</v>
      </c>
      <c r="AV3">
        <f>COUNTA(L93:L109)</f>
        <v>17</v>
      </c>
    </row>
    <row r="4" spans="1:48" x14ac:dyDescent="0.3">
      <c r="P4" s="25" t="s">
        <v>86</v>
      </c>
      <c r="Q4" s="26">
        <f>SUM(O7:O14)</f>
        <v>103</v>
      </c>
      <c r="V4" s="25" t="s">
        <v>119</v>
      </c>
      <c r="W4">
        <f>SUM(U7:U14)</f>
        <v>17</v>
      </c>
      <c r="AA4" s="25" t="s">
        <v>119</v>
      </c>
      <c r="AB4">
        <f>SUM(Z7:Z14)</f>
        <v>17</v>
      </c>
      <c r="AF4" s="25" t="s">
        <v>119</v>
      </c>
      <c r="AG4">
        <f>SUM(AE7:AE14)</f>
        <v>18</v>
      </c>
      <c r="AK4" s="25" t="s">
        <v>119</v>
      </c>
      <c r="AL4">
        <f>SUM(AJ7:AJ14)</f>
        <v>17</v>
      </c>
      <c r="AP4" s="25" t="s">
        <v>119</v>
      </c>
      <c r="AQ4">
        <f>SUM(AO7:AO14)</f>
        <v>17</v>
      </c>
      <c r="AU4" s="25" t="s">
        <v>119</v>
      </c>
      <c r="AV4">
        <f>SUM(AT7:AT14)</f>
        <v>17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79</v>
      </c>
      <c r="C7" s="59">
        <v>21</v>
      </c>
      <c r="D7" s="56">
        <v>106</v>
      </c>
      <c r="E7" s="59"/>
      <c r="F7" s="56"/>
      <c r="G7" s="62"/>
      <c r="H7" s="62"/>
      <c r="I7" s="40"/>
      <c r="J7" s="40"/>
      <c r="K7" s="41">
        <v>0</v>
      </c>
      <c r="L7">
        <v>12</v>
      </c>
      <c r="N7" s="34">
        <v>11</v>
      </c>
      <c r="O7" s="34">
        <f>COUNTIF($L$7:$L$500,N7)</f>
        <v>49</v>
      </c>
      <c r="P7" s="34">
        <f>O7/$Q$4</f>
        <v>0.47572815533980584</v>
      </c>
      <c r="Q7" s="34">
        <f>IF(P7=0,0,(P7*((LOG(P7))/LOG(2))))</f>
        <v>-0.50988100456633489</v>
      </c>
      <c r="T7" s="34">
        <f>N7</f>
        <v>11</v>
      </c>
      <c r="U7" s="34">
        <f>COUNTIF(L7:L23,T7)</f>
        <v>9</v>
      </c>
      <c r="V7" s="34">
        <f>U7/(W4-U8)</f>
        <v>0.6428571428571429</v>
      </c>
      <c r="W7" s="34">
        <f>IF(V7=0,0,(V7*((LOG(V7))/LOG(2))))</f>
        <v>-0.40977637753840174</v>
      </c>
      <c r="Y7" s="34">
        <f>N7</f>
        <v>11</v>
      </c>
      <c r="Z7" s="34">
        <f>COUNTIF(L24:L40,Y7)</f>
        <v>7</v>
      </c>
      <c r="AA7" s="34">
        <f>Z7/(AB4-Z8)</f>
        <v>0.58333333333333337</v>
      </c>
      <c r="AB7" s="34">
        <f>IF(AA7=0,0,(AA7*((LOG(AA7))/LOG(2))))</f>
        <v>-0.45360442088707198</v>
      </c>
      <c r="AD7" s="34">
        <f>N7</f>
        <v>11</v>
      </c>
      <c r="AE7" s="34">
        <f>COUNTIF(L41:L58,AD7)</f>
        <v>7</v>
      </c>
      <c r="AF7" s="34">
        <f>AE7/(AG4-AE8)</f>
        <v>0.77777777777777779</v>
      </c>
      <c r="AG7" s="34">
        <f>IF(AF7=0,0,(AF7*((LOG(AF7))/LOG(2))))</f>
        <v>-0.28199895063255082</v>
      </c>
      <c r="AI7" s="34">
        <f>N7</f>
        <v>11</v>
      </c>
      <c r="AJ7" s="34">
        <f>COUNTIF(L59:L75,AI7)</f>
        <v>4</v>
      </c>
      <c r="AK7" s="34">
        <f>AJ7/(AL4-AJ8)</f>
        <v>0.4</v>
      </c>
      <c r="AL7" s="34">
        <f>IF(AK7=0,0,(AK7*((LOG(AK7))/LOG(2))))</f>
        <v>-0.52877123795494496</v>
      </c>
      <c r="AN7" s="34">
        <f>N7</f>
        <v>11</v>
      </c>
      <c r="AO7" s="34">
        <f>COUNTIF(L76:L92,AN7)</f>
        <v>11</v>
      </c>
      <c r="AP7" s="34">
        <f>AO7/(AQ4-AO8)</f>
        <v>0.73333333333333328</v>
      </c>
      <c r="AQ7" s="34">
        <f>IF(AP7=0,0,(AP7*((LOG(AP7))/LOG(2))))</f>
        <v>-0.32813658311222899</v>
      </c>
      <c r="AS7" s="34">
        <f>N7</f>
        <v>11</v>
      </c>
      <c r="AT7" s="34">
        <f>COUNTIF(L93:L109,AS7)</f>
        <v>11</v>
      </c>
      <c r="AU7" s="34">
        <f>AT7/(AV4-AT8)</f>
        <v>0.73333333333333328</v>
      </c>
      <c r="AV7" s="34">
        <f>IF(AU7=0,0,(AU7*((LOG(AU7))/LOG(2))))</f>
        <v>-0.32813658311222899</v>
      </c>
    </row>
    <row r="8" spans="1:48" x14ac:dyDescent="0.3">
      <c r="A8" s="57">
        <v>22</v>
      </c>
      <c r="B8" s="57">
        <v>226</v>
      </c>
      <c r="C8" s="60">
        <v>23</v>
      </c>
      <c r="D8" s="57">
        <v>234</v>
      </c>
      <c r="E8" s="60"/>
      <c r="F8" s="57"/>
      <c r="G8" s="63"/>
      <c r="H8" s="63"/>
      <c r="I8" s="40"/>
      <c r="J8" s="40"/>
      <c r="K8" s="41">
        <v>0</v>
      </c>
      <c r="L8">
        <v>22</v>
      </c>
      <c r="N8" s="34">
        <v>12</v>
      </c>
      <c r="O8" s="34">
        <f>COUNTIF($L$7:$L$500,N8)</f>
        <v>28</v>
      </c>
      <c r="P8" s="34">
        <f>O8/$Q$4</f>
        <v>0.27184466019417475</v>
      </c>
      <c r="Q8" s="34">
        <f>IF(P8=0,0,(P8*((LOG(P8))/LOG(2))))</f>
        <v>-0.5108356984807495</v>
      </c>
      <c r="T8" s="34">
        <f>N8</f>
        <v>12</v>
      </c>
      <c r="U8" s="34">
        <f>COUNTIF(L7:L23,T8)</f>
        <v>3</v>
      </c>
      <c r="V8" s="53"/>
      <c r="W8" s="54"/>
      <c r="Y8" s="34">
        <f>N8</f>
        <v>12</v>
      </c>
      <c r="Z8" s="34">
        <f>COUNTIF(L24:L40,Y8)</f>
        <v>5</v>
      </c>
      <c r="AA8" s="53"/>
      <c r="AB8" s="54"/>
      <c r="AD8" s="34">
        <f>N8</f>
        <v>12</v>
      </c>
      <c r="AE8" s="34">
        <f>COUNTIF(L41:L58,AD8)</f>
        <v>9</v>
      </c>
      <c r="AF8" s="53"/>
      <c r="AG8" s="54"/>
      <c r="AI8" s="34">
        <f>N8</f>
        <v>12</v>
      </c>
      <c r="AJ8" s="34">
        <f>COUNTIF(L59:L75,AI8)</f>
        <v>7</v>
      </c>
      <c r="AK8" s="53"/>
      <c r="AL8" s="54"/>
      <c r="AN8" s="34">
        <f>N8</f>
        <v>12</v>
      </c>
      <c r="AO8" s="34">
        <f>COUNTIF(L76:L92,AN8)</f>
        <v>2</v>
      </c>
      <c r="AP8" s="53"/>
      <c r="AQ8" s="54"/>
      <c r="AS8" s="34">
        <f>N8</f>
        <v>12</v>
      </c>
      <c r="AT8" s="34">
        <f>COUNTIF(L93:L109,AS8)</f>
        <v>2</v>
      </c>
      <c r="AU8" s="53"/>
      <c r="AV8" s="54"/>
    </row>
    <row r="9" spans="1:48" x14ac:dyDescent="0.3">
      <c r="A9" s="57">
        <v>22</v>
      </c>
      <c r="B9" s="57">
        <v>336</v>
      </c>
      <c r="C9" s="60">
        <v>23</v>
      </c>
      <c r="D9" s="57">
        <v>341</v>
      </c>
      <c r="E9" s="60"/>
      <c r="F9" s="57"/>
      <c r="G9" s="63"/>
      <c r="H9" s="63"/>
      <c r="I9" s="40"/>
      <c r="J9" s="40"/>
      <c r="K9" s="41">
        <v>0</v>
      </c>
      <c r="L9">
        <v>22</v>
      </c>
      <c r="N9" s="34">
        <v>21</v>
      </c>
      <c r="O9" s="34">
        <f>COUNTIF($L$7:$L$500,N9)</f>
        <v>8</v>
      </c>
      <c r="P9" s="34">
        <f>O9/$Q$4</f>
        <v>7.7669902912621352E-2</v>
      </c>
      <c r="Q9" s="34">
        <f>IF(P9=0,0,(P9*((LOG(P9))/LOG(2))))</f>
        <v>-0.28633013803364804</v>
      </c>
      <c r="T9" s="34">
        <f>N9</f>
        <v>21</v>
      </c>
      <c r="U9" s="34">
        <f>COUNTIF(L7:L23,T9)</f>
        <v>1</v>
      </c>
      <c r="V9" s="34">
        <f>U9/(W4-U8)</f>
        <v>7.1428571428571425E-2</v>
      </c>
      <c r="W9" s="34">
        <f>IF(V9=0,0,(V9*((LOG(V9))/LOG(2))))</f>
        <v>-0.27195392300411453</v>
      </c>
      <c r="Y9" s="34">
        <f>N9</f>
        <v>21</v>
      </c>
      <c r="Z9" s="34">
        <f>COUNTIF(L24:L40,Y9)</f>
        <v>3</v>
      </c>
      <c r="AA9" s="34">
        <f>Z9/(AB4-Z8)</f>
        <v>0.25</v>
      </c>
      <c r="AB9" s="34">
        <f>IF(AA9=0,0,(AA9*((LOG(AA9))/LOG(2))))</f>
        <v>-0.5</v>
      </c>
      <c r="AD9" s="34">
        <f>N9</f>
        <v>21</v>
      </c>
      <c r="AE9" s="34">
        <f>COUNTIF(L41:L58,AD9)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COUNTIF(L59:L75,AI9)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COUNTIF(L76:L92,AN9)</f>
        <v>2</v>
      </c>
      <c r="AP9" s="34">
        <f>AO9/(AQ4-AO8)</f>
        <v>0.13333333333333333</v>
      </c>
      <c r="AQ9" s="34">
        <f>IF(AP9=0,0,(AP9*((LOG(AP9))/LOG(2))))</f>
        <v>-0.3875854127478025</v>
      </c>
      <c r="AS9" s="34">
        <f>N9</f>
        <v>21</v>
      </c>
      <c r="AT9" s="34">
        <f>COUNTIF(L93:L109,AS9)</f>
        <v>2</v>
      </c>
      <c r="AU9" s="34">
        <f>AT9/(AV4-AT8)</f>
        <v>0.13333333333333333</v>
      </c>
      <c r="AV9" s="34">
        <f>IF(AU9=0,0,(AU9*((LOG(AU9))/LOG(2))))</f>
        <v>-0.3875854127478025</v>
      </c>
    </row>
    <row r="10" spans="1:48" x14ac:dyDescent="0.3">
      <c r="A10" s="57">
        <v>11</v>
      </c>
      <c r="B10" s="57">
        <v>445</v>
      </c>
      <c r="C10" s="60">
        <v>12</v>
      </c>
      <c r="D10" s="57">
        <v>453</v>
      </c>
      <c r="E10" s="60"/>
      <c r="F10" s="57"/>
      <c r="G10" s="63"/>
      <c r="H10" s="63"/>
      <c r="I10" s="40"/>
      <c r="J10" s="40"/>
      <c r="K10" s="41">
        <v>0</v>
      </c>
      <c r="L10">
        <v>11</v>
      </c>
      <c r="N10" s="34">
        <v>22</v>
      </c>
      <c r="O10" s="34">
        <f>COUNTIF($L$7:$L$500,N10)</f>
        <v>18</v>
      </c>
      <c r="P10" s="34">
        <f>O10/$Q$4</f>
        <v>0.17475728155339806</v>
      </c>
      <c r="Q10" s="34">
        <f>IF(P10=0,0,(P10*((LOG(P10))/LOG(2))))</f>
        <v>-0.43978989770229426</v>
      </c>
      <c r="T10" s="34">
        <f>N10</f>
        <v>22</v>
      </c>
      <c r="U10" s="34">
        <f>COUNTIF(L7:L23,T10)</f>
        <v>4</v>
      </c>
      <c r="V10" s="34">
        <f>U10/(W4-U8)</f>
        <v>0.2857142857142857</v>
      </c>
      <c r="W10" s="34">
        <f>IF(V10=0,0,(V10*((LOG(V10))/LOG(2))))</f>
        <v>-0.51638712058788683</v>
      </c>
      <c r="Y10" s="34">
        <f>N10</f>
        <v>22</v>
      </c>
      <c r="Z10" s="34">
        <f>COUNTIF(L24:L40,Y10)</f>
        <v>2</v>
      </c>
      <c r="AA10" s="34">
        <f>Z10/(AB4-Z8)</f>
        <v>0.16666666666666666</v>
      </c>
      <c r="AB10" s="34">
        <f>IF(AA10=0,0,(AA10*((LOG(AA10))/LOG(2))))</f>
        <v>-0.43082708345352599</v>
      </c>
      <c r="AD10" s="34">
        <f>N10</f>
        <v>22</v>
      </c>
      <c r="AE10" s="34">
        <f>COUNTIF(L41:L58,AD10)</f>
        <v>2</v>
      </c>
      <c r="AF10" s="34">
        <f>AE10/(AG4-AE8)</f>
        <v>0.22222222222222221</v>
      </c>
      <c r="AG10" s="34">
        <f>IF(AF10=0,0,(AF10*((LOG(AF10))/LOG(2))))</f>
        <v>-0.48220555587606945</v>
      </c>
      <c r="AI10" s="34">
        <f>N10</f>
        <v>22</v>
      </c>
      <c r="AJ10" s="34">
        <f>COUNTIF(L59:L75,AI10)</f>
        <v>6</v>
      </c>
      <c r="AK10" s="34">
        <f>AJ10/(AL4-AJ8)</f>
        <v>0.6</v>
      </c>
      <c r="AL10" s="34">
        <f>IF(AK10=0,0,(AK10*((LOG(AK10))/LOG(2))))</f>
        <v>-0.44217935649972373</v>
      </c>
      <c r="AN10" s="34">
        <f>N10</f>
        <v>22</v>
      </c>
      <c r="AO10" s="34">
        <f>COUNTIF(L76:L92,AN10)</f>
        <v>2</v>
      </c>
      <c r="AP10" s="34">
        <f>AO10/(AQ4-AO8)</f>
        <v>0.13333333333333333</v>
      </c>
      <c r="AQ10" s="34">
        <f>IF(AP10=0,0,(AP10*((LOG(AP10))/LOG(2))))</f>
        <v>-0.3875854127478025</v>
      </c>
      <c r="AS10" s="34">
        <f>N10</f>
        <v>22</v>
      </c>
      <c r="AT10" s="34">
        <f>COUNTIF(L93:L109,AS10)</f>
        <v>2</v>
      </c>
      <c r="AU10" s="34">
        <f>AT10/(AV4-AT8)</f>
        <v>0.13333333333333333</v>
      </c>
      <c r="AV10" s="34">
        <f>IF(AU10=0,0,(AU10*((LOG(AU10))/LOG(2))))</f>
        <v>-0.3875854127478025</v>
      </c>
    </row>
    <row r="11" spans="1:48" x14ac:dyDescent="0.3">
      <c r="A11" s="57">
        <v>22</v>
      </c>
      <c r="B11" s="57">
        <v>557</v>
      </c>
      <c r="C11" s="60">
        <v>23</v>
      </c>
      <c r="D11" s="57">
        <v>565</v>
      </c>
      <c r="E11" s="60"/>
      <c r="F11" s="57"/>
      <c r="G11" s="63"/>
      <c r="H11" s="63"/>
      <c r="I11" s="40"/>
      <c r="J11" s="40"/>
      <c r="K11" s="41">
        <v>0</v>
      </c>
      <c r="L11">
        <v>22</v>
      </c>
      <c r="N11" s="34"/>
      <c r="O11" s="34"/>
      <c r="P11" s="34"/>
      <c r="Q11" s="34"/>
      <c r="T11" s="34">
        <f>N11</f>
        <v>0</v>
      </c>
      <c r="U11" s="34">
        <f>COUNTIF(L7:L23,T11)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COUNTIF(L24:L40,Y11)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COUNTIF(L41:L58,AD11)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COUNTIF(L59:L75,AI11)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COUNTIF(L76:L92,AN11)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COUNTIF(L93:L109,AS11)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22</v>
      </c>
      <c r="B12" s="57">
        <v>672</v>
      </c>
      <c r="C12" s="60">
        <v>23</v>
      </c>
      <c r="D12" s="57">
        <v>690</v>
      </c>
      <c r="E12" s="60"/>
      <c r="F12" s="57"/>
      <c r="G12" s="63"/>
      <c r="H12" s="63"/>
      <c r="I12" s="40"/>
      <c r="J12" s="40"/>
      <c r="K12" s="41">
        <v>0</v>
      </c>
      <c r="L12">
        <v>22</v>
      </c>
      <c r="N12" s="34"/>
      <c r="O12" s="34"/>
      <c r="P12" s="34"/>
      <c r="Q12" s="34"/>
      <c r="T12" s="34">
        <f>N12</f>
        <v>0</v>
      </c>
      <c r="U12" s="34">
        <f>COUNTIF(L7:L23,T12)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COUNTIF(L24:L40,Y12)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COUNTIF(L41:L58,AD12)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COUNTIF(L59:L75,AI12)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COUNTIF(L76:L92,AN12)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COUNTIF(L93:L109,AS12)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796</v>
      </c>
      <c r="C13" s="60">
        <v>12</v>
      </c>
      <c r="D13" s="57">
        <v>806</v>
      </c>
      <c r="E13" s="60"/>
      <c r="F13" s="57"/>
      <c r="G13" s="63"/>
      <c r="H13" s="63"/>
      <c r="I13" s="40"/>
      <c r="J13" s="40"/>
      <c r="K13" s="41">
        <v>0</v>
      </c>
      <c r="L13">
        <v>11</v>
      </c>
      <c r="N13" s="34"/>
      <c r="O13" s="34"/>
      <c r="P13" s="34"/>
      <c r="Q13" s="34"/>
      <c r="T13" s="34">
        <f>N13</f>
        <v>0</v>
      </c>
      <c r="U13" s="34">
        <f>COUNTIF(L7:L23,T13)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COUNTIF(L24:L40,Y13)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COUNTIF(L41:L58,AD13)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COUNTIF(L59:L75,AI13)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COUNTIF(L76:L92,AN13)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COUNTIF(L93:L109,AS13)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912</v>
      </c>
      <c r="C14" s="60">
        <v>12</v>
      </c>
      <c r="D14" s="57">
        <v>920</v>
      </c>
      <c r="E14" s="60"/>
      <c r="F14" s="57"/>
      <c r="G14" s="63"/>
      <c r="H14" s="63"/>
      <c r="I14" s="40"/>
      <c r="J14" s="40"/>
      <c r="K14" s="41">
        <v>0</v>
      </c>
      <c r="L14">
        <v>11</v>
      </c>
      <c r="N14" s="34"/>
      <c r="O14" s="34"/>
      <c r="P14" s="34"/>
      <c r="Q14" s="34"/>
      <c r="T14" s="34">
        <f>N14</f>
        <v>0</v>
      </c>
      <c r="U14" s="34">
        <f>COUNTIF(L7:L23,T14)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COUNTIF(L24:L40,Y14)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COUNTIF(L41:L58,AD14)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COUNTIF(L59:L75,AI14)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COUNTIF(L76:L92,AN14)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COUNTIF(L93:L109,AS14)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1025</v>
      </c>
      <c r="C15" s="60">
        <v>12</v>
      </c>
      <c r="D15" s="57">
        <v>1030</v>
      </c>
      <c r="E15" s="60"/>
      <c r="F15" s="57"/>
      <c r="G15" s="63"/>
      <c r="H15" s="63"/>
      <c r="I15" s="40"/>
      <c r="J15" s="40"/>
      <c r="K15" s="41">
        <v>0</v>
      </c>
      <c r="L15">
        <v>11</v>
      </c>
      <c r="P15">
        <f>SUM(P7:P14)</f>
        <v>1</v>
      </c>
      <c r="Q15">
        <f>-SUM(Q7:Q14)</f>
        <v>1.7468367387830266</v>
      </c>
      <c r="V15">
        <f>SUM(V7:V14)</f>
        <v>1</v>
      </c>
      <c r="W15">
        <f>-SUM(W7:W14)</f>
        <v>1.1981174211304031</v>
      </c>
      <c r="AA15">
        <f>SUM(AA7:AA14)</f>
        <v>1</v>
      </c>
      <c r="AB15">
        <f>-SUM(AB7:AB14)</f>
        <v>1.3844315043405979</v>
      </c>
      <c r="AF15">
        <f>SUM(AF7:AF14)</f>
        <v>1</v>
      </c>
      <c r="AG15">
        <f>-SUM(AG7:AG14)</f>
        <v>0.76420450650862026</v>
      </c>
      <c r="AK15">
        <f>SUM(AK7:AK14)</f>
        <v>1</v>
      </c>
      <c r="AL15">
        <f>-SUM(AL7:AL14)</f>
        <v>0.97095059445466869</v>
      </c>
      <c r="AP15">
        <f>SUM(AP7:AP14)</f>
        <v>0.99999999999999989</v>
      </c>
      <c r="AQ15">
        <f>-SUM(AQ7:AQ14)</f>
        <v>1.1033074086078341</v>
      </c>
      <c r="AU15">
        <f>SUM(AU7:AU14)</f>
        <v>0.99999999999999989</v>
      </c>
      <c r="AV15">
        <f>-SUM(AV7:AV14)</f>
        <v>1.1033074086078341</v>
      </c>
    </row>
    <row r="16" spans="1:48" x14ac:dyDescent="0.3">
      <c r="A16" s="57">
        <v>11</v>
      </c>
      <c r="B16" s="57">
        <v>1131</v>
      </c>
      <c r="C16" s="60">
        <v>12</v>
      </c>
      <c r="D16" s="57">
        <v>1139</v>
      </c>
      <c r="E16" s="60"/>
      <c r="F16" s="57"/>
      <c r="G16" s="63"/>
      <c r="H16" s="63"/>
      <c r="I16" s="40"/>
      <c r="J16" s="40"/>
      <c r="K16" s="41">
        <v>0</v>
      </c>
      <c r="L16">
        <v>11</v>
      </c>
      <c r="P16" s="27" t="s">
        <v>90</v>
      </c>
      <c r="Q16" s="27">
        <f>Q15/(LOG(Q4)/LOG(2))</f>
        <v>0.2612482765359036</v>
      </c>
      <c r="V16" s="27" t="s">
        <v>117</v>
      </c>
      <c r="W16" s="27">
        <f>W15/(LOG(W4)/LOG(2))</f>
        <v>0.29312007660084405</v>
      </c>
      <c r="AA16" s="27" t="s">
        <v>120</v>
      </c>
      <c r="AB16" s="27">
        <f>AB15/(LOG(AB4)/LOG(2))</f>
        <v>0.33870191806247851</v>
      </c>
      <c r="AF16" s="27" t="s">
        <v>121</v>
      </c>
      <c r="AG16" s="27">
        <f>AG15/(LOG(AG4)/LOG(2))</f>
        <v>0.1832657676683139</v>
      </c>
      <c r="AK16" s="27" t="s">
        <v>122</v>
      </c>
      <c r="AL16" s="27">
        <f>AL15/(LOG(AL4)/LOG(2))</f>
        <v>0.23754358930334854</v>
      </c>
      <c r="AP16" s="27" t="s">
        <v>123</v>
      </c>
      <c r="AQ16" s="27">
        <f>AQ15/(LOG(AQ4)/LOG(2))</f>
        <v>0.26992475563896173</v>
      </c>
      <c r="AU16" s="27" t="s">
        <v>124</v>
      </c>
      <c r="AV16" s="27">
        <f>AV15/(LOG(AV4)/LOG(2))</f>
        <v>0.26992475563896173</v>
      </c>
    </row>
    <row r="17" spans="1:22" x14ac:dyDescent="0.3">
      <c r="A17" s="57">
        <v>11</v>
      </c>
      <c r="B17" s="57">
        <v>1245</v>
      </c>
      <c r="C17" s="60">
        <v>12</v>
      </c>
      <c r="D17" s="57">
        <v>1252</v>
      </c>
      <c r="E17" s="60"/>
      <c r="F17" s="57"/>
      <c r="G17" s="63"/>
      <c r="H17" s="63"/>
      <c r="I17" s="40"/>
      <c r="J17" s="40"/>
      <c r="K17" s="41">
        <v>0</v>
      </c>
      <c r="L17">
        <v>11</v>
      </c>
    </row>
    <row r="18" spans="1:22" x14ac:dyDescent="0.3">
      <c r="A18" s="57">
        <v>11</v>
      </c>
      <c r="B18" s="57">
        <v>1359</v>
      </c>
      <c r="C18" s="60">
        <v>12</v>
      </c>
      <c r="D18" s="57">
        <v>1367</v>
      </c>
      <c r="E18" s="60"/>
      <c r="F18" s="57"/>
      <c r="G18" s="63"/>
      <c r="H18" s="63"/>
      <c r="I18" s="40"/>
      <c r="J18" s="40"/>
      <c r="K18" s="41">
        <v>0</v>
      </c>
      <c r="L18">
        <v>11</v>
      </c>
    </row>
    <row r="19" spans="1:22" x14ac:dyDescent="0.3">
      <c r="A19" s="57">
        <v>11</v>
      </c>
      <c r="B19" s="57">
        <v>1469</v>
      </c>
      <c r="C19" s="60">
        <v>21</v>
      </c>
      <c r="D19" s="57">
        <v>1483</v>
      </c>
      <c r="E19" s="60"/>
      <c r="F19" s="57"/>
      <c r="G19" s="63"/>
      <c r="H19" s="63"/>
      <c r="I19" s="40"/>
      <c r="J19" s="40"/>
      <c r="K19" s="41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22</v>
      </c>
      <c r="B20" s="57">
        <v>1585</v>
      </c>
      <c r="C20" s="60">
        <v>14</v>
      </c>
      <c r="D20" s="57">
        <v>1599</v>
      </c>
      <c r="E20" s="60"/>
      <c r="F20" s="57"/>
      <c r="G20" s="63"/>
      <c r="H20" s="63"/>
      <c r="I20" s="40"/>
      <c r="J20" s="40"/>
      <c r="K20" s="41">
        <v>0</v>
      </c>
      <c r="L20">
        <v>21</v>
      </c>
      <c r="N20" s="38">
        <f>COUNTIF(L7:L109,G3)</f>
        <v>28</v>
      </c>
      <c r="O20" s="38"/>
      <c r="P20" s="45">
        <v>17</v>
      </c>
      <c r="Q20" s="45">
        <v>17</v>
      </c>
      <c r="R20" s="45">
        <v>18</v>
      </c>
      <c r="S20" s="45">
        <v>17</v>
      </c>
      <c r="T20" s="45">
        <v>17</v>
      </c>
      <c r="U20" s="45">
        <v>17</v>
      </c>
      <c r="V20" s="44"/>
    </row>
    <row r="21" spans="1:22" x14ac:dyDescent="0.3">
      <c r="A21" s="57">
        <v>11</v>
      </c>
      <c r="B21" s="57">
        <v>1702</v>
      </c>
      <c r="C21" s="60">
        <v>21</v>
      </c>
      <c r="D21" s="57">
        <v>1719</v>
      </c>
      <c r="E21" s="60"/>
      <c r="F21" s="57"/>
      <c r="G21" s="63"/>
      <c r="H21" s="63"/>
      <c r="I21" s="40"/>
      <c r="J21" s="40"/>
      <c r="K21" s="41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1818</v>
      </c>
      <c r="C22" s="60">
        <v>12</v>
      </c>
      <c r="D22" s="57">
        <v>1827</v>
      </c>
      <c r="E22" s="60"/>
      <c r="F22" s="57"/>
      <c r="G22" s="63"/>
      <c r="H22" s="63"/>
      <c r="I22" s="40"/>
      <c r="J22" s="40"/>
      <c r="K22" s="41">
        <v>0</v>
      </c>
      <c r="L22">
        <v>11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1945</v>
      </c>
      <c r="C23" s="60">
        <v>12</v>
      </c>
      <c r="D23" s="57">
        <v>1953</v>
      </c>
      <c r="E23" s="60"/>
      <c r="F23" s="57"/>
      <c r="G23" s="63"/>
      <c r="H23" s="63"/>
      <c r="I23" s="40"/>
      <c r="J23" s="40"/>
      <c r="K23" s="41">
        <v>0</v>
      </c>
      <c r="L23">
        <v>11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8">
        <v>22</v>
      </c>
      <c r="B24" s="58">
        <v>2081</v>
      </c>
      <c r="C24" s="61">
        <v>23</v>
      </c>
      <c r="D24" s="58">
        <v>2115</v>
      </c>
      <c r="E24" s="61"/>
      <c r="F24" s="58"/>
      <c r="G24" s="64"/>
      <c r="H24" s="64"/>
      <c r="I24" s="39"/>
      <c r="J24" s="39"/>
      <c r="K24" s="49">
        <v>0</v>
      </c>
      <c r="L24">
        <v>22</v>
      </c>
      <c r="O24" s="43" t="s">
        <v>106</v>
      </c>
      <c r="P24" s="45">
        <f>U8</f>
        <v>3</v>
      </c>
      <c r="Q24" s="45">
        <f>Z8</f>
        <v>5</v>
      </c>
      <c r="R24" s="45">
        <f>AE8</f>
        <v>9</v>
      </c>
      <c r="S24" s="45">
        <f>AJ8</f>
        <v>7</v>
      </c>
      <c r="T24" s="45">
        <f>AO8</f>
        <v>2</v>
      </c>
      <c r="U24" s="45">
        <f>AT8</f>
        <v>2</v>
      </c>
      <c r="V24" s="43"/>
    </row>
    <row r="25" spans="1:22" x14ac:dyDescent="0.3">
      <c r="A25" s="58">
        <v>11</v>
      </c>
      <c r="B25" s="58">
        <v>2217</v>
      </c>
      <c r="C25" s="61">
        <v>12</v>
      </c>
      <c r="D25" s="58">
        <v>2225</v>
      </c>
      <c r="E25" s="61"/>
      <c r="F25" s="58"/>
      <c r="G25" s="64"/>
      <c r="H25" s="64"/>
      <c r="I25" s="39"/>
      <c r="J25" s="39"/>
      <c r="K25" s="49">
        <v>0</v>
      </c>
      <c r="L25">
        <v>11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8">
        <v>11</v>
      </c>
      <c r="B26" s="58">
        <v>2321</v>
      </c>
      <c r="C26" s="61">
        <v>21</v>
      </c>
      <c r="D26" s="58">
        <v>2334</v>
      </c>
      <c r="E26" s="61"/>
      <c r="F26" s="58"/>
      <c r="G26" s="64"/>
      <c r="H26" s="64"/>
      <c r="I26" s="39"/>
      <c r="J26" s="39"/>
      <c r="K26" s="49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8">
        <v>22</v>
      </c>
      <c r="B27" s="58">
        <v>2434</v>
      </c>
      <c r="C27" s="61">
        <v>14</v>
      </c>
      <c r="D27" s="58">
        <v>2446</v>
      </c>
      <c r="E27" s="61"/>
      <c r="F27" s="58"/>
      <c r="G27" s="64"/>
      <c r="H27" s="64"/>
      <c r="I27" s="39"/>
      <c r="J27" s="39"/>
      <c r="K27" s="49">
        <v>0</v>
      </c>
      <c r="L27">
        <v>21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8">
        <v>11</v>
      </c>
      <c r="B28" s="58">
        <v>2549</v>
      </c>
      <c r="C28" s="61">
        <v>12</v>
      </c>
      <c r="D28" s="58">
        <v>2558</v>
      </c>
      <c r="E28" s="61"/>
      <c r="F28" s="58"/>
      <c r="G28" s="64"/>
      <c r="H28" s="64"/>
      <c r="I28" s="39"/>
      <c r="J28" s="39"/>
      <c r="K28" s="49">
        <v>0</v>
      </c>
      <c r="L28">
        <v>11</v>
      </c>
      <c r="N28" s="39"/>
      <c r="O28" s="48" t="s">
        <v>110</v>
      </c>
      <c r="P28">
        <f>D23/P20</f>
        <v>114.88235294117646</v>
      </c>
      <c r="Q28">
        <f>(D40-D23)/Q20</f>
        <v>121.52941176470588</v>
      </c>
      <c r="R28">
        <f>(D58-D40)/R20</f>
        <v>120.5</v>
      </c>
      <c r="S28">
        <f>(D75-D58)/S20</f>
        <v>123.05882352941177</v>
      </c>
      <c r="T28">
        <f>(D92-D75)/T20</f>
        <v>119.05882352941177</v>
      </c>
      <c r="U28">
        <f>(D109-D92)/U20</f>
        <v>123.47058823529412</v>
      </c>
    </row>
    <row r="29" spans="1:22" x14ac:dyDescent="0.3">
      <c r="A29" s="58">
        <v>11</v>
      </c>
      <c r="B29" s="58">
        <v>2663</v>
      </c>
      <c r="C29" s="61">
        <v>12</v>
      </c>
      <c r="D29" s="58">
        <v>2671</v>
      </c>
      <c r="E29" s="61"/>
      <c r="F29" s="58"/>
      <c r="G29" s="64"/>
      <c r="H29" s="64"/>
      <c r="I29" s="39"/>
      <c r="J29" s="39"/>
      <c r="K29" s="49">
        <v>0</v>
      </c>
      <c r="L29">
        <v>11</v>
      </c>
    </row>
    <row r="30" spans="1:22" x14ac:dyDescent="0.3">
      <c r="A30" s="58">
        <v>11</v>
      </c>
      <c r="B30" s="58">
        <v>2782</v>
      </c>
      <c r="C30" s="61">
        <v>12</v>
      </c>
      <c r="D30" s="58">
        <v>2787</v>
      </c>
      <c r="E30" s="61"/>
      <c r="F30" s="58"/>
      <c r="G30" s="64"/>
      <c r="H30" s="64"/>
      <c r="I30" s="39"/>
      <c r="J30" s="39"/>
      <c r="K30" s="49">
        <v>0</v>
      </c>
      <c r="L30">
        <v>11</v>
      </c>
    </row>
    <row r="31" spans="1:22" x14ac:dyDescent="0.3">
      <c r="A31" s="58">
        <v>11</v>
      </c>
      <c r="B31" s="58">
        <v>2889</v>
      </c>
      <c r="C31" s="61">
        <v>12</v>
      </c>
      <c r="D31" s="58">
        <v>2897</v>
      </c>
      <c r="E31" s="61"/>
      <c r="F31" s="58"/>
      <c r="G31" s="64"/>
      <c r="H31" s="64"/>
      <c r="I31" s="39"/>
      <c r="J31" s="39"/>
      <c r="K31" s="49">
        <v>0</v>
      </c>
      <c r="L31">
        <v>11</v>
      </c>
    </row>
    <row r="32" spans="1:22" x14ac:dyDescent="0.3">
      <c r="A32" s="58">
        <v>11</v>
      </c>
      <c r="B32" s="58">
        <v>3008</v>
      </c>
      <c r="C32" s="61">
        <v>12</v>
      </c>
      <c r="D32" s="58">
        <v>3016</v>
      </c>
      <c r="E32" s="61"/>
      <c r="F32" s="58"/>
      <c r="G32" s="64"/>
      <c r="H32" s="64"/>
      <c r="I32" s="39"/>
      <c r="J32" s="39"/>
      <c r="K32" s="49">
        <v>0</v>
      </c>
      <c r="L32">
        <v>11</v>
      </c>
    </row>
    <row r="33" spans="1:12" x14ac:dyDescent="0.3">
      <c r="A33" s="58">
        <v>11</v>
      </c>
      <c r="B33" s="58">
        <v>3117</v>
      </c>
      <c r="C33" s="61">
        <v>21</v>
      </c>
      <c r="D33" s="58">
        <v>3128</v>
      </c>
      <c r="E33" s="61"/>
      <c r="F33" s="58"/>
      <c r="G33" s="64"/>
      <c r="H33" s="64"/>
      <c r="I33" s="39"/>
      <c r="J33" s="39"/>
      <c r="K33" s="49">
        <v>0</v>
      </c>
      <c r="L33">
        <v>12</v>
      </c>
    </row>
    <row r="34" spans="1:12" x14ac:dyDescent="0.3">
      <c r="A34" s="58">
        <v>22</v>
      </c>
      <c r="B34" s="58">
        <v>3234</v>
      </c>
      <c r="C34" s="61">
        <v>14</v>
      </c>
      <c r="D34" s="58">
        <v>3247</v>
      </c>
      <c r="E34" s="61"/>
      <c r="F34" s="58"/>
      <c r="G34" s="64"/>
      <c r="H34" s="64"/>
      <c r="I34" s="39"/>
      <c r="J34" s="39"/>
      <c r="K34" s="49">
        <v>0</v>
      </c>
      <c r="L34">
        <v>21</v>
      </c>
    </row>
    <row r="35" spans="1:12" x14ac:dyDescent="0.3">
      <c r="A35" s="58">
        <v>11</v>
      </c>
      <c r="B35" s="58">
        <v>3350</v>
      </c>
      <c r="C35" s="61">
        <v>21</v>
      </c>
      <c r="D35" s="58">
        <v>3363</v>
      </c>
      <c r="E35" s="61"/>
      <c r="F35" s="58"/>
      <c r="G35" s="64"/>
      <c r="H35" s="64"/>
      <c r="I35" s="39"/>
      <c r="J35" s="39"/>
      <c r="K35" s="49">
        <v>0</v>
      </c>
      <c r="L35">
        <v>12</v>
      </c>
    </row>
    <row r="36" spans="1:12" x14ac:dyDescent="0.3">
      <c r="A36" s="58">
        <v>11</v>
      </c>
      <c r="B36" s="58">
        <v>3463</v>
      </c>
      <c r="C36" s="61">
        <v>12</v>
      </c>
      <c r="D36" s="58">
        <v>3485</v>
      </c>
      <c r="E36" s="61"/>
      <c r="F36" s="58"/>
      <c r="G36" s="64"/>
      <c r="H36" s="64"/>
      <c r="I36" s="39"/>
      <c r="J36" s="39"/>
      <c r="K36" s="49">
        <v>0</v>
      </c>
      <c r="L36">
        <v>11</v>
      </c>
    </row>
    <row r="37" spans="1:12" x14ac:dyDescent="0.3">
      <c r="A37" s="58">
        <v>11</v>
      </c>
      <c r="B37" s="58">
        <v>3579</v>
      </c>
      <c r="C37" s="61">
        <v>21</v>
      </c>
      <c r="D37" s="58">
        <v>3602</v>
      </c>
      <c r="E37" s="61"/>
      <c r="F37" s="58"/>
      <c r="G37" s="64"/>
      <c r="H37" s="64"/>
      <c r="I37" s="39"/>
      <c r="J37" s="39"/>
      <c r="K37" s="49">
        <v>0</v>
      </c>
      <c r="L37">
        <v>12</v>
      </c>
    </row>
    <row r="38" spans="1:12" x14ac:dyDescent="0.3">
      <c r="A38" s="58">
        <v>22</v>
      </c>
      <c r="B38" s="58">
        <v>3734</v>
      </c>
      <c r="C38" s="61">
        <v>14</v>
      </c>
      <c r="D38" s="58">
        <v>3768</v>
      </c>
      <c r="E38" s="61"/>
      <c r="F38" s="58"/>
      <c r="G38" s="64"/>
      <c r="H38" s="64"/>
      <c r="I38" s="39"/>
      <c r="J38" s="39"/>
      <c r="K38" s="49">
        <v>0</v>
      </c>
      <c r="L38">
        <v>21</v>
      </c>
    </row>
    <row r="39" spans="1:12" x14ac:dyDescent="0.3">
      <c r="A39" s="58">
        <v>11</v>
      </c>
      <c r="B39" s="58">
        <v>3869</v>
      </c>
      <c r="C39" s="61">
        <v>21</v>
      </c>
      <c r="D39" s="58">
        <v>3886</v>
      </c>
      <c r="E39" s="61"/>
      <c r="F39" s="58"/>
      <c r="G39" s="64"/>
      <c r="H39" s="64"/>
      <c r="I39" s="39"/>
      <c r="J39" s="39"/>
      <c r="K39" s="49">
        <v>0</v>
      </c>
      <c r="L39">
        <v>12</v>
      </c>
    </row>
    <row r="40" spans="1:12" x14ac:dyDescent="0.3">
      <c r="A40" s="58">
        <v>22</v>
      </c>
      <c r="B40" s="58">
        <v>3991</v>
      </c>
      <c r="C40" s="61">
        <v>23</v>
      </c>
      <c r="D40" s="58">
        <v>4019</v>
      </c>
      <c r="E40" s="61"/>
      <c r="F40" s="58"/>
      <c r="G40" s="64"/>
      <c r="H40" s="64"/>
      <c r="I40" s="39"/>
      <c r="J40" s="39"/>
      <c r="K40" s="49">
        <v>0</v>
      </c>
      <c r="L40">
        <v>22</v>
      </c>
    </row>
    <row r="41" spans="1:12" x14ac:dyDescent="0.3">
      <c r="A41" s="57">
        <v>11</v>
      </c>
      <c r="B41" s="57">
        <v>4124</v>
      </c>
      <c r="C41" s="60">
        <v>12</v>
      </c>
      <c r="D41" s="57">
        <v>4132</v>
      </c>
      <c r="E41" s="60"/>
      <c r="F41" s="57"/>
      <c r="G41" s="63"/>
      <c r="H41" s="63"/>
      <c r="I41" s="40"/>
      <c r="J41" s="40"/>
      <c r="K41" s="41">
        <v>0</v>
      </c>
      <c r="L41">
        <v>11</v>
      </c>
    </row>
    <row r="42" spans="1:12" x14ac:dyDescent="0.3">
      <c r="A42" s="57">
        <v>11</v>
      </c>
      <c r="B42" s="57">
        <v>4234</v>
      </c>
      <c r="C42" s="60">
        <v>21</v>
      </c>
      <c r="D42" s="57">
        <v>4244</v>
      </c>
      <c r="E42" s="60"/>
      <c r="F42" s="57"/>
      <c r="G42" s="63"/>
      <c r="H42" s="63"/>
      <c r="I42" s="40"/>
      <c r="J42" s="40"/>
      <c r="K42" s="41">
        <v>0</v>
      </c>
      <c r="L42">
        <v>12</v>
      </c>
    </row>
    <row r="43" spans="1:12" x14ac:dyDescent="0.3">
      <c r="A43" s="57">
        <v>11</v>
      </c>
      <c r="B43" s="57">
        <v>4341</v>
      </c>
      <c r="C43" s="60">
        <v>12</v>
      </c>
      <c r="D43" s="57">
        <v>4350</v>
      </c>
      <c r="E43" s="60"/>
      <c r="F43" s="57"/>
      <c r="G43" s="63"/>
      <c r="H43" s="63"/>
      <c r="I43" s="40"/>
      <c r="J43" s="40"/>
      <c r="K43" s="41">
        <v>0</v>
      </c>
      <c r="L43">
        <v>11</v>
      </c>
    </row>
    <row r="44" spans="1:12" x14ac:dyDescent="0.3">
      <c r="A44" s="57">
        <v>11</v>
      </c>
      <c r="B44" s="57">
        <v>4447</v>
      </c>
      <c r="C44" s="60">
        <v>12</v>
      </c>
      <c r="D44" s="57">
        <v>4454</v>
      </c>
      <c r="E44" s="60"/>
      <c r="F44" s="57"/>
      <c r="G44" s="63"/>
      <c r="H44" s="63"/>
      <c r="I44" s="40"/>
      <c r="J44" s="40"/>
      <c r="K44" s="41">
        <v>0</v>
      </c>
      <c r="L44">
        <v>11</v>
      </c>
    </row>
    <row r="45" spans="1:12" x14ac:dyDescent="0.3">
      <c r="A45" s="57">
        <v>11</v>
      </c>
      <c r="B45" s="57">
        <v>4557</v>
      </c>
      <c r="C45" s="60">
        <v>12</v>
      </c>
      <c r="D45" s="57">
        <v>4565</v>
      </c>
      <c r="E45" s="60"/>
      <c r="F45" s="57"/>
      <c r="G45" s="63"/>
      <c r="H45" s="63"/>
      <c r="I45" s="40"/>
      <c r="J45" s="40"/>
      <c r="K45" s="41">
        <v>0</v>
      </c>
      <c r="L45">
        <v>11</v>
      </c>
    </row>
    <row r="46" spans="1:12" x14ac:dyDescent="0.3">
      <c r="A46" s="57">
        <v>22</v>
      </c>
      <c r="B46" s="57">
        <v>4680</v>
      </c>
      <c r="C46" s="60">
        <v>23</v>
      </c>
      <c r="D46" s="57">
        <v>4694</v>
      </c>
      <c r="E46" s="60"/>
      <c r="F46" s="57"/>
      <c r="G46" s="63"/>
      <c r="H46" s="63"/>
      <c r="I46" s="40"/>
      <c r="J46" s="40"/>
      <c r="K46" s="41">
        <v>0</v>
      </c>
      <c r="L46">
        <v>22</v>
      </c>
    </row>
    <row r="47" spans="1:12" x14ac:dyDescent="0.3">
      <c r="A47" s="57">
        <v>11</v>
      </c>
      <c r="B47" s="57">
        <v>4806</v>
      </c>
      <c r="C47" s="60">
        <v>21</v>
      </c>
      <c r="D47" s="57">
        <v>4815</v>
      </c>
      <c r="E47" s="60"/>
      <c r="F47" s="57"/>
      <c r="G47" s="63"/>
      <c r="H47" s="63"/>
      <c r="I47" s="40"/>
      <c r="J47" s="40"/>
      <c r="K47" s="41">
        <v>0</v>
      </c>
      <c r="L47">
        <v>12</v>
      </c>
    </row>
    <row r="48" spans="1:12" x14ac:dyDescent="0.3">
      <c r="A48" s="57">
        <v>11</v>
      </c>
      <c r="B48" s="57">
        <v>4917</v>
      </c>
      <c r="C48" s="60">
        <v>12</v>
      </c>
      <c r="D48" s="57">
        <v>4922</v>
      </c>
      <c r="E48" s="60"/>
      <c r="F48" s="57"/>
      <c r="G48" s="63"/>
      <c r="H48" s="63"/>
      <c r="I48" s="40"/>
      <c r="J48" s="40"/>
      <c r="K48" s="41">
        <v>0</v>
      </c>
      <c r="L48">
        <v>11</v>
      </c>
    </row>
    <row r="49" spans="1:12" x14ac:dyDescent="0.3">
      <c r="A49" s="57">
        <v>11</v>
      </c>
      <c r="B49" s="57">
        <v>5063</v>
      </c>
      <c r="C49" s="60">
        <v>21</v>
      </c>
      <c r="D49" s="57">
        <v>5083</v>
      </c>
      <c r="E49" s="60"/>
      <c r="F49" s="57"/>
      <c r="G49" s="63"/>
      <c r="H49" s="63"/>
      <c r="I49" s="40"/>
      <c r="J49" s="40"/>
      <c r="K49" s="41">
        <v>0</v>
      </c>
      <c r="L49">
        <v>12</v>
      </c>
    </row>
    <row r="50" spans="1:12" x14ac:dyDescent="0.3">
      <c r="A50" s="57">
        <v>11</v>
      </c>
      <c r="B50" s="57">
        <v>5189</v>
      </c>
      <c r="C50" s="60">
        <v>21</v>
      </c>
      <c r="D50" s="57">
        <v>5202</v>
      </c>
      <c r="E50" s="60"/>
      <c r="F50" s="57"/>
      <c r="G50" s="63"/>
      <c r="H50" s="63"/>
      <c r="I50" s="40"/>
      <c r="J50" s="40"/>
      <c r="K50" s="41">
        <v>0</v>
      </c>
      <c r="L50">
        <v>12</v>
      </c>
    </row>
    <row r="51" spans="1:12" x14ac:dyDescent="0.3">
      <c r="A51" s="57">
        <v>11</v>
      </c>
      <c r="B51" s="57">
        <v>5300</v>
      </c>
      <c r="C51" s="60">
        <v>21</v>
      </c>
      <c r="D51" s="57">
        <v>5333</v>
      </c>
      <c r="E51" s="60"/>
      <c r="F51" s="57"/>
      <c r="G51" s="63"/>
      <c r="H51" s="63"/>
      <c r="I51" s="40"/>
      <c r="J51" s="40"/>
      <c r="K51" s="41">
        <v>0</v>
      </c>
      <c r="L51">
        <v>12</v>
      </c>
    </row>
    <row r="52" spans="1:12" x14ac:dyDescent="0.3">
      <c r="A52" s="57">
        <v>11</v>
      </c>
      <c r="B52" s="57">
        <v>5433</v>
      </c>
      <c r="C52" s="60">
        <v>21</v>
      </c>
      <c r="D52" s="57">
        <v>5443</v>
      </c>
      <c r="E52" s="60"/>
      <c r="F52" s="57"/>
      <c r="G52" s="63"/>
      <c r="H52" s="63"/>
      <c r="I52" s="40"/>
      <c r="J52" s="40"/>
      <c r="K52" s="41">
        <v>0</v>
      </c>
      <c r="L52">
        <v>12</v>
      </c>
    </row>
    <row r="53" spans="1:12" x14ac:dyDescent="0.3">
      <c r="A53" s="57">
        <v>11</v>
      </c>
      <c r="B53" s="57">
        <v>5548</v>
      </c>
      <c r="C53" s="60">
        <v>21</v>
      </c>
      <c r="D53" s="57">
        <v>5573</v>
      </c>
      <c r="E53" s="60"/>
      <c r="F53" s="57"/>
      <c r="G53" s="63"/>
      <c r="H53" s="63"/>
      <c r="I53" s="40"/>
      <c r="J53" s="40"/>
      <c r="K53" s="41">
        <v>0</v>
      </c>
      <c r="L53">
        <v>12</v>
      </c>
    </row>
    <row r="54" spans="1:12" x14ac:dyDescent="0.3">
      <c r="A54" s="57">
        <v>11</v>
      </c>
      <c r="B54" s="57">
        <v>5684</v>
      </c>
      <c r="C54" s="60">
        <v>12</v>
      </c>
      <c r="D54" s="57">
        <v>5692</v>
      </c>
      <c r="E54" s="60"/>
      <c r="F54" s="57"/>
      <c r="G54" s="63"/>
      <c r="H54" s="63"/>
      <c r="I54" s="40"/>
      <c r="J54" s="40"/>
      <c r="K54" s="41">
        <v>0</v>
      </c>
      <c r="L54">
        <v>11</v>
      </c>
    </row>
    <row r="55" spans="1:12" x14ac:dyDescent="0.3">
      <c r="A55" s="57">
        <v>11</v>
      </c>
      <c r="B55" s="57">
        <v>5807</v>
      </c>
      <c r="C55" s="60">
        <v>21</v>
      </c>
      <c r="D55" s="57">
        <v>5827</v>
      </c>
      <c r="E55" s="60"/>
      <c r="F55" s="57"/>
      <c r="G55" s="63"/>
      <c r="H55" s="63"/>
      <c r="I55" s="40"/>
      <c r="J55" s="40"/>
      <c r="K55" s="41">
        <v>0</v>
      </c>
      <c r="L55">
        <v>12</v>
      </c>
    </row>
    <row r="56" spans="1:12" x14ac:dyDescent="0.3">
      <c r="A56" s="57">
        <v>11</v>
      </c>
      <c r="B56" s="57">
        <v>5941</v>
      </c>
      <c r="C56" s="60">
        <v>12</v>
      </c>
      <c r="D56" s="57">
        <v>5946</v>
      </c>
      <c r="E56" s="60"/>
      <c r="F56" s="57"/>
      <c r="G56" s="63"/>
      <c r="H56" s="63"/>
      <c r="I56" s="40"/>
      <c r="J56" s="40"/>
      <c r="K56" s="41">
        <v>0</v>
      </c>
      <c r="L56">
        <v>11</v>
      </c>
    </row>
    <row r="57" spans="1:12" x14ac:dyDescent="0.3">
      <c r="A57" s="57">
        <v>22</v>
      </c>
      <c r="B57" s="57">
        <v>6055</v>
      </c>
      <c r="C57" s="60">
        <v>23</v>
      </c>
      <c r="D57" s="57">
        <v>6074</v>
      </c>
      <c r="E57" s="60"/>
      <c r="F57" s="57"/>
      <c r="G57" s="63"/>
      <c r="H57" s="63"/>
      <c r="I57" s="40"/>
      <c r="J57" s="40"/>
      <c r="K57" s="41">
        <v>0</v>
      </c>
      <c r="L57">
        <v>22</v>
      </c>
    </row>
    <row r="58" spans="1:12" x14ac:dyDescent="0.3">
      <c r="A58" s="57">
        <v>11</v>
      </c>
      <c r="B58" s="57">
        <v>6180</v>
      </c>
      <c r="C58" s="60">
        <v>21</v>
      </c>
      <c r="D58" s="57">
        <v>6188</v>
      </c>
      <c r="E58" s="60"/>
      <c r="F58" s="57"/>
      <c r="G58" s="63"/>
      <c r="H58" s="63"/>
      <c r="I58" s="40"/>
      <c r="J58" s="40"/>
      <c r="K58" s="41">
        <v>0</v>
      </c>
      <c r="L58">
        <v>12</v>
      </c>
    </row>
    <row r="59" spans="1:12" x14ac:dyDescent="0.3">
      <c r="A59" s="58">
        <v>11</v>
      </c>
      <c r="B59" s="58">
        <v>6288</v>
      </c>
      <c r="C59" s="61">
        <v>21</v>
      </c>
      <c r="D59" s="58">
        <v>6304</v>
      </c>
      <c r="E59" s="61"/>
      <c r="F59" s="58"/>
      <c r="G59" s="64"/>
      <c r="H59" s="64"/>
      <c r="I59" s="39"/>
      <c r="J59" s="39"/>
      <c r="K59" s="49">
        <v>0</v>
      </c>
      <c r="L59">
        <v>12</v>
      </c>
    </row>
    <row r="60" spans="1:12" x14ac:dyDescent="0.3">
      <c r="A60" s="58">
        <v>11</v>
      </c>
      <c r="B60" s="58">
        <v>6409</v>
      </c>
      <c r="C60" s="61">
        <v>12</v>
      </c>
      <c r="D60" s="58">
        <v>6417</v>
      </c>
      <c r="E60" s="61"/>
      <c r="F60" s="58"/>
      <c r="G60" s="64"/>
      <c r="H60" s="64"/>
      <c r="I60" s="39"/>
      <c r="J60" s="39"/>
      <c r="K60" s="49">
        <v>0</v>
      </c>
      <c r="L60">
        <v>11</v>
      </c>
    </row>
    <row r="61" spans="1:12" x14ac:dyDescent="0.3">
      <c r="A61" s="58">
        <v>11</v>
      </c>
      <c r="B61" s="58">
        <v>6516</v>
      </c>
      <c r="C61" s="61">
        <v>21</v>
      </c>
      <c r="D61" s="58">
        <v>6541</v>
      </c>
      <c r="E61" s="61"/>
      <c r="F61" s="58"/>
      <c r="G61" s="64"/>
      <c r="H61" s="64"/>
      <c r="I61" s="39"/>
      <c r="J61" s="39"/>
      <c r="K61" s="49">
        <v>0</v>
      </c>
      <c r="L61">
        <v>12</v>
      </c>
    </row>
    <row r="62" spans="1:12" x14ac:dyDescent="0.3">
      <c r="A62" s="58">
        <v>11</v>
      </c>
      <c r="B62" s="58">
        <v>6638</v>
      </c>
      <c r="C62" s="61">
        <v>21</v>
      </c>
      <c r="D62" s="58">
        <v>6648</v>
      </c>
      <c r="E62" s="61"/>
      <c r="F62" s="58"/>
      <c r="G62" s="64"/>
      <c r="H62" s="64"/>
      <c r="I62" s="39"/>
      <c r="J62" s="39"/>
      <c r="K62" s="49">
        <v>0</v>
      </c>
      <c r="L62">
        <v>12</v>
      </c>
    </row>
    <row r="63" spans="1:12" x14ac:dyDescent="0.3">
      <c r="A63" s="58">
        <v>22</v>
      </c>
      <c r="B63" s="58">
        <v>6773</v>
      </c>
      <c r="C63" s="61">
        <v>23</v>
      </c>
      <c r="D63" s="58">
        <v>6796</v>
      </c>
      <c r="E63" s="61"/>
      <c r="F63" s="58"/>
      <c r="G63" s="64"/>
      <c r="H63" s="64"/>
      <c r="I63" s="39"/>
      <c r="J63" s="39"/>
      <c r="K63" s="49">
        <v>0</v>
      </c>
      <c r="L63">
        <v>22</v>
      </c>
    </row>
    <row r="64" spans="1:12" x14ac:dyDescent="0.3">
      <c r="A64" s="58">
        <v>11</v>
      </c>
      <c r="B64" s="58">
        <v>6898</v>
      </c>
      <c r="C64" s="61">
        <v>21</v>
      </c>
      <c r="D64" s="58">
        <v>6908</v>
      </c>
      <c r="E64" s="61"/>
      <c r="F64" s="58"/>
      <c r="G64" s="64"/>
      <c r="H64" s="64"/>
      <c r="I64" s="39"/>
      <c r="J64" s="39"/>
      <c r="K64" s="49">
        <v>0</v>
      </c>
      <c r="L64">
        <v>12</v>
      </c>
    </row>
    <row r="65" spans="1:12" x14ac:dyDescent="0.3">
      <c r="A65" s="58">
        <v>22</v>
      </c>
      <c r="B65" s="58">
        <v>7026</v>
      </c>
      <c r="C65" s="61">
        <v>23</v>
      </c>
      <c r="D65" s="58">
        <v>7045</v>
      </c>
      <c r="E65" s="61"/>
      <c r="F65" s="58"/>
      <c r="G65" s="64"/>
      <c r="H65" s="64"/>
      <c r="I65" s="39"/>
      <c r="J65" s="39"/>
      <c r="K65" s="49">
        <v>0</v>
      </c>
      <c r="L65">
        <v>22</v>
      </c>
    </row>
    <row r="66" spans="1:12" x14ac:dyDescent="0.3">
      <c r="A66" s="58">
        <v>22</v>
      </c>
      <c r="B66" s="58">
        <v>7155</v>
      </c>
      <c r="C66" s="61">
        <v>23</v>
      </c>
      <c r="D66" s="58">
        <v>7162</v>
      </c>
      <c r="E66" s="61"/>
      <c r="F66" s="58"/>
      <c r="G66" s="64"/>
      <c r="H66" s="64"/>
      <c r="I66" s="39"/>
      <c r="J66" s="39"/>
      <c r="K66" s="49">
        <v>0</v>
      </c>
      <c r="L66">
        <v>22</v>
      </c>
    </row>
    <row r="67" spans="1:12" x14ac:dyDescent="0.3">
      <c r="A67" s="58">
        <v>11</v>
      </c>
      <c r="B67" s="58">
        <v>7262</v>
      </c>
      <c r="C67" s="61">
        <v>21</v>
      </c>
      <c r="D67" s="58">
        <v>7290</v>
      </c>
      <c r="E67" s="61"/>
      <c r="F67" s="58"/>
      <c r="G67" s="64"/>
      <c r="H67" s="64"/>
      <c r="I67" s="39"/>
      <c r="J67" s="39"/>
      <c r="K67" s="49">
        <v>0</v>
      </c>
      <c r="L67">
        <v>12</v>
      </c>
    </row>
    <row r="68" spans="1:12" x14ac:dyDescent="0.3">
      <c r="A68" s="58">
        <v>22</v>
      </c>
      <c r="B68" s="58">
        <v>7395</v>
      </c>
      <c r="C68" s="61">
        <v>23</v>
      </c>
      <c r="D68" s="58">
        <v>7452</v>
      </c>
      <c r="E68" s="61"/>
      <c r="F68" s="58"/>
      <c r="G68" s="64"/>
      <c r="H68" s="64"/>
      <c r="I68" s="39"/>
      <c r="J68" s="39"/>
      <c r="K68" s="49">
        <v>0</v>
      </c>
      <c r="L68">
        <v>22</v>
      </c>
    </row>
    <row r="69" spans="1:12" x14ac:dyDescent="0.3">
      <c r="A69" s="58">
        <v>22</v>
      </c>
      <c r="B69" s="58">
        <v>7561</v>
      </c>
      <c r="C69" s="61">
        <v>23</v>
      </c>
      <c r="D69" s="58">
        <v>7568</v>
      </c>
      <c r="E69" s="61"/>
      <c r="F69" s="58"/>
      <c r="G69" s="64"/>
      <c r="H69" s="64"/>
      <c r="I69" s="39"/>
      <c r="J69" s="39"/>
      <c r="K69" s="49">
        <v>0</v>
      </c>
      <c r="L69">
        <v>22</v>
      </c>
    </row>
    <row r="70" spans="1:12" x14ac:dyDescent="0.3">
      <c r="A70" s="58">
        <v>11</v>
      </c>
      <c r="B70" s="58">
        <v>7672</v>
      </c>
      <c r="C70" s="61">
        <v>21</v>
      </c>
      <c r="D70" s="58">
        <v>7688</v>
      </c>
      <c r="E70" s="61"/>
      <c r="F70" s="58"/>
      <c r="G70" s="64"/>
      <c r="H70" s="64"/>
      <c r="I70" s="39"/>
      <c r="J70" s="39"/>
      <c r="K70" s="49">
        <v>0</v>
      </c>
      <c r="L70">
        <v>12</v>
      </c>
    </row>
    <row r="71" spans="1:12" x14ac:dyDescent="0.3">
      <c r="A71" s="58">
        <v>22</v>
      </c>
      <c r="B71" s="58">
        <v>7793</v>
      </c>
      <c r="C71" s="61">
        <v>23</v>
      </c>
      <c r="D71" s="58">
        <v>7804</v>
      </c>
      <c r="E71" s="61"/>
      <c r="F71" s="58"/>
      <c r="G71" s="64"/>
      <c r="H71" s="64"/>
      <c r="I71" s="39"/>
      <c r="J71" s="39"/>
      <c r="K71" s="49">
        <v>0</v>
      </c>
      <c r="L71">
        <v>22</v>
      </c>
    </row>
    <row r="72" spans="1:12" x14ac:dyDescent="0.3">
      <c r="A72" s="58">
        <v>11</v>
      </c>
      <c r="B72" s="58">
        <v>7917</v>
      </c>
      <c r="C72" s="61">
        <v>21</v>
      </c>
      <c r="D72" s="58">
        <v>7934</v>
      </c>
      <c r="E72" s="61"/>
      <c r="F72" s="58"/>
      <c r="G72" s="64"/>
      <c r="H72" s="64"/>
      <c r="I72" s="39"/>
      <c r="J72" s="39"/>
      <c r="K72" s="49">
        <v>0</v>
      </c>
      <c r="L72">
        <v>12</v>
      </c>
    </row>
    <row r="73" spans="1:12" x14ac:dyDescent="0.3">
      <c r="A73" s="58">
        <v>11</v>
      </c>
      <c r="B73" s="58">
        <v>8032</v>
      </c>
      <c r="C73" s="61">
        <v>12</v>
      </c>
      <c r="D73" s="58">
        <v>8040</v>
      </c>
      <c r="E73" s="61"/>
      <c r="F73" s="58"/>
      <c r="G73" s="64"/>
      <c r="H73" s="64"/>
      <c r="I73" s="39"/>
      <c r="J73" s="39"/>
      <c r="K73" s="49">
        <v>0</v>
      </c>
      <c r="L73">
        <v>11</v>
      </c>
    </row>
    <row r="74" spans="1:12" x14ac:dyDescent="0.3">
      <c r="A74" s="58">
        <v>11</v>
      </c>
      <c r="B74" s="58">
        <v>8142</v>
      </c>
      <c r="C74" s="61">
        <v>12</v>
      </c>
      <c r="D74" s="58">
        <v>8148</v>
      </c>
      <c r="E74" s="61"/>
      <c r="F74" s="58"/>
      <c r="G74" s="64"/>
      <c r="H74" s="64"/>
      <c r="I74" s="39"/>
      <c r="J74" s="39"/>
      <c r="K74" s="49">
        <v>0</v>
      </c>
      <c r="L74">
        <v>11</v>
      </c>
    </row>
    <row r="75" spans="1:12" x14ac:dyDescent="0.3">
      <c r="A75" s="58">
        <v>11</v>
      </c>
      <c r="B75" s="58">
        <v>8272</v>
      </c>
      <c r="C75" s="61">
        <v>12</v>
      </c>
      <c r="D75" s="58">
        <v>8280</v>
      </c>
      <c r="E75" s="61"/>
      <c r="F75" s="58"/>
      <c r="G75" s="64"/>
      <c r="H75" s="64"/>
      <c r="I75" s="39"/>
      <c r="J75" s="39"/>
      <c r="K75" s="49">
        <v>0</v>
      </c>
      <c r="L75">
        <v>11</v>
      </c>
    </row>
    <row r="76" spans="1:12" x14ac:dyDescent="0.3">
      <c r="A76" s="57">
        <v>11</v>
      </c>
      <c r="B76" s="57">
        <v>8379</v>
      </c>
      <c r="C76" s="60">
        <v>12</v>
      </c>
      <c r="D76" s="57">
        <v>8401</v>
      </c>
      <c r="E76" s="60"/>
      <c r="F76" s="57"/>
      <c r="G76" s="63"/>
      <c r="H76" s="63"/>
      <c r="I76" s="40"/>
      <c r="J76" s="40"/>
      <c r="K76" s="41">
        <v>0</v>
      </c>
      <c r="L76">
        <v>11</v>
      </c>
    </row>
    <row r="77" spans="1:12" x14ac:dyDescent="0.3">
      <c r="A77" s="57">
        <v>11</v>
      </c>
      <c r="B77" s="57">
        <v>8499</v>
      </c>
      <c r="C77" s="60">
        <v>12</v>
      </c>
      <c r="D77" s="57">
        <v>8503</v>
      </c>
      <c r="E77" s="60"/>
      <c r="F77" s="57"/>
      <c r="G77" s="63"/>
      <c r="H77" s="63"/>
      <c r="I77" s="40"/>
      <c r="J77" s="40"/>
      <c r="K77" s="41">
        <v>0</v>
      </c>
      <c r="L77">
        <v>11</v>
      </c>
    </row>
    <row r="78" spans="1:12" x14ac:dyDescent="0.3">
      <c r="A78" s="57">
        <v>11</v>
      </c>
      <c r="B78" s="57">
        <v>8625</v>
      </c>
      <c r="C78" s="60">
        <v>12</v>
      </c>
      <c r="D78" s="57">
        <v>8632</v>
      </c>
      <c r="E78" s="60"/>
      <c r="F78" s="57"/>
      <c r="G78" s="63"/>
      <c r="H78" s="63"/>
      <c r="I78" s="40"/>
      <c r="J78" s="40"/>
      <c r="K78" s="41">
        <v>0</v>
      </c>
      <c r="L78">
        <v>11</v>
      </c>
    </row>
    <row r="79" spans="1:12" x14ac:dyDescent="0.3">
      <c r="A79" s="57">
        <v>11</v>
      </c>
      <c r="B79" s="57">
        <v>8738</v>
      </c>
      <c r="C79" s="60">
        <v>12</v>
      </c>
      <c r="D79" s="57">
        <v>8745</v>
      </c>
      <c r="E79" s="60"/>
      <c r="F79" s="57"/>
      <c r="G79" s="63"/>
      <c r="H79" s="63"/>
      <c r="I79" s="40"/>
      <c r="J79" s="40"/>
      <c r="K79" s="41">
        <v>0</v>
      </c>
      <c r="L79">
        <v>11</v>
      </c>
    </row>
    <row r="80" spans="1:12" x14ac:dyDescent="0.3">
      <c r="A80" s="57">
        <v>11</v>
      </c>
      <c r="B80" s="57">
        <v>8847</v>
      </c>
      <c r="C80" s="60">
        <v>21</v>
      </c>
      <c r="D80" s="57">
        <v>8859</v>
      </c>
      <c r="E80" s="60"/>
      <c r="F80" s="57"/>
      <c r="G80" s="63"/>
      <c r="H80" s="63"/>
      <c r="I80" s="40"/>
      <c r="J80" s="40"/>
      <c r="K80" s="41">
        <v>0</v>
      </c>
      <c r="L80">
        <v>12</v>
      </c>
    </row>
    <row r="81" spans="1:12" x14ac:dyDescent="0.3">
      <c r="A81" s="57">
        <v>22</v>
      </c>
      <c r="B81" s="57">
        <v>8962</v>
      </c>
      <c r="C81" s="60">
        <v>14</v>
      </c>
      <c r="D81" s="57">
        <v>8974</v>
      </c>
      <c r="E81" s="60"/>
      <c r="F81" s="57"/>
      <c r="G81" s="63"/>
      <c r="H81" s="63"/>
      <c r="I81" s="40"/>
      <c r="J81" s="40"/>
      <c r="K81" s="41">
        <v>0</v>
      </c>
      <c r="L81">
        <v>21</v>
      </c>
    </row>
    <row r="82" spans="1:12" x14ac:dyDescent="0.3">
      <c r="A82" s="57">
        <v>22</v>
      </c>
      <c r="B82" s="57">
        <v>9081</v>
      </c>
      <c r="C82" s="60">
        <v>14</v>
      </c>
      <c r="D82" s="57">
        <v>9094</v>
      </c>
      <c r="E82" s="60"/>
      <c r="F82" s="57"/>
      <c r="G82" s="63"/>
      <c r="H82" s="63"/>
      <c r="I82" s="40"/>
      <c r="J82" s="40"/>
      <c r="K82" s="41">
        <v>0</v>
      </c>
      <c r="L82">
        <v>21</v>
      </c>
    </row>
    <row r="83" spans="1:12" x14ac:dyDescent="0.3">
      <c r="A83" s="57">
        <v>11</v>
      </c>
      <c r="B83" s="57">
        <v>9213</v>
      </c>
      <c r="C83" s="60">
        <v>12</v>
      </c>
      <c r="D83" s="57">
        <v>9224</v>
      </c>
      <c r="E83" s="60"/>
      <c r="F83" s="57"/>
      <c r="G83" s="63"/>
      <c r="H83" s="63"/>
      <c r="I83" s="40"/>
      <c r="J83" s="40"/>
      <c r="K83" s="41">
        <v>0</v>
      </c>
      <c r="L83">
        <v>11</v>
      </c>
    </row>
    <row r="84" spans="1:12" x14ac:dyDescent="0.3">
      <c r="A84" s="57">
        <v>11</v>
      </c>
      <c r="B84" s="57">
        <v>9339</v>
      </c>
      <c r="C84" s="60">
        <v>12</v>
      </c>
      <c r="D84" s="57">
        <v>9351</v>
      </c>
      <c r="E84" s="60"/>
      <c r="F84" s="57"/>
      <c r="G84" s="63"/>
      <c r="H84" s="63"/>
      <c r="I84" s="40"/>
      <c r="J84" s="40"/>
      <c r="K84" s="41">
        <v>0</v>
      </c>
      <c r="L84">
        <v>11</v>
      </c>
    </row>
    <row r="85" spans="1:12" x14ac:dyDescent="0.3">
      <c r="A85" s="57">
        <v>11</v>
      </c>
      <c r="B85" s="57">
        <v>9450</v>
      </c>
      <c r="C85" s="60">
        <v>21</v>
      </c>
      <c r="D85" s="57">
        <v>9461</v>
      </c>
      <c r="E85" s="60"/>
      <c r="F85" s="57"/>
      <c r="G85" s="63"/>
      <c r="H85" s="63"/>
      <c r="I85" s="40"/>
      <c r="J85" s="40"/>
      <c r="K85" s="41">
        <v>0</v>
      </c>
      <c r="L85">
        <v>12</v>
      </c>
    </row>
    <row r="86" spans="1:12" x14ac:dyDescent="0.3">
      <c r="A86" s="57">
        <v>11</v>
      </c>
      <c r="B86" s="57">
        <v>9559</v>
      </c>
      <c r="C86" s="60">
        <v>12</v>
      </c>
      <c r="D86" s="57">
        <v>9567</v>
      </c>
      <c r="E86" s="60"/>
      <c r="F86" s="57"/>
      <c r="G86" s="63"/>
      <c r="H86" s="63"/>
      <c r="I86" s="40"/>
      <c r="J86" s="40"/>
      <c r="K86" s="41">
        <v>0</v>
      </c>
      <c r="L86">
        <v>11</v>
      </c>
    </row>
    <row r="87" spans="1:12" x14ac:dyDescent="0.3">
      <c r="A87" s="57">
        <v>11</v>
      </c>
      <c r="B87" s="57">
        <v>9673</v>
      </c>
      <c r="C87" s="60">
        <v>12</v>
      </c>
      <c r="D87" s="57">
        <v>9681</v>
      </c>
      <c r="E87" s="60"/>
      <c r="F87" s="57"/>
      <c r="G87" s="63"/>
      <c r="H87" s="63"/>
      <c r="I87" s="40"/>
      <c r="J87" s="40"/>
      <c r="K87" s="41">
        <v>0</v>
      </c>
      <c r="L87">
        <v>11</v>
      </c>
    </row>
    <row r="88" spans="1:12" x14ac:dyDescent="0.3">
      <c r="A88" s="57">
        <v>11</v>
      </c>
      <c r="B88" s="57">
        <v>9781</v>
      </c>
      <c r="C88" s="60">
        <v>12</v>
      </c>
      <c r="D88" s="57">
        <v>9786</v>
      </c>
      <c r="E88" s="60"/>
      <c r="F88" s="57"/>
      <c r="G88" s="63"/>
      <c r="H88" s="63"/>
      <c r="I88" s="40"/>
      <c r="J88" s="40"/>
      <c r="K88" s="41">
        <v>0</v>
      </c>
      <c r="L88">
        <v>11</v>
      </c>
    </row>
    <row r="89" spans="1:12" x14ac:dyDescent="0.3">
      <c r="A89" s="57">
        <v>22</v>
      </c>
      <c r="B89" s="57">
        <v>9903</v>
      </c>
      <c r="C89" s="60">
        <v>23</v>
      </c>
      <c r="D89" s="57">
        <v>9923</v>
      </c>
      <c r="E89" s="60"/>
      <c r="F89" s="57"/>
      <c r="G89" s="63"/>
      <c r="H89" s="63"/>
      <c r="I89" s="40"/>
      <c r="J89" s="40"/>
      <c r="K89" s="41">
        <v>0</v>
      </c>
      <c r="L89">
        <v>22</v>
      </c>
    </row>
    <row r="90" spans="1:12" x14ac:dyDescent="0.3">
      <c r="A90" s="57">
        <v>11</v>
      </c>
      <c r="B90" s="57">
        <v>10044</v>
      </c>
      <c r="C90" s="60">
        <v>12</v>
      </c>
      <c r="D90" s="57">
        <v>10055</v>
      </c>
      <c r="E90" s="60"/>
      <c r="F90" s="57"/>
      <c r="G90" s="63"/>
      <c r="H90" s="63"/>
      <c r="I90" s="40"/>
      <c r="J90" s="40"/>
      <c r="K90" s="41">
        <v>0</v>
      </c>
      <c r="L90">
        <v>11</v>
      </c>
    </row>
    <row r="91" spans="1:12" x14ac:dyDescent="0.3">
      <c r="A91" s="57">
        <v>11</v>
      </c>
      <c r="B91" s="57">
        <v>10162</v>
      </c>
      <c r="C91" s="60">
        <v>12</v>
      </c>
      <c r="D91" s="57">
        <v>10169</v>
      </c>
      <c r="E91" s="60"/>
      <c r="F91" s="57"/>
      <c r="G91" s="63"/>
      <c r="H91" s="63"/>
      <c r="I91" s="40"/>
      <c r="J91" s="40"/>
      <c r="K91" s="41">
        <v>0</v>
      </c>
      <c r="L91">
        <v>11</v>
      </c>
    </row>
    <row r="92" spans="1:12" x14ac:dyDescent="0.3">
      <c r="A92" s="57">
        <v>22</v>
      </c>
      <c r="B92" s="57">
        <v>10291</v>
      </c>
      <c r="C92" s="60">
        <v>23</v>
      </c>
      <c r="D92" s="57">
        <v>10304</v>
      </c>
      <c r="E92" s="60"/>
      <c r="F92" s="57"/>
      <c r="G92" s="63"/>
      <c r="H92" s="63"/>
      <c r="I92" s="40"/>
      <c r="J92" s="40"/>
      <c r="K92" s="41">
        <v>0</v>
      </c>
      <c r="L92">
        <v>22</v>
      </c>
    </row>
    <row r="93" spans="1:12" x14ac:dyDescent="0.3">
      <c r="A93" s="58">
        <v>22</v>
      </c>
      <c r="B93" s="58">
        <v>10428</v>
      </c>
      <c r="C93" s="61">
        <v>14</v>
      </c>
      <c r="D93" s="58">
        <v>10444</v>
      </c>
      <c r="E93" s="61"/>
      <c r="F93" s="58"/>
      <c r="G93" s="64"/>
      <c r="H93" s="64"/>
      <c r="I93" s="39"/>
      <c r="J93" s="39"/>
      <c r="K93" s="49">
        <v>0</v>
      </c>
      <c r="L93">
        <v>21</v>
      </c>
    </row>
    <row r="94" spans="1:12" x14ac:dyDescent="0.3">
      <c r="A94" s="58">
        <v>22</v>
      </c>
      <c r="B94" s="58">
        <v>10554</v>
      </c>
      <c r="C94" s="61">
        <v>14</v>
      </c>
      <c r="D94" s="58">
        <v>10565</v>
      </c>
      <c r="E94" s="61"/>
      <c r="F94" s="58"/>
      <c r="G94" s="64"/>
      <c r="H94" s="64"/>
      <c r="I94" s="39"/>
      <c r="J94" s="39"/>
      <c r="K94" s="49">
        <v>0</v>
      </c>
      <c r="L94">
        <v>21</v>
      </c>
    </row>
    <row r="95" spans="1:12" x14ac:dyDescent="0.3">
      <c r="A95" s="58">
        <v>11</v>
      </c>
      <c r="B95" s="58">
        <v>10664</v>
      </c>
      <c r="C95" s="61">
        <v>21</v>
      </c>
      <c r="D95" s="58">
        <v>10674</v>
      </c>
      <c r="E95" s="61"/>
      <c r="F95" s="58"/>
      <c r="G95" s="64"/>
      <c r="H95" s="64"/>
      <c r="I95" s="39"/>
      <c r="J95" s="39"/>
      <c r="K95" s="49">
        <v>0</v>
      </c>
      <c r="L95">
        <v>12</v>
      </c>
    </row>
    <row r="96" spans="1:12" x14ac:dyDescent="0.3">
      <c r="A96" s="58">
        <v>11</v>
      </c>
      <c r="B96" s="58">
        <v>10779</v>
      </c>
      <c r="C96" s="61">
        <v>21</v>
      </c>
      <c r="D96" s="58">
        <v>10796</v>
      </c>
      <c r="E96" s="61"/>
      <c r="F96" s="58"/>
      <c r="G96" s="64"/>
      <c r="H96" s="64"/>
      <c r="I96" s="39"/>
      <c r="J96" s="39"/>
      <c r="K96" s="49">
        <v>0</v>
      </c>
      <c r="L96">
        <v>12</v>
      </c>
    </row>
    <row r="97" spans="1:12" x14ac:dyDescent="0.3">
      <c r="A97" s="58">
        <v>11</v>
      </c>
      <c r="B97" s="58">
        <v>10944</v>
      </c>
      <c r="C97" s="61">
        <v>12</v>
      </c>
      <c r="D97" s="58">
        <v>10952</v>
      </c>
      <c r="E97" s="61"/>
      <c r="F97" s="58"/>
      <c r="G97" s="64"/>
      <c r="H97" s="64"/>
      <c r="I97" s="39"/>
      <c r="J97" s="39"/>
      <c r="K97" s="49">
        <v>0</v>
      </c>
      <c r="L97">
        <v>11</v>
      </c>
    </row>
    <row r="98" spans="1:12" x14ac:dyDescent="0.3">
      <c r="A98" s="58">
        <v>11</v>
      </c>
      <c r="B98" s="58">
        <v>11054</v>
      </c>
      <c r="C98" s="61">
        <v>12</v>
      </c>
      <c r="D98" s="58">
        <v>11063</v>
      </c>
      <c r="E98" s="61"/>
      <c r="F98" s="58"/>
      <c r="G98" s="64"/>
      <c r="H98" s="64"/>
      <c r="I98" s="39"/>
      <c r="J98" s="39"/>
      <c r="K98" s="49">
        <v>0</v>
      </c>
      <c r="L98">
        <v>11</v>
      </c>
    </row>
    <row r="99" spans="1:12" x14ac:dyDescent="0.3">
      <c r="A99" s="58">
        <v>11</v>
      </c>
      <c r="B99" s="58">
        <v>11166</v>
      </c>
      <c r="C99" s="61">
        <v>12</v>
      </c>
      <c r="D99" s="58">
        <v>11171</v>
      </c>
      <c r="E99" s="61"/>
      <c r="F99" s="58"/>
      <c r="G99" s="64"/>
      <c r="H99" s="64"/>
      <c r="I99" s="39"/>
      <c r="J99" s="39"/>
      <c r="K99" s="49">
        <v>0</v>
      </c>
      <c r="L99">
        <v>11</v>
      </c>
    </row>
    <row r="100" spans="1:12" x14ac:dyDescent="0.3">
      <c r="A100" s="58">
        <v>11</v>
      </c>
      <c r="B100" s="58">
        <v>11287</v>
      </c>
      <c r="C100" s="61">
        <v>12</v>
      </c>
      <c r="D100" s="58">
        <v>11295</v>
      </c>
      <c r="E100" s="61"/>
      <c r="F100" s="58"/>
      <c r="G100" s="64"/>
      <c r="H100" s="64"/>
      <c r="I100" s="39"/>
      <c r="J100" s="39"/>
      <c r="K100" s="49">
        <v>0</v>
      </c>
      <c r="L100">
        <v>11</v>
      </c>
    </row>
    <row r="101" spans="1:12" x14ac:dyDescent="0.3">
      <c r="A101" s="58">
        <v>11</v>
      </c>
      <c r="B101" s="58">
        <v>11397</v>
      </c>
      <c r="C101" s="61">
        <v>12</v>
      </c>
      <c r="D101" s="58">
        <v>11405</v>
      </c>
      <c r="E101" s="61"/>
      <c r="F101" s="58"/>
      <c r="G101" s="64"/>
      <c r="H101" s="64"/>
      <c r="I101" s="39"/>
      <c r="J101" s="39"/>
      <c r="K101" s="49">
        <v>0</v>
      </c>
      <c r="L101">
        <v>11</v>
      </c>
    </row>
    <row r="102" spans="1:12" x14ac:dyDescent="0.3">
      <c r="A102" s="58">
        <v>11</v>
      </c>
      <c r="B102" s="58">
        <v>11514</v>
      </c>
      <c r="C102" s="61">
        <v>12</v>
      </c>
      <c r="D102" s="58">
        <v>11522</v>
      </c>
      <c r="E102" s="61"/>
      <c r="F102" s="58"/>
      <c r="G102" s="64"/>
      <c r="H102" s="64"/>
      <c r="I102" s="39"/>
      <c r="J102" s="39"/>
      <c r="K102" s="49">
        <v>0</v>
      </c>
      <c r="L102">
        <v>11</v>
      </c>
    </row>
    <row r="103" spans="1:12" x14ac:dyDescent="0.3">
      <c r="A103" s="58">
        <v>11</v>
      </c>
      <c r="B103" s="58">
        <v>11632</v>
      </c>
      <c r="C103" s="61">
        <v>12</v>
      </c>
      <c r="D103" s="58">
        <v>11640</v>
      </c>
      <c r="E103" s="61"/>
      <c r="F103" s="58"/>
      <c r="G103" s="64"/>
      <c r="H103" s="64"/>
      <c r="I103" s="39"/>
      <c r="J103" s="39"/>
      <c r="K103" s="49">
        <v>0</v>
      </c>
      <c r="L103">
        <v>11</v>
      </c>
    </row>
    <row r="104" spans="1:12" x14ac:dyDescent="0.3">
      <c r="A104" s="58">
        <v>11</v>
      </c>
      <c r="B104" s="58">
        <v>11764</v>
      </c>
      <c r="C104" s="61">
        <v>12</v>
      </c>
      <c r="D104" s="58">
        <v>11771</v>
      </c>
      <c r="E104" s="61"/>
      <c r="F104" s="58"/>
      <c r="G104" s="64"/>
      <c r="H104" s="64"/>
      <c r="I104" s="39"/>
      <c r="J104" s="39"/>
      <c r="K104" s="49">
        <v>0</v>
      </c>
      <c r="L104">
        <v>11</v>
      </c>
    </row>
    <row r="105" spans="1:12" x14ac:dyDescent="0.3">
      <c r="A105" s="58">
        <v>22</v>
      </c>
      <c r="B105" s="58">
        <v>11880</v>
      </c>
      <c r="C105" s="61">
        <v>23</v>
      </c>
      <c r="D105" s="58">
        <v>11900</v>
      </c>
      <c r="E105" s="61"/>
      <c r="F105" s="58"/>
      <c r="G105" s="64"/>
      <c r="H105" s="64"/>
      <c r="I105" s="39"/>
      <c r="J105" s="39"/>
      <c r="K105" s="49">
        <v>0</v>
      </c>
      <c r="L105">
        <v>22</v>
      </c>
    </row>
    <row r="106" spans="1:12" x14ac:dyDescent="0.3">
      <c r="A106" s="58">
        <v>11</v>
      </c>
      <c r="B106" s="58">
        <v>12019</v>
      </c>
      <c r="C106" s="61">
        <v>12</v>
      </c>
      <c r="D106" s="58">
        <v>12030</v>
      </c>
      <c r="E106" s="61"/>
      <c r="F106" s="58"/>
      <c r="G106" s="64"/>
      <c r="H106" s="64"/>
      <c r="I106" s="39"/>
      <c r="J106" s="39"/>
      <c r="K106" s="49">
        <v>0</v>
      </c>
      <c r="L106">
        <v>11</v>
      </c>
    </row>
    <row r="107" spans="1:12" x14ac:dyDescent="0.3">
      <c r="A107" s="58">
        <v>11</v>
      </c>
      <c r="B107" s="58">
        <v>12150</v>
      </c>
      <c r="C107" s="61">
        <v>12</v>
      </c>
      <c r="D107" s="58">
        <v>12157</v>
      </c>
      <c r="E107" s="61"/>
      <c r="F107" s="58"/>
      <c r="G107" s="64"/>
      <c r="H107" s="64"/>
      <c r="I107" s="39"/>
      <c r="J107" s="39"/>
      <c r="K107" s="49">
        <v>0</v>
      </c>
      <c r="L107">
        <v>11</v>
      </c>
    </row>
    <row r="108" spans="1:12" x14ac:dyDescent="0.3">
      <c r="A108" s="58">
        <v>22</v>
      </c>
      <c r="B108" s="58">
        <v>12276</v>
      </c>
      <c r="C108" s="61">
        <v>23</v>
      </c>
      <c r="D108" s="58">
        <v>12286</v>
      </c>
      <c r="E108" s="61"/>
      <c r="F108" s="58"/>
      <c r="G108" s="64"/>
      <c r="H108" s="64"/>
      <c r="I108" s="39"/>
      <c r="J108" s="39"/>
      <c r="K108" s="49">
        <v>0</v>
      </c>
      <c r="L108">
        <v>22</v>
      </c>
    </row>
    <row r="109" spans="1:12" x14ac:dyDescent="0.3">
      <c r="A109" s="58">
        <v>11</v>
      </c>
      <c r="B109" s="58">
        <v>12395</v>
      </c>
      <c r="C109" s="61">
        <v>12</v>
      </c>
      <c r="D109" s="58">
        <v>12403</v>
      </c>
      <c r="E109" s="61"/>
      <c r="F109" s="58"/>
      <c r="G109" s="64"/>
      <c r="H109" s="64"/>
      <c r="I109" s="39"/>
      <c r="J109" s="39"/>
      <c r="K109" s="65">
        <v>1</v>
      </c>
      <c r="L109">
        <v>11</v>
      </c>
    </row>
    <row r="110" spans="1:12" x14ac:dyDescent="0.3">
      <c r="A110" s="17"/>
      <c r="B110" s="17"/>
      <c r="C110" s="17"/>
      <c r="D110" s="17"/>
      <c r="E110" s="17"/>
      <c r="F110" s="17"/>
      <c r="G110" s="17"/>
      <c r="H11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149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170</v>
      </c>
      <c r="V3" s="25" t="s">
        <v>118</v>
      </c>
      <c r="W3">
        <f>COUNTA(L7:L34)</f>
        <v>28</v>
      </c>
      <c r="AA3" s="25" t="s">
        <v>118</v>
      </c>
      <c r="AB3">
        <f>COUNTA(L35:L63)</f>
        <v>29</v>
      </c>
      <c r="AF3" s="25" t="s">
        <v>118</v>
      </c>
      <c r="AG3">
        <f>COUNTA(L64:L91)</f>
        <v>28</v>
      </c>
      <c r="AK3" s="25" t="s">
        <v>118</v>
      </c>
      <c r="AL3">
        <f>COUNTA(L92:L119)</f>
        <v>28</v>
      </c>
      <c r="AP3" s="25" t="s">
        <v>118</v>
      </c>
      <c r="AQ3">
        <f>COUNTA(L120:L148)</f>
        <v>29</v>
      </c>
      <c r="AU3" s="25" t="s">
        <v>118</v>
      </c>
      <c r="AV3">
        <f>COUNTA(L149:L176)</f>
        <v>28</v>
      </c>
    </row>
    <row r="4" spans="1:48" x14ac:dyDescent="0.3">
      <c r="P4" s="25" t="s">
        <v>86</v>
      </c>
      <c r="Q4" s="26">
        <f>SUM(O7:O14)</f>
        <v>170</v>
      </c>
      <c r="V4" s="25" t="s">
        <v>119</v>
      </c>
      <c r="W4">
        <f>SUM(U7:U14)</f>
        <v>28</v>
      </c>
      <c r="AA4" s="25" t="s">
        <v>119</v>
      </c>
      <c r="AB4">
        <f>SUM(Z7:Z14)</f>
        <v>29</v>
      </c>
      <c r="AF4" s="25" t="s">
        <v>119</v>
      </c>
      <c r="AG4">
        <f>SUM(AE7:AE14)</f>
        <v>28</v>
      </c>
      <c r="AK4" s="25" t="s">
        <v>119</v>
      </c>
      <c r="AL4">
        <f>SUM(AJ7:AJ14)</f>
        <v>28</v>
      </c>
      <c r="AP4" s="25" t="s">
        <v>119</v>
      </c>
      <c r="AQ4">
        <f>SUM(AO7:AO14)</f>
        <v>29</v>
      </c>
      <c r="AU4" s="25" t="s">
        <v>119</v>
      </c>
      <c r="AV4">
        <f>SUM(AT7:AT14)</f>
        <v>28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22</v>
      </c>
      <c r="B7" s="56">
        <v>37</v>
      </c>
      <c r="C7" s="59">
        <v>14</v>
      </c>
      <c r="D7" s="56">
        <v>50</v>
      </c>
      <c r="E7" s="59"/>
      <c r="F7" s="56"/>
      <c r="G7" s="62"/>
      <c r="H7" s="62"/>
      <c r="I7" s="40"/>
      <c r="J7" s="40"/>
      <c r="K7" s="41">
        <v>0</v>
      </c>
      <c r="L7">
        <v>21</v>
      </c>
      <c r="N7" s="34">
        <v>11</v>
      </c>
      <c r="O7" s="34">
        <f>COUNTIF($L$7:$L$500,N7)</f>
        <v>137</v>
      </c>
      <c r="P7" s="34">
        <f>O7/$Q$4</f>
        <v>0.80588235294117649</v>
      </c>
      <c r="Q7" s="34">
        <f>IF(P7=0,0,(P7*((LOG(P7))/LOG(2))))</f>
        <v>-0.2509186052074881</v>
      </c>
      <c r="T7" s="34">
        <f>N7</f>
        <v>11</v>
      </c>
      <c r="U7" s="34">
        <f>COUNTIF(L7:L34,T7)</f>
        <v>26</v>
      </c>
      <c r="V7" s="34">
        <f>U7/(W4-U8)</f>
        <v>0.9285714285714286</v>
      </c>
      <c r="W7" s="34">
        <f>IF(V7=0,0,(V7*((LOG(V7))/LOG(2))))</f>
        <v>-9.9278403636761048E-2</v>
      </c>
      <c r="Y7" s="34">
        <f>N7</f>
        <v>11</v>
      </c>
      <c r="Z7" s="34">
        <f>COUNTIF(L35:L63,Y7)</f>
        <v>23</v>
      </c>
      <c r="AA7" s="34">
        <f>Z7/(AB4-Z8)</f>
        <v>0.85185185185185186</v>
      </c>
      <c r="AB7" s="34">
        <f>IF(AA7=0,0,(AA7*((LOG(AA7))/LOG(2))))</f>
        <v>-0.19705509483142519</v>
      </c>
      <c r="AD7" s="34">
        <f>N7</f>
        <v>11</v>
      </c>
      <c r="AE7" s="34">
        <f>COUNTIF(L64:L91,AD7)</f>
        <v>20</v>
      </c>
      <c r="AF7" s="34">
        <f>AE7/(AG4-AE8)</f>
        <v>0.8</v>
      </c>
      <c r="AG7" s="34">
        <f>IF(AF7=0,0,(AF7*((LOG(AF7))/LOG(2))))</f>
        <v>-0.25754247590988982</v>
      </c>
      <c r="AI7" s="34">
        <f>N7</f>
        <v>11</v>
      </c>
      <c r="AJ7" s="34">
        <f>COUNTIF(L92:L119,AI7)</f>
        <v>21</v>
      </c>
      <c r="AK7" s="34">
        <f>AJ7/(AL4-AJ8)</f>
        <v>0.84</v>
      </c>
      <c r="AL7" s="34">
        <f>IF(AK7=0,0,(AK7*((LOG(AK7))/LOG(2))))</f>
        <v>-0.21129256427661014</v>
      </c>
      <c r="AN7" s="34">
        <f>N7</f>
        <v>11</v>
      </c>
      <c r="AO7" s="34">
        <f>COUNTIF(L120:L148,AN7)</f>
        <v>26</v>
      </c>
      <c r="AP7" s="34">
        <f>AO7/(AQ4-AO8)</f>
        <v>0.96296296296296291</v>
      </c>
      <c r="AQ7" s="34">
        <f>IF(AP7=0,0,(AP7*((LOG(AP7))/LOG(2))))</f>
        <v>-5.2431199428955105E-2</v>
      </c>
      <c r="AS7" s="34">
        <f>N7</f>
        <v>11</v>
      </c>
      <c r="AT7" s="34">
        <f>COUNTIF(L149:L176,AS7)</f>
        <v>21</v>
      </c>
      <c r="AU7" s="34">
        <f>AT7/(AV4-AT8)</f>
        <v>0.84</v>
      </c>
      <c r="AV7" s="34">
        <f>IF(AU7=0,0,(AU7*((LOG(AU7))/LOG(2))))</f>
        <v>-0.21129256427661014</v>
      </c>
    </row>
    <row r="8" spans="1:48" x14ac:dyDescent="0.3">
      <c r="A8" s="57">
        <v>11</v>
      </c>
      <c r="B8" s="57">
        <v>151</v>
      </c>
      <c r="C8" s="60">
        <v>12</v>
      </c>
      <c r="D8" s="57">
        <v>160</v>
      </c>
      <c r="E8" s="60"/>
      <c r="F8" s="57"/>
      <c r="G8" s="63"/>
      <c r="H8" s="63"/>
      <c r="I8" s="40"/>
      <c r="J8" s="40"/>
      <c r="K8" s="41">
        <v>0</v>
      </c>
      <c r="L8">
        <v>11</v>
      </c>
      <c r="N8" s="34">
        <v>12</v>
      </c>
      <c r="O8" s="34">
        <f>COUNTIF($L$7:$L$500,N8)</f>
        <v>13</v>
      </c>
      <c r="P8" s="34">
        <f>O8/$Q$4</f>
        <v>7.6470588235294124E-2</v>
      </c>
      <c r="Q8" s="34">
        <f>IF(P8=0,0,(P8*((LOG(P8))/LOG(2))))</f>
        <v>-0.28362568137621136</v>
      </c>
      <c r="T8" s="34">
        <f>N8</f>
        <v>12</v>
      </c>
      <c r="U8" s="34">
        <f>COUNTIF(L7:L34,T8)</f>
        <v>0</v>
      </c>
      <c r="V8" s="53"/>
      <c r="W8" s="54"/>
      <c r="Y8" s="34">
        <f>N8</f>
        <v>12</v>
      </c>
      <c r="Z8" s="34">
        <f>COUNTIF(L35:L63,Y8)</f>
        <v>2</v>
      </c>
      <c r="AA8" s="53"/>
      <c r="AB8" s="54"/>
      <c r="AD8" s="34">
        <f>N8</f>
        <v>12</v>
      </c>
      <c r="AE8" s="34">
        <f>COUNTIF(L64:L91,AD8)</f>
        <v>3</v>
      </c>
      <c r="AF8" s="53"/>
      <c r="AG8" s="54"/>
      <c r="AI8" s="34">
        <f>N8</f>
        <v>12</v>
      </c>
      <c r="AJ8" s="34">
        <f>COUNTIF(L92:L119,AI8)</f>
        <v>3</v>
      </c>
      <c r="AK8" s="53"/>
      <c r="AL8" s="54"/>
      <c r="AN8" s="34">
        <f>N8</f>
        <v>12</v>
      </c>
      <c r="AO8" s="34">
        <f>COUNTIF(L120:L148,AN8)</f>
        <v>2</v>
      </c>
      <c r="AP8" s="53"/>
      <c r="AQ8" s="54"/>
      <c r="AS8" s="34">
        <f>N8</f>
        <v>12</v>
      </c>
      <c r="AT8" s="34">
        <f>COUNTIF(L149:L176,AS8)</f>
        <v>3</v>
      </c>
      <c r="AU8" s="53"/>
      <c r="AV8" s="54"/>
    </row>
    <row r="9" spans="1:48" x14ac:dyDescent="0.3">
      <c r="A9" s="57">
        <v>11</v>
      </c>
      <c r="B9" s="57">
        <v>259</v>
      </c>
      <c r="C9" s="60">
        <v>12</v>
      </c>
      <c r="D9" s="57">
        <v>267</v>
      </c>
      <c r="E9" s="60"/>
      <c r="F9" s="57"/>
      <c r="G9" s="63"/>
      <c r="H9" s="63"/>
      <c r="I9" s="40"/>
      <c r="J9" s="40"/>
      <c r="K9" s="41">
        <v>0</v>
      </c>
      <c r="L9">
        <v>11</v>
      </c>
      <c r="N9" s="34">
        <v>21</v>
      </c>
      <c r="O9" s="34">
        <f>COUNTIF($L$7:$L$500,N9)</f>
        <v>16</v>
      </c>
      <c r="P9" s="34">
        <f>O9/$Q$4</f>
        <v>9.4117647058823528E-2</v>
      </c>
      <c r="Q9" s="34">
        <f>IF(P9=0,0,(P9*((LOG(P9))/LOG(2))))</f>
        <v>-0.32088385281296017</v>
      </c>
      <c r="T9" s="34">
        <f>N9</f>
        <v>21</v>
      </c>
      <c r="U9" s="34">
        <f>COUNTIF(L7:L34,T9)</f>
        <v>2</v>
      </c>
      <c r="V9" s="34">
        <f>U9/(W4-U8)</f>
        <v>7.1428571428571425E-2</v>
      </c>
      <c r="W9" s="34">
        <f>IF(V9=0,0,(V9*((LOG(V9))/LOG(2))))</f>
        <v>-0.27195392300411453</v>
      </c>
      <c r="Y9" s="34">
        <f>N9</f>
        <v>21</v>
      </c>
      <c r="Z9" s="34">
        <f>COUNTIF(L35:L63,Y9)</f>
        <v>4</v>
      </c>
      <c r="AA9" s="34">
        <f>Z9/(AB4-Z8)</f>
        <v>0.14814814814814814</v>
      </c>
      <c r="AB9" s="34">
        <f>IF(AA9=0,0,(AA9*((LOG(AA9))/LOG(2))))</f>
        <v>-0.40813148180199532</v>
      </c>
      <c r="AD9" s="34">
        <f>N9</f>
        <v>21</v>
      </c>
      <c r="AE9" s="34">
        <f>COUNTIF(L64:L91,AD9)</f>
        <v>5</v>
      </c>
      <c r="AF9" s="34">
        <f>AE9/(AG4-AE8)</f>
        <v>0.2</v>
      </c>
      <c r="AG9" s="34">
        <f>IF(AF9=0,0,(AF9*((LOG(AF9))/LOG(2))))</f>
        <v>-0.46438561897747244</v>
      </c>
      <c r="AI9" s="34">
        <f>N9</f>
        <v>21</v>
      </c>
      <c r="AJ9" s="34">
        <f>COUNTIF(L92:L119,AI9)</f>
        <v>3</v>
      </c>
      <c r="AK9" s="34">
        <f>AJ9/(AL4-AJ8)</f>
        <v>0.12</v>
      </c>
      <c r="AL9" s="34">
        <f>IF(AK9=0,0,(AK9*((LOG(AK9))/LOG(2))))</f>
        <v>-0.36706724268642821</v>
      </c>
      <c r="AN9" s="34">
        <f>N9</f>
        <v>21</v>
      </c>
      <c r="AO9" s="34">
        <f>COUNTIF(L120:L148,AN9)</f>
        <v>1</v>
      </c>
      <c r="AP9" s="34">
        <f>AO9/(AQ4-AO8)</f>
        <v>3.7037037037037035E-2</v>
      </c>
      <c r="AQ9" s="34">
        <f>IF(AP9=0,0,(AP9*((LOG(AP9))/LOG(2))))</f>
        <v>-0.1761069445245729</v>
      </c>
      <c r="AS9" s="34">
        <f>N9</f>
        <v>21</v>
      </c>
      <c r="AT9" s="34">
        <f>COUNTIF(L149:L176,AS9)</f>
        <v>1</v>
      </c>
      <c r="AU9" s="34">
        <f>AT9/(AV4-AT8)</f>
        <v>0.04</v>
      </c>
      <c r="AV9" s="34">
        <f>IF(AU9=0,0,(AU9*((LOG(AU9))/LOG(2))))</f>
        <v>-0.18575424759098899</v>
      </c>
    </row>
    <row r="10" spans="1:48" x14ac:dyDescent="0.3">
      <c r="A10" s="57">
        <v>11</v>
      </c>
      <c r="B10" s="57">
        <v>368</v>
      </c>
      <c r="C10" s="60">
        <v>12</v>
      </c>
      <c r="D10" s="57">
        <v>376</v>
      </c>
      <c r="E10" s="60"/>
      <c r="F10" s="57"/>
      <c r="G10" s="63"/>
      <c r="H10" s="63"/>
      <c r="I10" s="40"/>
      <c r="J10" s="40"/>
      <c r="K10" s="41">
        <v>0</v>
      </c>
      <c r="L10">
        <v>11</v>
      </c>
      <c r="N10" s="34">
        <v>22</v>
      </c>
      <c r="O10" s="34">
        <f>COUNTIF($L$7:$L$500,N10)</f>
        <v>4</v>
      </c>
      <c r="P10" s="34">
        <f>O10/$Q$4</f>
        <v>2.3529411764705882E-2</v>
      </c>
      <c r="Q10" s="34">
        <f>IF(P10=0,0,(P10*((LOG(P10))/LOG(2))))</f>
        <v>-0.12727978673265181</v>
      </c>
      <c r="T10" s="34">
        <f>N10</f>
        <v>22</v>
      </c>
      <c r="U10" s="34">
        <f>COUNTIF(L7:L34,T10)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COUNTIF(L35:L63,Y10)</f>
        <v>0</v>
      </c>
      <c r="AA10" s="34">
        <f>Z10/(AB4-Z8)</f>
        <v>0</v>
      </c>
      <c r="AB10" s="34">
        <f>IF(AA10=0,0,(AA10*((LOG(AA10))/LOG(2))))</f>
        <v>0</v>
      </c>
      <c r="AD10" s="34">
        <f>N10</f>
        <v>22</v>
      </c>
      <c r="AE10" s="34">
        <f>COUNTIF(L64:L91,AD10)</f>
        <v>0</v>
      </c>
      <c r="AF10" s="34">
        <f>AE10/(AG4-AE8)</f>
        <v>0</v>
      </c>
      <c r="AG10" s="34">
        <f>IF(AF10=0,0,(AF10*((LOG(AF10))/LOG(2))))</f>
        <v>0</v>
      </c>
      <c r="AI10" s="34">
        <f>N10</f>
        <v>22</v>
      </c>
      <c r="AJ10" s="34">
        <f>COUNTIF(L92:L119,AI10)</f>
        <v>1</v>
      </c>
      <c r="AK10" s="34">
        <f>AJ10/(AL4-AJ8)</f>
        <v>0.04</v>
      </c>
      <c r="AL10" s="34">
        <f>IF(AK10=0,0,(AK10*((LOG(AK10))/LOG(2))))</f>
        <v>-0.18575424759098899</v>
      </c>
      <c r="AN10" s="34">
        <f>N10</f>
        <v>22</v>
      </c>
      <c r="AO10" s="34">
        <f>COUNTIF(L120:L148,AN10)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COUNTIF(L149:L176,AS10)</f>
        <v>3</v>
      </c>
      <c r="AU10" s="34">
        <f>AT10/(AV4-AT8)</f>
        <v>0.12</v>
      </c>
      <c r="AV10" s="34">
        <f>IF(AU10=0,0,(AU10*((LOG(AU10))/LOG(2))))</f>
        <v>-0.36706724268642821</v>
      </c>
    </row>
    <row r="11" spans="1:48" x14ac:dyDescent="0.3">
      <c r="A11" s="57">
        <v>11</v>
      </c>
      <c r="B11" s="57">
        <v>478</v>
      </c>
      <c r="C11" s="60">
        <v>12</v>
      </c>
      <c r="D11" s="57">
        <v>484</v>
      </c>
      <c r="E11" s="60"/>
      <c r="F11" s="57"/>
      <c r="G11" s="63"/>
      <c r="H11" s="63"/>
      <c r="I11" s="40"/>
      <c r="J11" s="40"/>
      <c r="K11" s="41">
        <v>0</v>
      </c>
      <c r="L11">
        <v>11</v>
      </c>
      <c r="N11" s="34"/>
      <c r="O11" s="34"/>
      <c r="P11" s="34"/>
      <c r="Q11" s="34"/>
      <c r="T11" s="34">
        <f>N11</f>
        <v>0</v>
      </c>
      <c r="U11" s="34">
        <f>COUNTIF(L7:L34,T11)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COUNTIF(L35:L63,Y11)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COUNTIF(L64:L91,AD11)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COUNTIF(L92:L119,AI11)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COUNTIF(L120:L148,AN11)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COUNTIF(L149:L176,AS11)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580</v>
      </c>
      <c r="C12" s="60">
        <v>12</v>
      </c>
      <c r="D12" s="57">
        <v>585</v>
      </c>
      <c r="E12" s="60"/>
      <c r="F12" s="57"/>
      <c r="G12" s="63"/>
      <c r="H12" s="63"/>
      <c r="I12" s="40"/>
      <c r="J12" s="40"/>
      <c r="K12" s="41">
        <v>0</v>
      </c>
      <c r="L12">
        <v>11</v>
      </c>
      <c r="N12" s="34"/>
      <c r="O12" s="34"/>
      <c r="P12" s="34"/>
      <c r="Q12" s="34"/>
      <c r="T12" s="34">
        <f>N12</f>
        <v>0</v>
      </c>
      <c r="U12" s="34">
        <f>COUNTIF(L7:L34,T12)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COUNTIF(L35:L63,Y12)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COUNTIF(L64:L91,AD12)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COUNTIF(L92:L119,AI12)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COUNTIF(L120:L148,AN12)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COUNTIF(L149:L176,AS12)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688</v>
      </c>
      <c r="C13" s="60">
        <v>12</v>
      </c>
      <c r="D13" s="57">
        <v>693</v>
      </c>
      <c r="E13" s="60"/>
      <c r="F13" s="57"/>
      <c r="G13" s="63"/>
      <c r="H13" s="63"/>
      <c r="I13" s="40"/>
      <c r="J13" s="40"/>
      <c r="K13" s="41">
        <v>0</v>
      </c>
      <c r="L13">
        <v>11</v>
      </c>
      <c r="N13" s="34"/>
      <c r="O13" s="34"/>
      <c r="P13" s="34"/>
      <c r="Q13" s="34"/>
      <c r="T13" s="34">
        <f>N13</f>
        <v>0</v>
      </c>
      <c r="U13" s="34">
        <f>COUNTIF(L7:L34,T13)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COUNTIF(L35:L63,Y13)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COUNTIF(L64:L91,AD13)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COUNTIF(L92:L119,AI13)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COUNTIF(L120:L148,AN13)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COUNTIF(L149:L176,AS13)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794</v>
      </c>
      <c r="C14" s="60">
        <v>12</v>
      </c>
      <c r="D14" s="57">
        <v>800</v>
      </c>
      <c r="E14" s="60"/>
      <c r="F14" s="57"/>
      <c r="G14" s="63"/>
      <c r="H14" s="63"/>
      <c r="I14" s="40"/>
      <c r="J14" s="40"/>
      <c r="K14" s="41">
        <v>0</v>
      </c>
      <c r="L14">
        <v>11</v>
      </c>
      <c r="N14" s="34"/>
      <c r="O14" s="34"/>
      <c r="P14" s="34"/>
      <c r="Q14" s="34"/>
      <c r="T14" s="34">
        <f>N14</f>
        <v>0</v>
      </c>
      <c r="U14" s="34">
        <f>COUNTIF(L7:L34,T14)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COUNTIF(L35:L63,Y14)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COUNTIF(L64:L91,AD14)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COUNTIF(L92:L119,AI14)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COUNTIF(L120:L148,AN14)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COUNTIF(L149:L176,AS14)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902</v>
      </c>
      <c r="C15" s="60">
        <v>12</v>
      </c>
      <c r="D15" s="57">
        <v>908</v>
      </c>
      <c r="E15" s="60"/>
      <c r="F15" s="57"/>
      <c r="G15" s="63"/>
      <c r="H15" s="63"/>
      <c r="I15" s="40"/>
      <c r="J15" s="40"/>
      <c r="K15" s="41">
        <v>0</v>
      </c>
      <c r="L15">
        <v>11</v>
      </c>
      <c r="P15">
        <f>SUM(P7:P14)</f>
        <v>1</v>
      </c>
      <c r="Q15">
        <f>-SUM(Q7:Q14)</f>
        <v>0.98270792612931146</v>
      </c>
      <c r="V15">
        <f>SUM(V7:V14)</f>
        <v>1</v>
      </c>
      <c r="W15">
        <f>-SUM(W7:W14)</f>
        <v>0.37123232664087558</v>
      </c>
      <c r="AA15">
        <f>SUM(AA7:AA14)</f>
        <v>1</v>
      </c>
      <c r="AB15">
        <f>-SUM(AB7:AB14)</f>
        <v>0.60518657663342057</v>
      </c>
      <c r="AF15">
        <f>SUM(AF7:AF14)</f>
        <v>1</v>
      </c>
      <c r="AG15">
        <f>-SUM(AG7:AG14)</f>
        <v>0.72192809488736231</v>
      </c>
      <c r="AK15">
        <f>SUM(AK7:AK14)</f>
        <v>1</v>
      </c>
      <c r="AL15">
        <f>-SUM(AL7:AL14)</f>
        <v>0.76411405455402737</v>
      </c>
      <c r="AP15">
        <f>SUM(AP7:AP14)</f>
        <v>1</v>
      </c>
      <c r="AQ15">
        <f>-SUM(AQ7:AQ14)</f>
        <v>0.22853814395352801</v>
      </c>
      <c r="AU15">
        <f>SUM(AU7:AU14)</f>
        <v>1</v>
      </c>
      <c r="AV15">
        <f>-SUM(AV7:AV14)</f>
        <v>0.76411405455402737</v>
      </c>
    </row>
    <row r="16" spans="1:48" x14ac:dyDescent="0.3">
      <c r="A16" s="57">
        <v>11</v>
      </c>
      <c r="B16" s="57">
        <v>1009</v>
      </c>
      <c r="C16" s="60">
        <v>12</v>
      </c>
      <c r="D16" s="57">
        <v>1017</v>
      </c>
      <c r="E16" s="60"/>
      <c r="F16" s="57"/>
      <c r="G16" s="63"/>
      <c r="H16" s="63"/>
      <c r="I16" s="40"/>
      <c r="J16" s="40"/>
      <c r="K16" s="41">
        <v>0</v>
      </c>
      <c r="L16">
        <v>11</v>
      </c>
      <c r="P16" s="27" t="s">
        <v>90</v>
      </c>
      <c r="Q16" s="27">
        <f>Q15/(LOG(Q4)/LOG(2))</f>
        <v>0.13263005483168205</v>
      </c>
      <c r="V16" s="27" t="s">
        <v>117</v>
      </c>
      <c r="W16" s="27">
        <f>W15/(LOG(W4)/LOG(2))</f>
        <v>7.7221743070716289E-2</v>
      </c>
      <c r="AA16" s="27" t="s">
        <v>120</v>
      </c>
      <c r="AB16" s="27">
        <f>AB15/(LOG(AB4)/LOG(2))</f>
        <v>0.12457573984756361</v>
      </c>
      <c r="AF16" s="27" t="s">
        <v>121</v>
      </c>
      <c r="AG16" s="27">
        <f>AG15/(LOG(AG4)/LOG(2))</f>
        <v>0.15017158220936364</v>
      </c>
      <c r="AK16" s="27" t="s">
        <v>122</v>
      </c>
      <c r="AL16" s="27">
        <f>AL15/(LOG(AL4)/LOG(2))</f>
        <v>0.15894687763702242</v>
      </c>
      <c r="AP16" s="27" t="s">
        <v>123</v>
      </c>
      <c r="AQ16" s="27">
        <f>AQ15/(LOG(AQ4)/LOG(2))</f>
        <v>4.7043853029220532E-2</v>
      </c>
      <c r="AU16" s="27" t="s">
        <v>124</v>
      </c>
      <c r="AV16" s="27">
        <f>AV15/(LOG(AV4)/LOG(2))</f>
        <v>0.15894687763702242</v>
      </c>
    </row>
    <row r="17" spans="1:22" x14ac:dyDescent="0.3">
      <c r="A17" s="57">
        <v>11</v>
      </c>
      <c r="B17" s="57">
        <v>1120</v>
      </c>
      <c r="C17" s="60">
        <v>12</v>
      </c>
      <c r="D17" s="57">
        <v>1125</v>
      </c>
      <c r="E17" s="60"/>
      <c r="F17" s="57"/>
      <c r="G17" s="63"/>
      <c r="H17" s="63"/>
      <c r="I17" s="40"/>
      <c r="J17" s="40"/>
      <c r="K17" s="41">
        <v>0</v>
      </c>
      <c r="L17">
        <v>11</v>
      </c>
    </row>
    <row r="18" spans="1:22" x14ac:dyDescent="0.3">
      <c r="A18" s="57">
        <v>11</v>
      </c>
      <c r="B18" s="57">
        <v>1227</v>
      </c>
      <c r="C18" s="60">
        <v>12</v>
      </c>
      <c r="D18" s="57">
        <v>1232</v>
      </c>
      <c r="E18" s="60"/>
      <c r="F18" s="57"/>
      <c r="G18" s="63"/>
      <c r="H18" s="63"/>
      <c r="I18" s="40"/>
      <c r="J18" s="40"/>
      <c r="K18" s="41">
        <v>0</v>
      </c>
      <c r="L18">
        <v>11</v>
      </c>
    </row>
    <row r="19" spans="1:22" x14ac:dyDescent="0.3">
      <c r="A19" s="57">
        <v>11</v>
      </c>
      <c r="B19" s="57">
        <v>1327</v>
      </c>
      <c r="C19" s="60">
        <v>12</v>
      </c>
      <c r="D19" s="57">
        <v>1333</v>
      </c>
      <c r="E19" s="60"/>
      <c r="F19" s="57"/>
      <c r="G19" s="63"/>
      <c r="H19" s="63"/>
      <c r="I19" s="40"/>
      <c r="J19" s="40"/>
      <c r="K19" s="41">
        <v>0</v>
      </c>
      <c r="L19">
        <v>11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22</v>
      </c>
      <c r="B20" s="57">
        <v>1457</v>
      </c>
      <c r="C20" s="60">
        <v>14</v>
      </c>
      <c r="D20" s="57">
        <v>1472</v>
      </c>
      <c r="E20" s="60"/>
      <c r="F20" s="57"/>
      <c r="G20" s="63"/>
      <c r="H20" s="63"/>
      <c r="I20" s="40"/>
      <c r="J20" s="40"/>
      <c r="K20" s="41">
        <v>0</v>
      </c>
      <c r="L20">
        <v>21</v>
      </c>
      <c r="N20" s="38">
        <f>COUNTIF(L7:L176,G3)</f>
        <v>13</v>
      </c>
      <c r="O20" s="38"/>
      <c r="P20" s="45">
        <v>28</v>
      </c>
      <c r="Q20" s="45">
        <v>29</v>
      </c>
      <c r="R20" s="45">
        <v>28</v>
      </c>
      <c r="S20" s="45">
        <v>28</v>
      </c>
      <c r="T20" s="45">
        <v>29</v>
      </c>
      <c r="U20" s="45">
        <v>28</v>
      </c>
      <c r="V20" s="44"/>
    </row>
    <row r="21" spans="1:22" x14ac:dyDescent="0.3">
      <c r="A21" s="57">
        <v>11</v>
      </c>
      <c r="B21" s="57">
        <v>1573</v>
      </c>
      <c r="C21" s="60">
        <v>12</v>
      </c>
      <c r="D21" s="57">
        <v>1578</v>
      </c>
      <c r="E21" s="60"/>
      <c r="F21" s="57"/>
      <c r="G21" s="63"/>
      <c r="H21" s="63"/>
      <c r="I21" s="40"/>
      <c r="J21" s="40"/>
      <c r="K21" s="41">
        <v>0</v>
      </c>
      <c r="L21">
        <v>11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1680</v>
      </c>
      <c r="C22" s="60">
        <v>12</v>
      </c>
      <c r="D22" s="57">
        <v>1685</v>
      </c>
      <c r="E22" s="60"/>
      <c r="F22" s="57"/>
      <c r="G22" s="63"/>
      <c r="H22" s="63"/>
      <c r="I22" s="40"/>
      <c r="J22" s="40"/>
      <c r="K22" s="41">
        <v>0</v>
      </c>
      <c r="L22">
        <v>11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1812</v>
      </c>
      <c r="C23" s="60">
        <v>12</v>
      </c>
      <c r="D23" s="57">
        <v>1818</v>
      </c>
      <c r="E23" s="60"/>
      <c r="F23" s="57"/>
      <c r="G23" s="63"/>
      <c r="H23" s="63"/>
      <c r="I23" s="40"/>
      <c r="J23" s="40"/>
      <c r="K23" s="41">
        <v>0</v>
      </c>
      <c r="L23">
        <v>11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1924</v>
      </c>
      <c r="C24" s="60">
        <v>12</v>
      </c>
      <c r="D24" s="57">
        <v>1931</v>
      </c>
      <c r="E24" s="60"/>
      <c r="F24" s="57"/>
      <c r="G24" s="63"/>
      <c r="H24" s="63"/>
      <c r="I24" s="40"/>
      <c r="J24" s="40"/>
      <c r="K24" s="41">
        <v>0</v>
      </c>
      <c r="L24">
        <v>11</v>
      </c>
      <c r="O24" s="43" t="s">
        <v>106</v>
      </c>
      <c r="P24" s="45">
        <f>U8</f>
        <v>0</v>
      </c>
      <c r="Q24" s="45">
        <f>Z8</f>
        <v>2</v>
      </c>
      <c r="R24" s="45">
        <f>AE8</f>
        <v>3</v>
      </c>
      <c r="S24" s="45">
        <f>AJ8</f>
        <v>3</v>
      </c>
      <c r="T24" s="45">
        <f>AO8</f>
        <v>2</v>
      </c>
      <c r="U24" s="45">
        <f>AT8</f>
        <v>3</v>
      </c>
      <c r="V24" s="43"/>
    </row>
    <row r="25" spans="1:22" x14ac:dyDescent="0.3">
      <c r="A25" s="57">
        <v>11</v>
      </c>
      <c r="B25" s="57">
        <v>2033</v>
      </c>
      <c r="C25" s="60">
        <v>12</v>
      </c>
      <c r="D25" s="57">
        <v>2043</v>
      </c>
      <c r="E25" s="60"/>
      <c r="F25" s="57"/>
      <c r="G25" s="63"/>
      <c r="H25" s="63"/>
      <c r="I25" s="40"/>
      <c r="J25" s="40"/>
      <c r="K25" s="41">
        <v>0</v>
      </c>
      <c r="L25">
        <v>11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2147</v>
      </c>
      <c r="C26" s="60">
        <v>12</v>
      </c>
      <c r="D26" s="57">
        <v>2155</v>
      </c>
      <c r="E26" s="60"/>
      <c r="F26" s="57"/>
      <c r="G26" s="63"/>
      <c r="H26" s="63"/>
      <c r="I26" s="40"/>
      <c r="J26" s="40"/>
      <c r="K26" s="41">
        <v>0</v>
      </c>
      <c r="L26">
        <v>11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2267</v>
      </c>
      <c r="C27" s="60">
        <v>12</v>
      </c>
      <c r="D27" s="57">
        <v>2275</v>
      </c>
      <c r="E27" s="60"/>
      <c r="F27" s="57"/>
      <c r="G27" s="63"/>
      <c r="H27" s="63"/>
      <c r="I27" s="40"/>
      <c r="J27" s="40"/>
      <c r="K27" s="41">
        <v>0</v>
      </c>
      <c r="L27">
        <v>11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2374</v>
      </c>
      <c r="C28" s="60">
        <v>12</v>
      </c>
      <c r="D28" s="57">
        <v>2379</v>
      </c>
      <c r="E28" s="60"/>
      <c r="F28" s="57"/>
      <c r="G28" s="63"/>
      <c r="H28" s="63"/>
      <c r="I28" s="40"/>
      <c r="J28" s="40"/>
      <c r="K28" s="41">
        <v>0</v>
      </c>
      <c r="L28">
        <v>11</v>
      </c>
      <c r="N28" s="39"/>
      <c r="O28" s="48" t="s">
        <v>110</v>
      </c>
      <c r="P28">
        <f>D34/P20</f>
        <v>110.78571428571429</v>
      </c>
      <c r="Q28">
        <f>(D63-D34)/Q20</f>
        <v>118.24137931034483</v>
      </c>
      <c r="R28">
        <f>(D91-D63)/R20</f>
        <v>128.57142857142858</v>
      </c>
      <c r="S28">
        <f>(D119-D91)/S20</f>
        <v>134.42857142857142</v>
      </c>
      <c r="T28">
        <f>(D148-D119)/T20</f>
        <v>141.79310344827587</v>
      </c>
      <c r="U28">
        <f>(D176-D148)/U20</f>
        <v>142.21428571428572</v>
      </c>
    </row>
    <row r="29" spans="1:22" x14ac:dyDescent="0.3">
      <c r="A29" s="57">
        <v>11</v>
      </c>
      <c r="B29" s="57">
        <v>2521</v>
      </c>
      <c r="C29" s="60">
        <v>12</v>
      </c>
      <c r="D29" s="57">
        <v>2529</v>
      </c>
      <c r="E29" s="60"/>
      <c r="F29" s="57"/>
      <c r="G29" s="63"/>
      <c r="H29" s="63"/>
      <c r="I29" s="40"/>
      <c r="J29" s="40"/>
      <c r="K29" s="41">
        <v>0</v>
      </c>
      <c r="L29">
        <v>11</v>
      </c>
    </row>
    <row r="30" spans="1:22" x14ac:dyDescent="0.3">
      <c r="A30" s="57">
        <v>11</v>
      </c>
      <c r="B30" s="57">
        <v>2631</v>
      </c>
      <c r="C30" s="60">
        <v>12</v>
      </c>
      <c r="D30" s="57">
        <v>2636</v>
      </c>
      <c r="E30" s="60"/>
      <c r="F30" s="57"/>
      <c r="G30" s="63"/>
      <c r="H30" s="63"/>
      <c r="I30" s="40"/>
      <c r="J30" s="40"/>
      <c r="K30" s="41">
        <v>0</v>
      </c>
      <c r="L30">
        <v>11</v>
      </c>
    </row>
    <row r="31" spans="1:22" x14ac:dyDescent="0.3">
      <c r="A31" s="57">
        <v>11</v>
      </c>
      <c r="B31" s="57">
        <v>2745</v>
      </c>
      <c r="C31" s="60">
        <v>12</v>
      </c>
      <c r="D31" s="57">
        <v>2752</v>
      </c>
      <c r="E31" s="60"/>
      <c r="F31" s="57"/>
      <c r="G31" s="63"/>
      <c r="H31" s="63"/>
      <c r="I31" s="40"/>
      <c r="J31" s="40"/>
      <c r="K31" s="41">
        <v>0</v>
      </c>
      <c r="L31">
        <v>11</v>
      </c>
    </row>
    <row r="32" spans="1:22" x14ac:dyDescent="0.3">
      <c r="A32" s="57">
        <v>11</v>
      </c>
      <c r="B32" s="57">
        <v>2862</v>
      </c>
      <c r="C32" s="60">
        <v>12</v>
      </c>
      <c r="D32" s="57">
        <v>2867</v>
      </c>
      <c r="E32" s="60"/>
      <c r="F32" s="57"/>
      <c r="G32" s="63"/>
      <c r="H32" s="63"/>
      <c r="I32" s="40"/>
      <c r="J32" s="40"/>
      <c r="K32" s="41">
        <v>0</v>
      </c>
      <c r="L32">
        <v>11</v>
      </c>
    </row>
    <row r="33" spans="1:12" x14ac:dyDescent="0.3">
      <c r="A33" s="57">
        <v>11</v>
      </c>
      <c r="B33" s="57">
        <v>2980</v>
      </c>
      <c r="C33" s="60">
        <v>12</v>
      </c>
      <c r="D33" s="57">
        <v>2989</v>
      </c>
      <c r="E33" s="60"/>
      <c r="F33" s="57"/>
      <c r="G33" s="63"/>
      <c r="H33" s="63"/>
      <c r="I33" s="40"/>
      <c r="J33" s="40"/>
      <c r="K33" s="41">
        <v>0</v>
      </c>
      <c r="L33">
        <v>11</v>
      </c>
    </row>
    <row r="34" spans="1:12" x14ac:dyDescent="0.3">
      <c r="A34" s="57">
        <v>11</v>
      </c>
      <c r="B34" s="57">
        <v>3093</v>
      </c>
      <c r="C34" s="60">
        <v>12</v>
      </c>
      <c r="D34" s="57">
        <v>3102</v>
      </c>
      <c r="E34" s="60"/>
      <c r="F34" s="57"/>
      <c r="G34" s="63"/>
      <c r="H34" s="63"/>
      <c r="I34" s="40"/>
      <c r="J34" s="40"/>
      <c r="K34" s="41">
        <v>0</v>
      </c>
      <c r="L34">
        <v>11</v>
      </c>
    </row>
    <row r="35" spans="1:12" x14ac:dyDescent="0.3">
      <c r="A35" s="58">
        <v>11</v>
      </c>
      <c r="B35" s="58">
        <v>3203</v>
      </c>
      <c r="C35" s="61">
        <v>12</v>
      </c>
      <c r="D35" s="58">
        <v>3211</v>
      </c>
      <c r="E35" s="61"/>
      <c r="F35" s="58"/>
      <c r="G35" s="64"/>
      <c r="H35" s="64"/>
      <c r="I35" s="39"/>
      <c r="J35" s="39"/>
      <c r="K35" s="49">
        <v>0</v>
      </c>
      <c r="L35">
        <v>11</v>
      </c>
    </row>
    <row r="36" spans="1:12" x14ac:dyDescent="0.3">
      <c r="A36" s="58">
        <v>11</v>
      </c>
      <c r="B36" s="58">
        <v>3310</v>
      </c>
      <c r="C36" s="61">
        <v>12</v>
      </c>
      <c r="D36" s="58">
        <v>3315</v>
      </c>
      <c r="E36" s="61"/>
      <c r="F36" s="58"/>
      <c r="G36" s="64"/>
      <c r="H36" s="64"/>
      <c r="I36" s="39"/>
      <c r="J36" s="39"/>
      <c r="K36" s="49">
        <v>0</v>
      </c>
      <c r="L36">
        <v>11</v>
      </c>
    </row>
    <row r="37" spans="1:12" x14ac:dyDescent="0.3">
      <c r="A37" s="58">
        <v>11</v>
      </c>
      <c r="B37" s="58">
        <v>3418</v>
      </c>
      <c r="C37" s="61">
        <v>12</v>
      </c>
      <c r="D37" s="58">
        <v>3428</v>
      </c>
      <c r="E37" s="61"/>
      <c r="F37" s="58"/>
      <c r="G37" s="64"/>
      <c r="H37" s="64"/>
      <c r="I37" s="39"/>
      <c r="J37" s="39"/>
      <c r="K37" s="49">
        <v>0</v>
      </c>
      <c r="L37">
        <v>11</v>
      </c>
    </row>
    <row r="38" spans="1:12" x14ac:dyDescent="0.3">
      <c r="A38" s="58">
        <v>11</v>
      </c>
      <c r="B38" s="58">
        <v>3529</v>
      </c>
      <c r="C38" s="61">
        <v>12</v>
      </c>
      <c r="D38" s="58">
        <v>3547</v>
      </c>
      <c r="E38" s="61"/>
      <c r="F38" s="58"/>
      <c r="G38" s="64"/>
      <c r="H38" s="64"/>
      <c r="I38" s="39"/>
      <c r="J38" s="39"/>
      <c r="K38" s="49">
        <v>0</v>
      </c>
      <c r="L38">
        <v>11</v>
      </c>
    </row>
    <row r="39" spans="1:12" x14ac:dyDescent="0.3">
      <c r="A39" s="58">
        <v>11</v>
      </c>
      <c r="B39" s="58">
        <v>3653</v>
      </c>
      <c r="C39" s="61">
        <v>12</v>
      </c>
      <c r="D39" s="58">
        <v>3658</v>
      </c>
      <c r="E39" s="61"/>
      <c r="F39" s="58"/>
      <c r="G39" s="64"/>
      <c r="H39" s="64"/>
      <c r="I39" s="39"/>
      <c r="J39" s="39"/>
      <c r="K39" s="49">
        <v>0</v>
      </c>
      <c r="L39">
        <v>11</v>
      </c>
    </row>
    <row r="40" spans="1:12" x14ac:dyDescent="0.3">
      <c r="A40" s="58">
        <v>11</v>
      </c>
      <c r="B40" s="58">
        <v>3763</v>
      </c>
      <c r="C40" s="61">
        <v>12</v>
      </c>
      <c r="D40" s="58">
        <v>3768</v>
      </c>
      <c r="E40" s="61"/>
      <c r="F40" s="58"/>
      <c r="G40" s="64"/>
      <c r="H40" s="64"/>
      <c r="I40" s="39"/>
      <c r="J40" s="39"/>
      <c r="K40" s="49">
        <v>0</v>
      </c>
      <c r="L40">
        <v>11</v>
      </c>
    </row>
    <row r="41" spans="1:12" x14ac:dyDescent="0.3">
      <c r="A41" s="58">
        <v>11</v>
      </c>
      <c r="B41" s="58">
        <v>3879</v>
      </c>
      <c r="C41" s="61">
        <v>12</v>
      </c>
      <c r="D41" s="58">
        <v>3884</v>
      </c>
      <c r="E41" s="61"/>
      <c r="F41" s="58"/>
      <c r="G41" s="64"/>
      <c r="H41" s="64"/>
      <c r="I41" s="39"/>
      <c r="J41" s="39"/>
      <c r="K41" s="49">
        <v>0</v>
      </c>
      <c r="L41">
        <v>11</v>
      </c>
    </row>
    <row r="42" spans="1:12" x14ac:dyDescent="0.3">
      <c r="A42" s="58">
        <v>11</v>
      </c>
      <c r="B42" s="58">
        <v>3994</v>
      </c>
      <c r="C42" s="61">
        <v>12</v>
      </c>
      <c r="D42" s="58">
        <v>4002</v>
      </c>
      <c r="E42" s="61"/>
      <c r="F42" s="58"/>
      <c r="G42" s="64"/>
      <c r="H42" s="64"/>
      <c r="I42" s="39"/>
      <c r="J42" s="39"/>
      <c r="K42" s="49">
        <v>0</v>
      </c>
      <c r="L42">
        <v>11</v>
      </c>
    </row>
    <row r="43" spans="1:12" x14ac:dyDescent="0.3">
      <c r="A43" s="58">
        <v>11</v>
      </c>
      <c r="B43" s="58">
        <v>4119</v>
      </c>
      <c r="C43" s="61">
        <v>21</v>
      </c>
      <c r="D43" s="58">
        <v>4133</v>
      </c>
      <c r="E43" s="61"/>
      <c r="F43" s="58"/>
      <c r="G43" s="64"/>
      <c r="H43" s="64"/>
      <c r="I43" s="39"/>
      <c r="J43" s="39"/>
      <c r="K43" s="49">
        <v>0</v>
      </c>
      <c r="L43">
        <v>12</v>
      </c>
    </row>
    <row r="44" spans="1:12" x14ac:dyDescent="0.3">
      <c r="A44" s="58">
        <v>11</v>
      </c>
      <c r="B44" s="58">
        <v>4227</v>
      </c>
      <c r="C44" s="61">
        <v>12</v>
      </c>
      <c r="D44" s="58">
        <v>4241</v>
      </c>
      <c r="E44" s="61"/>
      <c r="F44" s="58"/>
      <c r="G44" s="64"/>
      <c r="H44" s="64"/>
      <c r="I44" s="39"/>
      <c r="J44" s="39"/>
      <c r="K44" s="49">
        <v>0</v>
      </c>
      <c r="L44">
        <v>11</v>
      </c>
    </row>
    <row r="45" spans="1:12" x14ac:dyDescent="0.3">
      <c r="A45" s="58">
        <v>11</v>
      </c>
      <c r="B45" s="58">
        <v>4361</v>
      </c>
      <c r="C45" s="61">
        <v>12</v>
      </c>
      <c r="D45" s="58">
        <v>4369</v>
      </c>
      <c r="E45" s="61"/>
      <c r="F45" s="58"/>
      <c r="G45" s="64"/>
      <c r="H45" s="64"/>
      <c r="I45" s="39"/>
      <c r="J45" s="39"/>
      <c r="K45" s="49">
        <v>0</v>
      </c>
      <c r="L45">
        <v>11</v>
      </c>
    </row>
    <row r="46" spans="1:12" x14ac:dyDescent="0.3">
      <c r="A46" s="58">
        <v>22</v>
      </c>
      <c r="B46" s="58">
        <v>4480</v>
      </c>
      <c r="C46" s="61">
        <v>14</v>
      </c>
      <c r="D46" s="58">
        <v>4492</v>
      </c>
      <c r="E46" s="61"/>
      <c r="F46" s="58"/>
      <c r="G46" s="64"/>
      <c r="H46" s="64"/>
      <c r="I46" s="39"/>
      <c r="J46" s="39"/>
      <c r="K46" s="49">
        <v>0</v>
      </c>
      <c r="L46">
        <v>21</v>
      </c>
    </row>
    <row r="47" spans="1:12" x14ac:dyDescent="0.3">
      <c r="A47" s="58">
        <v>11</v>
      </c>
      <c r="B47" s="58">
        <v>4606</v>
      </c>
      <c r="C47" s="61">
        <v>12</v>
      </c>
      <c r="D47" s="58">
        <v>4614</v>
      </c>
      <c r="E47" s="61"/>
      <c r="F47" s="58"/>
      <c r="G47" s="64"/>
      <c r="H47" s="64"/>
      <c r="I47" s="39"/>
      <c r="J47" s="39"/>
      <c r="K47" s="49">
        <v>0</v>
      </c>
      <c r="L47">
        <v>11</v>
      </c>
    </row>
    <row r="48" spans="1:12" x14ac:dyDescent="0.3">
      <c r="A48" s="58">
        <v>11</v>
      </c>
      <c r="B48" s="58">
        <v>4718</v>
      </c>
      <c r="C48" s="61">
        <v>12</v>
      </c>
      <c r="D48" s="58">
        <v>4727</v>
      </c>
      <c r="E48" s="61"/>
      <c r="F48" s="58"/>
      <c r="G48" s="64"/>
      <c r="H48" s="64"/>
      <c r="I48" s="39"/>
      <c r="J48" s="39"/>
      <c r="K48" s="49">
        <v>0</v>
      </c>
      <c r="L48">
        <v>11</v>
      </c>
    </row>
    <row r="49" spans="1:12" x14ac:dyDescent="0.3">
      <c r="A49" s="58">
        <v>11</v>
      </c>
      <c r="B49" s="58">
        <v>4847</v>
      </c>
      <c r="C49" s="61">
        <v>12</v>
      </c>
      <c r="D49" s="58">
        <v>4854</v>
      </c>
      <c r="E49" s="61"/>
      <c r="F49" s="58"/>
      <c r="G49" s="64"/>
      <c r="H49" s="64"/>
      <c r="I49" s="39"/>
      <c r="J49" s="39"/>
      <c r="K49" s="49">
        <v>0</v>
      </c>
      <c r="L49">
        <v>11</v>
      </c>
    </row>
    <row r="50" spans="1:12" x14ac:dyDescent="0.3">
      <c r="A50" s="58">
        <v>22</v>
      </c>
      <c r="B50" s="58">
        <v>4965</v>
      </c>
      <c r="C50" s="61">
        <v>14</v>
      </c>
      <c r="D50" s="58">
        <v>4977</v>
      </c>
      <c r="E50" s="61"/>
      <c r="F50" s="58"/>
      <c r="G50" s="64"/>
      <c r="H50" s="64"/>
      <c r="I50" s="39"/>
      <c r="J50" s="39"/>
      <c r="K50" s="49">
        <v>0</v>
      </c>
      <c r="L50">
        <v>21</v>
      </c>
    </row>
    <row r="51" spans="1:12" x14ac:dyDescent="0.3">
      <c r="A51" s="58">
        <v>11</v>
      </c>
      <c r="B51" s="58">
        <v>5100</v>
      </c>
      <c r="C51" s="61">
        <v>12</v>
      </c>
      <c r="D51" s="58">
        <v>5105</v>
      </c>
      <c r="E51" s="61"/>
      <c r="F51" s="58"/>
      <c r="G51" s="64"/>
      <c r="H51" s="64"/>
      <c r="I51" s="39"/>
      <c r="J51" s="39"/>
      <c r="K51" s="49">
        <v>0</v>
      </c>
      <c r="L51">
        <v>11</v>
      </c>
    </row>
    <row r="52" spans="1:12" x14ac:dyDescent="0.3">
      <c r="A52" s="58">
        <v>22</v>
      </c>
      <c r="B52" s="58">
        <v>5236</v>
      </c>
      <c r="C52" s="61">
        <v>14</v>
      </c>
      <c r="D52" s="58">
        <v>5254</v>
      </c>
      <c r="E52" s="61"/>
      <c r="F52" s="58"/>
      <c r="G52" s="64"/>
      <c r="H52" s="64"/>
      <c r="I52" s="39"/>
      <c r="J52" s="39"/>
      <c r="K52" s="49">
        <v>0</v>
      </c>
      <c r="L52">
        <v>21</v>
      </c>
    </row>
    <row r="53" spans="1:12" x14ac:dyDescent="0.3">
      <c r="A53" s="58">
        <v>22</v>
      </c>
      <c r="B53" s="58">
        <v>5356</v>
      </c>
      <c r="C53" s="61">
        <v>14</v>
      </c>
      <c r="D53" s="58">
        <v>5368</v>
      </c>
      <c r="E53" s="61"/>
      <c r="F53" s="58"/>
      <c r="G53" s="64"/>
      <c r="H53" s="64"/>
      <c r="I53" s="39"/>
      <c r="J53" s="39"/>
      <c r="K53" s="49">
        <v>0</v>
      </c>
      <c r="L53">
        <v>21</v>
      </c>
    </row>
    <row r="54" spans="1:12" x14ac:dyDescent="0.3">
      <c r="A54" s="58">
        <v>11</v>
      </c>
      <c r="B54" s="58">
        <v>5477</v>
      </c>
      <c r="C54" s="61">
        <v>12</v>
      </c>
      <c r="D54" s="58">
        <v>5485</v>
      </c>
      <c r="E54" s="61"/>
      <c r="F54" s="58"/>
      <c r="G54" s="64"/>
      <c r="H54" s="64"/>
      <c r="I54" s="39"/>
      <c r="J54" s="39"/>
      <c r="K54" s="49">
        <v>0</v>
      </c>
      <c r="L54">
        <v>11</v>
      </c>
    </row>
    <row r="55" spans="1:12" x14ac:dyDescent="0.3">
      <c r="A55" s="58">
        <v>11</v>
      </c>
      <c r="B55" s="58">
        <v>5612</v>
      </c>
      <c r="C55" s="61">
        <v>12</v>
      </c>
      <c r="D55" s="58">
        <v>5620</v>
      </c>
      <c r="E55" s="61"/>
      <c r="F55" s="58"/>
      <c r="G55" s="64"/>
      <c r="H55" s="64"/>
      <c r="I55" s="39"/>
      <c r="J55" s="39"/>
      <c r="K55" s="49">
        <v>0</v>
      </c>
      <c r="L55">
        <v>11</v>
      </c>
    </row>
    <row r="56" spans="1:12" x14ac:dyDescent="0.3">
      <c r="A56" s="58">
        <v>11</v>
      </c>
      <c r="B56" s="58">
        <v>5725</v>
      </c>
      <c r="C56" s="61">
        <v>12</v>
      </c>
      <c r="D56" s="58">
        <v>5731</v>
      </c>
      <c r="E56" s="61"/>
      <c r="F56" s="58"/>
      <c r="G56" s="64"/>
      <c r="H56" s="64"/>
      <c r="I56" s="39"/>
      <c r="J56" s="39"/>
      <c r="K56" s="49">
        <v>0</v>
      </c>
      <c r="L56">
        <v>11</v>
      </c>
    </row>
    <row r="57" spans="1:12" x14ac:dyDescent="0.3">
      <c r="A57" s="58">
        <v>11</v>
      </c>
      <c r="B57" s="58">
        <v>5834</v>
      </c>
      <c r="C57" s="61">
        <v>12</v>
      </c>
      <c r="D57" s="58">
        <v>5855</v>
      </c>
      <c r="E57" s="61"/>
      <c r="F57" s="58"/>
      <c r="G57" s="64"/>
      <c r="H57" s="64"/>
      <c r="I57" s="39"/>
      <c r="J57" s="39"/>
      <c r="K57" s="49">
        <v>0</v>
      </c>
      <c r="L57">
        <v>11</v>
      </c>
    </row>
    <row r="58" spans="1:12" x14ac:dyDescent="0.3">
      <c r="A58" s="58">
        <v>11</v>
      </c>
      <c r="B58" s="58">
        <v>5949</v>
      </c>
      <c r="C58" s="61">
        <v>21</v>
      </c>
      <c r="D58" s="58">
        <v>5960</v>
      </c>
      <c r="E58" s="61"/>
      <c r="F58" s="58"/>
      <c r="G58" s="64"/>
      <c r="H58" s="64"/>
      <c r="I58" s="39"/>
      <c r="J58" s="39"/>
      <c r="K58" s="49">
        <v>0</v>
      </c>
      <c r="L58">
        <v>12</v>
      </c>
    </row>
    <row r="59" spans="1:12" x14ac:dyDescent="0.3">
      <c r="A59" s="58">
        <v>11</v>
      </c>
      <c r="B59" s="58">
        <v>6054</v>
      </c>
      <c r="C59" s="61">
        <v>12</v>
      </c>
      <c r="D59" s="58">
        <v>6067</v>
      </c>
      <c r="E59" s="61"/>
      <c r="F59" s="58"/>
      <c r="G59" s="64"/>
      <c r="H59" s="64"/>
      <c r="I59" s="39"/>
      <c r="J59" s="39"/>
      <c r="K59" s="49">
        <v>0</v>
      </c>
      <c r="L59">
        <v>11</v>
      </c>
    </row>
    <row r="60" spans="1:12" x14ac:dyDescent="0.3">
      <c r="A60" s="58">
        <v>11</v>
      </c>
      <c r="B60" s="58">
        <v>6186</v>
      </c>
      <c r="C60" s="61">
        <v>12</v>
      </c>
      <c r="D60" s="58">
        <v>6197</v>
      </c>
      <c r="E60" s="61"/>
      <c r="F60" s="58"/>
      <c r="G60" s="64"/>
      <c r="H60" s="64"/>
      <c r="I60" s="39"/>
      <c r="J60" s="39"/>
      <c r="K60" s="49">
        <v>0</v>
      </c>
      <c r="L60">
        <v>11</v>
      </c>
    </row>
    <row r="61" spans="1:12" x14ac:dyDescent="0.3">
      <c r="A61" s="58">
        <v>11</v>
      </c>
      <c r="B61" s="58">
        <v>6303</v>
      </c>
      <c r="C61" s="61">
        <v>12</v>
      </c>
      <c r="D61" s="58">
        <v>6310</v>
      </c>
      <c r="E61" s="61"/>
      <c r="F61" s="58"/>
      <c r="G61" s="64"/>
      <c r="H61" s="64"/>
      <c r="I61" s="39"/>
      <c r="J61" s="39"/>
      <c r="K61" s="49">
        <v>0</v>
      </c>
      <c r="L61">
        <v>11</v>
      </c>
    </row>
    <row r="62" spans="1:12" x14ac:dyDescent="0.3">
      <c r="A62" s="58">
        <v>11</v>
      </c>
      <c r="B62" s="58">
        <v>6414</v>
      </c>
      <c r="C62" s="61">
        <v>12</v>
      </c>
      <c r="D62" s="58">
        <v>6419</v>
      </c>
      <c r="E62" s="61"/>
      <c r="F62" s="58"/>
      <c r="G62" s="64"/>
      <c r="H62" s="64"/>
      <c r="I62" s="39"/>
      <c r="J62" s="39"/>
      <c r="K62" s="49">
        <v>0</v>
      </c>
      <c r="L62">
        <v>11</v>
      </c>
    </row>
    <row r="63" spans="1:12" x14ac:dyDescent="0.3">
      <c r="A63" s="58">
        <v>11</v>
      </c>
      <c r="B63" s="58">
        <v>6512</v>
      </c>
      <c r="C63" s="61">
        <v>12</v>
      </c>
      <c r="D63" s="58">
        <v>6531</v>
      </c>
      <c r="E63" s="61"/>
      <c r="F63" s="58"/>
      <c r="G63" s="64"/>
      <c r="H63" s="64"/>
      <c r="I63" s="39"/>
      <c r="J63" s="39"/>
      <c r="K63" s="49">
        <v>0</v>
      </c>
      <c r="L63">
        <v>11</v>
      </c>
    </row>
    <row r="64" spans="1:12" x14ac:dyDescent="0.3">
      <c r="A64" s="57">
        <v>11</v>
      </c>
      <c r="B64" s="57">
        <v>6631</v>
      </c>
      <c r="C64" s="60">
        <v>12</v>
      </c>
      <c r="D64" s="57">
        <v>6639</v>
      </c>
      <c r="E64" s="60"/>
      <c r="F64" s="57"/>
      <c r="G64" s="63"/>
      <c r="H64" s="63"/>
      <c r="I64" s="40"/>
      <c r="J64" s="40"/>
      <c r="K64" s="41">
        <v>0</v>
      </c>
      <c r="L64">
        <v>11</v>
      </c>
    </row>
    <row r="65" spans="1:12" x14ac:dyDescent="0.3">
      <c r="A65" s="57">
        <v>22</v>
      </c>
      <c r="B65" s="57">
        <v>6741</v>
      </c>
      <c r="C65" s="60">
        <v>14</v>
      </c>
      <c r="D65" s="57">
        <v>6753</v>
      </c>
      <c r="E65" s="60"/>
      <c r="F65" s="57"/>
      <c r="G65" s="63"/>
      <c r="H65" s="63"/>
      <c r="I65" s="40"/>
      <c r="J65" s="40"/>
      <c r="K65" s="41">
        <v>0</v>
      </c>
      <c r="L65">
        <v>21</v>
      </c>
    </row>
    <row r="66" spans="1:12" x14ac:dyDescent="0.3">
      <c r="A66" s="57">
        <v>11</v>
      </c>
      <c r="B66" s="57">
        <v>6863</v>
      </c>
      <c r="C66" s="60">
        <v>12</v>
      </c>
      <c r="D66" s="57">
        <v>6871</v>
      </c>
      <c r="E66" s="60"/>
      <c r="F66" s="57"/>
      <c r="G66" s="63"/>
      <c r="H66" s="63"/>
      <c r="I66" s="40"/>
      <c r="J66" s="40"/>
      <c r="K66" s="41">
        <v>0</v>
      </c>
      <c r="L66">
        <v>11</v>
      </c>
    </row>
    <row r="67" spans="1:12" x14ac:dyDescent="0.3">
      <c r="A67" s="57">
        <v>11</v>
      </c>
      <c r="B67" s="57">
        <v>6977</v>
      </c>
      <c r="C67" s="60">
        <v>12</v>
      </c>
      <c r="D67" s="57">
        <v>6986</v>
      </c>
      <c r="E67" s="60"/>
      <c r="F67" s="57"/>
      <c r="G67" s="63"/>
      <c r="H67" s="63"/>
      <c r="I67" s="40"/>
      <c r="J67" s="40"/>
      <c r="K67" s="41">
        <v>0</v>
      </c>
      <c r="L67">
        <v>11</v>
      </c>
    </row>
    <row r="68" spans="1:12" x14ac:dyDescent="0.3">
      <c r="A68" s="57">
        <v>11</v>
      </c>
      <c r="B68" s="57">
        <v>7098</v>
      </c>
      <c r="C68" s="60">
        <v>12</v>
      </c>
      <c r="D68" s="57">
        <v>7107</v>
      </c>
      <c r="E68" s="60"/>
      <c r="F68" s="57"/>
      <c r="G68" s="63"/>
      <c r="H68" s="63"/>
      <c r="I68" s="40"/>
      <c r="J68" s="40"/>
      <c r="K68" s="41">
        <v>0</v>
      </c>
      <c r="L68">
        <v>11</v>
      </c>
    </row>
    <row r="69" spans="1:12" x14ac:dyDescent="0.3">
      <c r="A69" s="57">
        <v>22</v>
      </c>
      <c r="B69" s="57">
        <v>7219</v>
      </c>
      <c r="C69" s="60">
        <v>14</v>
      </c>
      <c r="D69" s="57">
        <v>7232</v>
      </c>
      <c r="E69" s="60"/>
      <c r="F69" s="57"/>
      <c r="G69" s="63"/>
      <c r="H69" s="63"/>
      <c r="I69" s="40"/>
      <c r="J69" s="40"/>
      <c r="K69" s="41">
        <v>0</v>
      </c>
      <c r="L69">
        <v>21</v>
      </c>
    </row>
    <row r="70" spans="1:12" x14ac:dyDescent="0.3">
      <c r="A70" s="57">
        <v>11</v>
      </c>
      <c r="B70" s="57">
        <v>7332</v>
      </c>
      <c r="C70" s="60">
        <v>12</v>
      </c>
      <c r="D70" s="57">
        <v>7356</v>
      </c>
      <c r="E70" s="60"/>
      <c r="F70" s="57"/>
      <c r="G70" s="63"/>
      <c r="H70" s="63"/>
      <c r="I70" s="40"/>
      <c r="J70" s="40"/>
      <c r="K70" s="41">
        <v>0</v>
      </c>
      <c r="L70">
        <v>11</v>
      </c>
    </row>
    <row r="71" spans="1:12" x14ac:dyDescent="0.3">
      <c r="A71" s="57">
        <v>11</v>
      </c>
      <c r="B71" s="57">
        <v>7454</v>
      </c>
      <c r="C71" s="60">
        <v>12</v>
      </c>
      <c r="D71" s="57">
        <v>7478</v>
      </c>
      <c r="E71" s="60"/>
      <c r="F71" s="57"/>
      <c r="G71" s="63"/>
      <c r="H71" s="63"/>
      <c r="I71" s="40"/>
      <c r="J71" s="40"/>
      <c r="K71" s="41">
        <v>0</v>
      </c>
      <c r="L71">
        <v>11</v>
      </c>
    </row>
    <row r="72" spans="1:12" x14ac:dyDescent="0.3">
      <c r="A72" s="57">
        <v>11</v>
      </c>
      <c r="B72" s="57">
        <v>7576</v>
      </c>
      <c r="C72" s="60">
        <v>21</v>
      </c>
      <c r="D72" s="57">
        <v>7586</v>
      </c>
      <c r="E72" s="60"/>
      <c r="F72" s="57"/>
      <c r="G72" s="63"/>
      <c r="H72" s="63"/>
      <c r="I72" s="40"/>
      <c r="J72" s="40"/>
      <c r="K72" s="41">
        <v>0</v>
      </c>
      <c r="L72">
        <v>12</v>
      </c>
    </row>
    <row r="73" spans="1:12" x14ac:dyDescent="0.3">
      <c r="A73" s="57">
        <v>22</v>
      </c>
      <c r="B73" s="57">
        <v>7692</v>
      </c>
      <c r="C73" s="60">
        <v>14</v>
      </c>
      <c r="D73" s="57">
        <v>7717</v>
      </c>
      <c r="E73" s="60"/>
      <c r="F73" s="57"/>
      <c r="G73" s="63"/>
      <c r="H73" s="63"/>
      <c r="I73" s="40"/>
      <c r="J73" s="40"/>
      <c r="K73" s="41">
        <v>0</v>
      </c>
      <c r="L73">
        <v>21</v>
      </c>
    </row>
    <row r="74" spans="1:12" x14ac:dyDescent="0.3">
      <c r="A74" s="57">
        <v>11</v>
      </c>
      <c r="B74" s="57">
        <v>7819</v>
      </c>
      <c r="C74" s="60">
        <v>21</v>
      </c>
      <c r="D74" s="57">
        <v>7829</v>
      </c>
      <c r="E74" s="60"/>
      <c r="F74" s="57"/>
      <c r="G74" s="63"/>
      <c r="H74" s="63"/>
      <c r="I74" s="40"/>
      <c r="J74" s="40"/>
      <c r="K74" s="41">
        <v>0</v>
      </c>
      <c r="L74">
        <v>12</v>
      </c>
    </row>
    <row r="75" spans="1:12" x14ac:dyDescent="0.3">
      <c r="A75" s="57">
        <v>22</v>
      </c>
      <c r="B75" s="57">
        <v>7943</v>
      </c>
      <c r="C75" s="60">
        <v>14</v>
      </c>
      <c r="D75" s="57">
        <v>7957</v>
      </c>
      <c r="E75" s="60"/>
      <c r="F75" s="57"/>
      <c r="G75" s="63"/>
      <c r="H75" s="63"/>
      <c r="I75" s="40"/>
      <c r="J75" s="40"/>
      <c r="K75" s="41">
        <v>0</v>
      </c>
      <c r="L75">
        <v>21</v>
      </c>
    </row>
    <row r="76" spans="1:12" x14ac:dyDescent="0.3">
      <c r="A76" s="57">
        <v>11</v>
      </c>
      <c r="B76" s="57">
        <v>8074</v>
      </c>
      <c r="C76" s="60">
        <v>12</v>
      </c>
      <c r="D76" s="57">
        <v>8082</v>
      </c>
      <c r="E76" s="60"/>
      <c r="F76" s="57"/>
      <c r="G76" s="63"/>
      <c r="H76" s="63"/>
      <c r="I76" s="40"/>
      <c r="J76" s="40"/>
      <c r="K76" s="41">
        <v>0</v>
      </c>
      <c r="L76">
        <v>11</v>
      </c>
    </row>
    <row r="77" spans="1:12" x14ac:dyDescent="0.3">
      <c r="A77" s="57">
        <v>11</v>
      </c>
      <c r="B77" s="57">
        <v>8185</v>
      </c>
      <c r="C77" s="60">
        <v>12</v>
      </c>
      <c r="D77" s="57">
        <v>8210</v>
      </c>
      <c r="E77" s="60"/>
      <c r="F77" s="57"/>
      <c r="G77" s="63"/>
      <c r="H77" s="63"/>
      <c r="I77" s="40"/>
      <c r="J77" s="40"/>
      <c r="K77" s="41">
        <v>0</v>
      </c>
      <c r="L77">
        <v>11</v>
      </c>
    </row>
    <row r="78" spans="1:12" x14ac:dyDescent="0.3">
      <c r="A78" s="57">
        <v>11</v>
      </c>
      <c r="B78" s="57">
        <v>8342</v>
      </c>
      <c r="C78" s="60">
        <v>12</v>
      </c>
      <c r="D78" s="57">
        <v>8350</v>
      </c>
      <c r="E78" s="60"/>
      <c r="F78" s="57"/>
      <c r="G78" s="63"/>
      <c r="H78" s="63"/>
      <c r="I78" s="40"/>
      <c r="J78" s="40"/>
      <c r="K78" s="41">
        <v>0</v>
      </c>
      <c r="L78">
        <v>11</v>
      </c>
    </row>
    <row r="79" spans="1:12" x14ac:dyDescent="0.3">
      <c r="A79" s="57">
        <v>11</v>
      </c>
      <c r="B79" s="57">
        <v>8458</v>
      </c>
      <c r="C79" s="60">
        <v>12</v>
      </c>
      <c r="D79" s="57">
        <v>8465</v>
      </c>
      <c r="E79" s="60"/>
      <c r="F79" s="57"/>
      <c r="G79" s="63"/>
      <c r="H79" s="63"/>
      <c r="I79" s="40"/>
      <c r="J79" s="40"/>
      <c r="K79" s="41">
        <v>0</v>
      </c>
      <c r="L79">
        <v>11</v>
      </c>
    </row>
    <row r="80" spans="1:12" x14ac:dyDescent="0.3">
      <c r="A80" s="57">
        <v>11</v>
      </c>
      <c r="B80" s="57">
        <v>8604</v>
      </c>
      <c r="C80" s="60">
        <v>12</v>
      </c>
      <c r="D80" s="57">
        <v>8609</v>
      </c>
      <c r="E80" s="60"/>
      <c r="F80" s="57"/>
      <c r="G80" s="63"/>
      <c r="H80" s="63"/>
      <c r="I80" s="40"/>
      <c r="J80" s="40"/>
      <c r="K80" s="41">
        <v>0</v>
      </c>
      <c r="L80">
        <v>11</v>
      </c>
    </row>
    <row r="81" spans="1:12" x14ac:dyDescent="0.3">
      <c r="A81" s="57">
        <v>11</v>
      </c>
      <c r="B81" s="57">
        <v>8769</v>
      </c>
      <c r="C81" s="60">
        <v>12</v>
      </c>
      <c r="D81" s="57">
        <v>8777</v>
      </c>
      <c r="E81" s="60"/>
      <c r="F81" s="57"/>
      <c r="G81" s="63"/>
      <c r="H81" s="63"/>
      <c r="I81" s="40"/>
      <c r="J81" s="40"/>
      <c r="K81" s="41">
        <v>0</v>
      </c>
      <c r="L81">
        <v>11</v>
      </c>
    </row>
    <row r="82" spans="1:12" x14ac:dyDescent="0.3">
      <c r="A82" s="57">
        <v>11</v>
      </c>
      <c r="B82" s="57">
        <v>8892</v>
      </c>
      <c r="C82" s="60">
        <v>12</v>
      </c>
      <c r="D82" s="57">
        <v>8900</v>
      </c>
      <c r="E82" s="60"/>
      <c r="F82" s="57"/>
      <c r="G82" s="63"/>
      <c r="H82" s="63"/>
      <c r="I82" s="40"/>
      <c r="J82" s="40"/>
      <c r="K82" s="41">
        <v>0</v>
      </c>
      <c r="L82">
        <v>11</v>
      </c>
    </row>
    <row r="83" spans="1:12" x14ac:dyDescent="0.3">
      <c r="A83" s="57">
        <v>11</v>
      </c>
      <c r="B83" s="57">
        <v>9013</v>
      </c>
      <c r="C83" s="60">
        <v>12</v>
      </c>
      <c r="D83" s="57">
        <v>9022</v>
      </c>
      <c r="E83" s="60"/>
      <c r="F83" s="57"/>
      <c r="G83" s="63"/>
      <c r="H83" s="63"/>
      <c r="I83" s="40"/>
      <c r="J83" s="40"/>
      <c r="K83" s="41">
        <v>0</v>
      </c>
      <c r="L83">
        <v>11</v>
      </c>
    </row>
    <row r="84" spans="1:12" x14ac:dyDescent="0.3">
      <c r="A84" s="57">
        <v>11</v>
      </c>
      <c r="B84" s="57">
        <v>9142</v>
      </c>
      <c r="C84" s="60">
        <v>12</v>
      </c>
      <c r="D84" s="57">
        <v>9150</v>
      </c>
      <c r="E84" s="60"/>
      <c r="F84" s="57"/>
      <c r="G84" s="63"/>
      <c r="H84" s="63"/>
      <c r="I84" s="40"/>
      <c r="J84" s="40"/>
      <c r="K84" s="41">
        <v>0</v>
      </c>
      <c r="L84">
        <v>11</v>
      </c>
    </row>
    <row r="85" spans="1:12" x14ac:dyDescent="0.3">
      <c r="A85" s="57">
        <v>11</v>
      </c>
      <c r="B85" s="57">
        <v>9336</v>
      </c>
      <c r="C85" s="60">
        <v>12</v>
      </c>
      <c r="D85" s="57">
        <v>9345</v>
      </c>
      <c r="E85" s="60"/>
      <c r="F85" s="57"/>
      <c r="G85" s="63"/>
      <c r="H85" s="63"/>
      <c r="I85" s="40"/>
      <c r="J85" s="40"/>
      <c r="K85" s="41">
        <v>0</v>
      </c>
      <c r="L85">
        <v>11</v>
      </c>
    </row>
    <row r="86" spans="1:12" x14ac:dyDescent="0.3">
      <c r="A86" s="57">
        <v>11</v>
      </c>
      <c r="B86" s="57">
        <v>9447</v>
      </c>
      <c r="C86" s="60">
        <v>12</v>
      </c>
      <c r="D86" s="57">
        <v>9455</v>
      </c>
      <c r="E86" s="60"/>
      <c r="F86" s="57"/>
      <c r="G86" s="63"/>
      <c r="H86" s="63"/>
      <c r="I86" s="40"/>
      <c r="J86" s="40"/>
      <c r="K86" s="41">
        <v>0</v>
      </c>
      <c r="L86">
        <v>11</v>
      </c>
    </row>
    <row r="87" spans="1:12" x14ac:dyDescent="0.3">
      <c r="A87" s="57">
        <v>11</v>
      </c>
      <c r="B87" s="57">
        <v>9593</v>
      </c>
      <c r="C87" s="60">
        <v>12</v>
      </c>
      <c r="D87" s="57">
        <v>9600</v>
      </c>
      <c r="E87" s="60"/>
      <c r="F87" s="57"/>
      <c r="G87" s="63"/>
      <c r="H87" s="63"/>
      <c r="I87" s="40"/>
      <c r="J87" s="40"/>
      <c r="K87" s="41">
        <v>0</v>
      </c>
      <c r="L87">
        <v>11</v>
      </c>
    </row>
    <row r="88" spans="1:12" x14ac:dyDescent="0.3">
      <c r="A88" s="57">
        <v>11</v>
      </c>
      <c r="B88" s="57">
        <v>9730</v>
      </c>
      <c r="C88" s="60">
        <v>12</v>
      </c>
      <c r="D88" s="57">
        <v>9740</v>
      </c>
      <c r="E88" s="60"/>
      <c r="F88" s="57"/>
      <c r="G88" s="63"/>
      <c r="H88" s="63"/>
      <c r="I88" s="40"/>
      <c r="J88" s="40"/>
      <c r="K88" s="41">
        <v>0</v>
      </c>
      <c r="L88">
        <v>11</v>
      </c>
    </row>
    <row r="89" spans="1:12" x14ac:dyDescent="0.3">
      <c r="A89" s="57">
        <v>11</v>
      </c>
      <c r="B89" s="57">
        <v>9858</v>
      </c>
      <c r="C89" s="60">
        <v>21</v>
      </c>
      <c r="D89" s="57">
        <v>9870</v>
      </c>
      <c r="E89" s="60"/>
      <c r="F89" s="57"/>
      <c r="G89" s="63"/>
      <c r="H89" s="63"/>
      <c r="I89" s="40"/>
      <c r="J89" s="40"/>
      <c r="K89" s="41">
        <v>0</v>
      </c>
      <c r="L89">
        <v>12</v>
      </c>
    </row>
    <row r="90" spans="1:12" x14ac:dyDescent="0.3">
      <c r="A90" s="57">
        <v>22</v>
      </c>
      <c r="B90" s="57">
        <v>9986</v>
      </c>
      <c r="C90" s="60">
        <v>14</v>
      </c>
      <c r="D90" s="57">
        <v>10004</v>
      </c>
      <c r="E90" s="60"/>
      <c r="F90" s="57"/>
      <c r="G90" s="63"/>
      <c r="H90" s="63"/>
      <c r="I90" s="40"/>
      <c r="J90" s="40"/>
      <c r="K90" s="41">
        <v>0</v>
      </c>
      <c r="L90">
        <v>21</v>
      </c>
    </row>
    <row r="91" spans="1:12" x14ac:dyDescent="0.3">
      <c r="A91" s="57">
        <v>11</v>
      </c>
      <c r="B91" s="57">
        <v>10123</v>
      </c>
      <c r="C91" s="60">
        <v>12</v>
      </c>
      <c r="D91" s="57">
        <v>10131</v>
      </c>
      <c r="E91" s="60"/>
      <c r="F91" s="57"/>
      <c r="G91" s="63"/>
      <c r="H91" s="63"/>
      <c r="I91" s="40"/>
      <c r="J91" s="40"/>
      <c r="K91" s="41">
        <v>0</v>
      </c>
      <c r="L91">
        <v>11</v>
      </c>
    </row>
    <row r="92" spans="1:12" x14ac:dyDescent="0.3">
      <c r="A92" s="58">
        <v>22</v>
      </c>
      <c r="B92" s="58">
        <v>10253</v>
      </c>
      <c r="C92" s="61">
        <v>14</v>
      </c>
      <c r="D92" s="58">
        <v>10285</v>
      </c>
      <c r="E92" s="61"/>
      <c r="F92" s="58"/>
      <c r="G92" s="64"/>
      <c r="H92" s="64"/>
      <c r="I92" s="39"/>
      <c r="J92" s="39"/>
      <c r="K92" s="49">
        <v>0</v>
      </c>
      <c r="L92">
        <v>21</v>
      </c>
    </row>
    <row r="93" spans="1:12" x14ac:dyDescent="0.3">
      <c r="A93" s="58">
        <v>11</v>
      </c>
      <c r="B93" s="58">
        <v>10402</v>
      </c>
      <c r="C93" s="61">
        <v>12</v>
      </c>
      <c r="D93" s="58">
        <v>10411</v>
      </c>
      <c r="E93" s="61"/>
      <c r="F93" s="58"/>
      <c r="G93" s="64"/>
      <c r="H93" s="64"/>
      <c r="I93" s="39"/>
      <c r="J93" s="39"/>
      <c r="K93" s="49">
        <v>0</v>
      </c>
      <c r="L93">
        <v>11</v>
      </c>
    </row>
    <row r="94" spans="1:12" x14ac:dyDescent="0.3">
      <c r="A94" s="58">
        <v>11</v>
      </c>
      <c r="B94" s="58">
        <v>10512</v>
      </c>
      <c r="C94" s="61">
        <v>21</v>
      </c>
      <c r="D94" s="58">
        <v>10542</v>
      </c>
      <c r="E94" s="61"/>
      <c r="F94" s="58"/>
      <c r="G94" s="64"/>
      <c r="H94" s="64"/>
      <c r="I94" s="39"/>
      <c r="J94" s="39"/>
      <c r="K94" s="49">
        <v>0</v>
      </c>
      <c r="L94">
        <v>12</v>
      </c>
    </row>
    <row r="95" spans="1:12" x14ac:dyDescent="0.3">
      <c r="A95" s="58">
        <v>22</v>
      </c>
      <c r="B95" s="58">
        <v>10657</v>
      </c>
      <c r="C95" s="61">
        <v>14</v>
      </c>
      <c r="D95" s="58">
        <v>10669</v>
      </c>
      <c r="E95" s="61"/>
      <c r="F95" s="58"/>
      <c r="G95" s="64"/>
      <c r="H95" s="64"/>
      <c r="I95" s="39"/>
      <c r="J95" s="39"/>
      <c r="K95" s="49">
        <v>0</v>
      </c>
      <c r="L95">
        <v>21</v>
      </c>
    </row>
    <row r="96" spans="1:12" x14ac:dyDescent="0.3">
      <c r="A96" s="58">
        <v>22</v>
      </c>
      <c r="B96" s="58">
        <v>10777</v>
      </c>
      <c r="C96" s="61">
        <v>14</v>
      </c>
      <c r="D96" s="58">
        <v>10789</v>
      </c>
      <c r="E96" s="61"/>
      <c r="F96" s="58"/>
      <c r="G96" s="64"/>
      <c r="H96" s="64"/>
      <c r="I96" s="39"/>
      <c r="J96" s="39"/>
      <c r="K96" s="49">
        <v>0</v>
      </c>
      <c r="L96">
        <v>21</v>
      </c>
    </row>
    <row r="97" spans="1:12" x14ac:dyDescent="0.3">
      <c r="A97" s="58">
        <v>11</v>
      </c>
      <c r="B97" s="58">
        <v>10945</v>
      </c>
      <c r="C97" s="61">
        <v>12</v>
      </c>
      <c r="D97" s="58">
        <v>10952</v>
      </c>
      <c r="E97" s="61"/>
      <c r="F97" s="58"/>
      <c r="G97" s="64"/>
      <c r="H97" s="64"/>
      <c r="I97" s="39"/>
      <c r="J97" s="39"/>
      <c r="K97" s="49">
        <v>0</v>
      </c>
      <c r="L97">
        <v>11</v>
      </c>
    </row>
    <row r="98" spans="1:12" x14ac:dyDescent="0.3">
      <c r="A98" s="58">
        <v>22</v>
      </c>
      <c r="B98" s="58">
        <v>11068</v>
      </c>
      <c r="C98" s="61">
        <v>23</v>
      </c>
      <c r="D98" s="58">
        <v>11075</v>
      </c>
      <c r="E98" s="61"/>
      <c r="F98" s="58"/>
      <c r="G98" s="64"/>
      <c r="H98" s="64"/>
      <c r="I98" s="39"/>
      <c r="J98" s="39"/>
      <c r="K98" s="49">
        <v>0</v>
      </c>
      <c r="L98">
        <v>22</v>
      </c>
    </row>
    <row r="99" spans="1:12" x14ac:dyDescent="0.3">
      <c r="A99" s="58">
        <v>11</v>
      </c>
      <c r="B99" s="58">
        <v>11190</v>
      </c>
      <c r="C99" s="61">
        <v>12</v>
      </c>
      <c r="D99" s="58">
        <v>11197</v>
      </c>
      <c r="E99" s="61"/>
      <c r="F99" s="58"/>
      <c r="G99" s="64"/>
      <c r="H99" s="64"/>
      <c r="I99" s="39"/>
      <c r="J99" s="39"/>
      <c r="K99" s="49">
        <v>0</v>
      </c>
      <c r="L99">
        <v>11</v>
      </c>
    </row>
    <row r="100" spans="1:12" x14ac:dyDescent="0.3">
      <c r="A100" s="58">
        <v>11</v>
      </c>
      <c r="B100" s="58">
        <v>11342</v>
      </c>
      <c r="C100" s="61">
        <v>12</v>
      </c>
      <c r="D100" s="58">
        <v>11350</v>
      </c>
      <c r="E100" s="61"/>
      <c r="F100" s="58"/>
      <c r="G100" s="64"/>
      <c r="H100" s="64"/>
      <c r="I100" s="39"/>
      <c r="J100" s="39"/>
      <c r="K100" s="49">
        <v>0</v>
      </c>
      <c r="L100">
        <v>11</v>
      </c>
    </row>
    <row r="101" spans="1:12" x14ac:dyDescent="0.3">
      <c r="A101" s="58">
        <v>11</v>
      </c>
      <c r="B101" s="58">
        <v>11466</v>
      </c>
      <c r="C101" s="61">
        <v>12</v>
      </c>
      <c r="D101" s="58">
        <v>11474</v>
      </c>
      <c r="E101" s="61"/>
      <c r="F101" s="58"/>
      <c r="G101" s="64"/>
      <c r="H101" s="64"/>
      <c r="I101" s="39"/>
      <c r="J101" s="39"/>
      <c r="K101" s="49">
        <v>0</v>
      </c>
      <c r="L101">
        <v>11</v>
      </c>
    </row>
    <row r="102" spans="1:12" x14ac:dyDescent="0.3">
      <c r="A102" s="58">
        <v>11</v>
      </c>
      <c r="B102" s="58">
        <v>11588</v>
      </c>
      <c r="C102" s="61">
        <v>12</v>
      </c>
      <c r="D102" s="58">
        <v>11595</v>
      </c>
      <c r="E102" s="61"/>
      <c r="F102" s="58"/>
      <c r="G102" s="64"/>
      <c r="H102" s="64"/>
      <c r="I102" s="39"/>
      <c r="J102" s="39"/>
      <c r="K102" s="49">
        <v>0</v>
      </c>
      <c r="L102">
        <v>11</v>
      </c>
    </row>
    <row r="103" spans="1:12" x14ac:dyDescent="0.3">
      <c r="A103" s="58">
        <v>11</v>
      </c>
      <c r="B103" s="58">
        <v>11725</v>
      </c>
      <c r="C103" s="61">
        <v>12</v>
      </c>
      <c r="D103" s="58">
        <v>11733</v>
      </c>
      <c r="E103" s="61"/>
      <c r="F103" s="58"/>
      <c r="G103" s="64"/>
      <c r="H103" s="64"/>
      <c r="I103" s="39"/>
      <c r="J103" s="39"/>
      <c r="K103" s="49">
        <v>0</v>
      </c>
      <c r="L103">
        <v>11</v>
      </c>
    </row>
    <row r="104" spans="1:12" x14ac:dyDescent="0.3">
      <c r="A104" s="58">
        <v>11</v>
      </c>
      <c r="B104" s="58">
        <v>11853</v>
      </c>
      <c r="C104" s="61">
        <v>21</v>
      </c>
      <c r="D104" s="58">
        <v>11868</v>
      </c>
      <c r="E104" s="61"/>
      <c r="F104" s="58"/>
      <c r="G104" s="64"/>
      <c r="H104" s="64"/>
      <c r="I104" s="39"/>
      <c r="J104" s="39"/>
      <c r="K104" s="49">
        <v>0</v>
      </c>
      <c r="L104">
        <v>12</v>
      </c>
    </row>
    <row r="105" spans="1:12" x14ac:dyDescent="0.3">
      <c r="A105" s="58">
        <v>11</v>
      </c>
      <c r="B105" s="58">
        <v>11976</v>
      </c>
      <c r="C105" s="61">
        <v>12</v>
      </c>
      <c r="D105" s="58">
        <v>11984</v>
      </c>
      <c r="E105" s="61"/>
      <c r="F105" s="58"/>
      <c r="G105" s="64"/>
      <c r="H105" s="64"/>
      <c r="I105" s="39"/>
      <c r="J105" s="39"/>
      <c r="K105" s="49">
        <v>0</v>
      </c>
      <c r="L105">
        <v>11</v>
      </c>
    </row>
    <row r="106" spans="1:12" x14ac:dyDescent="0.3">
      <c r="A106" s="58">
        <v>11</v>
      </c>
      <c r="B106" s="58">
        <v>12093</v>
      </c>
      <c r="C106" s="61">
        <v>21</v>
      </c>
      <c r="D106" s="58">
        <v>12106</v>
      </c>
      <c r="E106" s="61"/>
      <c r="F106" s="58"/>
      <c r="G106" s="64"/>
      <c r="H106" s="64"/>
      <c r="I106" s="39"/>
      <c r="J106" s="39"/>
      <c r="K106" s="49">
        <v>0</v>
      </c>
      <c r="L106">
        <v>12</v>
      </c>
    </row>
    <row r="107" spans="1:12" x14ac:dyDescent="0.3">
      <c r="A107" s="58">
        <v>11</v>
      </c>
      <c r="B107" s="58">
        <v>12202</v>
      </c>
      <c r="C107" s="61">
        <v>12</v>
      </c>
      <c r="D107" s="58">
        <v>12210</v>
      </c>
      <c r="E107" s="61"/>
      <c r="F107" s="58"/>
      <c r="G107" s="64"/>
      <c r="H107" s="64"/>
      <c r="I107" s="39"/>
      <c r="J107" s="39"/>
      <c r="K107" s="49">
        <v>0</v>
      </c>
      <c r="L107">
        <v>11</v>
      </c>
    </row>
    <row r="108" spans="1:12" x14ac:dyDescent="0.3">
      <c r="A108" s="58">
        <v>11</v>
      </c>
      <c r="B108" s="58">
        <v>12331</v>
      </c>
      <c r="C108" s="61">
        <v>12</v>
      </c>
      <c r="D108" s="58">
        <v>12338</v>
      </c>
      <c r="E108" s="61"/>
      <c r="F108" s="58"/>
      <c r="G108" s="64"/>
      <c r="H108" s="64"/>
      <c r="I108" s="39"/>
      <c r="J108" s="39"/>
      <c r="K108" s="49">
        <v>0</v>
      </c>
      <c r="L108">
        <v>11</v>
      </c>
    </row>
    <row r="109" spans="1:12" x14ac:dyDescent="0.3">
      <c r="A109" s="58">
        <v>11</v>
      </c>
      <c r="B109" s="58">
        <v>12468</v>
      </c>
      <c r="C109" s="61">
        <v>12</v>
      </c>
      <c r="D109" s="58">
        <v>12475</v>
      </c>
      <c r="E109" s="61"/>
      <c r="F109" s="58"/>
      <c r="G109" s="64"/>
      <c r="H109" s="64"/>
      <c r="I109" s="39"/>
      <c r="J109" s="39"/>
      <c r="K109" s="49">
        <v>0</v>
      </c>
      <c r="L109">
        <v>11</v>
      </c>
    </row>
    <row r="110" spans="1:12" x14ac:dyDescent="0.3">
      <c r="A110" s="58">
        <v>11</v>
      </c>
      <c r="B110" s="58">
        <v>12616</v>
      </c>
      <c r="C110" s="61">
        <v>12</v>
      </c>
      <c r="D110" s="58">
        <v>12623</v>
      </c>
      <c r="E110" s="61"/>
      <c r="F110" s="58"/>
      <c r="G110" s="64"/>
      <c r="H110" s="64"/>
      <c r="I110" s="39"/>
      <c r="J110" s="39"/>
      <c r="K110" s="49">
        <v>0</v>
      </c>
      <c r="L110">
        <v>11</v>
      </c>
    </row>
    <row r="111" spans="1:12" x14ac:dyDescent="0.3">
      <c r="A111" s="58">
        <v>11</v>
      </c>
      <c r="B111" s="58">
        <v>12736</v>
      </c>
      <c r="C111" s="61">
        <v>12</v>
      </c>
      <c r="D111" s="58">
        <v>12744</v>
      </c>
      <c r="E111" s="61"/>
      <c r="F111" s="58"/>
      <c r="G111" s="64"/>
      <c r="H111" s="64"/>
      <c r="I111" s="39"/>
      <c r="J111" s="39"/>
      <c r="K111" s="49">
        <v>0</v>
      </c>
      <c r="L111">
        <v>11</v>
      </c>
    </row>
    <row r="112" spans="1:12" x14ac:dyDescent="0.3">
      <c r="A112" s="58">
        <v>11</v>
      </c>
      <c r="B112" s="58">
        <v>12868</v>
      </c>
      <c r="C112" s="61">
        <v>12</v>
      </c>
      <c r="D112" s="58">
        <v>12875</v>
      </c>
      <c r="E112" s="61"/>
      <c r="F112" s="58"/>
      <c r="G112" s="64"/>
      <c r="H112" s="64"/>
      <c r="I112" s="39"/>
      <c r="J112" s="39"/>
      <c r="K112" s="49">
        <v>0</v>
      </c>
      <c r="L112">
        <v>11</v>
      </c>
    </row>
    <row r="113" spans="1:12" x14ac:dyDescent="0.3">
      <c r="A113" s="58">
        <v>11</v>
      </c>
      <c r="B113" s="58">
        <v>12997</v>
      </c>
      <c r="C113" s="61">
        <v>12</v>
      </c>
      <c r="D113" s="58">
        <v>13001</v>
      </c>
      <c r="E113" s="61"/>
      <c r="F113" s="58"/>
      <c r="G113" s="64"/>
      <c r="H113" s="64"/>
      <c r="I113" s="39"/>
      <c r="J113" s="39"/>
      <c r="K113" s="49">
        <v>0</v>
      </c>
      <c r="L113">
        <v>11</v>
      </c>
    </row>
    <row r="114" spans="1:12" x14ac:dyDescent="0.3">
      <c r="A114" s="58">
        <v>11</v>
      </c>
      <c r="B114" s="58">
        <v>13148</v>
      </c>
      <c r="C114" s="61">
        <v>12</v>
      </c>
      <c r="D114" s="58">
        <v>13156</v>
      </c>
      <c r="E114" s="61"/>
      <c r="F114" s="58"/>
      <c r="G114" s="64"/>
      <c r="H114" s="64"/>
      <c r="I114" s="39"/>
      <c r="J114" s="39"/>
      <c r="K114" s="49">
        <v>0</v>
      </c>
      <c r="L114">
        <v>11</v>
      </c>
    </row>
    <row r="115" spans="1:12" x14ac:dyDescent="0.3">
      <c r="A115" s="58">
        <v>11</v>
      </c>
      <c r="B115" s="58">
        <v>13329</v>
      </c>
      <c r="C115" s="61">
        <v>12</v>
      </c>
      <c r="D115" s="58">
        <v>13336</v>
      </c>
      <c r="E115" s="61"/>
      <c r="F115" s="58"/>
      <c r="G115" s="64"/>
      <c r="H115" s="64"/>
      <c r="I115" s="39"/>
      <c r="J115" s="39"/>
      <c r="K115" s="49">
        <v>0</v>
      </c>
      <c r="L115">
        <v>11</v>
      </c>
    </row>
    <row r="116" spans="1:12" x14ac:dyDescent="0.3">
      <c r="A116" s="58">
        <v>11</v>
      </c>
      <c r="B116" s="58">
        <v>13456</v>
      </c>
      <c r="C116" s="61">
        <v>12</v>
      </c>
      <c r="D116" s="58">
        <v>13463</v>
      </c>
      <c r="E116" s="61"/>
      <c r="F116" s="58"/>
      <c r="G116" s="64"/>
      <c r="H116" s="64"/>
      <c r="I116" s="39"/>
      <c r="J116" s="39"/>
      <c r="K116" s="49">
        <v>0</v>
      </c>
      <c r="L116">
        <v>11</v>
      </c>
    </row>
    <row r="117" spans="1:12" x14ac:dyDescent="0.3">
      <c r="A117" s="58">
        <v>11</v>
      </c>
      <c r="B117" s="58">
        <v>13595</v>
      </c>
      <c r="C117" s="61">
        <v>12</v>
      </c>
      <c r="D117" s="58">
        <v>13601</v>
      </c>
      <c r="E117" s="61"/>
      <c r="F117" s="58"/>
      <c r="G117" s="64"/>
      <c r="H117" s="64"/>
      <c r="I117" s="39"/>
      <c r="J117" s="39"/>
      <c r="K117" s="49">
        <v>0</v>
      </c>
      <c r="L117">
        <v>11</v>
      </c>
    </row>
    <row r="118" spans="1:12" x14ac:dyDescent="0.3">
      <c r="A118" s="58">
        <v>11</v>
      </c>
      <c r="B118" s="58">
        <v>13759</v>
      </c>
      <c r="C118" s="61">
        <v>12</v>
      </c>
      <c r="D118" s="58">
        <v>13767</v>
      </c>
      <c r="E118" s="61"/>
      <c r="F118" s="58"/>
      <c r="G118" s="64"/>
      <c r="H118" s="64"/>
      <c r="I118" s="39"/>
      <c r="J118" s="39"/>
      <c r="K118" s="49">
        <v>0</v>
      </c>
      <c r="L118">
        <v>11</v>
      </c>
    </row>
    <row r="119" spans="1:12" x14ac:dyDescent="0.3">
      <c r="A119" s="58">
        <v>11</v>
      </c>
      <c r="B119" s="58">
        <v>13888</v>
      </c>
      <c r="C119" s="61">
        <v>12</v>
      </c>
      <c r="D119" s="58">
        <v>13895</v>
      </c>
      <c r="E119" s="61"/>
      <c r="F119" s="58"/>
      <c r="G119" s="64"/>
      <c r="H119" s="64"/>
      <c r="I119" s="39"/>
      <c r="J119" s="39"/>
      <c r="K119" s="49">
        <v>0</v>
      </c>
      <c r="L119">
        <v>11</v>
      </c>
    </row>
    <row r="120" spans="1:12" x14ac:dyDescent="0.3">
      <c r="A120" s="57">
        <v>11</v>
      </c>
      <c r="B120" s="57">
        <v>14084</v>
      </c>
      <c r="C120" s="60">
        <v>12</v>
      </c>
      <c r="D120" s="57">
        <v>14092</v>
      </c>
      <c r="E120" s="60"/>
      <c r="F120" s="57"/>
      <c r="G120" s="63"/>
      <c r="H120" s="63"/>
      <c r="I120" s="40"/>
      <c r="J120" s="40"/>
      <c r="K120" s="41">
        <v>0</v>
      </c>
      <c r="L120">
        <v>11</v>
      </c>
    </row>
    <row r="121" spans="1:12" x14ac:dyDescent="0.3">
      <c r="A121" s="57">
        <v>11</v>
      </c>
      <c r="B121" s="57">
        <v>14195</v>
      </c>
      <c r="C121" s="60">
        <v>21</v>
      </c>
      <c r="D121" s="57">
        <v>14210</v>
      </c>
      <c r="E121" s="60"/>
      <c r="F121" s="57"/>
      <c r="G121" s="63"/>
      <c r="H121" s="63"/>
      <c r="I121" s="40"/>
      <c r="J121" s="40"/>
      <c r="K121" s="41">
        <v>0</v>
      </c>
      <c r="L121">
        <v>12</v>
      </c>
    </row>
    <row r="122" spans="1:12" x14ac:dyDescent="0.3">
      <c r="A122" s="57">
        <v>11</v>
      </c>
      <c r="B122" s="57">
        <v>14313</v>
      </c>
      <c r="C122" s="60">
        <v>12</v>
      </c>
      <c r="D122" s="57">
        <v>14322</v>
      </c>
      <c r="E122" s="60"/>
      <c r="F122" s="57"/>
      <c r="G122" s="63"/>
      <c r="H122" s="63"/>
      <c r="I122" s="40"/>
      <c r="J122" s="40"/>
      <c r="K122" s="41">
        <v>0</v>
      </c>
      <c r="L122">
        <v>11</v>
      </c>
    </row>
    <row r="123" spans="1:12" x14ac:dyDescent="0.3">
      <c r="A123" s="57">
        <v>11</v>
      </c>
      <c r="B123" s="57">
        <v>14430</v>
      </c>
      <c r="C123" s="60">
        <v>12</v>
      </c>
      <c r="D123" s="57">
        <v>14435</v>
      </c>
      <c r="E123" s="60"/>
      <c r="F123" s="57"/>
      <c r="G123" s="63"/>
      <c r="H123" s="63"/>
      <c r="I123" s="40"/>
      <c r="J123" s="40"/>
      <c r="K123" s="41">
        <v>0</v>
      </c>
      <c r="L123">
        <v>11</v>
      </c>
    </row>
    <row r="124" spans="1:12" x14ac:dyDescent="0.3">
      <c r="A124" s="57">
        <v>11</v>
      </c>
      <c r="B124" s="57">
        <v>14591</v>
      </c>
      <c r="C124" s="60">
        <v>12</v>
      </c>
      <c r="D124" s="57">
        <v>14598</v>
      </c>
      <c r="E124" s="60"/>
      <c r="F124" s="57"/>
      <c r="G124" s="63"/>
      <c r="H124" s="63"/>
      <c r="I124" s="40"/>
      <c r="J124" s="40"/>
      <c r="K124" s="41">
        <v>0</v>
      </c>
      <c r="L124">
        <v>11</v>
      </c>
    </row>
    <row r="125" spans="1:12" x14ac:dyDescent="0.3">
      <c r="A125" s="57">
        <v>11</v>
      </c>
      <c r="B125" s="57">
        <v>14715</v>
      </c>
      <c r="C125" s="60">
        <v>12</v>
      </c>
      <c r="D125" s="57">
        <v>14721</v>
      </c>
      <c r="E125" s="60"/>
      <c r="F125" s="57"/>
      <c r="G125" s="63"/>
      <c r="H125" s="63"/>
      <c r="I125" s="40"/>
      <c r="J125" s="40"/>
      <c r="K125" s="41">
        <v>0</v>
      </c>
      <c r="L125">
        <v>11</v>
      </c>
    </row>
    <row r="126" spans="1:12" x14ac:dyDescent="0.3">
      <c r="A126" s="57">
        <v>11</v>
      </c>
      <c r="B126" s="57">
        <v>14877</v>
      </c>
      <c r="C126" s="60">
        <v>12</v>
      </c>
      <c r="D126" s="57">
        <v>14885</v>
      </c>
      <c r="E126" s="60"/>
      <c r="F126" s="57"/>
      <c r="G126" s="63"/>
      <c r="H126" s="63"/>
      <c r="I126" s="40"/>
      <c r="J126" s="40"/>
      <c r="K126" s="41">
        <v>0</v>
      </c>
      <c r="L126">
        <v>11</v>
      </c>
    </row>
    <row r="127" spans="1:12" x14ac:dyDescent="0.3">
      <c r="A127" s="57">
        <v>11</v>
      </c>
      <c r="B127" s="57">
        <v>15008</v>
      </c>
      <c r="C127" s="60">
        <v>12</v>
      </c>
      <c r="D127" s="57">
        <v>15016</v>
      </c>
      <c r="E127" s="60"/>
      <c r="F127" s="57"/>
      <c r="G127" s="63"/>
      <c r="H127" s="63"/>
      <c r="I127" s="40"/>
      <c r="J127" s="40"/>
      <c r="K127" s="41">
        <v>0</v>
      </c>
      <c r="L127">
        <v>11</v>
      </c>
    </row>
    <row r="128" spans="1:12" x14ac:dyDescent="0.3">
      <c r="A128" s="57">
        <v>11</v>
      </c>
      <c r="B128" s="57">
        <v>15143</v>
      </c>
      <c r="C128" s="60">
        <v>12</v>
      </c>
      <c r="D128" s="57">
        <v>15148</v>
      </c>
      <c r="E128" s="60"/>
      <c r="F128" s="57"/>
      <c r="G128" s="63"/>
      <c r="H128" s="63"/>
      <c r="I128" s="40"/>
      <c r="J128" s="40"/>
      <c r="K128" s="41">
        <v>0</v>
      </c>
      <c r="L128">
        <v>11</v>
      </c>
    </row>
    <row r="129" spans="1:12" x14ac:dyDescent="0.3">
      <c r="A129" s="57">
        <v>11</v>
      </c>
      <c r="B129" s="57">
        <v>15271</v>
      </c>
      <c r="C129" s="60">
        <v>12</v>
      </c>
      <c r="D129" s="57">
        <v>15278</v>
      </c>
      <c r="E129" s="60"/>
      <c r="F129" s="57"/>
      <c r="G129" s="63"/>
      <c r="H129" s="63"/>
      <c r="I129" s="40"/>
      <c r="J129" s="40"/>
      <c r="K129" s="41">
        <v>0</v>
      </c>
      <c r="L129">
        <v>11</v>
      </c>
    </row>
    <row r="130" spans="1:12" x14ac:dyDescent="0.3">
      <c r="A130" s="57">
        <v>11</v>
      </c>
      <c r="B130" s="57">
        <v>15392</v>
      </c>
      <c r="C130" s="60">
        <v>12</v>
      </c>
      <c r="D130" s="57">
        <v>15397</v>
      </c>
      <c r="E130" s="60"/>
      <c r="F130" s="57"/>
      <c r="G130" s="63"/>
      <c r="H130" s="63"/>
      <c r="I130" s="40"/>
      <c r="J130" s="40"/>
      <c r="K130" s="41">
        <v>0</v>
      </c>
      <c r="L130">
        <v>11</v>
      </c>
    </row>
    <row r="131" spans="1:12" x14ac:dyDescent="0.3">
      <c r="A131" s="57">
        <v>11</v>
      </c>
      <c r="B131" s="57">
        <v>15494</v>
      </c>
      <c r="C131" s="60">
        <v>21</v>
      </c>
      <c r="D131" s="57">
        <v>15507</v>
      </c>
      <c r="E131" s="60"/>
      <c r="F131" s="57"/>
      <c r="G131" s="63"/>
      <c r="H131" s="63"/>
      <c r="I131" s="40"/>
      <c r="J131" s="40"/>
      <c r="K131" s="41">
        <v>0</v>
      </c>
      <c r="L131">
        <v>12</v>
      </c>
    </row>
    <row r="132" spans="1:12" x14ac:dyDescent="0.3">
      <c r="A132" s="57">
        <v>11</v>
      </c>
      <c r="B132" s="57">
        <v>15601</v>
      </c>
      <c r="C132" s="60">
        <v>12</v>
      </c>
      <c r="D132" s="57">
        <v>15624</v>
      </c>
      <c r="E132" s="60"/>
      <c r="F132" s="57"/>
      <c r="G132" s="63"/>
      <c r="H132" s="63"/>
      <c r="I132" s="40"/>
      <c r="J132" s="40"/>
      <c r="K132" s="41">
        <v>0</v>
      </c>
      <c r="L132">
        <v>11</v>
      </c>
    </row>
    <row r="133" spans="1:12" x14ac:dyDescent="0.3">
      <c r="A133" s="57">
        <v>11</v>
      </c>
      <c r="B133" s="57">
        <v>15730</v>
      </c>
      <c r="C133" s="60">
        <v>12</v>
      </c>
      <c r="D133" s="57">
        <v>15752</v>
      </c>
      <c r="E133" s="60"/>
      <c r="F133" s="57"/>
      <c r="G133" s="63"/>
      <c r="H133" s="63"/>
      <c r="I133" s="40"/>
      <c r="J133" s="40"/>
      <c r="K133" s="41">
        <v>0</v>
      </c>
      <c r="L133">
        <v>11</v>
      </c>
    </row>
    <row r="134" spans="1:12" x14ac:dyDescent="0.3">
      <c r="A134" s="57">
        <v>11</v>
      </c>
      <c r="B134" s="57">
        <v>15853</v>
      </c>
      <c r="C134" s="60">
        <v>12</v>
      </c>
      <c r="D134" s="57">
        <v>15861</v>
      </c>
      <c r="E134" s="60"/>
      <c r="F134" s="57"/>
      <c r="G134" s="63"/>
      <c r="H134" s="63"/>
      <c r="I134" s="40"/>
      <c r="J134" s="40"/>
      <c r="K134" s="41">
        <v>0</v>
      </c>
      <c r="L134">
        <v>11</v>
      </c>
    </row>
    <row r="135" spans="1:12" x14ac:dyDescent="0.3">
      <c r="A135" s="57">
        <v>11</v>
      </c>
      <c r="B135" s="57">
        <v>15970</v>
      </c>
      <c r="C135" s="60">
        <v>12</v>
      </c>
      <c r="D135" s="57">
        <v>15978</v>
      </c>
      <c r="E135" s="60"/>
      <c r="F135" s="57"/>
      <c r="G135" s="63"/>
      <c r="H135" s="63"/>
      <c r="I135" s="40"/>
      <c r="J135" s="40"/>
      <c r="K135" s="41">
        <v>0</v>
      </c>
      <c r="L135">
        <v>11</v>
      </c>
    </row>
    <row r="136" spans="1:12" x14ac:dyDescent="0.3">
      <c r="A136" s="57">
        <v>11</v>
      </c>
      <c r="B136" s="57">
        <v>16101</v>
      </c>
      <c r="C136" s="60">
        <v>12</v>
      </c>
      <c r="D136" s="57">
        <v>16109</v>
      </c>
      <c r="E136" s="60"/>
      <c r="F136" s="57"/>
      <c r="G136" s="63"/>
      <c r="H136" s="63"/>
      <c r="I136" s="40"/>
      <c r="J136" s="40"/>
      <c r="K136" s="41">
        <v>0</v>
      </c>
      <c r="L136">
        <v>11</v>
      </c>
    </row>
    <row r="137" spans="1:12" x14ac:dyDescent="0.3">
      <c r="A137" s="57">
        <v>11</v>
      </c>
      <c r="B137" s="57">
        <v>16234</v>
      </c>
      <c r="C137" s="60">
        <v>12</v>
      </c>
      <c r="D137" s="57">
        <v>16239</v>
      </c>
      <c r="E137" s="60"/>
      <c r="F137" s="57"/>
      <c r="G137" s="63"/>
      <c r="H137" s="63"/>
      <c r="I137" s="40"/>
      <c r="J137" s="40"/>
      <c r="K137" s="41">
        <v>0</v>
      </c>
      <c r="L137">
        <v>11</v>
      </c>
    </row>
    <row r="138" spans="1:12" x14ac:dyDescent="0.3">
      <c r="A138" s="57">
        <v>11</v>
      </c>
      <c r="B138" s="57">
        <v>16411</v>
      </c>
      <c r="C138" s="60">
        <v>12</v>
      </c>
      <c r="D138" s="57">
        <v>16419</v>
      </c>
      <c r="E138" s="60"/>
      <c r="F138" s="57"/>
      <c r="G138" s="63"/>
      <c r="H138" s="63"/>
      <c r="I138" s="40"/>
      <c r="J138" s="40"/>
      <c r="K138" s="41">
        <v>0</v>
      </c>
      <c r="L138">
        <v>11</v>
      </c>
    </row>
    <row r="139" spans="1:12" x14ac:dyDescent="0.3">
      <c r="A139" s="57">
        <v>11</v>
      </c>
      <c r="B139" s="57">
        <v>16530</v>
      </c>
      <c r="C139" s="60">
        <v>12</v>
      </c>
      <c r="D139" s="57">
        <v>16538</v>
      </c>
      <c r="E139" s="60"/>
      <c r="F139" s="57"/>
      <c r="G139" s="63"/>
      <c r="H139" s="63"/>
      <c r="I139" s="40"/>
      <c r="J139" s="40"/>
      <c r="K139" s="41">
        <v>0</v>
      </c>
      <c r="L139">
        <v>11</v>
      </c>
    </row>
    <row r="140" spans="1:12" x14ac:dyDescent="0.3">
      <c r="A140" s="57">
        <v>11</v>
      </c>
      <c r="B140" s="57">
        <v>16702</v>
      </c>
      <c r="C140" s="60">
        <v>12</v>
      </c>
      <c r="D140" s="57">
        <v>16710</v>
      </c>
      <c r="E140" s="60"/>
      <c r="F140" s="57"/>
      <c r="G140" s="63"/>
      <c r="H140" s="63"/>
      <c r="I140" s="40"/>
      <c r="J140" s="40"/>
      <c r="K140" s="41">
        <v>0</v>
      </c>
      <c r="L140">
        <v>11</v>
      </c>
    </row>
    <row r="141" spans="1:12" x14ac:dyDescent="0.3">
      <c r="A141" s="57">
        <v>11</v>
      </c>
      <c r="B141" s="57">
        <v>16828</v>
      </c>
      <c r="C141" s="60">
        <v>12</v>
      </c>
      <c r="D141" s="57">
        <v>16862</v>
      </c>
      <c r="E141" s="60"/>
      <c r="F141" s="57"/>
      <c r="G141" s="63"/>
      <c r="H141" s="63"/>
      <c r="I141" s="40"/>
      <c r="J141" s="40"/>
      <c r="K141" s="41">
        <v>0</v>
      </c>
      <c r="L141">
        <v>11</v>
      </c>
    </row>
    <row r="142" spans="1:12" x14ac:dyDescent="0.3">
      <c r="A142" s="57">
        <v>11</v>
      </c>
      <c r="B142" s="57">
        <v>17042</v>
      </c>
      <c r="C142" s="60">
        <v>12</v>
      </c>
      <c r="D142" s="57">
        <v>17050</v>
      </c>
      <c r="E142" s="60"/>
      <c r="F142" s="57"/>
      <c r="G142" s="63"/>
      <c r="H142" s="63"/>
      <c r="I142" s="40"/>
      <c r="J142" s="40"/>
      <c r="K142" s="41">
        <v>0</v>
      </c>
      <c r="L142">
        <v>11</v>
      </c>
    </row>
    <row r="143" spans="1:12" x14ac:dyDescent="0.3">
      <c r="A143" s="57">
        <v>11</v>
      </c>
      <c r="B143" s="57">
        <v>17159</v>
      </c>
      <c r="C143" s="60">
        <v>12</v>
      </c>
      <c r="D143" s="57">
        <v>17167</v>
      </c>
      <c r="E143" s="60"/>
      <c r="F143" s="57"/>
      <c r="G143" s="63"/>
      <c r="H143" s="63"/>
      <c r="I143" s="40"/>
      <c r="J143" s="40"/>
      <c r="K143" s="41">
        <v>0</v>
      </c>
      <c r="L143">
        <v>11</v>
      </c>
    </row>
    <row r="144" spans="1:12" x14ac:dyDescent="0.3">
      <c r="A144" s="57">
        <v>11</v>
      </c>
      <c r="B144" s="57">
        <v>17318</v>
      </c>
      <c r="C144" s="60">
        <v>12</v>
      </c>
      <c r="D144" s="57">
        <v>17326</v>
      </c>
      <c r="E144" s="60"/>
      <c r="F144" s="57"/>
      <c r="G144" s="63"/>
      <c r="H144" s="63"/>
      <c r="I144" s="40"/>
      <c r="J144" s="40"/>
      <c r="K144" s="41">
        <v>0</v>
      </c>
      <c r="L144">
        <v>11</v>
      </c>
    </row>
    <row r="145" spans="1:12" x14ac:dyDescent="0.3">
      <c r="A145" s="57">
        <v>11</v>
      </c>
      <c r="B145" s="57">
        <v>17435</v>
      </c>
      <c r="C145" s="60">
        <v>12</v>
      </c>
      <c r="D145" s="57">
        <v>17444</v>
      </c>
      <c r="E145" s="60"/>
      <c r="F145" s="57"/>
      <c r="G145" s="63"/>
      <c r="H145" s="63"/>
      <c r="I145" s="40"/>
      <c r="J145" s="40"/>
      <c r="K145" s="41">
        <v>0</v>
      </c>
      <c r="L145">
        <v>11</v>
      </c>
    </row>
    <row r="146" spans="1:12" x14ac:dyDescent="0.3">
      <c r="A146" s="57">
        <v>11</v>
      </c>
      <c r="B146" s="57">
        <v>17621</v>
      </c>
      <c r="C146" s="60">
        <v>12</v>
      </c>
      <c r="D146" s="57">
        <v>17629</v>
      </c>
      <c r="E146" s="60"/>
      <c r="F146" s="57"/>
      <c r="G146" s="63"/>
      <c r="H146" s="63"/>
      <c r="I146" s="40"/>
      <c r="J146" s="40"/>
      <c r="K146" s="41">
        <v>0</v>
      </c>
      <c r="L146">
        <v>11</v>
      </c>
    </row>
    <row r="147" spans="1:12" x14ac:dyDescent="0.3">
      <c r="A147" s="57">
        <v>22</v>
      </c>
      <c r="B147" s="57">
        <v>17746</v>
      </c>
      <c r="C147" s="60">
        <v>14</v>
      </c>
      <c r="D147" s="57">
        <v>17759</v>
      </c>
      <c r="E147" s="60"/>
      <c r="F147" s="57"/>
      <c r="G147" s="63"/>
      <c r="H147" s="63"/>
      <c r="I147" s="40"/>
      <c r="J147" s="40"/>
      <c r="K147" s="41">
        <v>0</v>
      </c>
      <c r="L147">
        <v>21</v>
      </c>
    </row>
    <row r="148" spans="1:12" x14ac:dyDescent="0.3">
      <c r="A148" s="57">
        <v>11</v>
      </c>
      <c r="B148" s="57">
        <v>18000</v>
      </c>
      <c r="C148" s="60">
        <v>12</v>
      </c>
      <c r="D148" s="57">
        <v>18007</v>
      </c>
      <c r="E148" s="60"/>
      <c r="F148" s="57"/>
      <c r="G148" s="63"/>
      <c r="H148" s="63"/>
      <c r="I148" s="40"/>
      <c r="J148" s="40"/>
      <c r="K148" s="41">
        <v>0</v>
      </c>
      <c r="L148">
        <v>11</v>
      </c>
    </row>
    <row r="149" spans="1:12" x14ac:dyDescent="0.3">
      <c r="A149" s="58">
        <v>11</v>
      </c>
      <c r="B149" s="58">
        <v>18119</v>
      </c>
      <c r="C149" s="61">
        <v>12</v>
      </c>
      <c r="D149" s="58">
        <v>18125</v>
      </c>
      <c r="E149" s="61"/>
      <c r="F149" s="58"/>
      <c r="G149" s="64"/>
      <c r="H149" s="64"/>
      <c r="I149" s="39"/>
      <c r="J149" s="39"/>
      <c r="K149" s="49">
        <v>0</v>
      </c>
      <c r="L149">
        <v>11</v>
      </c>
    </row>
    <row r="150" spans="1:12" x14ac:dyDescent="0.3">
      <c r="A150" s="58">
        <v>22</v>
      </c>
      <c r="B150" s="58">
        <v>18249</v>
      </c>
      <c r="C150" s="61">
        <v>23</v>
      </c>
      <c r="D150" s="58">
        <v>18260</v>
      </c>
      <c r="E150" s="61"/>
      <c r="F150" s="58"/>
      <c r="G150" s="64"/>
      <c r="H150" s="64"/>
      <c r="I150" s="39"/>
      <c r="J150" s="39"/>
      <c r="K150" s="49">
        <v>0</v>
      </c>
      <c r="L150">
        <v>22</v>
      </c>
    </row>
    <row r="151" spans="1:12" x14ac:dyDescent="0.3">
      <c r="A151" s="58">
        <v>11</v>
      </c>
      <c r="B151" s="58">
        <v>18437</v>
      </c>
      <c r="C151" s="61">
        <v>12</v>
      </c>
      <c r="D151" s="58">
        <v>18444</v>
      </c>
      <c r="E151" s="61"/>
      <c r="F151" s="58"/>
      <c r="G151" s="64"/>
      <c r="H151" s="64"/>
      <c r="I151" s="39"/>
      <c r="J151" s="39"/>
      <c r="K151" s="49">
        <v>0</v>
      </c>
      <c r="L151">
        <v>11</v>
      </c>
    </row>
    <row r="152" spans="1:12" x14ac:dyDescent="0.3">
      <c r="A152" s="58">
        <v>11</v>
      </c>
      <c r="B152" s="58">
        <v>18654</v>
      </c>
      <c r="C152" s="61">
        <v>12</v>
      </c>
      <c r="D152" s="58">
        <v>18663</v>
      </c>
      <c r="E152" s="61"/>
      <c r="F152" s="58"/>
      <c r="G152" s="64"/>
      <c r="H152" s="64"/>
      <c r="I152" s="39"/>
      <c r="J152" s="39"/>
      <c r="K152" s="49">
        <v>0</v>
      </c>
      <c r="L152">
        <v>11</v>
      </c>
    </row>
    <row r="153" spans="1:12" x14ac:dyDescent="0.3">
      <c r="A153" s="58">
        <v>11</v>
      </c>
      <c r="B153" s="58">
        <v>18773</v>
      </c>
      <c r="C153" s="61">
        <v>12</v>
      </c>
      <c r="D153" s="58">
        <v>18778</v>
      </c>
      <c r="E153" s="61"/>
      <c r="F153" s="58"/>
      <c r="G153" s="64"/>
      <c r="H153" s="64"/>
      <c r="I153" s="39"/>
      <c r="J153" s="39"/>
      <c r="K153" s="49">
        <v>0</v>
      </c>
      <c r="L153">
        <v>11</v>
      </c>
    </row>
    <row r="154" spans="1:12" x14ac:dyDescent="0.3">
      <c r="A154" s="58">
        <v>11</v>
      </c>
      <c r="B154" s="58">
        <v>18879</v>
      </c>
      <c r="C154" s="61">
        <v>21</v>
      </c>
      <c r="D154" s="58">
        <v>18905</v>
      </c>
      <c r="E154" s="61"/>
      <c r="F154" s="58"/>
      <c r="G154" s="64"/>
      <c r="H154" s="64"/>
      <c r="I154" s="39"/>
      <c r="J154" s="39"/>
      <c r="K154" s="49">
        <v>0</v>
      </c>
      <c r="L154">
        <v>12</v>
      </c>
    </row>
    <row r="155" spans="1:12" x14ac:dyDescent="0.3">
      <c r="A155" s="58">
        <v>22</v>
      </c>
      <c r="B155" s="58">
        <v>19027</v>
      </c>
      <c r="C155" s="61">
        <v>23</v>
      </c>
      <c r="D155" s="58">
        <v>19040</v>
      </c>
      <c r="E155" s="61"/>
      <c r="F155" s="58"/>
      <c r="G155" s="64"/>
      <c r="H155" s="64"/>
      <c r="I155" s="39"/>
      <c r="J155" s="39"/>
      <c r="K155" s="49">
        <v>0</v>
      </c>
      <c r="L155">
        <v>22</v>
      </c>
    </row>
    <row r="156" spans="1:12" x14ac:dyDescent="0.3">
      <c r="A156" s="58">
        <v>22</v>
      </c>
      <c r="B156" s="58">
        <v>19148</v>
      </c>
      <c r="C156" s="61">
        <v>14</v>
      </c>
      <c r="D156" s="58">
        <v>19170</v>
      </c>
      <c r="E156" s="61"/>
      <c r="F156" s="58"/>
      <c r="G156" s="64"/>
      <c r="H156" s="64"/>
      <c r="I156" s="39"/>
      <c r="J156" s="39"/>
      <c r="K156" s="49">
        <v>0</v>
      </c>
      <c r="L156">
        <v>21</v>
      </c>
    </row>
    <row r="157" spans="1:12" x14ac:dyDescent="0.3">
      <c r="A157" s="58">
        <v>11</v>
      </c>
      <c r="B157" s="58">
        <v>19307</v>
      </c>
      <c r="C157" s="61">
        <v>12</v>
      </c>
      <c r="D157" s="58">
        <v>19314</v>
      </c>
      <c r="E157" s="61"/>
      <c r="F157" s="58"/>
      <c r="G157" s="64"/>
      <c r="H157" s="64"/>
      <c r="I157" s="39"/>
      <c r="J157" s="39"/>
      <c r="K157" s="49">
        <v>0</v>
      </c>
      <c r="L157">
        <v>11</v>
      </c>
    </row>
    <row r="158" spans="1:12" x14ac:dyDescent="0.3">
      <c r="A158" s="58">
        <v>11</v>
      </c>
      <c r="B158" s="58">
        <v>19419</v>
      </c>
      <c r="C158" s="61">
        <v>12</v>
      </c>
      <c r="D158" s="58">
        <v>19427</v>
      </c>
      <c r="E158" s="61"/>
      <c r="F158" s="58"/>
      <c r="G158" s="64"/>
      <c r="H158" s="64"/>
      <c r="I158" s="39"/>
      <c r="J158" s="39"/>
      <c r="K158" s="49">
        <v>0</v>
      </c>
      <c r="L158">
        <v>11</v>
      </c>
    </row>
    <row r="159" spans="1:12" x14ac:dyDescent="0.3">
      <c r="A159" s="58">
        <v>11</v>
      </c>
      <c r="B159" s="58">
        <v>19567</v>
      </c>
      <c r="C159" s="61">
        <v>12</v>
      </c>
      <c r="D159" s="58">
        <v>19575</v>
      </c>
      <c r="E159" s="61"/>
      <c r="F159" s="58"/>
      <c r="G159" s="64"/>
      <c r="H159" s="64"/>
      <c r="I159" s="39"/>
      <c r="J159" s="39"/>
      <c r="K159" s="49">
        <v>0</v>
      </c>
      <c r="L159">
        <v>11</v>
      </c>
    </row>
    <row r="160" spans="1:12" x14ac:dyDescent="0.3">
      <c r="A160" s="58">
        <v>22</v>
      </c>
      <c r="B160" s="58">
        <v>19719</v>
      </c>
      <c r="C160" s="61">
        <v>23</v>
      </c>
      <c r="D160" s="58">
        <v>19742</v>
      </c>
      <c r="E160" s="61"/>
      <c r="F160" s="58"/>
      <c r="G160" s="64"/>
      <c r="H160" s="64"/>
      <c r="I160" s="39"/>
      <c r="J160" s="39"/>
      <c r="K160" s="49">
        <v>0</v>
      </c>
      <c r="L160">
        <v>22</v>
      </c>
    </row>
    <row r="161" spans="1:12" x14ac:dyDescent="0.3">
      <c r="A161" s="58">
        <v>11</v>
      </c>
      <c r="B161" s="58">
        <v>19848</v>
      </c>
      <c r="C161" s="61">
        <v>21</v>
      </c>
      <c r="D161" s="58">
        <v>19860</v>
      </c>
      <c r="E161" s="61"/>
      <c r="F161" s="58"/>
      <c r="G161" s="64"/>
      <c r="H161" s="64"/>
      <c r="I161" s="39"/>
      <c r="J161" s="39"/>
      <c r="K161" s="49">
        <v>0</v>
      </c>
      <c r="L161">
        <v>12</v>
      </c>
    </row>
    <row r="162" spans="1:12" x14ac:dyDescent="0.3">
      <c r="A162" s="58">
        <v>11</v>
      </c>
      <c r="B162" s="58">
        <v>19960</v>
      </c>
      <c r="C162" s="61">
        <v>21</v>
      </c>
      <c r="D162" s="58">
        <v>19983</v>
      </c>
      <c r="E162" s="61"/>
      <c r="F162" s="58"/>
      <c r="G162" s="64"/>
      <c r="H162" s="64"/>
      <c r="I162" s="39"/>
      <c r="J162" s="39"/>
      <c r="K162" s="49">
        <v>0</v>
      </c>
      <c r="L162">
        <v>12</v>
      </c>
    </row>
    <row r="163" spans="1:12" x14ac:dyDescent="0.3">
      <c r="A163" s="58">
        <v>11</v>
      </c>
      <c r="B163" s="58">
        <v>20083</v>
      </c>
      <c r="C163" s="61">
        <v>12</v>
      </c>
      <c r="D163" s="58">
        <v>20092</v>
      </c>
      <c r="E163" s="61"/>
      <c r="F163" s="58"/>
      <c r="G163" s="64"/>
      <c r="H163" s="64"/>
      <c r="I163" s="39"/>
      <c r="J163" s="39"/>
      <c r="K163" s="49">
        <v>0</v>
      </c>
      <c r="L163">
        <v>11</v>
      </c>
    </row>
    <row r="164" spans="1:12" x14ac:dyDescent="0.3">
      <c r="A164" s="58">
        <v>11</v>
      </c>
      <c r="B164" s="58">
        <v>20193</v>
      </c>
      <c r="C164" s="61">
        <v>12</v>
      </c>
      <c r="D164" s="58">
        <v>20201</v>
      </c>
      <c r="E164" s="61"/>
      <c r="F164" s="58"/>
      <c r="G164" s="64"/>
      <c r="H164" s="64"/>
      <c r="I164" s="39"/>
      <c r="J164" s="39"/>
      <c r="K164" s="49">
        <v>0</v>
      </c>
      <c r="L164">
        <v>11</v>
      </c>
    </row>
    <row r="165" spans="1:12" x14ac:dyDescent="0.3">
      <c r="A165" s="58">
        <v>11</v>
      </c>
      <c r="B165" s="58">
        <v>20310</v>
      </c>
      <c r="C165" s="61">
        <v>12</v>
      </c>
      <c r="D165" s="58">
        <v>20315</v>
      </c>
      <c r="E165" s="61"/>
      <c r="F165" s="58"/>
      <c r="G165" s="64"/>
      <c r="H165" s="64"/>
      <c r="I165" s="39"/>
      <c r="J165" s="39"/>
      <c r="K165" s="49">
        <v>0</v>
      </c>
      <c r="L165">
        <v>11</v>
      </c>
    </row>
    <row r="166" spans="1:12" x14ac:dyDescent="0.3">
      <c r="A166" s="58">
        <v>11</v>
      </c>
      <c r="B166" s="58">
        <v>20421</v>
      </c>
      <c r="C166" s="61">
        <v>12</v>
      </c>
      <c r="D166" s="58">
        <v>20427</v>
      </c>
      <c r="E166" s="61"/>
      <c r="F166" s="58"/>
      <c r="G166" s="64"/>
      <c r="H166" s="64"/>
      <c r="I166" s="39"/>
      <c r="J166" s="39"/>
      <c r="K166" s="49">
        <v>0</v>
      </c>
      <c r="L166">
        <v>11</v>
      </c>
    </row>
    <row r="167" spans="1:12" x14ac:dyDescent="0.3">
      <c r="A167" s="58">
        <v>11</v>
      </c>
      <c r="B167" s="58">
        <v>20546</v>
      </c>
      <c r="C167" s="61">
        <v>12</v>
      </c>
      <c r="D167" s="58">
        <v>20551</v>
      </c>
      <c r="E167" s="61"/>
      <c r="F167" s="58"/>
      <c r="G167" s="64"/>
      <c r="H167" s="64"/>
      <c r="I167" s="39"/>
      <c r="J167" s="39"/>
      <c r="K167" s="49">
        <v>0</v>
      </c>
      <c r="L167">
        <v>11</v>
      </c>
    </row>
    <row r="168" spans="1:12" x14ac:dyDescent="0.3">
      <c r="A168" s="58">
        <v>11</v>
      </c>
      <c r="B168" s="58">
        <v>20653</v>
      </c>
      <c r="C168" s="61">
        <v>12</v>
      </c>
      <c r="D168" s="58">
        <v>20675</v>
      </c>
      <c r="E168" s="61"/>
      <c r="F168" s="58"/>
      <c r="G168" s="64"/>
      <c r="H168" s="64"/>
      <c r="I168" s="39"/>
      <c r="J168" s="39"/>
      <c r="K168" s="49">
        <v>0</v>
      </c>
      <c r="L168">
        <v>11</v>
      </c>
    </row>
    <row r="169" spans="1:12" x14ac:dyDescent="0.3">
      <c r="A169" s="58">
        <v>11</v>
      </c>
      <c r="B169" s="58">
        <v>20778</v>
      </c>
      <c r="C169" s="61">
        <v>12</v>
      </c>
      <c r="D169" s="58">
        <v>20786</v>
      </c>
      <c r="E169" s="61"/>
      <c r="F169" s="58"/>
      <c r="G169" s="64"/>
      <c r="H169" s="64"/>
      <c r="I169" s="39"/>
      <c r="J169" s="39"/>
      <c r="K169" s="49">
        <v>0</v>
      </c>
      <c r="L169">
        <v>11</v>
      </c>
    </row>
    <row r="170" spans="1:12" x14ac:dyDescent="0.3">
      <c r="A170" s="58">
        <v>11</v>
      </c>
      <c r="B170" s="58">
        <v>20892</v>
      </c>
      <c r="C170" s="61">
        <v>12</v>
      </c>
      <c r="D170" s="58">
        <v>20897</v>
      </c>
      <c r="E170" s="61"/>
      <c r="F170" s="58"/>
      <c r="G170" s="64"/>
      <c r="H170" s="64"/>
      <c r="I170" s="39"/>
      <c r="J170" s="39"/>
      <c r="K170" s="49">
        <v>0</v>
      </c>
      <c r="L170">
        <v>11</v>
      </c>
    </row>
    <row r="171" spans="1:12" x14ac:dyDescent="0.3">
      <c r="A171" s="58">
        <v>11</v>
      </c>
      <c r="B171" s="58">
        <v>20996</v>
      </c>
      <c r="C171" s="61">
        <v>12</v>
      </c>
      <c r="D171" s="58">
        <v>21019</v>
      </c>
      <c r="E171" s="61"/>
      <c r="F171" s="58"/>
      <c r="G171" s="64"/>
      <c r="H171" s="64"/>
      <c r="I171" s="39"/>
      <c r="J171" s="39"/>
      <c r="K171" s="49">
        <v>0</v>
      </c>
      <c r="L171">
        <v>11</v>
      </c>
    </row>
    <row r="172" spans="1:12" x14ac:dyDescent="0.3">
      <c r="A172" s="58">
        <v>11</v>
      </c>
      <c r="B172" s="58">
        <v>21127</v>
      </c>
      <c r="C172" s="61">
        <v>12</v>
      </c>
      <c r="D172" s="58">
        <v>21134</v>
      </c>
      <c r="E172" s="61"/>
      <c r="F172" s="58"/>
      <c r="G172" s="64"/>
      <c r="H172" s="64"/>
      <c r="I172" s="39"/>
      <c r="J172" s="39"/>
      <c r="K172" s="49">
        <v>0</v>
      </c>
      <c r="L172">
        <v>11</v>
      </c>
    </row>
    <row r="173" spans="1:12" x14ac:dyDescent="0.3">
      <c r="A173" s="58">
        <v>11</v>
      </c>
      <c r="B173" s="58">
        <v>21243</v>
      </c>
      <c r="C173" s="61">
        <v>12</v>
      </c>
      <c r="D173" s="58">
        <v>21250</v>
      </c>
      <c r="E173" s="61"/>
      <c r="F173" s="58"/>
      <c r="G173" s="64"/>
      <c r="H173" s="64"/>
      <c r="I173" s="39"/>
      <c r="J173" s="39"/>
      <c r="K173" s="49">
        <v>0</v>
      </c>
      <c r="L173">
        <v>11</v>
      </c>
    </row>
    <row r="174" spans="1:12" x14ac:dyDescent="0.3">
      <c r="A174" s="58">
        <v>11</v>
      </c>
      <c r="B174" s="58">
        <v>21489</v>
      </c>
      <c r="C174" s="61">
        <v>12</v>
      </c>
      <c r="D174" s="58">
        <v>21496</v>
      </c>
      <c r="E174" s="61"/>
      <c r="F174" s="58"/>
      <c r="G174" s="64"/>
      <c r="H174" s="64"/>
      <c r="I174" s="39"/>
      <c r="J174" s="39"/>
      <c r="K174" s="49">
        <v>0</v>
      </c>
      <c r="L174">
        <v>11</v>
      </c>
    </row>
    <row r="175" spans="1:12" x14ac:dyDescent="0.3">
      <c r="A175" s="58">
        <v>11</v>
      </c>
      <c r="B175" s="58">
        <v>21683</v>
      </c>
      <c r="C175" s="61">
        <v>12</v>
      </c>
      <c r="D175" s="58">
        <v>21689</v>
      </c>
      <c r="E175" s="61"/>
      <c r="F175" s="58"/>
      <c r="G175" s="64"/>
      <c r="H175" s="64"/>
      <c r="I175" s="39"/>
      <c r="J175" s="39"/>
      <c r="K175" s="49">
        <v>0</v>
      </c>
      <c r="L175">
        <v>11</v>
      </c>
    </row>
    <row r="176" spans="1:12" x14ac:dyDescent="0.3">
      <c r="A176" s="58">
        <v>11</v>
      </c>
      <c r="B176" s="58">
        <v>21984</v>
      </c>
      <c r="C176" s="61">
        <v>12</v>
      </c>
      <c r="D176" s="58">
        <v>21989</v>
      </c>
      <c r="E176" s="61"/>
      <c r="F176" s="58"/>
      <c r="G176" s="64"/>
      <c r="H176" s="64"/>
      <c r="I176" s="39"/>
      <c r="J176" s="39"/>
      <c r="K176" s="65">
        <v>1</v>
      </c>
      <c r="L176">
        <v>11</v>
      </c>
    </row>
    <row r="177" spans="1:8" x14ac:dyDescent="0.3">
      <c r="A177" s="17"/>
      <c r="B177" s="17"/>
      <c r="C177" s="17"/>
      <c r="D177" s="17"/>
      <c r="E177" s="17"/>
      <c r="F177" s="17"/>
      <c r="G177" s="17"/>
      <c r="H17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79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126</v>
      </c>
      <c r="V3" s="25" t="s">
        <v>118</v>
      </c>
      <c r="W3">
        <f>COUNTA(L7:L27)</f>
        <v>21</v>
      </c>
      <c r="AA3" s="25" t="s">
        <v>118</v>
      </c>
      <c r="AB3">
        <f>COUNTA(L28:L48)</f>
        <v>21</v>
      </c>
      <c r="AF3" s="25" t="s">
        <v>118</v>
      </c>
      <c r="AG3">
        <f>COUNTA(L49:L69)</f>
        <v>21</v>
      </c>
      <c r="AK3" s="25" t="s">
        <v>118</v>
      </c>
      <c r="AL3">
        <f>COUNTA(L70:L90)</f>
        <v>21</v>
      </c>
      <c r="AP3" s="25" t="s">
        <v>118</v>
      </c>
      <c r="AQ3">
        <f>COUNTA(L91:L111)</f>
        <v>21</v>
      </c>
      <c r="AU3" s="25" t="s">
        <v>118</v>
      </c>
      <c r="AV3">
        <f>COUNTA(L112:L132)</f>
        <v>21</v>
      </c>
    </row>
    <row r="4" spans="1:48" x14ac:dyDescent="0.3">
      <c r="P4" s="25" t="s">
        <v>86</v>
      </c>
      <c r="Q4" s="26">
        <f>SUM(O7:O14)</f>
        <v>126</v>
      </c>
      <c r="V4" s="25" t="s">
        <v>119</v>
      </c>
      <c r="W4">
        <f>SUM(U7:U14)</f>
        <v>21</v>
      </c>
      <c r="AA4" s="25" t="s">
        <v>119</v>
      </c>
      <c r="AB4">
        <f>SUM(Z7:Z14)</f>
        <v>21</v>
      </c>
      <c r="AF4" s="25" t="s">
        <v>119</v>
      </c>
      <c r="AG4">
        <f>SUM(AE7:AE14)</f>
        <v>21</v>
      </c>
      <c r="AK4" s="25" t="s">
        <v>119</v>
      </c>
      <c r="AL4">
        <f>SUM(AJ7:AJ14)</f>
        <v>21</v>
      </c>
      <c r="AP4" s="25" t="s">
        <v>119</v>
      </c>
      <c r="AQ4">
        <f>SUM(AO7:AO14)</f>
        <v>21</v>
      </c>
      <c r="AU4" s="25" t="s">
        <v>119</v>
      </c>
      <c r="AV4">
        <f>SUM(AT7:AT14)</f>
        <v>21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19</v>
      </c>
      <c r="C7" s="59">
        <v>12</v>
      </c>
      <c r="D7" s="56">
        <v>33</v>
      </c>
      <c r="E7" s="59"/>
      <c r="F7" s="56"/>
      <c r="G7" s="62"/>
      <c r="H7" s="62"/>
      <c r="I7" s="40"/>
      <c r="J7" s="40"/>
      <c r="K7" s="41">
        <v>0</v>
      </c>
      <c r="L7">
        <v>11</v>
      </c>
      <c r="N7" s="34">
        <v>11</v>
      </c>
      <c r="O7" s="34">
        <f>COUNTIF($L$7:$L$500,N7)</f>
        <v>92</v>
      </c>
      <c r="P7" s="34">
        <f>O7/$Q$4</f>
        <v>0.73015873015873012</v>
      </c>
      <c r="Q7" s="34">
        <f>IF(P7=0,0,(P7*((LOG(P7))/LOG(2))))</f>
        <v>-0.33128613495831061</v>
      </c>
      <c r="T7" s="34">
        <f>N7</f>
        <v>11</v>
      </c>
      <c r="U7" s="34">
        <f>COUNTIF(L7:L27,T7)</f>
        <v>12</v>
      </c>
      <c r="V7" s="34">
        <f>U7/(W4-U8)</f>
        <v>0.8571428571428571</v>
      </c>
      <c r="W7" s="34">
        <f>IF(V7=0,0,(V7*((LOG(V7))/LOG(2))))</f>
        <v>-0.19062207543124113</v>
      </c>
      <c r="Y7" s="34">
        <f>N7</f>
        <v>11</v>
      </c>
      <c r="Z7" s="34">
        <f>COUNTIF(L28:L48,Y7)</f>
        <v>14</v>
      </c>
      <c r="AA7" s="34">
        <f>Z7/(AB4-Z8)</f>
        <v>0.93333333333333335</v>
      </c>
      <c r="AB7" s="34">
        <f>IF(AA7=0,0,(AA7*((LOG(AA7))/LOG(2))))</f>
        <v>-9.2899961980853443E-2</v>
      </c>
      <c r="AD7" s="34">
        <f>N7</f>
        <v>11</v>
      </c>
      <c r="AE7" s="34">
        <f>COUNTIF(L49:L69,AD7)</f>
        <v>16</v>
      </c>
      <c r="AF7" s="34">
        <f>AE7/(AG4-AE8)</f>
        <v>0.84210526315789469</v>
      </c>
      <c r="AG7" s="34">
        <f>IF(AF7=0,0,(AF7*((LOG(AF7))/LOG(2))))</f>
        <v>-0.2087810639524931</v>
      </c>
      <c r="AI7" s="34">
        <f>N7</f>
        <v>11</v>
      </c>
      <c r="AJ7" s="34">
        <f>COUNTIF(L70:L90,AI7)</f>
        <v>19</v>
      </c>
      <c r="AK7" s="34">
        <f>AJ7/(AL4-AJ8)</f>
        <v>1</v>
      </c>
      <c r="AL7" s="34">
        <f>IF(AK7=0,0,(AK7*((LOG(AK7))/LOG(2))))</f>
        <v>0</v>
      </c>
      <c r="AN7" s="34">
        <f>N7</f>
        <v>11</v>
      </c>
      <c r="AO7" s="34">
        <f>COUNTIF(L91:L111,AN7)</f>
        <v>20</v>
      </c>
      <c r="AP7" s="34">
        <f>AO7/(AQ4-AO8)</f>
        <v>0.95238095238095233</v>
      </c>
      <c r="AQ7" s="34">
        <f>IF(AP7=0,0,(AP7*((LOG(AP7))/LOG(2))))</f>
        <v>-6.7037455134664775E-2</v>
      </c>
      <c r="AS7" s="34">
        <f>N7</f>
        <v>11</v>
      </c>
      <c r="AT7" s="34">
        <f>COUNTIF(L112:L132,AS7)</f>
        <v>11</v>
      </c>
      <c r="AU7" s="34">
        <f>AT7/(AV4-AT8)</f>
        <v>0.73333333333333328</v>
      </c>
      <c r="AV7" s="34">
        <f>IF(AU7=0,0,(AU7*((LOG(AU7))/LOG(2))))</f>
        <v>-0.32813658311222899</v>
      </c>
    </row>
    <row r="8" spans="1:48" x14ac:dyDescent="0.3">
      <c r="A8" s="57">
        <v>11</v>
      </c>
      <c r="B8" s="57">
        <v>137</v>
      </c>
      <c r="C8" s="60">
        <v>12</v>
      </c>
      <c r="D8" s="57">
        <v>162</v>
      </c>
      <c r="E8" s="60"/>
      <c r="F8" s="57"/>
      <c r="G8" s="63"/>
      <c r="H8" s="63"/>
      <c r="I8" s="40"/>
      <c r="J8" s="40"/>
      <c r="K8" s="41">
        <v>0</v>
      </c>
      <c r="L8">
        <v>11</v>
      </c>
      <c r="N8" s="34">
        <v>12</v>
      </c>
      <c r="O8" s="34">
        <f>COUNTIF($L$7:$L$500,N8)</f>
        <v>23</v>
      </c>
      <c r="P8" s="34">
        <f>O8/$Q$4</f>
        <v>0.18253968253968253</v>
      </c>
      <c r="Q8" s="34">
        <f>IF(P8=0,0,(P8*((LOG(P8))/LOG(2))))</f>
        <v>-0.44790089881894274</v>
      </c>
      <c r="T8" s="34">
        <f>N8</f>
        <v>12</v>
      </c>
      <c r="U8" s="34">
        <f>COUNTIF(L7:L27,T8)</f>
        <v>7</v>
      </c>
      <c r="V8" s="53"/>
      <c r="W8" s="54"/>
      <c r="Y8" s="34">
        <f>N8</f>
        <v>12</v>
      </c>
      <c r="Z8" s="34">
        <f>COUNTIF(L28:L48,Y8)</f>
        <v>6</v>
      </c>
      <c r="AA8" s="53"/>
      <c r="AB8" s="54"/>
      <c r="AD8" s="34">
        <f>N8</f>
        <v>12</v>
      </c>
      <c r="AE8" s="34">
        <f>COUNTIF(L49:L69,AD8)</f>
        <v>2</v>
      </c>
      <c r="AF8" s="53"/>
      <c r="AG8" s="54"/>
      <c r="AI8" s="34">
        <f>N8</f>
        <v>12</v>
      </c>
      <c r="AJ8" s="34">
        <f>COUNTIF(L70:L90,AI8)</f>
        <v>2</v>
      </c>
      <c r="AK8" s="53"/>
      <c r="AL8" s="54"/>
      <c r="AN8" s="34">
        <f>N8</f>
        <v>12</v>
      </c>
      <c r="AO8" s="34">
        <f>COUNTIF(L91:L111,AN8)</f>
        <v>0</v>
      </c>
      <c r="AP8" s="53"/>
      <c r="AQ8" s="54"/>
      <c r="AS8" s="34">
        <f>N8</f>
        <v>12</v>
      </c>
      <c r="AT8" s="34">
        <f>COUNTIF(L112:L132,AS8)</f>
        <v>6</v>
      </c>
      <c r="AU8" s="53"/>
      <c r="AV8" s="54"/>
    </row>
    <row r="9" spans="1:48" x14ac:dyDescent="0.3">
      <c r="A9" s="57">
        <v>11</v>
      </c>
      <c r="B9" s="57">
        <v>277</v>
      </c>
      <c r="C9" s="60">
        <v>21</v>
      </c>
      <c r="D9" s="57">
        <v>293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7</v>
      </c>
      <c r="P9" s="34">
        <f>O9/$Q$4</f>
        <v>5.5555555555555552E-2</v>
      </c>
      <c r="Q9" s="34">
        <f>IF(P9=0,0,(P9*((LOG(P9))/LOG(2))))</f>
        <v>-0.23166250008012845</v>
      </c>
      <c r="T9" s="34">
        <f>N9</f>
        <v>21</v>
      </c>
      <c r="U9" s="34">
        <f>COUNTIF(L7:L27,T9)</f>
        <v>1</v>
      </c>
      <c r="V9" s="34">
        <f>U9/(W4-U8)</f>
        <v>7.1428571428571425E-2</v>
      </c>
      <c r="W9" s="34">
        <f>IF(V9=0,0,(V9*((LOG(V9))/LOG(2))))</f>
        <v>-0.27195392300411453</v>
      </c>
      <c r="Y9" s="34">
        <f>N9</f>
        <v>21</v>
      </c>
      <c r="Z9" s="34">
        <f>COUNTIF(L28:L48,Y9)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COUNTIF(L49:L69,AD9)</f>
        <v>3</v>
      </c>
      <c r="AF9" s="34">
        <f>AE9/(AG4-AE8)</f>
        <v>0.15789473684210525</v>
      </c>
      <c r="AG9" s="34">
        <f>IF(AF9=0,0,(AF9*((LOG(AF9))/LOG(2))))</f>
        <v>-0.42046815990354147</v>
      </c>
      <c r="AI9" s="34">
        <f>N9</f>
        <v>21</v>
      </c>
      <c r="AJ9" s="34">
        <f>COUNTIF(L70:L90,AI9)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COUNTIF(L91:L111,AN9)</f>
        <v>1</v>
      </c>
      <c r="AP9" s="34">
        <f>AO9/(AQ4-AO8)</f>
        <v>4.7619047619047616E-2</v>
      </c>
      <c r="AQ9" s="34">
        <f>IF(AP9=0,0,(AP9*((LOG(AP9))/LOG(2))))</f>
        <v>-0.20915797251327431</v>
      </c>
      <c r="AS9" s="34">
        <f>N9</f>
        <v>21</v>
      </c>
      <c r="AT9" s="34">
        <f>COUNTIF(L112:L132,AS9)</f>
        <v>2</v>
      </c>
      <c r="AU9" s="34">
        <f>AT9/(AV4-AT8)</f>
        <v>0.13333333333333333</v>
      </c>
      <c r="AV9" s="34">
        <f>IF(AU9=0,0,(AU9*((LOG(AU9))/LOG(2))))</f>
        <v>-0.3875854127478025</v>
      </c>
    </row>
    <row r="10" spans="1:48" x14ac:dyDescent="0.3">
      <c r="A10" s="57">
        <v>11</v>
      </c>
      <c r="B10" s="57">
        <v>394</v>
      </c>
      <c r="C10" s="60">
        <v>12</v>
      </c>
      <c r="D10" s="57">
        <v>403</v>
      </c>
      <c r="E10" s="60"/>
      <c r="F10" s="57"/>
      <c r="G10" s="63"/>
      <c r="H10" s="63"/>
      <c r="I10" s="40"/>
      <c r="J10" s="40"/>
      <c r="K10" s="41">
        <v>0</v>
      </c>
      <c r="L10">
        <v>11</v>
      </c>
      <c r="N10" s="34">
        <v>22</v>
      </c>
      <c r="O10" s="34">
        <f>COUNTIF($L$7:$L$500,N10)</f>
        <v>4</v>
      </c>
      <c r="P10" s="34">
        <f>O10/$Q$4</f>
        <v>3.1746031746031744E-2</v>
      </c>
      <c r="Q10" s="34">
        <f>IF(P10=0,0,(P10*((LOG(P10))/LOG(2))))</f>
        <v>-0.15800888646031477</v>
      </c>
      <c r="T10" s="34">
        <f>N10</f>
        <v>22</v>
      </c>
      <c r="U10" s="34">
        <f>COUNTIF(L7:L27,T10)</f>
        <v>1</v>
      </c>
      <c r="V10" s="34">
        <f>U10/(W4-U8)</f>
        <v>7.1428571428571425E-2</v>
      </c>
      <c r="W10" s="34">
        <f>IF(V10=0,0,(V10*((LOG(V10))/LOG(2))))</f>
        <v>-0.27195392300411453</v>
      </c>
      <c r="Y10" s="34">
        <f>N10</f>
        <v>22</v>
      </c>
      <c r="Z10" s="34">
        <f>COUNTIF(L28:L48,Y10)</f>
        <v>1</v>
      </c>
      <c r="AA10" s="34">
        <f>Z10/(AB4-Z8)</f>
        <v>6.6666666666666666E-2</v>
      </c>
      <c r="AB10" s="34">
        <f>IF(AA10=0,0,(AA10*((LOG(AA10))/LOG(2))))</f>
        <v>-0.26045937304056793</v>
      </c>
      <c r="AD10" s="34">
        <f>N10</f>
        <v>22</v>
      </c>
      <c r="AE10" s="34">
        <f>COUNTIF(L49:L69,AD10)</f>
        <v>0</v>
      </c>
      <c r="AF10" s="34">
        <f>AE10/(AG4-AE8)</f>
        <v>0</v>
      </c>
      <c r="AG10" s="34">
        <f>IF(AF10=0,0,(AF10*((LOG(AF10))/LOG(2))))</f>
        <v>0</v>
      </c>
      <c r="AI10" s="34">
        <f>N10</f>
        <v>22</v>
      </c>
      <c r="AJ10" s="34">
        <f>COUNTIF(L70:L90,AI10)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COUNTIF(L91:L111,AN10)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COUNTIF(L112:L132,AS10)</f>
        <v>2</v>
      </c>
      <c r="AU10" s="34">
        <f>AT10/(AV4-AT8)</f>
        <v>0.13333333333333333</v>
      </c>
      <c r="AV10" s="34">
        <f>IF(AU10=0,0,(AU10*((LOG(AU10))/LOG(2))))</f>
        <v>-0.3875854127478025</v>
      </c>
    </row>
    <row r="11" spans="1:48" x14ac:dyDescent="0.3">
      <c r="A11" s="57">
        <v>11</v>
      </c>
      <c r="B11" s="57">
        <v>498</v>
      </c>
      <c r="C11" s="60">
        <v>21</v>
      </c>
      <c r="D11" s="57">
        <v>518</v>
      </c>
      <c r="E11" s="60"/>
      <c r="F11" s="57"/>
      <c r="G11" s="63"/>
      <c r="H11" s="63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COUNTIF(L7:L27,T11)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COUNTIF(L28:L48,Y11)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COUNTIF(L49:L69,AD11)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COUNTIF(L70:L90,AI11)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COUNTIF(L91:L111,AN11)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COUNTIF(L112:L132,AS11)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614</v>
      </c>
      <c r="C12" s="60">
        <v>21</v>
      </c>
      <c r="D12" s="57">
        <v>624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COUNTIF(L7:L27,T12)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COUNTIF(L28:L48,Y12)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COUNTIF(L49:L69,AD12)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COUNTIF(L70:L90,AI12)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COUNTIF(L91:L111,AN12)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COUNTIF(L112:L132,AS12)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729</v>
      </c>
      <c r="C13" s="60">
        <v>12</v>
      </c>
      <c r="D13" s="57">
        <v>742</v>
      </c>
      <c r="E13" s="60"/>
      <c r="F13" s="57"/>
      <c r="G13" s="63"/>
      <c r="H13" s="63"/>
      <c r="I13" s="40"/>
      <c r="J13" s="40"/>
      <c r="K13" s="41">
        <v>0</v>
      </c>
      <c r="L13">
        <v>11</v>
      </c>
      <c r="N13" s="34"/>
      <c r="O13" s="34"/>
      <c r="P13" s="34"/>
      <c r="Q13" s="34"/>
      <c r="T13" s="34">
        <f>N13</f>
        <v>0</v>
      </c>
      <c r="U13" s="34">
        <f>COUNTIF(L7:L27,T13)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COUNTIF(L28:L48,Y13)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COUNTIF(L49:L69,AD13)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COUNTIF(L70:L90,AI13)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COUNTIF(L91:L111,AN13)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COUNTIF(L112:L132,AS13)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839</v>
      </c>
      <c r="C14" s="60">
        <v>12</v>
      </c>
      <c r="D14" s="57">
        <v>849</v>
      </c>
      <c r="E14" s="60"/>
      <c r="F14" s="57"/>
      <c r="G14" s="63"/>
      <c r="H14" s="63"/>
      <c r="I14" s="40"/>
      <c r="J14" s="40"/>
      <c r="K14" s="41">
        <v>0</v>
      </c>
      <c r="L14">
        <v>11</v>
      </c>
      <c r="N14" s="34"/>
      <c r="O14" s="34"/>
      <c r="P14" s="34"/>
      <c r="Q14" s="34"/>
      <c r="T14" s="34">
        <f>N14</f>
        <v>0</v>
      </c>
      <c r="U14" s="34">
        <f>COUNTIF(L7:L27,T14)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COUNTIF(L28:L48,Y14)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COUNTIF(L49:L69,AD14)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COUNTIF(L70:L90,AI14)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COUNTIF(L91:L111,AN14)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COUNTIF(L112:L132,AS14)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951</v>
      </c>
      <c r="C15" s="60">
        <v>12</v>
      </c>
      <c r="D15" s="57">
        <v>956</v>
      </c>
      <c r="E15" s="60"/>
      <c r="F15" s="57"/>
      <c r="G15" s="63"/>
      <c r="H15" s="63"/>
      <c r="I15" s="40"/>
      <c r="J15" s="40"/>
      <c r="K15" s="41">
        <v>0</v>
      </c>
      <c r="L15">
        <v>11</v>
      </c>
      <c r="P15">
        <f>SUM(P7:P14)</f>
        <v>1</v>
      </c>
      <c r="Q15">
        <f>-SUM(Q7:Q14)</f>
        <v>1.1688584203176966</v>
      </c>
      <c r="V15">
        <f>SUM(V7:V14)</f>
        <v>0.99999999999999989</v>
      </c>
      <c r="W15">
        <f>-SUM(W7:W14)</f>
        <v>0.73452992143947027</v>
      </c>
      <c r="AA15">
        <f>SUM(AA7:AA14)</f>
        <v>1</v>
      </c>
      <c r="AB15">
        <f>-SUM(AB7:AB14)</f>
        <v>0.35335933502142136</v>
      </c>
      <c r="AF15">
        <f>SUM(AF7:AF14)</f>
        <v>1</v>
      </c>
      <c r="AG15">
        <f>-SUM(AG7:AG14)</f>
        <v>0.62924922385603455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0.27619542764793908</v>
      </c>
      <c r="AU15">
        <f>SUM(AU7:AU14)</f>
        <v>0.99999999999999989</v>
      </c>
      <c r="AV15">
        <f>-SUM(AV7:AV14)</f>
        <v>1.1033074086078341</v>
      </c>
    </row>
    <row r="16" spans="1:48" x14ac:dyDescent="0.3">
      <c r="A16" s="57">
        <v>11</v>
      </c>
      <c r="B16" s="57">
        <v>1059</v>
      </c>
      <c r="C16" s="60">
        <v>12</v>
      </c>
      <c r="D16" s="57">
        <v>1069</v>
      </c>
      <c r="E16" s="60"/>
      <c r="F16" s="57"/>
      <c r="G16" s="63"/>
      <c r="H16" s="63"/>
      <c r="I16" s="40"/>
      <c r="J16" s="40"/>
      <c r="K16" s="41">
        <v>0</v>
      </c>
      <c r="L16">
        <v>11</v>
      </c>
      <c r="P16" s="27" t="s">
        <v>90</v>
      </c>
      <c r="Q16" s="27">
        <f>Q15/(LOG(Q4)/LOG(2))</f>
        <v>0.16752350961022905</v>
      </c>
      <c r="V16" s="27" t="s">
        <v>117</v>
      </c>
      <c r="W16" s="27">
        <f>W15/(LOG(W4)/LOG(2))</f>
        <v>0.16723060988947752</v>
      </c>
      <c r="AA16" s="27" t="s">
        <v>120</v>
      </c>
      <c r="AB16" s="27">
        <f>AB15/(LOG(AB4)/LOG(2))</f>
        <v>8.0449407683716931E-2</v>
      </c>
      <c r="AF16" s="27" t="s">
        <v>121</v>
      </c>
      <c r="AG16" s="27">
        <f>AG15/(LOG(AG4)/LOG(2))</f>
        <v>0.14326132728766802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6.2881481701567571E-2</v>
      </c>
      <c r="AU16" s="27" t="s">
        <v>124</v>
      </c>
      <c r="AV16" s="27">
        <f>AV15/(LOG(AV4)/LOG(2))</f>
        <v>0.25119027210693629</v>
      </c>
    </row>
    <row r="17" spans="1:22" x14ac:dyDescent="0.3">
      <c r="A17" s="57">
        <v>11</v>
      </c>
      <c r="B17" s="57">
        <v>1170</v>
      </c>
      <c r="C17" s="60">
        <v>12</v>
      </c>
      <c r="D17" s="57">
        <v>1175</v>
      </c>
      <c r="E17" s="60"/>
      <c r="F17" s="57"/>
      <c r="G17" s="63"/>
      <c r="H17" s="63"/>
      <c r="I17" s="40"/>
      <c r="J17" s="40"/>
      <c r="K17" s="41">
        <v>0</v>
      </c>
      <c r="L17">
        <v>11</v>
      </c>
    </row>
    <row r="18" spans="1:22" x14ac:dyDescent="0.3">
      <c r="A18" s="57">
        <v>22</v>
      </c>
      <c r="B18" s="57">
        <v>1290</v>
      </c>
      <c r="C18" s="60">
        <v>23</v>
      </c>
      <c r="D18" s="57">
        <v>1298</v>
      </c>
      <c r="E18" s="60"/>
      <c r="F18" s="57"/>
      <c r="G18" s="63"/>
      <c r="H18" s="63"/>
      <c r="I18" s="40"/>
      <c r="J18" s="40"/>
      <c r="K18" s="41">
        <v>0</v>
      </c>
      <c r="L18">
        <v>22</v>
      </c>
    </row>
    <row r="19" spans="1:22" x14ac:dyDescent="0.3">
      <c r="A19" s="57">
        <v>11</v>
      </c>
      <c r="B19" s="57">
        <v>1395</v>
      </c>
      <c r="C19" s="60">
        <v>21</v>
      </c>
      <c r="D19" s="57">
        <v>1405</v>
      </c>
      <c r="E19" s="60"/>
      <c r="F19" s="57"/>
      <c r="G19" s="63"/>
      <c r="H19" s="63"/>
      <c r="I19" s="40"/>
      <c r="J19" s="40"/>
      <c r="K19" s="41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22</v>
      </c>
      <c r="B20" s="57">
        <v>1503</v>
      </c>
      <c r="C20" s="60">
        <v>14</v>
      </c>
      <c r="D20" s="57">
        <v>1515</v>
      </c>
      <c r="E20" s="60"/>
      <c r="F20" s="57"/>
      <c r="G20" s="63"/>
      <c r="H20" s="63"/>
      <c r="I20" s="40"/>
      <c r="J20" s="40"/>
      <c r="K20" s="41">
        <v>0</v>
      </c>
      <c r="L20">
        <v>21</v>
      </c>
      <c r="N20" s="38">
        <f>COUNTIF(L7:L132,G3)</f>
        <v>23</v>
      </c>
      <c r="O20" s="38"/>
      <c r="P20" s="45">
        <v>21</v>
      </c>
      <c r="Q20" s="45">
        <v>21</v>
      </c>
      <c r="R20" s="45">
        <v>21</v>
      </c>
      <c r="S20" s="45">
        <v>21</v>
      </c>
      <c r="T20" s="45">
        <v>21</v>
      </c>
      <c r="U20" s="45">
        <v>21</v>
      </c>
      <c r="V20" s="44"/>
    </row>
    <row r="21" spans="1:22" x14ac:dyDescent="0.3">
      <c r="A21" s="57">
        <v>11</v>
      </c>
      <c r="B21" s="57">
        <v>1618</v>
      </c>
      <c r="C21" s="60">
        <v>12</v>
      </c>
      <c r="D21" s="57">
        <v>1626</v>
      </c>
      <c r="E21" s="60"/>
      <c r="F21" s="57"/>
      <c r="G21" s="63"/>
      <c r="H21" s="63"/>
      <c r="I21" s="40"/>
      <c r="J21" s="40"/>
      <c r="K21" s="41">
        <v>0</v>
      </c>
      <c r="L21">
        <v>11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1722</v>
      </c>
      <c r="C22" s="60">
        <v>21</v>
      </c>
      <c r="D22" s="57">
        <v>1738</v>
      </c>
      <c r="E22" s="60"/>
      <c r="F22" s="57"/>
      <c r="G22" s="63"/>
      <c r="H22" s="63"/>
      <c r="I22" s="40"/>
      <c r="J22" s="40"/>
      <c r="K22" s="41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1847</v>
      </c>
      <c r="C23" s="60">
        <v>12</v>
      </c>
      <c r="D23" s="57">
        <v>1851</v>
      </c>
      <c r="E23" s="60"/>
      <c r="F23" s="57"/>
      <c r="G23" s="63"/>
      <c r="H23" s="63"/>
      <c r="I23" s="40"/>
      <c r="J23" s="40"/>
      <c r="K23" s="41">
        <v>0</v>
      </c>
      <c r="L23">
        <v>11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1949</v>
      </c>
      <c r="C24" s="60">
        <v>12</v>
      </c>
      <c r="D24" s="57">
        <v>1956</v>
      </c>
      <c r="E24" s="60"/>
      <c r="F24" s="57"/>
      <c r="G24" s="63"/>
      <c r="H24" s="63"/>
      <c r="I24" s="40"/>
      <c r="J24" s="40"/>
      <c r="K24" s="41">
        <v>0</v>
      </c>
      <c r="L24">
        <v>11</v>
      </c>
      <c r="O24" s="43" t="s">
        <v>106</v>
      </c>
      <c r="P24" s="45">
        <f>U8</f>
        <v>7</v>
      </c>
      <c r="Q24" s="45">
        <f>Z8</f>
        <v>6</v>
      </c>
      <c r="R24" s="45">
        <f>AE8</f>
        <v>2</v>
      </c>
      <c r="S24" s="45">
        <f>AJ8</f>
        <v>2</v>
      </c>
      <c r="T24" s="45">
        <f>AO8</f>
        <v>0</v>
      </c>
      <c r="U24" s="45">
        <f>AT8</f>
        <v>6</v>
      </c>
      <c r="V24" s="43"/>
    </row>
    <row r="25" spans="1:22" x14ac:dyDescent="0.3">
      <c r="A25" s="57">
        <v>11</v>
      </c>
      <c r="B25" s="57">
        <v>2061</v>
      </c>
      <c r="C25" s="60">
        <v>21</v>
      </c>
      <c r="D25" s="57">
        <v>2071</v>
      </c>
      <c r="E25" s="60"/>
      <c r="F25" s="57"/>
      <c r="G25" s="63"/>
      <c r="H25" s="63"/>
      <c r="I25" s="40"/>
      <c r="J25" s="40"/>
      <c r="K25" s="41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2199</v>
      </c>
      <c r="C26" s="60">
        <v>12</v>
      </c>
      <c r="D26" s="57">
        <v>2204</v>
      </c>
      <c r="E26" s="60"/>
      <c r="F26" s="57"/>
      <c r="G26" s="63"/>
      <c r="H26" s="63"/>
      <c r="I26" s="40"/>
      <c r="J26" s="40"/>
      <c r="K26" s="41">
        <v>0</v>
      </c>
      <c r="L26">
        <v>11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2306</v>
      </c>
      <c r="C27" s="60">
        <v>21</v>
      </c>
      <c r="D27" s="57">
        <v>2323</v>
      </c>
      <c r="E27" s="60"/>
      <c r="F27" s="57"/>
      <c r="G27" s="63"/>
      <c r="H27" s="63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8">
        <v>11</v>
      </c>
      <c r="B28" s="58">
        <v>2420</v>
      </c>
      <c r="C28" s="61">
        <v>12</v>
      </c>
      <c r="D28" s="58">
        <v>2427</v>
      </c>
      <c r="E28" s="61"/>
      <c r="F28" s="58"/>
      <c r="G28" s="64"/>
      <c r="H28" s="64"/>
      <c r="I28" s="39"/>
      <c r="J28" s="39"/>
      <c r="K28" s="49">
        <v>0</v>
      </c>
      <c r="L28">
        <v>11</v>
      </c>
      <c r="N28" s="39"/>
      <c r="O28" s="48" t="s">
        <v>110</v>
      </c>
      <c r="P28">
        <f>D27/P20</f>
        <v>110.61904761904762</v>
      </c>
      <c r="Q28">
        <f>(D48-D27)/Q20</f>
        <v>113.9047619047619</v>
      </c>
      <c r="R28">
        <f>(D69-D48)/R20</f>
        <v>122.52380952380952</v>
      </c>
      <c r="S28">
        <f>(D90-D69)/S20</f>
        <v>122.23809523809524</v>
      </c>
      <c r="T28">
        <f>(D111-D90)/T20</f>
        <v>127.71428571428571</v>
      </c>
      <c r="U28">
        <f>(D132-D111)/U20</f>
        <v>116.61904761904762</v>
      </c>
    </row>
    <row r="29" spans="1:22" x14ac:dyDescent="0.3">
      <c r="A29" s="58">
        <v>11</v>
      </c>
      <c r="B29" s="58">
        <v>2531</v>
      </c>
      <c r="C29" s="61">
        <v>21</v>
      </c>
      <c r="D29" s="58">
        <v>2548</v>
      </c>
      <c r="E29" s="61"/>
      <c r="F29" s="58"/>
      <c r="G29" s="64"/>
      <c r="H29" s="64"/>
      <c r="I29" s="39"/>
      <c r="J29" s="39"/>
      <c r="K29" s="49">
        <v>0</v>
      </c>
      <c r="L29">
        <v>12</v>
      </c>
    </row>
    <row r="30" spans="1:22" x14ac:dyDescent="0.3">
      <c r="A30" s="58">
        <v>11</v>
      </c>
      <c r="B30" s="58">
        <v>2644</v>
      </c>
      <c r="C30" s="61">
        <v>21</v>
      </c>
      <c r="D30" s="58">
        <v>2652</v>
      </c>
      <c r="E30" s="61"/>
      <c r="F30" s="58"/>
      <c r="G30" s="64"/>
      <c r="H30" s="64"/>
      <c r="I30" s="39"/>
      <c r="J30" s="39"/>
      <c r="K30" s="49">
        <v>0</v>
      </c>
      <c r="L30">
        <v>12</v>
      </c>
    </row>
    <row r="31" spans="1:22" x14ac:dyDescent="0.3">
      <c r="A31" s="58">
        <v>11</v>
      </c>
      <c r="B31" s="58">
        <v>2745</v>
      </c>
      <c r="C31" s="61">
        <v>21</v>
      </c>
      <c r="D31" s="58">
        <v>2754</v>
      </c>
      <c r="E31" s="61"/>
      <c r="F31" s="58"/>
      <c r="G31" s="64"/>
      <c r="H31" s="64"/>
      <c r="I31" s="39"/>
      <c r="J31" s="39"/>
      <c r="K31" s="49">
        <v>0</v>
      </c>
      <c r="L31">
        <v>12</v>
      </c>
    </row>
    <row r="32" spans="1:22" x14ac:dyDescent="0.3">
      <c r="A32" s="58">
        <v>11</v>
      </c>
      <c r="B32" s="58">
        <v>2848</v>
      </c>
      <c r="C32" s="61">
        <v>12</v>
      </c>
      <c r="D32" s="58">
        <v>2853</v>
      </c>
      <c r="E32" s="61"/>
      <c r="F32" s="58"/>
      <c r="G32" s="64"/>
      <c r="H32" s="64"/>
      <c r="I32" s="39"/>
      <c r="J32" s="39"/>
      <c r="K32" s="49">
        <v>0</v>
      </c>
      <c r="L32">
        <v>11</v>
      </c>
    </row>
    <row r="33" spans="1:12" x14ac:dyDescent="0.3">
      <c r="A33" s="58">
        <v>11</v>
      </c>
      <c r="B33" s="58">
        <v>2973</v>
      </c>
      <c r="C33" s="61">
        <v>12</v>
      </c>
      <c r="D33" s="58">
        <v>2980</v>
      </c>
      <c r="E33" s="61"/>
      <c r="F33" s="58"/>
      <c r="G33" s="64"/>
      <c r="H33" s="64"/>
      <c r="I33" s="39"/>
      <c r="J33" s="39"/>
      <c r="K33" s="49">
        <v>0</v>
      </c>
      <c r="L33">
        <v>11</v>
      </c>
    </row>
    <row r="34" spans="1:12" x14ac:dyDescent="0.3">
      <c r="A34" s="58">
        <v>22</v>
      </c>
      <c r="B34" s="58">
        <v>3099</v>
      </c>
      <c r="C34" s="61">
        <v>23</v>
      </c>
      <c r="D34" s="58">
        <v>3107</v>
      </c>
      <c r="E34" s="61"/>
      <c r="F34" s="58"/>
      <c r="G34" s="64"/>
      <c r="H34" s="64"/>
      <c r="I34" s="39"/>
      <c r="J34" s="39"/>
      <c r="K34" s="49">
        <v>0</v>
      </c>
      <c r="L34">
        <v>22</v>
      </c>
    </row>
    <row r="35" spans="1:12" x14ac:dyDescent="0.3">
      <c r="A35" s="58">
        <v>11</v>
      </c>
      <c r="B35" s="58">
        <v>3210</v>
      </c>
      <c r="C35" s="61">
        <v>12</v>
      </c>
      <c r="D35" s="58">
        <v>3218</v>
      </c>
      <c r="E35" s="61"/>
      <c r="F35" s="58"/>
      <c r="G35" s="64"/>
      <c r="H35" s="64"/>
      <c r="I35" s="39"/>
      <c r="J35" s="39"/>
      <c r="K35" s="49">
        <v>0</v>
      </c>
      <c r="L35">
        <v>11</v>
      </c>
    </row>
    <row r="36" spans="1:12" x14ac:dyDescent="0.3">
      <c r="A36" s="58">
        <v>11</v>
      </c>
      <c r="B36" s="58">
        <v>3318</v>
      </c>
      <c r="C36" s="61">
        <v>21</v>
      </c>
      <c r="D36" s="58">
        <v>3327</v>
      </c>
      <c r="E36" s="61"/>
      <c r="F36" s="58"/>
      <c r="G36" s="64"/>
      <c r="H36" s="64"/>
      <c r="I36" s="39"/>
      <c r="J36" s="39"/>
      <c r="K36" s="49">
        <v>0</v>
      </c>
      <c r="L36">
        <v>12</v>
      </c>
    </row>
    <row r="37" spans="1:12" x14ac:dyDescent="0.3">
      <c r="A37" s="58">
        <v>11</v>
      </c>
      <c r="B37" s="58">
        <v>3426</v>
      </c>
      <c r="C37" s="61">
        <v>12</v>
      </c>
      <c r="D37" s="58">
        <v>3434</v>
      </c>
      <c r="E37" s="61"/>
      <c r="F37" s="58"/>
      <c r="G37" s="64"/>
      <c r="H37" s="64"/>
      <c r="I37" s="39"/>
      <c r="J37" s="39"/>
      <c r="K37" s="49">
        <v>0</v>
      </c>
      <c r="L37">
        <v>11</v>
      </c>
    </row>
    <row r="38" spans="1:12" x14ac:dyDescent="0.3">
      <c r="A38" s="58">
        <v>11</v>
      </c>
      <c r="B38" s="58">
        <v>3549</v>
      </c>
      <c r="C38" s="61">
        <v>21</v>
      </c>
      <c r="D38" s="58">
        <v>3558</v>
      </c>
      <c r="E38" s="61"/>
      <c r="F38" s="58"/>
      <c r="G38" s="64"/>
      <c r="H38" s="64"/>
      <c r="I38" s="39"/>
      <c r="J38" s="39"/>
      <c r="K38" s="49">
        <v>0</v>
      </c>
      <c r="L38">
        <v>12</v>
      </c>
    </row>
    <row r="39" spans="1:12" x14ac:dyDescent="0.3">
      <c r="A39" s="58">
        <v>11</v>
      </c>
      <c r="B39" s="58">
        <v>3656</v>
      </c>
      <c r="C39" s="61">
        <v>12</v>
      </c>
      <c r="D39" s="58">
        <v>3662</v>
      </c>
      <c r="E39" s="61"/>
      <c r="F39" s="58"/>
      <c r="G39" s="64"/>
      <c r="H39" s="64"/>
      <c r="I39" s="39"/>
      <c r="J39" s="39"/>
      <c r="K39" s="49">
        <v>0</v>
      </c>
      <c r="L39">
        <v>11</v>
      </c>
    </row>
    <row r="40" spans="1:12" x14ac:dyDescent="0.3">
      <c r="A40" s="58">
        <v>11</v>
      </c>
      <c r="B40" s="58">
        <v>3770</v>
      </c>
      <c r="C40" s="61">
        <v>12</v>
      </c>
      <c r="D40" s="58">
        <v>3775</v>
      </c>
      <c r="E40" s="61"/>
      <c r="F40" s="58"/>
      <c r="G40" s="64"/>
      <c r="H40" s="64"/>
      <c r="I40" s="39"/>
      <c r="J40" s="39"/>
      <c r="K40" s="49">
        <v>0</v>
      </c>
      <c r="L40">
        <v>11</v>
      </c>
    </row>
    <row r="41" spans="1:12" x14ac:dyDescent="0.3">
      <c r="A41" s="58">
        <v>11</v>
      </c>
      <c r="B41" s="58">
        <v>3886</v>
      </c>
      <c r="C41" s="61">
        <v>12</v>
      </c>
      <c r="D41" s="58">
        <v>3891</v>
      </c>
      <c r="E41" s="61"/>
      <c r="F41" s="58"/>
      <c r="G41" s="64"/>
      <c r="H41" s="64"/>
      <c r="I41" s="39"/>
      <c r="J41" s="39"/>
      <c r="K41" s="49">
        <v>0</v>
      </c>
      <c r="L41">
        <v>11</v>
      </c>
    </row>
    <row r="42" spans="1:12" x14ac:dyDescent="0.3">
      <c r="A42" s="58">
        <v>11</v>
      </c>
      <c r="B42" s="58">
        <v>4001</v>
      </c>
      <c r="C42" s="61">
        <v>12</v>
      </c>
      <c r="D42" s="58">
        <v>4006</v>
      </c>
      <c r="E42" s="61"/>
      <c r="F42" s="58"/>
      <c r="G42" s="64"/>
      <c r="H42" s="64"/>
      <c r="I42" s="39"/>
      <c r="J42" s="39"/>
      <c r="K42" s="49">
        <v>0</v>
      </c>
      <c r="L42">
        <v>11</v>
      </c>
    </row>
    <row r="43" spans="1:12" x14ac:dyDescent="0.3">
      <c r="A43" s="58">
        <v>11</v>
      </c>
      <c r="B43" s="58">
        <v>4112</v>
      </c>
      <c r="C43" s="61">
        <v>12</v>
      </c>
      <c r="D43" s="58">
        <v>4120</v>
      </c>
      <c r="E43" s="61"/>
      <c r="F43" s="58"/>
      <c r="G43" s="64"/>
      <c r="H43" s="64"/>
      <c r="I43" s="39"/>
      <c r="J43" s="39"/>
      <c r="K43" s="49">
        <v>0</v>
      </c>
      <c r="L43">
        <v>11</v>
      </c>
    </row>
    <row r="44" spans="1:12" x14ac:dyDescent="0.3">
      <c r="A44" s="58">
        <v>11</v>
      </c>
      <c r="B44" s="58">
        <v>4226</v>
      </c>
      <c r="C44" s="61">
        <v>12</v>
      </c>
      <c r="D44" s="58">
        <v>4245</v>
      </c>
      <c r="E44" s="61"/>
      <c r="F44" s="58"/>
      <c r="G44" s="64"/>
      <c r="H44" s="64"/>
      <c r="I44" s="39"/>
      <c r="J44" s="39"/>
      <c r="K44" s="49">
        <v>0</v>
      </c>
      <c r="L44">
        <v>11</v>
      </c>
    </row>
    <row r="45" spans="1:12" x14ac:dyDescent="0.3">
      <c r="A45" s="58">
        <v>11</v>
      </c>
      <c r="B45" s="58">
        <v>4349</v>
      </c>
      <c r="C45" s="61">
        <v>12</v>
      </c>
      <c r="D45" s="58">
        <v>4355</v>
      </c>
      <c r="E45" s="61"/>
      <c r="F45" s="58"/>
      <c r="G45" s="64"/>
      <c r="H45" s="64"/>
      <c r="I45" s="39"/>
      <c r="J45" s="39"/>
      <c r="K45" s="49">
        <v>0</v>
      </c>
      <c r="L45">
        <v>11</v>
      </c>
    </row>
    <row r="46" spans="1:12" x14ac:dyDescent="0.3">
      <c r="A46" s="58">
        <v>11</v>
      </c>
      <c r="B46" s="58">
        <v>4475</v>
      </c>
      <c r="C46" s="61">
        <v>12</v>
      </c>
      <c r="D46" s="58">
        <v>4482</v>
      </c>
      <c r="E46" s="61"/>
      <c r="F46" s="58"/>
      <c r="G46" s="64"/>
      <c r="H46" s="64"/>
      <c r="I46" s="39"/>
      <c r="J46" s="39"/>
      <c r="K46" s="49">
        <v>0</v>
      </c>
      <c r="L46">
        <v>11</v>
      </c>
    </row>
    <row r="47" spans="1:12" x14ac:dyDescent="0.3">
      <c r="A47" s="58">
        <v>11</v>
      </c>
      <c r="B47" s="58">
        <v>4583</v>
      </c>
      <c r="C47" s="61">
        <v>21</v>
      </c>
      <c r="D47" s="58">
        <v>4594</v>
      </c>
      <c r="E47" s="61"/>
      <c r="F47" s="58"/>
      <c r="G47" s="64"/>
      <c r="H47" s="64"/>
      <c r="I47" s="39"/>
      <c r="J47" s="39"/>
      <c r="K47" s="49">
        <v>0</v>
      </c>
      <c r="L47">
        <v>12</v>
      </c>
    </row>
    <row r="48" spans="1:12" x14ac:dyDescent="0.3">
      <c r="A48" s="58">
        <v>11</v>
      </c>
      <c r="B48" s="58">
        <v>4694</v>
      </c>
      <c r="C48" s="61">
        <v>12</v>
      </c>
      <c r="D48" s="58">
        <v>4715</v>
      </c>
      <c r="E48" s="61"/>
      <c r="F48" s="58"/>
      <c r="G48" s="64"/>
      <c r="H48" s="64"/>
      <c r="I48" s="39"/>
      <c r="J48" s="39"/>
      <c r="K48" s="49">
        <v>0</v>
      </c>
      <c r="L48">
        <v>11</v>
      </c>
    </row>
    <row r="49" spans="1:12" x14ac:dyDescent="0.3">
      <c r="A49" s="57">
        <v>22</v>
      </c>
      <c r="B49" s="57">
        <v>4839</v>
      </c>
      <c r="C49" s="60">
        <v>14</v>
      </c>
      <c r="D49" s="57">
        <v>4857</v>
      </c>
      <c r="E49" s="60"/>
      <c r="F49" s="57"/>
      <c r="G49" s="63"/>
      <c r="H49" s="63"/>
      <c r="I49" s="40"/>
      <c r="J49" s="40"/>
      <c r="K49" s="41">
        <v>0</v>
      </c>
      <c r="L49">
        <v>21</v>
      </c>
    </row>
    <row r="50" spans="1:12" x14ac:dyDescent="0.3">
      <c r="A50" s="57">
        <v>11</v>
      </c>
      <c r="B50" s="57">
        <v>4958</v>
      </c>
      <c r="C50" s="60">
        <v>21</v>
      </c>
      <c r="D50" s="57">
        <v>4967</v>
      </c>
      <c r="E50" s="60"/>
      <c r="F50" s="57"/>
      <c r="G50" s="63"/>
      <c r="H50" s="63"/>
      <c r="I50" s="40"/>
      <c r="J50" s="40"/>
      <c r="K50" s="41">
        <v>0</v>
      </c>
      <c r="L50">
        <v>12</v>
      </c>
    </row>
    <row r="51" spans="1:12" x14ac:dyDescent="0.3">
      <c r="A51" s="57">
        <v>11</v>
      </c>
      <c r="B51" s="57">
        <v>5064</v>
      </c>
      <c r="C51" s="60">
        <v>12</v>
      </c>
      <c r="D51" s="57">
        <v>5084</v>
      </c>
      <c r="E51" s="60"/>
      <c r="F51" s="57"/>
      <c r="G51" s="63"/>
      <c r="H51" s="63"/>
      <c r="I51" s="40"/>
      <c r="J51" s="40"/>
      <c r="K51" s="41">
        <v>0</v>
      </c>
      <c r="L51">
        <v>11</v>
      </c>
    </row>
    <row r="52" spans="1:12" x14ac:dyDescent="0.3">
      <c r="A52" s="57">
        <v>11</v>
      </c>
      <c r="B52" s="57">
        <v>5189</v>
      </c>
      <c r="C52" s="60">
        <v>12</v>
      </c>
      <c r="D52" s="57">
        <v>5194</v>
      </c>
      <c r="E52" s="60"/>
      <c r="F52" s="57"/>
      <c r="G52" s="63"/>
      <c r="H52" s="63"/>
      <c r="I52" s="40"/>
      <c r="J52" s="40"/>
      <c r="K52" s="41">
        <v>0</v>
      </c>
      <c r="L52">
        <v>11</v>
      </c>
    </row>
    <row r="53" spans="1:12" x14ac:dyDescent="0.3">
      <c r="A53" s="57">
        <v>11</v>
      </c>
      <c r="B53" s="57">
        <v>5305</v>
      </c>
      <c r="C53" s="60">
        <v>12</v>
      </c>
      <c r="D53" s="57">
        <v>5310</v>
      </c>
      <c r="E53" s="60"/>
      <c r="F53" s="57"/>
      <c r="G53" s="63"/>
      <c r="H53" s="63"/>
      <c r="I53" s="40"/>
      <c r="J53" s="40"/>
      <c r="K53" s="41">
        <v>0</v>
      </c>
      <c r="L53">
        <v>11</v>
      </c>
    </row>
    <row r="54" spans="1:12" x14ac:dyDescent="0.3">
      <c r="A54" s="57">
        <v>11</v>
      </c>
      <c r="B54" s="57">
        <v>5418</v>
      </c>
      <c r="C54" s="60">
        <v>12</v>
      </c>
      <c r="D54" s="57">
        <v>5426</v>
      </c>
      <c r="E54" s="60"/>
      <c r="F54" s="57"/>
      <c r="G54" s="63"/>
      <c r="H54" s="63"/>
      <c r="I54" s="40"/>
      <c r="J54" s="40"/>
      <c r="K54" s="41">
        <v>0</v>
      </c>
      <c r="L54">
        <v>11</v>
      </c>
    </row>
    <row r="55" spans="1:12" x14ac:dyDescent="0.3">
      <c r="A55" s="57">
        <v>11</v>
      </c>
      <c r="B55" s="57">
        <v>5535</v>
      </c>
      <c r="C55" s="60">
        <v>12</v>
      </c>
      <c r="D55" s="57">
        <v>5542</v>
      </c>
      <c r="E55" s="60"/>
      <c r="F55" s="57"/>
      <c r="G55" s="63"/>
      <c r="H55" s="63"/>
      <c r="I55" s="40"/>
      <c r="J55" s="40"/>
      <c r="K55" s="41">
        <v>0</v>
      </c>
      <c r="L55">
        <v>11</v>
      </c>
    </row>
    <row r="56" spans="1:12" x14ac:dyDescent="0.3">
      <c r="A56" s="57">
        <v>22</v>
      </c>
      <c r="B56" s="57">
        <v>5658</v>
      </c>
      <c r="C56" s="60">
        <v>14</v>
      </c>
      <c r="D56" s="57">
        <v>5672</v>
      </c>
      <c r="E56" s="60"/>
      <c r="F56" s="57"/>
      <c r="G56" s="63"/>
      <c r="H56" s="63"/>
      <c r="I56" s="40"/>
      <c r="J56" s="40"/>
      <c r="K56" s="41">
        <v>0</v>
      </c>
      <c r="L56">
        <v>21</v>
      </c>
    </row>
    <row r="57" spans="1:12" x14ac:dyDescent="0.3">
      <c r="A57" s="57">
        <v>11</v>
      </c>
      <c r="B57" s="57">
        <v>5778</v>
      </c>
      <c r="C57" s="60">
        <v>12</v>
      </c>
      <c r="D57" s="57">
        <v>5790</v>
      </c>
      <c r="E57" s="60"/>
      <c r="F57" s="57"/>
      <c r="G57" s="63"/>
      <c r="H57" s="63"/>
      <c r="I57" s="40"/>
      <c r="J57" s="40"/>
      <c r="K57" s="41">
        <v>0</v>
      </c>
      <c r="L57">
        <v>11</v>
      </c>
    </row>
    <row r="58" spans="1:12" x14ac:dyDescent="0.3">
      <c r="A58" s="57">
        <v>11</v>
      </c>
      <c r="B58" s="57">
        <v>5899</v>
      </c>
      <c r="C58" s="60">
        <v>12</v>
      </c>
      <c r="D58" s="57">
        <v>5934</v>
      </c>
      <c r="E58" s="60"/>
      <c r="F58" s="57"/>
      <c r="G58" s="63"/>
      <c r="H58" s="63"/>
      <c r="I58" s="40"/>
      <c r="J58" s="40"/>
      <c r="K58" s="41">
        <v>0</v>
      </c>
      <c r="L58">
        <v>11</v>
      </c>
    </row>
    <row r="59" spans="1:12" x14ac:dyDescent="0.3">
      <c r="A59" s="57">
        <v>11</v>
      </c>
      <c r="B59" s="57">
        <v>6039</v>
      </c>
      <c r="C59" s="60">
        <v>12</v>
      </c>
      <c r="D59" s="57">
        <v>6044</v>
      </c>
      <c r="E59" s="60"/>
      <c r="F59" s="57"/>
      <c r="G59" s="63"/>
      <c r="H59" s="63"/>
      <c r="I59" s="40"/>
      <c r="J59" s="40"/>
      <c r="K59" s="41">
        <v>0</v>
      </c>
      <c r="L59">
        <v>11</v>
      </c>
    </row>
    <row r="60" spans="1:12" x14ac:dyDescent="0.3">
      <c r="A60" s="57">
        <v>22</v>
      </c>
      <c r="B60" s="57">
        <v>6150</v>
      </c>
      <c r="C60" s="60">
        <v>14</v>
      </c>
      <c r="D60" s="57">
        <v>6165</v>
      </c>
      <c r="E60" s="60"/>
      <c r="F60" s="57"/>
      <c r="G60" s="63"/>
      <c r="H60" s="63"/>
      <c r="I60" s="40"/>
      <c r="J60" s="40"/>
      <c r="K60" s="41">
        <v>0</v>
      </c>
      <c r="L60">
        <v>21</v>
      </c>
    </row>
    <row r="61" spans="1:12" x14ac:dyDescent="0.3">
      <c r="A61" s="57">
        <v>11</v>
      </c>
      <c r="B61" s="57">
        <v>6290</v>
      </c>
      <c r="C61" s="60">
        <v>12</v>
      </c>
      <c r="D61" s="57">
        <v>6300</v>
      </c>
      <c r="E61" s="60"/>
      <c r="F61" s="57"/>
      <c r="G61" s="63"/>
      <c r="H61" s="63"/>
      <c r="I61" s="40"/>
      <c r="J61" s="40"/>
      <c r="K61" s="41">
        <v>0</v>
      </c>
      <c r="L61">
        <v>11</v>
      </c>
    </row>
    <row r="62" spans="1:12" x14ac:dyDescent="0.3">
      <c r="A62" s="57">
        <v>11</v>
      </c>
      <c r="B62" s="57">
        <v>6404</v>
      </c>
      <c r="C62" s="60">
        <v>21</v>
      </c>
      <c r="D62" s="57">
        <v>6417</v>
      </c>
      <c r="E62" s="60"/>
      <c r="F62" s="57"/>
      <c r="G62" s="63"/>
      <c r="H62" s="63"/>
      <c r="I62" s="40"/>
      <c r="J62" s="40"/>
      <c r="K62" s="41">
        <v>0</v>
      </c>
      <c r="L62">
        <v>12</v>
      </c>
    </row>
    <row r="63" spans="1:12" x14ac:dyDescent="0.3">
      <c r="A63" s="57">
        <v>11</v>
      </c>
      <c r="B63" s="57">
        <v>6517</v>
      </c>
      <c r="C63" s="60">
        <v>12</v>
      </c>
      <c r="D63" s="57">
        <v>6526</v>
      </c>
      <c r="E63" s="60"/>
      <c r="F63" s="57"/>
      <c r="G63" s="63"/>
      <c r="H63" s="63"/>
      <c r="I63" s="40"/>
      <c r="J63" s="40"/>
      <c r="K63" s="41">
        <v>0</v>
      </c>
      <c r="L63">
        <v>11</v>
      </c>
    </row>
    <row r="64" spans="1:12" x14ac:dyDescent="0.3">
      <c r="A64" s="57">
        <v>11</v>
      </c>
      <c r="B64" s="57">
        <v>6645</v>
      </c>
      <c r="C64" s="60">
        <v>12</v>
      </c>
      <c r="D64" s="57">
        <v>6658</v>
      </c>
      <c r="E64" s="60"/>
      <c r="F64" s="57"/>
      <c r="G64" s="63"/>
      <c r="H64" s="63"/>
      <c r="I64" s="40"/>
      <c r="J64" s="40"/>
      <c r="K64" s="41">
        <v>0</v>
      </c>
      <c r="L64">
        <v>11</v>
      </c>
    </row>
    <row r="65" spans="1:12" x14ac:dyDescent="0.3">
      <c r="A65" s="57">
        <v>11</v>
      </c>
      <c r="B65" s="57">
        <v>6778</v>
      </c>
      <c r="C65" s="60">
        <v>12</v>
      </c>
      <c r="D65" s="57">
        <v>6786</v>
      </c>
      <c r="E65" s="60"/>
      <c r="F65" s="57"/>
      <c r="G65" s="63"/>
      <c r="H65" s="63"/>
      <c r="I65" s="40"/>
      <c r="J65" s="40"/>
      <c r="K65" s="41">
        <v>0</v>
      </c>
      <c r="L65">
        <v>11</v>
      </c>
    </row>
    <row r="66" spans="1:12" x14ac:dyDescent="0.3">
      <c r="A66" s="57">
        <v>11</v>
      </c>
      <c r="B66" s="57">
        <v>6908</v>
      </c>
      <c r="C66" s="60">
        <v>12</v>
      </c>
      <c r="D66" s="57">
        <v>6916</v>
      </c>
      <c r="E66" s="60"/>
      <c r="F66" s="57"/>
      <c r="G66" s="63"/>
      <c r="H66" s="63"/>
      <c r="I66" s="40"/>
      <c r="J66" s="40"/>
      <c r="K66" s="41">
        <v>0</v>
      </c>
      <c r="L66">
        <v>11</v>
      </c>
    </row>
    <row r="67" spans="1:12" x14ac:dyDescent="0.3">
      <c r="A67" s="57">
        <v>11</v>
      </c>
      <c r="B67" s="57">
        <v>7038</v>
      </c>
      <c r="C67" s="60">
        <v>12</v>
      </c>
      <c r="D67" s="57">
        <v>7050</v>
      </c>
      <c r="E67" s="60"/>
      <c r="F67" s="57"/>
      <c r="G67" s="63"/>
      <c r="H67" s="63"/>
      <c r="I67" s="40"/>
      <c r="J67" s="40"/>
      <c r="K67" s="41">
        <v>0</v>
      </c>
      <c r="L67">
        <v>11</v>
      </c>
    </row>
    <row r="68" spans="1:12" x14ac:dyDescent="0.3">
      <c r="A68" s="57">
        <v>11</v>
      </c>
      <c r="B68" s="57">
        <v>7151</v>
      </c>
      <c r="C68" s="60">
        <v>12</v>
      </c>
      <c r="D68" s="57">
        <v>7160</v>
      </c>
      <c r="E68" s="60"/>
      <c r="F68" s="57"/>
      <c r="G68" s="63"/>
      <c r="H68" s="63"/>
      <c r="I68" s="40"/>
      <c r="J68" s="40"/>
      <c r="K68" s="41">
        <v>0</v>
      </c>
      <c r="L68">
        <v>11</v>
      </c>
    </row>
    <row r="69" spans="1:12" x14ac:dyDescent="0.3">
      <c r="A69" s="57">
        <v>11</v>
      </c>
      <c r="B69" s="57">
        <v>7282</v>
      </c>
      <c r="C69" s="60">
        <v>12</v>
      </c>
      <c r="D69" s="57">
        <v>7288</v>
      </c>
      <c r="E69" s="60"/>
      <c r="F69" s="57"/>
      <c r="G69" s="63"/>
      <c r="H69" s="63"/>
      <c r="I69" s="40"/>
      <c r="J69" s="40"/>
      <c r="K69" s="41">
        <v>0</v>
      </c>
      <c r="L69">
        <v>11</v>
      </c>
    </row>
    <row r="70" spans="1:12" x14ac:dyDescent="0.3">
      <c r="A70" s="58">
        <v>11</v>
      </c>
      <c r="B70" s="58">
        <v>7449</v>
      </c>
      <c r="C70" s="61">
        <v>12</v>
      </c>
      <c r="D70" s="58">
        <v>7457</v>
      </c>
      <c r="E70" s="61"/>
      <c r="F70" s="58"/>
      <c r="G70" s="64"/>
      <c r="H70" s="64"/>
      <c r="I70" s="39"/>
      <c r="J70" s="39"/>
      <c r="K70" s="49">
        <v>0</v>
      </c>
      <c r="L70">
        <v>11</v>
      </c>
    </row>
    <row r="71" spans="1:12" x14ac:dyDescent="0.3">
      <c r="A71" s="58">
        <v>11</v>
      </c>
      <c r="B71" s="58">
        <v>7587</v>
      </c>
      <c r="C71" s="61">
        <v>12</v>
      </c>
      <c r="D71" s="58">
        <v>7594</v>
      </c>
      <c r="E71" s="61"/>
      <c r="F71" s="58"/>
      <c r="G71" s="64"/>
      <c r="H71" s="64"/>
      <c r="I71" s="39"/>
      <c r="J71" s="39"/>
      <c r="K71" s="49">
        <v>0</v>
      </c>
      <c r="L71">
        <v>11</v>
      </c>
    </row>
    <row r="72" spans="1:12" x14ac:dyDescent="0.3">
      <c r="A72" s="58">
        <v>11</v>
      </c>
      <c r="B72" s="58">
        <v>7706</v>
      </c>
      <c r="C72" s="61">
        <v>12</v>
      </c>
      <c r="D72" s="58">
        <v>7714</v>
      </c>
      <c r="E72" s="61"/>
      <c r="F72" s="58"/>
      <c r="G72" s="64"/>
      <c r="H72" s="64"/>
      <c r="I72" s="39"/>
      <c r="J72" s="39"/>
      <c r="K72" s="49">
        <v>0</v>
      </c>
      <c r="L72">
        <v>11</v>
      </c>
    </row>
    <row r="73" spans="1:12" x14ac:dyDescent="0.3">
      <c r="A73" s="58">
        <v>11</v>
      </c>
      <c r="B73" s="58">
        <v>7847</v>
      </c>
      <c r="C73" s="61">
        <v>12</v>
      </c>
      <c r="D73" s="58">
        <v>7855</v>
      </c>
      <c r="E73" s="61"/>
      <c r="F73" s="58"/>
      <c r="G73" s="64"/>
      <c r="H73" s="64"/>
      <c r="I73" s="39"/>
      <c r="J73" s="39"/>
      <c r="K73" s="49">
        <v>0</v>
      </c>
      <c r="L73">
        <v>11</v>
      </c>
    </row>
    <row r="74" spans="1:12" x14ac:dyDescent="0.3">
      <c r="A74" s="58">
        <v>11</v>
      </c>
      <c r="B74" s="58">
        <v>7958</v>
      </c>
      <c r="C74" s="61">
        <v>12</v>
      </c>
      <c r="D74" s="58">
        <v>7977</v>
      </c>
      <c r="E74" s="61"/>
      <c r="F74" s="58"/>
      <c r="G74" s="64"/>
      <c r="H74" s="64"/>
      <c r="I74" s="39"/>
      <c r="J74" s="39"/>
      <c r="K74" s="49">
        <v>0</v>
      </c>
      <c r="L74">
        <v>11</v>
      </c>
    </row>
    <row r="75" spans="1:12" x14ac:dyDescent="0.3">
      <c r="A75" s="58">
        <v>11</v>
      </c>
      <c r="B75" s="58">
        <v>8100</v>
      </c>
      <c r="C75" s="61">
        <v>12</v>
      </c>
      <c r="D75" s="58">
        <v>8107</v>
      </c>
      <c r="E75" s="61"/>
      <c r="F75" s="58"/>
      <c r="G75" s="64"/>
      <c r="H75" s="64"/>
      <c r="I75" s="39"/>
      <c r="J75" s="39"/>
      <c r="K75" s="49">
        <v>0</v>
      </c>
      <c r="L75">
        <v>11</v>
      </c>
    </row>
    <row r="76" spans="1:12" x14ac:dyDescent="0.3">
      <c r="A76" s="58">
        <v>11</v>
      </c>
      <c r="B76" s="58">
        <v>8201</v>
      </c>
      <c r="C76" s="61">
        <v>12</v>
      </c>
      <c r="D76" s="58">
        <v>8224</v>
      </c>
      <c r="E76" s="61"/>
      <c r="F76" s="58"/>
      <c r="G76" s="64"/>
      <c r="H76" s="64"/>
      <c r="I76" s="39"/>
      <c r="J76" s="39"/>
      <c r="K76" s="49">
        <v>0</v>
      </c>
      <c r="L76">
        <v>11</v>
      </c>
    </row>
    <row r="77" spans="1:12" x14ac:dyDescent="0.3">
      <c r="A77" s="58">
        <v>11</v>
      </c>
      <c r="B77" s="58">
        <v>8335</v>
      </c>
      <c r="C77" s="61">
        <v>21</v>
      </c>
      <c r="D77" s="58">
        <v>8348</v>
      </c>
      <c r="E77" s="61"/>
      <c r="F77" s="58"/>
      <c r="G77" s="64"/>
      <c r="H77" s="64"/>
      <c r="I77" s="39"/>
      <c r="J77" s="39"/>
      <c r="K77" s="49">
        <v>0</v>
      </c>
      <c r="L77">
        <v>12</v>
      </c>
    </row>
    <row r="78" spans="1:12" x14ac:dyDescent="0.3">
      <c r="A78" s="58">
        <v>11</v>
      </c>
      <c r="B78" s="58">
        <v>8457</v>
      </c>
      <c r="C78" s="61">
        <v>12</v>
      </c>
      <c r="D78" s="58">
        <v>8466</v>
      </c>
      <c r="E78" s="61"/>
      <c r="F78" s="58"/>
      <c r="G78" s="64"/>
      <c r="H78" s="64"/>
      <c r="I78" s="39"/>
      <c r="J78" s="39"/>
      <c r="K78" s="49">
        <v>0</v>
      </c>
      <c r="L78">
        <v>11</v>
      </c>
    </row>
    <row r="79" spans="1:12" x14ac:dyDescent="0.3">
      <c r="A79" s="58">
        <v>11</v>
      </c>
      <c r="B79" s="58">
        <v>8568</v>
      </c>
      <c r="C79" s="61">
        <v>21</v>
      </c>
      <c r="D79" s="58">
        <v>8585</v>
      </c>
      <c r="E79" s="61"/>
      <c r="F79" s="58"/>
      <c r="G79" s="64"/>
      <c r="H79" s="64"/>
      <c r="I79" s="39"/>
      <c r="J79" s="39"/>
      <c r="K79" s="49">
        <v>0</v>
      </c>
      <c r="L79">
        <v>12</v>
      </c>
    </row>
    <row r="80" spans="1:12" x14ac:dyDescent="0.3">
      <c r="A80" s="58">
        <v>11</v>
      </c>
      <c r="B80" s="58">
        <v>8679</v>
      </c>
      <c r="C80" s="61">
        <v>12</v>
      </c>
      <c r="D80" s="58">
        <v>8701</v>
      </c>
      <c r="E80" s="61"/>
      <c r="F80" s="58"/>
      <c r="G80" s="64"/>
      <c r="H80" s="64"/>
      <c r="I80" s="39"/>
      <c r="J80" s="39"/>
      <c r="K80" s="49">
        <v>0</v>
      </c>
      <c r="L80">
        <v>11</v>
      </c>
    </row>
    <row r="81" spans="1:12" x14ac:dyDescent="0.3">
      <c r="A81" s="58">
        <v>11</v>
      </c>
      <c r="B81" s="58">
        <v>8811</v>
      </c>
      <c r="C81" s="61">
        <v>12</v>
      </c>
      <c r="D81" s="58">
        <v>8820</v>
      </c>
      <c r="E81" s="61"/>
      <c r="F81" s="58"/>
      <c r="G81" s="64"/>
      <c r="H81" s="64"/>
      <c r="I81" s="39"/>
      <c r="J81" s="39"/>
      <c r="K81" s="49">
        <v>0</v>
      </c>
      <c r="L81">
        <v>11</v>
      </c>
    </row>
    <row r="82" spans="1:12" x14ac:dyDescent="0.3">
      <c r="A82" s="58">
        <v>11</v>
      </c>
      <c r="B82" s="58">
        <v>8932</v>
      </c>
      <c r="C82" s="61">
        <v>12</v>
      </c>
      <c r="D82" s="58">
        <v>8940</v>
      </c>
      <c r="E82" s="61"/>
      <c r="F82" s="58"/>
      <c r="G82" s="64"/>
      <c r="H82" s="64"/>
      <c r="I82" s="39"/>
      <c r="J82" s="39"/>
      <c r="K82" s="49">
        <v>0</v>
      </c>
      <c r="L82">
        <v>11</v>
      </c>
    </row>
    <row r="83" spans="1:12" x14ac:dyDescent="0.3">
      <c r="A83" s="58">
        <v>11</v>
      </c>
      <c r="B83" s="58">
        <v>9048</v>
      </c>
      <c r="C83" s="61">
        <v>12</v>
      </c>
      <c r="D83" s="58">
        <v>9058</v>
      </c>
      <c r="E83" s="61"/>
      <c r="F83" s="58"/>
      <c r="G83" s="64"/>
      <c r="H83" s="64"/>
      <c r="I83" s="39"/>
      <c r="J83" s="39"/>
      <c r="K83" s="49">
        <v>0</v>
      </c>
      <c r="L83">
        <v>11</v>
      </c>
    </row>
    <row r="84" spans="1:12" x14ac:dyDescent="0.3">
      <c r="A84" s="58">
        <v>11</v>
      </c>
      <c r="B84" s="58">
        <v>9169</v>
      </c>
      <c r="C84" s="61">
        <v>12</v>
      </c>
      <c r="D84" s="58">
        <v>9174</v>
      </c>
      <c r="E84" s="61"/>
      <c r="F84" s="58"/>
      <c r="G84" s="64"/>
      <c r="H84" s="64"/>
      <c r="I84" s="39"/>
      <c r="J84" s="39"/>
      <c r="K84" s="49">
        <v>0</v>
      </c>
      <c r="L84">
        <v>11</v>
      </c>
    </row>
    <row r="85" spans="1:12" x14ac:dyDescent="0.3">
      <c r="A85" s="58">
        <v>11</v>
      </c>
      <c r="B85" s="58">
        <v>9275</v>
      </c>
      <c r="C85" s="61">
        <v>12</v>
      </c>
      <c r="D85" s="58">
        <v>9284</v>
      </c>
      <c r="E85" s="61"/>
      <c r="F85" s="58"/>
      <c r="G85" s="64"/>
      <c r="H85" s="64"/>
      <c r="I85" s="39"/>
      <c r="J85" s="39"/>
      <c r="K85" s="49">
        <v>0</v>
      </c>
      <c r="L85">
        <v>11</v>
      </c>
    </row>
    <row r="86" spans="1:12" x14ac:dyDescent="0.3">
      <c r="A86" s="58">
        <v>11</v>
      </c>
      <c r="B86" s="58">
        <v>9380</v>
      </c>
      <c r="C86" s="61">
        <v>12</v>
      </c>
      <c r="D86" s="58">
        <v>9406</v>
      </c>
      <c r="E86" s="61"/>
      <c r="F86" s="58"/>
      <c r="G86" s="64"/>
      <c r="H86" s="64"/>
      <c r="I86" s="39"/>
      <c r="J86" s="39"/>
      <c r="K86" s="49">
        <v>0</v>
      </c>
      <c r="L86">
        <v>11</v>
      </c>
    </row>
    <row r="87" spans="1:12" x14ac:dyDescent="0.3">
      <c r="A87" s="58">
        <v>11</v>
      </c>
      <c r="B87" s="58">
        <v>9506</v>
      </c>
      <c r="C87" s="61">
        <v>12</v>
      </c>
      <c r="D87" s="58">
        <v>9511</v>
      </c>
      <c r="E87" s="61"/>
      <c r="F87" s="58"/>
      <c r="G87" s="64"/>
      <c r="H87" s="64"/>
      <c r="I87" s="39"/>
      <c r="J87" s="39"/>
      <c r="K87" s="49">
        <v>0</v>
      </c>
      <c r="L87">
        <v>11</v>
      </c>
    </row>
    <row r="88" spans="1:12" x14ac:dyDescent="0.3">
      <c r="A88" s="58">
        <v>11</v>
      </c>
      <c r="B88" s="58">
        <v>9638</v>
      </c>
      <c r="C88" s="61">
        <v>12</v>
      </c>
      <c r="D88" s="58">
        <v>9643</v>
      </c>
      <c r="E88" s="61"/>
      <c r="F88" s="58"/>
      <c r="G88" s="64"/>
      <c r="H88" s="64"/>
      <c r="I88" s="39"/>
      <c r="J88" s="39"/>
      <c r="K88" s="49">
        <v>0</v>
      </c>
      <c r="L88">
        <v>11</v>
      </c>
    </row>
    <row r="89" spans="1:12" x14ac:dyDescent="0.3">
      <c r="A89" s="58">
        <v>11</v>
      </c>
      <c r="B89" s="58">
        <v>9743</v>
      </c>
      <c r="C89" s="61">
        <v>12</v>
      </c>
      <c r="D89" s="58">
        <v>9751</v>
      </c>
      <c r="E89" s="61"/>
      <c r="F89" s="58"/>
      <c r="G89" s="64"/>
      <c r="H89" s="64"/>
      <c r="I89" s="39"/>
      <c r="J89" s="39"/>
      <c r="K89" s="49">
        <v>0</v>
      </c>
      <c r="L89">
        <v>11</v>
      </c>
    </row>
    <row r="90" spans="1:12" x14ac:dyDescent="0.3">
      <c r="A90" s="58">
        <v>11</v>
      </c>
      <c r="B90" s="58">
        <v>9849</v>
      </c>
      <c r="C90" s="61">
        <v>12</v>
      </c>
      <c r="D90" s="58">
        <v>9855</v>
      </c>
      <c r="E90" s="61"/>
      <c r="F90" s="58"/>
      <c r="G90" s="64"/>
      <c r="H90" s="64"/>
      <c r="I90" s="39"/>
      <c r="J90" s="39"/>
      <c r="K90" s="49">
        <v>0</v>
      </c>
      <c r="L90">
        <v>11</v>
      </c>
    </row>
    <row r="91" spans="1:12" x14ac:dyDescent="0.3">
      <c r="A91" s="57">
        <v>11</v>
      </c>
      <c r="B91" s="57">
        <v>9952</v>
      </c>
      <c r="C91" s="60">
        <v>12</v>
      </c>
      <c r="D91" s="57">
        <v>9979</v>
      </c>
      <c r="E91" s="60"/>
      <c r="F91" s="57"/>
      <c r="G91" s="63"/>
      <c r="H91" s="63"/>
      <c r="I91" s="40"/>
      <c r="J91" s="40"/>
      <c r="K91" s="41">
        <v>0</v>
      </c>
      <c r="L91">
        <v>11</v>
      </c>
    </row>
    <row r="92" spans="1:12" x14ac:dyDescent="0.3">
      <c r="A92" s="57">
        <v>11</v>
      </c>
      <c r="B92" s="57">
        <v>10132</v>
      </c>
      <c r="C92" s="60">
        <v>12</v>
      </c>
      <c r="D92" s="57">
        <v>10139</v>
      </c>
      <c r="E92" s="60"/>
      <c r="F92" s="57"/>
      <c r="G92" s="63"/>
      <c r="H92" s="63"/>
      <c r="I92" s="40"/>
      <c r="J92" s="40"/>
      <c r="K92" s="41">
        <v>0</v>
      </c>
      <c r="L92">
        <v>11</v>
      </c>
    </row>
    <row r="93" spans="1:12" x14ac:dyDescent="0.3">
      <c r="A93" s="57">
        <v>11</v>
      </c>
      <c r="B93" s="57">
        <v>10249</v>
      </c>
      <c r="C93" s="60">
        <v>12</v>
      </c>
      <c r="D93" s="57">
        <v>10257</v>
      </c>
      <c r="E93" s="60"/>
      <c r="F93" s="57"/>
      <c r="G93" s="63"/>
      <c r="H93" s="63"/>
      <c r="I93" s="40"/>
      <c r="J93" s="40"/>
      <c r="K93" s="41">
        <v>0</v>
      </c>
      <c r="L93">
        <v>11</v>
      </c>
    </row>
    <row r="94" spans="1:12" x14ac:dyDescent="0.3">
      <c r="A94" s="57">
        <v>11</v>
      </c>
      <c r="B94" s="57">
        <v>10359</v>
      </c>
      <c r="C94" s="60">
        <v>12</v>
      </c>
      <c r="D94" s="57">
        <v>10373</v>
      </c>
      <c r="E94" s="60"/>
      <c r="F94" s="57"/>
      <c r="G94" s="63"/>
      <c r="H94" s="63"/>
      <c r="I94" s="40"/>
      <c r="J94" s="40"/>
      <c r="K94" s="41">
        <v>0</v>
      </c>
      <c r="L94">
        <v>11</v>
      </c>
    </row>
    <row r="95" spans="1:12" x14ac:dyDescent="0.3">
      <c r="A95" s="57">
        <v>11</v>
      </c>
      <c r="B95" s="57">
        <v>10487</v>
      </c>
      <c r="C95" s="60">
        <v>12</v>
      </c>
      <c r="D95" s="57">
        <v>10493</v>
      </c>
      <c r="E95" s="60"/>
      <c r="F95" s="57"/>
      <c r="G95" s="63"/>
      <c r="H95" s="63"/>
      <c r="I95" s="40"/>
      <c r="J95" s="40"/>
      <c r="K95" s="41">
        <v>0</v>
      </c>
      <c r="L95">
        <v>11</v>
      </c>
    </row>
    <row r="96" spans="1:12" x14ac:dyDescent="0.3">
      <c r="A96" s="57">
        <v>11</v>
      </c>
      <c r="B96" s="57">
        <v>10588</v>
      </c>
      <c r="C96" s="60">
        <v>12</v>
      </c>
      <c r="D96" s="57">
        <v>10596</v>
      </c>
      <c r="E96" s="60"/>
      <c r="F96" s="57"/>
      <c r="G96" s="63"/>
      <c r="H96" s="63"/>
      <c r="I96" s="40"/>
      <c r="J96" s="40"/>
      <c r="K96" s="41">
        <v>0</v>
      </c>
      <c r="L96">
        <v>11</v>
      </c>
    </row>
    <row r="97" spans="1:12" x14ac:dyDescent="0.3">
      <c r="A97" s="57">
        <v>11</v>
      </c>
      <c r="B97" s="57">
        <v>10727</v>
      </c>
      <c r="C97" s="60">
        <v>12</v>
      </c>
      <c r="D97" s="57">
        <v>10734</v>
      </c>
      <c r="E97" s="60"/>
      <c r="F97" s="57"/>
      <c r="G97" s="63"/>
      <c r="H97" s="63"/>
      <c r="I97" s="40"/>
      <c r="J97" s="40"/>
      <c r="K97" s="41">
        <v>0</v>
      </c>
      <c r="L97">
        <v>11</v>
      </c>
    </row>
    <row r="98" spans="1:12" x14ac:dyDescent="0.3">
      <c r="A98" s="57">
        <v>11</v>
      </c>
      <c r="B98" s="57">
        <v>10836</v>
      </c>
      <c r="C98" s="60">
        <v>12</v>
      </c>
      <c r="D98" s="57">
        <v>10854</v>
      </c>
      <c r="E98" s="60"/>
      <c r="F98" s="57"/>
      <c r="G98" s="63"/>
      <c r="H98" s="63"/>
      <c r="I98" s="40"/>
      <c r="J98" s="40"/>
      <c r="K98" s="41">
        <v>0</v>
      </c>
      <c r="L98">
        <v>11</v>
      </c>
    </row>
    <row r="99" spans="1:12" x14ac:dyDescent="0.3">
      <c r="A99" s="57">
        <v>11</v>
      </c>
      <c r="B99" s="57">
        <v>10964</v>
      </c>
      <c r="C99" s="60">
        <v>12</v>
      </c>
      <c r="D99" s="57">
        <v>10970</v>
      </c>
      <c r="E99" s="60"/>
      <c r="F99" s="57"/>
      <c r="G99" s="63"/>
      <c r="H99" s="63"/>
      <c r="I99" s="40"/>
      <c r="J99" s="40"/>
      <c r="K99" s="41">
        <v>0</v>
      </c>
      <c r="L99">
        <v>11</v>
      </c>
    </row>
    <row r="100" spans="1:12" x14ac:dyDescent="0.3">
      <c r="A100" s="57">
        <v>11</v>
      </c>
      <c r="B100" s="57">
        <v>11067</v>
      </c>
      <c r="C100" s="60">
        <v>12</v>
      </c>
      <c r="D100" s="57">
        <v>11073</v>
      </c>
      <c r="E100" s="60"/>
      <c r="F100" s="57"/>
      <c r="G100" s="63"/>
      <c r="H100" s="63"/>
      <c r="I100" s="40"/>
      <c r="J100" s="40"/>
      <c r="K100" s="41">
        <v>0</v>
      </c>
      <c r="L100">
        <v>11</v>
      </c>
    </row>
    <row r="101" spans="1:12" x14ac:dyDescent="0.3">
      <c r="A101" s="57">
        <v>11</v>
      </c>
      <c r="B101" s="57">
        <v>11181</v>
      </c>
      <c r="C101" s="60">
        <v>12</v>
      </c>
      <c r="D101" s="57">
        <v>11188</v>
      </c>
      <c r="E101" s="60"/>
      <c r="F101" s="57"/>
      <c r="G101" s="63"/>
      <c r="H101" s="63"/>
      <c r="I101" s="40"/>
      <c r="J101" s="40"/>
      <c r="K101" s="41">
        <v>0</v>
      </c>
      <c r="L101">
        <v>11</v>
      </c>
    </row>
    <row r="102" spans="1:12" x14ac:dyDescent="0.3">
      <c r="A102" s="57">
        <v>11</v>
      </c>
      <c r="B102" s="57">
        <v>11337</v>
      </c>
      <c r="C102" s="60">
        <v>12</v>
      </c>
      <c r="D102" s="57">
        <v>11345</v>
      </c>
      <c r="E102" s="60"/>
      <c r="F102" s="57"/>
      <c r="G102" s="63"/>
      <c r="H102" s="63"/>
      <c r="I102" s="40"/>
      <c r="J102" s="40"/>
      <c r="K102" s="41">
        <v>0</v>
      </c>
      <c r="L102">
        <v>11</v>
      </c>
    </row>
    <row r="103" spans="1:12" x14ac:dyDescent="0.3">
      <c r="A103" s="57">
        <v>11</v>
      </c>
      <c r="B103" s="57">
        <v>11446</v>
      </c>
      <c r="C103" s="60">
        <v>12</v>
      </c>
      <c r="D103" s="57">
        <v>11456</v>
      </c>
      <c r="E103" s="60"/>
      <c r="F103" s="57"/>
      <c r="G103" s="63"/>
      <c r="H103" s="63"/>
      <c r="I103" s="40"/>
      <c r="J103" s="40"/>
      <c r="K103" s="41">
        <v>0</v>
      </c>
      <c r="L103">
        <v>11</v>
      </c>
    </row>
    <row r="104" spans="1:12" x14ac:dyDescent="0.3">
      <c r="A104" s="57">
        <v>11</v>
      </c>
      <c r="B104" s="57">
        <v>11561</v>
      </c>
      <c r="C104" s="60">
        <v>12</v>
      </c>
      <c r="D104" s="57">
        <v>11569</v>
      </c>
      <c r="E104" s="60"/>
      <c r="F104" s="57"/>
      <c r="G104" s="63"/>
      <c r="H104" s="63"/>
      <c r="I104" s="40"/>
      <c r="J104" s="40"/>
      <c r="K104" s="41">
        <v>0</v>
      </c>
      <c r="L104">
        <v>11</v>
      </c>
    </row>
    <row r="105" spans="1:12" x14ac:dyDescent="0.3">
      <c r="A105" s="57">
        <v>11</v>
      </c>
      <c r="B105" s="57">
        <v>11757</v>
      </c>
      <c r="C105" s="60">
        <v>12</v>
      </c>
      <c r="D105" s="57">
        <v>11764</v>
      </c>
      <c r="E105" s="60"/>
      <c r="F105" s="57"/>
      <c r="G105" s="63"/>
      <c r="H105" s="63"/>
      <c r="I105" s="40"/>
      <c r="J105" s="40"/>
      <c r="K105" s="41">
        <v>0</v>
      </c>
      <c r="L105">
        <v>11</v>
      </c>
    </row>
    <row r="106" spans="1:12" x14ac:dyDescent="0.3">
      <c r="A106" s="57">
        <v>11</v>
      </c>
      <c r="B106" s="57">
        <v>11878</v>
      </c>
      <c r="C106" s="60">
        <v>12</v>
      </c>
      <c r="D106" s="57">
        <v>11886</v>
      </c>
      <c r="E106" s="60"/>
      <c r="F106" s="57"/>
      <c r="G106" s="63"/>
      <c r="H106" s="63"/>
      <c r="I106" s="40"/>
      <c r="J106" s="40"/>
      <c r="K106" s="41">
        <v>0</v>
      </c>
      <c r="L106">
        <v>11</v>
      </c>
    </row>
    <row r="107" spans="1:12" x14ac:dyDescent="0.3">
      <c r="A107" s="57">
        <v>11</v>
      </c>
      <c r="B107" s="57">
        <v>12032</v>
      </c>
      <c r="C107" s="60">
        <v>12</v>
      </c>
      <c r="D107" s="57">
        <v>12037</v>
      </c>
      <c r="E107" s="60"/>
      <c r="F107" s="57"/>
      <c r="G107" s="63"/>
      <c r="H107" s="63"/>
      <c r="I107" s="40"/>
      <c r="J107" s="40"/>
      <c r="K107" s="41">
        <v>0</v>
      </c>
      <c r="L107">
        <v>11</v>
      </c>
    </row>
    <row r="108" spans="1:12" x14ac:dyDescent="0.3">
      <c r="A108" s="57">
        <v>11</v>
      </c>
      <c r="B108" s="57">
        <v>12153</v>
      </c>
      <c r="C108" s="60">
        <v>12</v>
      </c>
      <c r="D108" s="57">
        <v>12161</v>
      </c>
      <c r="E108" s="60"/>
      <c r="F108" s="57"/>
      <c r="G108" s="63"/>
      <c r="H108" s="63"/>
      <c r="I108" s="40"/>
      <c r="J108" s="40"/>
      <c r="K108" s="41">
        <v>0</v>
      </c>
      <c r="L108">
        <v>11</v>
      </c>
    </row>
    <row r="109" spans="1:12" x14ac:dyDescent="0.3">
      <c r="A109" s="57">
        <v>11</v>
      </c>
      <c r="B109" s="57">
        <v>12278</v>
      </c>
      <c r="C109" s="60">
        <v>12</v>
      </c>
      <c r="D109" s="57">
        <v>12282</v>
      </c>
      <c r="E109" s="60"/>
      <c r="F109" s="57"/>
      <c r="G109" s="63"/>
      <c r="H109" s="63"/>
      <c r="I109" s="40"/>
      <c r="J109" s="40"/>
      <c r="K109" s="41">
        <v>0</v>
      </c>
      <c r="L109">
        <v>11</v>
      </c>
    </row>
    <row r="110" spans="1:12" x14ac:dyDescent="0.3">
      <c r="A110" s="57">
        <v>11</v>
      </c>
      <c r="B110" s="57">
        <v>12407</v>
      </c>
      <c r="C110" s="60">
        <v>12</v>
      </c>
      <c r="D110" s="57">
        <v>12414</v>
      </c>
      <c r="E110" s="60"/>
      <c r="F110" s="57"/>
      <c r="G110" s="63"/>
      <c r="H110" s="63"/>
      <c r="I110" s="40"/>
      <c r="J110" s="40"/>
      <c r="K110" s="41">
        <v>0</v>
      </c>
      <c r="L110">
        <v>11</v>
      </c>
    </row>
    <row r="111" spans="1:12" x14ac:dyDescent="0.3">
      <c r="A111" s="57">
        <v>22</v>
      </c>
      <c r="B111" s="57">
        <v>12525</v>
      </c>
      <c r="C111" s="60">
        <v>14</v>
      </c>
      <c r="D111" s="57">
        <v>12537</v>
      </c>
      <c r="E111" s="60"/>
      <c r="F111" s="57"/>
      <c r="G111" s="63"/>
      <c r="H111" s="63"/>
      <c r="I111" s="40"/>
      <c r="J111" s="40"/>
      <c r="K111" s="41">
        <v>0</v>
      </c>
      <c r="L111">
        <v>21</v>
      </c>
    </row>
    <row r="112" spans="1:12" x14ac:dyDescent="0.3">
      <c r="A112" s="58">
        <v>22</v>
      </c>
      <c r="B112" s="58">
        <v>12645</v>
      </c>
      <c r="C112" s="61">
        <v>23</v>
      </c>
      <c r="D112" s="58">
        <v>12661</v>
      </c>
      <c r="E112" s="61"/>
      <c r="F112" s="58"/>
      <c r="G112" s="64"/>
      <c r="H112" s="64"/>
      <c r="I112" s="39"/>
      <c r="J112" s="39"/>
      <c r="K112" s="49">
        <v>0</v>
      </c>
      <c r="L112">
        <v>22</v>
      </c>
    </row>
    <row r="113" spans="1:12" x14ac:dyDescent="0.3">
      <c r="A113" s="58">
        <v>11</v>
      </c>
      <c r="B113" s="58">
        <v>12767</v>
      </c>
      <c r="C113" s="61">
        <v>21</v>
      </c>
      <c r="D113" s="58">
        <v>12779</v>
      </c>
      <c r="E113" s="61"/>
      <c r="F113" s="58"/>
      <c r="G113" s="64"/>
      <c r="H113" s="64"/>
      <c r="I113" s="39"/>
      <c r="J113" s="39"/>
      <c r="K113" s="49">
        <v>0</v>
      </c>
      <c r="L113">
        <v>12</v>
      </c>
    </row>
    <row r="114" spans="1:12" x14ac:dyDescent="0.3">
      <c r="A114" s="58">
        <v>11</v>
      </c>
      <c r="B114" s="58">
        <v>12889</v>
      </c>
      <c r="C114" s="61">
        <v>12</v>
      </c>
      <c r="D114" s="58">
        <v>12897</v>
      </c>
      <c r="E114" s="61"/>
      <c r="F114" s="58"/>
      <c r="G114" s="64"/>
      <c r="H114" s="64"/>
      <c r="I114" s="39"/>
      <c r="J114" s="39"/>
      <c r="K114" s="49">
        <v>0</v>
      </c>
      <c r="L114">
        <v>11</v>
      </c>
    </row>
    <row r="115" spans="1:12" x14ac:dyDescent="0.3">
      <c r="A115" s="58">
        <v>11</v>
      </c>
      <c r="B115" s="58">
        <v>12995</v>
      </c>
      <c r="C115" s="61">
        <v>12</v>
      </c>
      <c r="D115" s="58">
        <v>13000</v>
      </c>
      <c r="E115" s="61"/>
      <c r="F115" s="58"/>
      <c r="G115" s="64"/>
      <c r="H115" s="64"/>
      <c r="I115" s="39"/>
      <c r="J115" s="39"/>
      <c r="K115" s="49">
        <v>0</v>
      </c>
      <c r="L115">
        <v>11</v>
      </c>
    </row>
    <row r="116" spans="1:12" x14ac:dyDescent="0.3">
      <c r="A116" s="58">
        <v>11</v>
      </c>
      <c r="B116" s="58">
        <v>13089</v>
      </c>
      <c r="C116" s="61">
        <v>12</v>
      </c>
      <c r="D116" s="58">
        <v>13123</v>
      </c>
      <c r="E116" s="61"/>
      <c r="F116" s="58"/>
      <c r="G116" s="64"/>
      <c r="H116" s="64"/>
      <c r="I116" s="39"/>
      <c r="J116" s="39"/>
      <c r="K116" s="49">
        <v>0</v>
      </c>
      <c r="L116">
        <v>11</v>
      </c>
    </row>
    <row r="117" spans="1:12" x14ac:dyDescent="0.3">
      <c r="A117" s="58">
        <v>22</v>
      </c>
      <c r="B117" s="58">
        <v>13233</v>
      </c>
      <c r="C117" s="61">
        <v>14</v>
      </c>
      <c r="D117" s="58">
        <v>13245</v>
      </c>
      <c r="E117" s="61"/>
      <c r="F117" s="58"/>
      <c r="G117" s="64"/>
      <c r="H117" s="64"/>
      <c r="I117" s="39"/>
      <c r="J117" s="39"/>
      <c r="K117" s="49">
        <v>0</v>
      </c>
      <c r="L117">
        <v>21</v>
      </c>
    </row>
    <row r="118" spans="1:12" x14ac:dyDescent="0.3">
      <c r="A118" s="58">
        <v>11</v>
      </c>
      <c r="B118" s="58">
        <v>13350</v>
      </c>
      <c r="C118" s="61">
        <v>12</v>
      </c>
      <c r="D118" s="58">
        <v>13355</v>
      </c>
      <c r="E118" s="61"/>
      <c r="F118" s="58"/>
      <c r="G118" s="64"/>
      <c r="H118" s="64"/>
      <c r="I118" s="39"/>
      <c r="J118" s="39"/>
      <c r="K118" s="49">
        <v>0</v>
      </c>
      <c r="L118">
        <v>11</v>
      </c>
    </row>
    <row r="119" spans="1:12" x14ac:dyDescent="0.3">
      <c r="A119" s="58">
        <v>11</v>
      </c>
      <c r="B119" s="58">
        <v>13457</v>
      </c>
      <c r="C119" s="61">
        <v>21</v>
      </c>
      <c r="D119" s="58">
        <v>13470</v>
      </c>
      <c r="E119" s="61"/>
      <c r="F119" s="58"/>
      <c r="G119" s="64"/>
      <c r="H119" s="64"/>
      <c r="I119" s="39"/>
      <c r="J119" s="39"/>
      <c r="K119" s="49">
        <v>0</v>
      </c>
      <c r="L119">
        <v>12</v>
      </c>
    </row>
    <row r="120" spans="1:12" x14ac:dyDescent="0.3">
      <c r="A120" s="58">
        <v>11</v>
      </c>
      <c r="B120" s="58">
        <v>13567</v>
      </c>
      <c r="C120" s="61">
        <v>21</v>
      </c>
      <c r="D120" s="58">
        <v>13576</v>
      </c>
      <c r="E120" s="61"/>
      <c r="F120" s="58"/>
      <c r="G120" s="64"/>
      <c r="H120" s="64"/>
      <c r="I120" s="39"/>
      <c r="J120" s="39"/>
      <c r="K120" s="49">
        <v>0</v>
      </c>
      <c r="L120">
        <v>12</v>
      </c>
    </row>
    <row r="121" spans="1:12" x14ac:dyDescent="0.3">
      <c r="A121" s="58">
        <v>11</v>
      </c>
      <c r="B121" s="58">
        <v>13673</v>
      </c>
      <c r="C121" s="61">
        <v>21</v>
      </c>
      <c r="D121" s="58">
        <v>13694</v>
      </c>
      <c r="E121" s="61"/>
      <c r="F121" s="58"/>
      <c r="G121" s="64"/>
      <c r="H121" s="64"/>
      <c r="I121" s="39"/>
      <c r="J121" s="39"/>
      <c r="K121" s="49">
        <v>0</v>
      </c>
      <c r="L121">
        <v>12</v>
      </c>
    </row>
    <row r="122" spans="1:12" x14ac:dyDescent="0.3">
      <c r="A122" s="58">
        <v>11</v>
      </c>
      <c r="B122" s="58">
        <v>13793</v>
      </c>
      <c r="C122" s="61">
        <v>12</v>
      </c>
      <c r="D122" s="58">
        <v>13801</v>
      </c>
      <c r="E122" s="61"/>
      <c r="F122" s="58"/>
      <c r="G122" s="64"/>
      <c r="H122" s="64"/>
      <c r="I122" s="39"/>
      <c r="J122" s="39"/>
      <c r="K122" s="49">
        <v>0</v>
      </c>
      <c r="L122">
        <v>11</v>
      </c>
    </row>
    <row r="123" spans="1:12" x14ac:dyDescent="0.3">
      <c r="A123" s="58">
        <v>11</v>
      </c>
      <c r="B123" s="58">
        <v>13899</v>
      </c>
      <c r="C123" s="61">
        <v>12</v>
      </c>
      <c r="D123" s="58">
        <v>13904</v>
      </c>
      <c r="E123" s="61"/>
      <c r="F123" s="58"/>
      <c r="G123" s="64"/>
      <c r="H123" s="64"/>
      <c r="I123" s="39"/>
      <c r="J123" s="39"/>
      <c r="K123" s="49">
        <v>0</v>
      </c>
      <c r="L123">
        <v>11</v>
      </c>
    </row>
    <row r="124" spans="1:12" x14ac:dyDescent="0.3">
      <c r="A124" s="58">
        <v>11</v>
      </c>
      <c r="B124" s="58">
        <v>14004</v>
      </c>
      <c r="C124" s="61">
        <v>12</v>
      </c>
      <c r="D124" s="58">
        <v>14010</v>
      </c>
      <c r="E124" s="61"/>
      <c r="F124" s="58"/>
      <c r="G124" s="64"/>
      <c r="H124" s="64"/>
      <c r="I124" s="39"/>
      <c r="J124" s="39"/>
      <c r="K124" s="49">
        <v>0</v>
      </c>
      <c r="L124">
        <v>11</v>
      </c>
    </row>
    <row r="125" spans="1:12" x14ac:dyDescent="0.3">
      <c r="A125" s="58">
        <v>11</v>
      </c>
      <c r="B125" s="58">
        <v>14134</v>
      </c>
      <c r="C125" s="61">
        <v>12</v>
      </c>
      <c r="D125" s="58">
        <v>14143</v>
      </c>
      <c r="E125" s="61"/>
      <c r="F125" s="58"/>
      <c r="G125" s="64"/>
      <c r="H125" s="64"/>
      <c r="I125" s="39"/>
      <c r="J125" s="39"/>
      <c r="K125" s="49">
        <v>0</v>
      </c>
      <c r="L125">
        <v>11</v>
      </c>
    </row>
    <row r="126" spans="1:12" x14ac:dyDescent="0.3">
      <c r="A126" s="58">
        <v>11</v>
      </c>
      <c r="B126" s="58">
        <v>14260</v>
      </c>
      <c r="C126" s="61">
        <v>12</v>
      </c>
      <c r="D126" s="58">
        <v>14268</v>
      </c>
      <c r="E126" s="61"/>
      <c r="F126" s="58"/>
      <c r="G126" s="64"/>
      <c r="H126" s="64"/>
      <c r="I126" s="39"/>
      <c r="J126" s="39"/>
      <c r="K126" s="49">
        <v>0</v>
      </c>
      <c r="L126">
        <v>11</v>
      </c>
    </row>
    <row r="127" spans="1:12" x14ac:dyDescent="0.3">
      <c r="A127" s="58">
        <v>22</v>
      </c>
      <c r="B127" s="58">
        <v>14371</v>
      </c>
      <c r="C127" s="61">
        <v>23</v>
      </c>
      <c r="D127" s="58">
        <v>14383</v>
      </c>
      <c r="E127" s="61"/>
      <c r="F127" s="58"/>
      <c r="G127" s="64"/>
      <c r="H127" s="64"/>
      <c r="I127" s="39"/>
      <c r="J127" s="39"/>
      <c r="K127" s="49">
        <v>0</v>
      </c>
      <c r="L127">
        <v>22</v>
      </c>
    </row>
    <row r="128" spans="1:12" x14ac:dyDescent="0.3">
      <c r="A128" s="58">
        <v>11</v>
      </c>
      <c r="B128" s="58">
        <v>14480</v>
      </c>
      <c r="C128" s="61">
        <v>12</v>
      </c>
      <c r="D128" s="58">
        <v>14486</v>
      </c>
      <c r="E128" s="61"/>
      <c r="F128" s="58"/>
      <c r="G128" s="64"/>
      <c r="H128" s="64"/>
      <c r="I128" s="39"/>
      <c r="J128" s="39"/>
      <c r="K128" s="49">
        <v>0</v>
      </c>
      <c r="L128">
        <v>11</v>
      </c>
    </row>
    <row r="129" spans="1:12" x14ac:dyDescent="0.3">
      <c r="A129" s="58">
        <v>11</v>
      </c>
      <c r="B129" s="58">
        <v>14590</v>
      </c>
      <c r="C129" s="61">
        <v>12</v>
      </c>
      <c r="D129" s="58">
        <v>14596</v>
      </c>
      <c r="E129" s="61"/>
      <c r="F129" s="58"/>
      <c r="G129" s="64"/>
      <c r="H129" s="64"/>
      <c r="I129" s="39"/>
      <c r="J129" s="39"/>
      <c r="K129" s="49">
        <v>0</v>
      </c>
      <c r="L129">
        <v>11</v>
      </c>
    </row>
    <row r="130" spans="1:12" x14ac:dyDescent="0.3">
      <c r="A130" s="58">
        <v>22</v>
      </c>
      <c r="B130" s="58">
        <v>14708</v>
      </c>
      <c r="C130" s="61">
        <v>14</v>
      </c>
      <c r="D130" s="58">
        <v>14734</v>
      </c>
      <c r="E130" s="61"/>
      <c r="F130" s="58"/>
      <c r="G130" s="64"/>
      <c r="H130" s="64"/>
      <c r="I130" s="39"/>
      <c r="J130" s="39"/>
      <c r="K130" s="49">
        <v>0</v>
      </c>
      <c r="L130">
        <v>21</v>
      </c>
    </row>
    <row r="131" spans="1:12" x14ac:dyDescent="0.3">
      <c r="A131" s="58">
        <v>11</v>
      </c>
      <c r="B131" s="58">
        <v>14845</v>
      </c>
      <c r="C131" s="61">
        <v>21</v>
      </c>
      <c r="D131" s="58">
        <v>14866</v>
      </c>
      <c r="E131" s="61"/>
      <c r="F131" s="58"/>
      <c r="G131" s="64"/>
      <c r="H131" s="64"/>
      <c r="I131" s="39"/>
      <c r="J131" s="39"/>
      <c r="K131" s="49">
        <v>0</v>
      </c>
      <c r="L131">
        <v>12</v>
      </c>
    </row>
    <row r="132" spans="1:12" x14ac:dyDescent="0.3">
      <c r="A132" s="58">
        <v>11</v>
      </c>
      <c r="B132" s="58">
        <v>14963</v>
      </c>
      <c r="C132" s="61">
        <v>21</v>
      </c>
      <c r="D132" s="58">
        <v>14986</v>
      </c>
      <c r="E132" s="61"/>
      <c r="F132" s="58"/>
      <c r="G132" s="64"/>
      <c r="H132" s="64"/>
      <c r="I132" s="39"/>
      <c r="J132" s="39"/>
      <c r="K132" s="49">
        <v>1</v>
      </c>
      <c r="L132">
        <v>12</v>
      </c>
    </row>
    <row r="133" spans="1:12" x14ac:dyDescent="0.3">
      <c r="A133" s="17"/>
      <c r="B133" s="17"/>
      <c r="C133" s="17"/>
      <c r="D133" s="17"/>
      <c r="E133" s="17"/>
      <c r="F133" s="17"/>
      <c r="G133" s="17"/>
      <c r="H13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125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116</v>
      </c>
      <c r="V3" s="25" t="s">
        <v>118</v>
      </c>
      <c r="W3">
        <f>COUNTA(L7:L25)</f>
        <v>19</v>
      </c>
      <c r="AA3" s="25" t="s">
        <v>118</v>
      </c>
      <c r="AB3">
        <f>COUNTA(L26:L45)</f>
        <v>20</v>
      </c>
      <c r="AF3" s="25" t="s">
        <v>118</v>
      </c>
      <c r="AG3">
        <f>COUNTA(L46:L64)</f>
        <v>19</v>
      </c>
      <c r="AK3" s="25" t="s">
        <v>118</v>
      </c>
      <c r="AL3">
        <f>COUNTA(L65:L83)</f>
        <v>19</v>
      </c>
      <c r="AP3" s="25" t="s">
        <v>118</v>
      </c>
      <c r="AQ3">
        <f>COUNTA(L84:L103)</f>
        <v>20</v>
      </c>
      <c r="AU3" s="25" t="s">
        <v>118</v>
      </c>
      <c r="AV3">
        <f>COUNTA(L104:L122)</f>
        <v>19</v>
      </c>
    </row>
    <row r="4" spans="1:48" x14ac:dyDescent="0.3">
      <c r="P4" s="25" t="s">
        <v>86</v>
      </c>
      <c r="Q4" s="26">
        <f>SUM(O7:O14)</f>
        <v>116</v>
      </c>
      <c r="V4" s="25" t="s">
        <v>119</v>
      </c>
      <c r="W4">
        <f>SUM(U7:U14)</f>
        <v>19</v>
      </c>
      <c r="AA4" s="25" t="s">
        <v>119</v>
      </c>
      <c r="AB4">
        <f>SUM(Z7:Z14)</f>
        <v>20</v>
      </c>
      <c r="AF4" s="25" t="s">
        <v>119</v>
      </c>
      <c r="AG4">
        <f>SUM(AE7:AE14)</f>
        <v>19</v>
      </c>
      <c r="AK4" s="25" t="s">
        <v>119</v>
      </c>
      <c r="AL4">
        <f>SUM(AJ7:AJ14)</f>
        <v>19</v>
      </c>
      <c r="AP4" s="25" t="s">
        <v>119</v>
      </c>
      <c r="AQ4">
        <f>SUM(AO7:AO14)</f>
        <v>20</v>
      </c>
      <c r="AU4" s="25" t="s">
        <v>119</v>
      </c>
      <c r="AV4">
        <f>SUM(AT7:AT14)</f>
        <v>19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49</v>
      </c>
      <c r="C7" s="59">
        <v>12</v>
      </c>
      <c r="D7" s="56">
        <v>57</v>
      </c>
      <c r="E7" s="59"/>
      <c r="F7" s="56"/>
      <c r="G7" s="62"/>
      <c r="H7" s="62"/>
      <c r="I7" s="40"/>
      <c r="J7" s="40"/>
      <c r="K7" s="41">
        <v>0</v>
      </c>
      <c r="L7">
        <v>11</v>
      </c>
      <c r="N7" s="34">
        <v>11</v>
      </c>
      <c r="O7" s="34">
        <f>COUNTIF($L$7:$L$500,N7)</f>
        <v>72</v>
      </c>
      <c r="P7" s="34">
        <f>O7/$Q$4</f>
        <v>0.62068965517241381</v>
      </c>
      <c r="Q7" s="34">
        <f>IF(P7=0,0,(P7*((LOG(P7))/LOG(2))))</f>
        <v>-0.4270692374598164</v>
      </c>
      <c r="T7" s="34">
        <f>N7</f>
        <v>11</v>
      </c>
      <c r="U7" s="34">
        <f>COUNTIF(L7:L25,T7)</f>
        <v>17</v>
      </c>
      <c r="V7" s="34">
        <f>U7/(W4-U8)</f>
        <v>0.94444444444444442</v>
      </c>
      <c r="W7" s="34">
        <f>IF(V7=0,0,(V7*((LOG(V7))/LOG(2))))</f>
        <v>-7.7880929070196711E-2</v>
      </c>
      <c r="Y7" s="34">
        <f>N7</f>
        <v>11</v>
      </c>
      <c r="Z7" s="34">
        <f>COUNTIF(L26:L45,Y7)</f>
        <v>19</v>
      </c>
      <c r="AA7" s="34">
        <f>Z7/(AB4-Z8)</f>
        <v>1</v>
      </c>
      <c r="AB7" s="34">
        <f>IF(AA7=0,0,(AA7*((LOG(AA7))/LOG(2))))</f>
        <v>0</v>
      </c>
      <c r="AD7" s="34">
        <f>N7</f>
        <v>11</v>
      </c>
      <c r="AE7" s="34">
        <f>COUNTIF(L46:L64,AD7)</f>
        <v>13</v>
      </c>
      <c r="AF7" s="34">
        <f>AE7/(AG4-AE8)</f>
        <v>0.9285714285714286</v>
      </c>
      <c r="AG7" s="34">
        <f>IF(AF7=0,0,(AF7*((LOG(AF7))/LOG(2))))</f>
        <v>-9.9278403636761048E-2</v>
      </c>
      <c r="AI7" s="34">
        <f>N7</f>
        <v>11</v>
      </c>
      <c r="AJ7" s="34">
        <f>COUNTIF(L65:L83,AI7)</f>
        <v>4</v>
      </c>
      <c r="AK7" s="34">
        <f>AJ7/(AL4-AJ8)</f>
        <v>0.44444444444444442</v>
      </c>
      <c r="AL7" s="34">
        <f>IF(AK7=0,0,(AK7*((LOG(AK7))/LOG(2))))</f>
        <v>-0.51996666730769447</v>
      </c>
      <c r="AN7" s="34">
        <f>N7</f>
        <v>11</v>
      </c>
      <c r="AO7" s="34">
        <f>COUNTIF(L84:L103,AN7)</f>
        <v>10</v>
      </c>
      <c r="AP7" s="34">
        <f>AO7/(AQ4-AO8)</f>
        <v>0.55555555555555558</v>
      </c>
      <c r="AQ7" s="34">
        <f>IF(AP7=0,0,(AP7*((LOG(AP7))/LOG(2))))</f>
        <v>-0.4711093925305278</v>
      </c>
      <c r="AS7" s="34">
        <f>N7</f>
        <v>11</v>
      </c>
      <c r="AT7" s="34">
        <f>COUNTIF(L104:L122,AS7)</f>
        <v>9</v>
      </c>
      <c r="AU7" s="34">
        <f>AT7/(AV4-AT8)</f>
        <v>0.81818181818181823</v>
      </c>
      <c r="AV7" s="34">
        <f>IF(AU7=0,0,(AU7*((LOG(AU7))/LOG(2))))</f>
        <v>-0.23686905043226034</v>
      </c>
    </row>
    <row r="8" spans="1:48" x14ac:dyDescent="0.3">
      <c r="A8" s="57">
        <v>11</v>
      </c>
      <c r="B8" s="57">
        <v>163</v>
      </c>
      <c r="C8" s="60">
        <v>12</v>
      </c>
      <c r="D8" s="57">
        <v>168</v>
      </c>
      <c r="E8" s="60"/>
      <c r="F8" s="57"/>
      <c r="G8" s="63"/>
      <c r="H8" s="63"/>
      <c r="I8" s="40"/>
      <c r="J8" s="40"/>
      <c r="K8" s="41">
        <v>0</v>
      </c>
      <c r="L8">
        <v>11</v>
      </c>
      <c r="N8" s="34">
        <v>12</v>
      </c>
      <c r="O8" s="34">
        <f>COUNTIF($L$7:$L$500,N8)</f>
        <v>27</v>
      </c>
      <c r="P8" s="34">
        <f>O8/$Q$4</f>
        <v>0.23275862068965517</v>
      </c>
      <c r="Q8" s="34">
        <f>IF(P8=0,0,(P8*((LOG(P8))/LOG(2))))</f>
        <v>-0.48951314060371376</v>
      </c>
      <c r="T8" s="34">
        <f>N8</f>
        <v>12</v>
      </c>
      <c r="U8" s="34">
        <f>COUNTIF(L7:L25,T8)</f>
        <v>1</v>
      </c>
      <c r="V8" s="53"/>
      <c r="W8" s="54"/>
      <c r="Y8" s="34">
        <f>N8</f>
        <v>12</v>
      </c>
      <c r="Z8" s="34">
        <f>COUNTIF(L26:L45,Y8)</f>
        <v>1</v>
      </c>
      <c r="AA8" s="53"/>
      <c r="AB8" s="54"/>
      <c r="AD8" s="34">
        <f>N8</f>
        <v>12</v>
      </c>
      <c r="AE8" s="34">
        <f>COUNTIF(L46:L64,AD8)</f>
        <v>5</v>
      </c>
      <c r="AF8" s="53"/>
      <c r="AG8" s="54"/>
      <c r="AI8" s="34">
        <f>N8</f>
        <v>12</v>
      </c>
      <c r="AJ8" s="34">
        <f>COUNTIF(L65:L83,AI8)</f>
        <v>10</v>
      </c>
      <c r="AK8" s="53"/>
      <c r="AL8" s="54"/>
      <c r="AN8" s="34">
        <f>N8</f>
        <v>12</v>
      </c>
      <c r="AO8" s="34">
        <f>COUNTIF(L84:L103,AN8)</f>
        <v>2</v>
      </c>
      <c r="AP8" s="53"/>
      <c r="AQ8" s="54"/>
      <c r="AS8" s="34">
        <f>N8</f>
        <v>12</v>
      </c>
      <c r="AT8" s="34">
        <f>COUNTIF(L104:L122,AS8)</f>
        <v>8</v>
      </c>
      <c r="AU8" s="53"/>
      <c r="AV8" s="54"/>
    </row>
    <row r="9" spans="1:48" x14ac:dyDescent="0.3">
      <c r="A9" s="57">
        <v>11</v>
      </c>
      <c r="B9" s="57">
        <v>271</v>
      </c>
      <c r="C9" s="60">
        <v>12</v>
      </c>
      <c r="D9" s="57">
        <v>276</v>
      </c>
      <c r="E9" s="60"/>
      <c r="F9" s="57"/>
      <c r="G9" s="63"/>
      <c r="H9" s="63"/>
      <c r="I9" s="40"/>
      <c r="J9" s="40"/>
      <c r="K9" s="41">
        <v>0</v>
      </c>
      <c r="L9">
        <v>11</v>
      </c>
      <c r="N9" s="34">
        <v>21</v>
      </c>
      <c r="O9" s="34">
        <f>COUNTIF($L$7:$L$500,N9)</f>
        <v>8</v>
      </c>
      <c r="P9" s="34">
        <f>O9/$Q$4</f>
        <v>6.8965517241379309E-2</v>
      </c>
      <c r="Q9" s="34">
        <f>IF(P9=0,0,(P9*((LOG(P9))/LOG(2))))</f>
        <v>-0.26606765483638428</v>
      </c>
      <c r="T9" s="34">
        <f>N9</f>
        <v>21</v>
      </c>
      <c r="U9" s="34">
        <f>COUNTIF(L7:L25,T9)</f>
        <v>1</v>
      </c>
      <c r="V9" s="34">
        <f>U9/(W4-U8)</f>
        <v>5.5555555555555552E-2</v>
      </c>
      <c r="W9" s="34">
        <f>IF(V9=0,0,(V9*((LOG(V9))/LOG(2))))</f>
        <v>-0.23166250008012845</v>
      </c>
      <c r="Y9" s="34">
        <f>N9</f>
        <v>21</v>
      </c>
      <c r="Z9" s="34">
        <f>COUNTIF(L26:L45,Y9)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COUNTIF(L46:L64,AD9)</f>
        <v>1</v>
      </c>
      <c r="AF9" s="34">
        <f>AE9/(AG4-AE8)</f>
        <v>7.1428571428571425E-2</v>
      </c>
      <c r="AG9" s="34">
        <f>IF(AF9=0,0,(AF9*((LOG(AF9))/LOG(2))))</f>
        <v>-0.27195392300411453</v>
      </c>
      <c r="AI9" s="34">
        <f>N9</f>
        <v>21</v>
      </c>
      <c r="AJ9" s="34">
        <f>COUNTIF(L65:L83,AI9)</f>
        <v>1</v>
      </c>
      <c r="AK9" s="34">
        <f>AJ9/(AL4-AJ8)</f>
        <v>0.1111111111111111</v>
      </c>
      <c r="AL9" s="34">
        <f>IF(AK9=0,0,(AK9*((LOG(AK9))/LOG(2))))</f>
        <v>-0.3522138890491458</v>
      </c>
      <c r="AN9" s="34">
        <f>N9</f>
        <v>21</v>
      </c>
      <c r="AO9" s="34">
        <f>COUNTIF(L84:L103,AN9)</f>
        <v>3</v>
      </c>
      <c r="AP9" s="34">
        <f>AO9/(AQ4-AO8)</f>
        <v>0.16666666666666666</v>
      </c>
      <c r="AQ9" s="34">
        <f>IF(AP9=0,0,(AP9*((LOG(AP9))/LOG(2))))</f>
        <v>-0.43082708345352599</v>
      </c>
      <c r="AS9" s="34">
        <f>N9</f>
        <v>21</v>
      </c>
      <c r="AT9" s="34">
        <f>COUNTIF(L104:L122,AS9)</f>
        <v>2</v>
      </c>
      <c r="AU9" s="34">
        <f>AT9/(AV4-AT8)</f>
        <v>0.18181818181818182</v>
      </c>
      <c r="AV9" s="34">
        <f>IF(AU9=0,0,(AU9*((LOG(AU9))/LOG(2))))</f>
        <v>-0.44716938520678134</v>
      </c>
    </row>
    <row r="10" spans="1:48" x14ac:dyDescent="0.3">
      <c r="A10" s="57">
        <v>11</v>
      </c>
      <c r="B10" s="57">
        <v>383</v>
      </c>
      <c r="C10" s="60">
        <v>12</v>
      </c>
      <c r="D10" s="57">
        <v>388</v>
      </c>
      <c r="E10" s="60"/>
      <c r="F10" s="57"/>
      <c r="G10" s="63"/>
      <c r="H10" s="63"/>
      <c r="I10" s="40"/>
      <c r="J10" s="40"/>
      <c r="K10" s="41">
        <v>0</v>
      </c>
      <c r="L10">
        <v>11</v>
      </c>
      <c r="N10" s="34">
        <v>22</v>
      </c>
      <c r="O10" s="34">
        <f>COUNTIF($L$7:$L$500,N10)</f>
        <v>9</v>
      </c>
      <c r="P10" s="34">
        <f>O10/$Q$4</f>
        <v>7.7586206896551727E-2</v>
      </c>
      <c r="Q10" s="34">
        <f>IF(P10=0,0,(P10*((LOG(P10))/LOG(2))))</f>
        <v>-0.28614227537213222</v>
      </c>
      <c r="T10" s="34">
        <f>N10</f>
        <v>22</v>
      </c>
      <c r="U10" s="34">
        <f>COUNTIF(L7:L25,T10)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COUNTIF(L26:L45,Y10)</f>
        <v>0</v>
      </c>
      <c r="AA10" s="34">
        <f>Z10/(AB4-Z8)</f>
        <v>0</v>
      </c>
      <c r="AB10" s="34">
        <f>IF(AA10=0,0,(AA10*((LOG(AA10))/LOG(2))))</f>
        <v>0</v>
      </c>
      <c r="AD10" s="34">
        <f>N10</f>
        <v>22</v>
      </c>
      <c r="AE10" s="34">
        <f>COUNTIF(L46:L64,AD10)</f>
        <v>0</v>
      </c>
      <c r="AF10" s="34">
        <f>AE10/(AG4-AE8)</f>
        <v>0</v>
      </c>
      <c r="AG10" s="34">
        <f>IF(AF10=0,0,(AF10*((LOG(AF10))/LOG(2))))</f>
        <v>0</v>
      </c>
      <c r="AI10" s="34">
        <f>N10</f>
        <v>22</v>
      </c>
      <c r="AJ10" s="34">
        <f>COUNTIF(L65:L83,AI10)</f>
        <v>4</v>
      </c>
      <c r="AK10" s="34">
        <f>AJ10/(AL4-AJ8)</f>
        <v>0.44444444444444442</v>
      </c>
      <c r="AL10" s="34">
        <f>IF(AK10=0,0,(AK10*((LOG(AK10))/LOG(2))))</f>
        <v>-0.51996666730769447</v>
      </c>
      <c r="AN10" s="34">
        <f>N10</f>
        <v>22</v>
      </c>
      <c r="AO10" s="34">
        <f>COUNTIF(L84:L103,AN10)</f>
        <v>5</v>
      </c>
      <c r="AP10" s="34">
        <f>AO10/(AQ4-AO8)</f>
        <v>0.27777777777777779</v>
      </c>
      <c r="AQ10" s="34">
        <f>IF(AP10=0,0,(AP10*((LOG(AP10))/LOG(2))))</f>
        <v>-0.51333247404304172</v>
      </c>
      <c r="AS10" s="34">
        <f>N10</f>
        <v>22</v>
      </c>
      <c r="AT10" s="34">
        <f>COUNTIF(L104:L122,AS10)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7">
        <v>11</v>
      </c>
      <c r="B11" s="57">
        <v>497</v>
      </c>
      <c r="C11" s="60">
        <v>12</v>
      </c>
      <c r="D11" s="57">
        <v>505</v>
      </c>
      <c r="E11" s="60"/>
      <c r="F11" s="57"/>
      <c r="G11" s="63"/>
      <c r="H11" s="63"/>
      <c r="I11" s="40"/>
      <c r="J11" s="40"/>
      <c r="K11" s="41">
        <v>0</v>
      </c>
      <c r="L11">
        <v>11</v>
      </c>
      <c r="N11" s="34"/>
      <c r="O11" s="34"/>
      <c r="P11" s="34"/>
      <c r="Q11" s="34"/>
      <c r="T11" s="34">
        <f>N11</f>
        <v>0</v>
      </c>
      <c r="U11" s="34">
        <f>COUNTIF(L7:L25,T11)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COUNTIF(L26:L45,Y11)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COUNTIF(L46:L64,AD11)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COUNTIF(L65:L83,AI11)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COUNTIF(L84:L103,AN11)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COUNTIF(L104:L122,AS11)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604</v>
      </c>
      <c r="C12" s="60">
        <v>12</v>
      </c>
      <c r="D12" s="57">
        <v>610</v>
      </c>
      <c r="E12" s="60"/>
      <c r="F12" s="57"/>
      <c r="G12" s="63"/>
      <c r="H12" s="63"/>
      <c r="I12" s="40"/>
      <c r="J12" s="40"/>
      <c r="K12" s="41">
        <v>0</v>
      </c>
      <c r="L12">
        <v>11</v>
      </c>
      <c r="N12" s="34"/>
      <c r="O12" s="34"/>
      <c r="P12" s="34"/>
      <c r="Q12" s="34"/>
      <c r="T12" s="34">
        <f>N12</f>
        <v>0</v>
      </c>
      <c r="U12" s="34">
        <f>COUNTIF(L7:L25,T12)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COUNTIF(L26:L45,Y12)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COUNTIF(L46:L64,AD12)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COUNTIF(L65:L83,AI12)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COUNTIF(L84:L103,AN12)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COUNTIF(L104:L122,AS12)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748</v>
      </c>
      <c r="C13" s="60">
        <v>12</v>
      </c>
      <c r="D13" s="57">
        <v>754</v>
      </c>
      <c r="E13" s="60"/>
      <c r="F13" s="57"/>
      <c r="G13" s="63"/>
      <c r="H13" s="63"/>
      <c r="I13" s="40"/>
      <c r="J13" s="40"/>
      <c r="K13" s="41">
        <v>0</v>
      </c>
      <c r="L13">
        <v>11</v>
      </c>
      <c r="N13" s="34"/>
      <c r="O13" s="34"/>
      <c r="P13" s="34"/>
      <c r="Q13" s="34"/>
      <c r="T13" s="34">
        <f>N13</f>
        <v>0</v>
      </c>
      <c r="U13" s="34">
        <f>COUNTIF(L7:L25,T13)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COUNTIF(L26:L45,Y13)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COUNTIF(L46:L64,AD13)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COUNTIF(L65:L83,AI13)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COUNTIF(L84:L103,AN13)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COUNTIF(L104:L122,AS13)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866</v>
      </c>
      <c r="C14" s="60">
        <v>12</v>
      </c>
      <c r="D14" s="57">
        <v>872</v>
      </c>
      <c r="E14" s="60"/>
      <c r="F14" s="57"/>
      <c r="G14" s="63"/>
      <c r="H14" s="63"/>
      <c r="I14" s="40"/>
      <c r="J14" s="40"/>
      <c r="K14" s="41">
        <v>0</v>
      </c>
      <c r="L14">
        <v>11</v>
      </c>
      <c r="N14" s="34"/>
      <c r="O14" s="34"/>
      <c r="P14" s="34"/>
      <c r="Q14" s="34"/>
      <c r="T14" s="34">
        <f>N14</f>
        <v>0</v>
      </c>
      <c r="U14" s="34">
        <f>COUNTIF(L7:L25,T14)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COUNTIF(L26:L45,Y14)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COUNTIF(L46:L64,AD14)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COUNTIF(L65:L83,AI14)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COUNTIF(L84:L103,AN14)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COUNTIF(L104:L122,AS14)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995</v>
      </c>
      <c r="C15" s="60">
        <v>12</v>
      </c>
      <c r="D15" s="57">
        <v>1002</v>
      </c>
      <c r="E15" s="60"/>
      <c r="F15" s="57"/>
      <c r="G15" s="63"/>
      <c r="H15" s="63"/>
      <c r="I15" s="40"/>
      <c r="J15" s="40"/>
      <c r="K15" s="41">
        <v>0</v>
      </c>
      <c r="L15">
        <v>11</v>
      </c>
      <c r="P15">
        <f>SUM(P7:P14)</f>
        <v>1</v>
      </c>
      <c r="Q15">
        <f>-SUM(Q7:Q14)</f>
        <v>1.4687923082720467</v>
      </c>
      <c r="V15">
        <f>SUM(V7:V14)</f>
        <v>1</v>
      </c>
      <c r="W15">
        <f>-SUM(W7:W14)</f>
        <v>0.30954342915032518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0.37123232664087558</v>
      </c>
      <c r="AK15">
        <f>SUM(AK7:AK14)</f>
        <v>1</v>
      </c>
      <c r="AL15">
        <f>-SUM(AL7:AL14)</f>
        <v>1.3921472236645349</v>
      </c>
      <c r="AP15">
        <f>SUM(AP7:AP14)</f>
        <v>1</v>
      </c>
      <c r="AQ15">
        <f>-SUM(AQ7:AQ14)</f>
        <v>1.4152689500270954</v>
      </c>
      <c r="AU15">
        <f>SUM(AU7:AU14)</f>
        <v>1</v>
      </c>
      <c r="AV15">
        <f>-SUM(AV7:AV14)</f>
        <v>0.68403843563904165</v>
      </c>
    </row>
    <row r="16" spans="1:48" x14ac:dyDescent="0.3">
      <c r="A16" s="57">
        <v>11</v>
      </c>
      <c r="B16" s="57">
        <v>1139</v>
      </c>
      <c r="C16" s="60">
        <v>12</v>
      </c>
      <c r="D16" s="57">
        <v>1146</v>
      </c>
      <c r="E16" s="60"/>
      <c r="F16" s="57"/>
      <c r="G16" s="63"/>
      <c r="H16" s="63"/>
      <c r="I16" s="40"/>
      <c r="J16" s="40"/>
      <c r="K16" s="41">
        <v>0</v>
      </c>
      <c r="L16">
        <v>11</v>
      </c>
      <c r="P16" s="27" t="s">
        <v>90</v>
      </c>
      <c r="Q16" s="27">
        <f>Q15/(LOG(Q4)/LOG(2))</f>
        <v>0.21417270029117719</v>
      </c>
      <c r="V16" s="27" t="s">
        <v>117</v>
      </c>
      <c r="W16" s="27">
        <f>W15/(LOG(W4)/LOG(2))</f>
        <v>7.286928229606103E-2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8.7391398621097433E-2</v>
      </c>
      <c r="AK16" s="27" t="s">
        <v>122</v>
      </c>
      <c r="AL16" s="27">
        <f>AL15/(LOG(AL4)/LOG(2))</f>
        <v>0.32772386516925045</v>
      </c>
      <c r="AP16" s="27" t="s">
        <v>123</v>
      </c>
      <c r="AQ16" s="27">
        <f>AQ15/(LOG(AQ4)/LOG(2))</f>
        <v>0.32746240079775779</v>
      </c>
      <c r="AU16" s="27" t="s">
        <v>124</v>
      </c>
      <c r="AV16" s="27">
        <f>AV15/(LOG(AV4)/LOG(2))</f>
        <v>0.16102874483480192</v>
      </c>
    </row>
    <row r="17" spans="1:22" x14ac:dyDescent="0.3">
      <c r="A17" s="57">
        <v>11</v>
      </c>
      <c r="B17" s="57">
        <v>1264</v>
      </c>
      <c r="C17" s="60">
        <v>12</v>
      </c>
      <c r="D17" s="57">
        <v>1269</v>
      </c>
      <c r="E17" s="60"/>
      <c r="F17" s="57"/>
      <c r="G17" s="63"/>
      <c r="H17" s="63"/>
      <c r="I17" s="40"/>
      <c r="J17" s="40"/>
      <c r="K17" s="41">
        <v>0</v>
      </c>
      <c r="L17">
        <v>11</v>
      </c>
    </row>
    <row r="18" spans="1:22" x14ac:dyDescent="0.3">
      <c r="A18" s="57">
        <v>11</v>
      </c>
      <c r="B18" s="57">
        <v>1373</v>
      </c>
      <c r="C18" s="60">
        <v>12</v>
      </c>
      <c r="D18" s="57">
        <v>1378</v>
      </c>
      <c r="E18" s="60"/>
      <c r="F18" s="57"/>
      <c r="G18" s="63"/>
      <c r="H18" s="63"/>
      <c r="I18" s="40"/>
      <c r="J18" s="40"/>
      <c r="K18" s="41">
        <v>0</v>
      </c>
      <c r="L18">
        <v>11</v>
      </c>
    </row>
    <row r="19" spans="1:22" x14ac:dyDescent="0.3">
      <c r="A19" s="57">
        <v>11</v>
      </c>
      <c r="B19" s="57">
        <v>1504</v>
      </c>
      <c r="C19" s="60">
        <v>12</v>
      </c>
      <c r="D19" s="57">
        <v>1512</v>
      </c>
      <c r="E19" s="60"/>
      <c r="F19" s="57"/>
      <c r="G19" s="63"/>
      <c r="H19" s="63"/>
      <c r="I19" s="40"/>
      <c r="J19" s="40"/>
      <c r="K19" s="41">
        <v>0</v>
      </c>
      <c r="L19">
        <v>11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1619</v>
      </c>
      <c r="C20" s="60">
        <v>12</v>
      </c>
      <c r="D20" s="57">
        <v>1624</v>
      </c>
      <c r="E20" s="60"/>
      <c r="F20" s="57"/>
      <c r="G20" s="63"/>
      <c r="H20" s="63"/>
      <c r="I20" s="40"/>
      <c r="J20" s="40"/>
      <c r="K20" s="41">
        <v>0</v>
      </c>
      <c r="L20">
        <v>11</v>
      </c>
      <c r="N20" s="38">
        <f>COUNTIF(L7:L122,G3)</f>
        <v>27</v>
      </c>
      <c r="O20" s="38"/>
      <c r="P20" s="45">
        <v>19</v>
      </c>
      <c r="Q20" s="45">
        <v>20</v>
      </c>
      <c r="R20" s="45">
        <v>19</v>
      </c>
      <c r="S20" s="45">
        <v>19</v>
      </c>
      <c r="T20" s="45">
        <v>20</v>
      </c>
      <c r="U20" s="45">
        <v>19</v>
      </c>
      <c r="V20" s="44"/>
    </row>
    <row r="21" spans="1:22" x14ac:dyDescent="0.3">
      <c r="A21" s="57">
        <v>11</v>
      </c>
      <c r="B21" s="57">
        <v>1737</v>
      </c>
      <c r="C21" s="60">
        <v>12</v>
      </c>
      <c r="D21" s="57">
        <v>1745</v>
      </c>
      <c r="E21" s="60"/>
      <c r="F21" s="57"/>
      <c r="G21" s="63"/>
      <c r="H21" s="63"/>
      <c r="I21" s="40"/>
      <c r="J21" s="40"/>
      <c r="K21" s="41">
        <v>0</v>
      </c>
      <c r="L21">
        <v>11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1849</v>
      </c>
      <c r="C22" s="60">
        <v>21</v>
      </c>
      <c r="D22" s="57">
        <v>1862</v>
      </c>
      <c r="E22" s="60"/>
      <c r="F22" s="57"/>
      <c r="G22" s="63"/>
      <c r="H22" s="63"/>
      <c r="I22" s="40"/>
      <c r="J22" s="40"/>
      <c r="K22" s="41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22</v>
      </c>
      <c r="B23" s="57">
        <v>1977</v>
      </c>
      <c r="C23" s="60">
        <v>14</v>
      </c>
      <c r="D23" s="57">
        <v>1994</v>
      </c>
      <c r="E23" s="60"/>
      <c r="F23" s="57"/>
      <c r="G23" s="63"/>
      <c r="H23" s="63"/>
      <c r="I23" s="40"/>
      <c r="J23" s="40"/>
      <c r="K23" s="41">
        <v>0</v>
      </c>
      <c r="L23">
        <v>21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2114</v>
      </c>
      <c r="C24" s="60">
        <v>12</v>
      </c>
      <c r="D24" s="57">
        <v>2123</v>
      </c>
      <c r="E24" s="60"/>
      <c r="F24" s="57"/>
      <c r="G24" s="63"/>
      <c r="H24" s="63"/>
      <c r="I24" s="40"/>
      <c r="J24" s="40"/>
      <c r="K24" s="41">
        <v>0</v>
      </c>
      <c r="L24">
        <v>11</v>
      </c>
      <c r="O24" s="43" t="s">
        <v>106</v>
      </c>
      <c r="P24" s="45">
        <f>U8</f>
        <v>1</v>
      </c>
      <c r="Q24" s="45">
        <f>Z8</f>
        <v>1</v>
      </c>
      <c r="R24" s="45">
        <f>AE8</f>
        <v>5</v>
      </c>
      <c r="S24" s="45">
        <f>AJ8</f>
        <v>10</v>
      </c>
      <c r="T24" s="45">
        <f>AO8</f>
        <v>2</v>
      </c>
      <c r="U24" s="45">
        <f>AT8</f>
        <v>8</v>
      </c>
      <c r="V24" s="43"/>
    </row>
    <row r="25" spans="1:22" x14ac:dyDescent="0.3">
      <c r="A25" s="57">
        <v>11</v>
      </c>
      <c r="B25" s="57">
        <v>2222</v>
      </c>
      <c r="C25" s="60">
        <v>12</v>
      </c>
      <c r="D25" s="57">
        <v>2240</v>
      </c>
      <c r="E25" s="60"/>
      <c r="F25" s="57"/>
      <c r="G25" s="63"/>
      <c r="H25" s="63"/>
      <c r="I25" s="40"/>
      <c r="J25" s="40"/>
      <c r="K25" s="41">
        <v>0</v>
      </c>
      <c r="L25">
        <v>11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8">
        <v>11</v>
      </c>
      <c r="B26" s="58">
        <v>2346</v>
      </c>
      <c r="C26" s="61">
        <v>12</v>
      </c>
      <c r="D26" s="58">
        <v>2352</v>
      </c>
      <c r="E26" s="61"/>
      <c r="F26" s="58"/>
      <c r="G26" s="64"/>
      <c r="H26" s="64"/>
      <c r="I26" s="39"/>
      <c r="J26" s="39"/>
      <c r="K26" s="49">
        <v>0</v>
      </c>
      <c r="L26">
        <v>11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8">
        <v>11</v>
      </c>
      <c r="B27" s="58">
        <v>2462</v>
      </c>
      <c r="C27" s="61">
        <v>12</v>
      </c>
      <c r="D27" s="58">
        <v>2469</v>
      </c>
      <c r="E27" s="61"/>
      <c r="F27" s="58"/>
      <c r="G27" s="64"/>
      <c r="H27" s="64"/>
      <c r="I27" s="39"/>
      <c r="J27" s="39"/>
      <c r="K27" s="49">
        <v>0</v>
      </c>
      <c r="L27">
        <v>11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8">
        <v>11</v>
      </c>
      <c r="B28" s="58">
        <v>2575</v>
      </c>
      <c r="C28" s="61">
        <v>12</v>
      </c>
      <c r="D28" s="58">
        <v>2581</v>
      </c>
      <c r="E28" s="61"/>
      <c r="F28" s="58"/>
      <c r="G28" s="64"/>
      <c r="H28" s="64"/>
      <c r="I28" s="39"/>
      <c r="J28" s="39"/>
      <c r="K28" s="49">
        <v>0</v>
      </c>
      <c r="L28">
        <v>11</v>
      </c>
      <c r="N28" s="39"/>
      <c r="O28" s="48" t="s">
        <v>110</v>
      </c>
      <c r="P28">
        <f>D25/P20</f>
        <v>117.89473684210526</v>
      </c>
      <c r="Q28">
        <f>(D45-D25)/Q20</f>
        <v>122.7</v>
      </c>
      <c r="R28">
        <f>(D64-D45)/R20</f>
        <v>115.47368421052632</v>
      </c>
      <c r="S28">
        <f>(D83-D64)/S20</f>
        <v>124.89473684210526</v>
      </c>
      <c r="T28">
        <f>(D103-D83)/T20</f>
        <v>119.5</v>
      </c>
      <c r="U28">
        <f>(D122-D103)/U20</f>
        <v>118.94736842105263</v>
      </c>
    </row>
    <row r="29" spans="1:22" x14ac:dyDescent="0.3">
      <c r="A29" s="58">
        <v>11</v>
      </c>
      <c r="B29" s="58">
        <v>2701</v>
      </c>
      <c r="C29" s="61">
        <v>12</v>
      </c>
      <c r="D29" s="58">
        <v>2708</v>
      </c>
      <c r="E29" s="61"/>
      <c r="F29" s="58"/>
      <c r="G29" s="64"/>
      <c r="H29" s="64"/>
      <c r="I29" s="39"/>
      <c r="J29" s="39"/>
      <c r="K29" s="49">
        <v>0</v>
      </c>
      <c r="L29">
        <v>11</v>
      </c>
    </row>
    <row r="30" spans="1:22" x14ac:dyDescent="0.3">
      <c r="A30" s="58">
        <v>11</v>
      </c>
      <c r="B30" s="58">
        <v>2810</v>
      </c>
      <c r="C30" s="61">
        <v>12</v>
      </c>
      <c r="D30" s="58">
        <v>2815</v>
      </c>
      <c r="E30" s="61"/>
      <c r="F30" s="58"/>
      <c r="G30" s="64"/>
      <c r="H30" s="64"/>
      <c r="I30" s="39"/>
      <c r="J30" s="39"/>
      <c r="K30" s="49">
        <v>0</v>
      </c>
      <c r="L30">
        <v>11</v>
      </c>
    </row>
    <row r="31" spans="1:22" x14ac:dyDescent="0.3">
      <c r="A31" s="58">
        <v>11</v>
      </c>
      <c r="B31" s="58">
        <v>2930</v>
      </c>
      <c r="C31" s="61">
        <v>12</v>
      </c>
      <c r="D31" s="58">
        <v>2937</v>
      </c>
      <c r="E31" s="61"/>
      <c r="F31" s="58"/>
      <c r="G31" s="64"/>
      <c r="H31" s="64"/>
      <c r="I31" s="39"/>
      <c r="J31" s="39"/>
      <c r="K31" s="49">
        <v>0</v>
      </c>
      <c r="L31">
        <v>11</v>
      </c>
    </row>
    <row r="32" spans="1:22" x14ac:dyDescent="0.3">
      <c r="A32" s="58">
        <v>11</v>
      </c>
      <c r="B32" s="58">
        <v>3039</v>
      </c>
      <c r="C32" s="61">
        <v>12</v>
      </c>
      <c r="D32" s="58">
        <v>3045</v>
      </c>
      <c r="E32" s="61"/>
      <c r="F32" s="58"/>
      <c r="G32" s="64"/>
      <c r="H32" s="64"/>
      <c r="I32" s="39"/>
      <c r="J32" s="39"/>
      <c r="K32" s="49">
        <v>0</v>
      </c>
      <c r="L32">
        <v>11</v>
      </c>
    </row>
    <row r="33" spans="1:12" x14ac:dyDescent="0.3">
      <c r="A33" s="58">
        <v>11</v>
      </c>
      <c r="B33" s="58">
        <v>3141</v>
      </c>
      <c r="C33" s="61">
        <v>12</v>
      </c>
      <c r="D33" s="58">
        <v>3153</v>
      </c>
      <c r="E33" s="61"/>
      <c r="F33" s="58"/>
      <c r="G33" s="64"/>
      <c r="H33" s="64"/>
      <c r="I33" s="39"/>
      <c r="J33" s="39"/>
      <c r="K33" s="49">
        <v>0</v>
      </c>
      <c r="L33">
        <v>11</v>
      </c>
    </row>
    <row r="34" spans="1:12" x14ac:dyDescent="0.3">
      <c r="A34" s="58">
        <v>11</v>
      </c>
      <c r="B34" s="58">
        <v>3271</v>
      </c>
      <c r="C34" s="61">
        <v>12</v>
      </c>
      <c r="D34" s="58">
        <v>3279</v>
      </c>
      <c r="E34" s="61"/>
      <c r="F34" s="58"/>
      <c r="G34" s="64"/>
      <c r="H34" s="64"/>
      <c r="I34" s="39"/>
      <c r="J34" s="39"/>
      <c r="K34" s="49">
        <v>0</v>
      </c>
      <c r="L34">
        <v>11</v>
      </c>
    </row>
    <row r="35" spans="1:12" x14ac:dyDescent="0.3">
      <c r="A35" s="58">
        <v>11</v>
      </c>
      <c r="B35" s="58">
        <v>3394</v>
      </c>
      <c r="C35" s="61">
        <v>21</v>
      </c>
      <c r="D35" s="58">
        <v>3407</v>
      </c>
      <c r="E35" s="61"/>
      <c r="F35" s="58"/>
      <c r="G35" s="64"/>
      <c r="H35" s="64"/>
      <c r="I35" s="39"/>
      <c r="J35" s="39"/>
      <c r="K35" s="49">
        <v>0</v>
      </c>
      <c r="L35">
        <v>12</v>
      </c>
    </row>
    <row r="36" spans="1:12" x14ac:dyDescent="0.3">
      <c r="A36" s="58">
        <v>11</v>
      </c>
      <c r="B36" s="58">
        <v>3502</v>
      </c>
      <c r="C36" s="61">
        <v>12</v>
      </c>
      <c r="D36" s="58">
        <v>3517</v>
      </c>
      <c r="E36" s="61"/>
      <c r="F36" s="58"/>
      <c r="G36" s="64"/>
      <c r="H36" s="64"/>
      <c r="I36" s="39"/>
      <c r="J36" s="39"/>
      <c r="K36" s="49">
        <v>0</v>
      </c>
      <c r="L36">
        <v>11</v>
      </c>
    </row>
    <row r="37" spans="1:12" x14ac:dyDescent="0.3">
      <c r="A37" s="58">
        <v>11</v>
      </c>
      <c r="B37" s="58">
        <v>3621</v>
      </c>
      <c r="C37" s="61">
        <v>12</v>
      </c>
      <c r="D37" s="58">
        <v>3626</v>
      </c>
      <c r="E37" s="61"/>
      <c r="F37" s="58"/>
      <c r="G37" s="64"/>
      <c r="H37" s="64"/>
      <c r="I37" s="39"/>
      <c r="J37" s="39"/>
      <c r="K37" s="49">
        <v>0</v>
      </c>
      <c r="L37">
        <v>11</v>
      </c>
    </row>
    <row r="38" spans="1:12" x14ac:dyDescent="0.3">
      <c r="A38" s="58">
        <v>11</v>
      </c>
      <c r="B38" s="58">
        <v>3782</v>
      </c>
      <c r="C38" s="61">
        <v>12</v>
      </c>
      <c r="D38" s="58">
        <v>3791</v>
      </c>
      <c r="E38" s="61"/>
      <c r="F38" s="58"/>
      <c r="G38" s="64"/>
      <c r="H38" s="64"/>
      <c r="I38" s="39"/>
      <c r="J38" s="39"/>
      <c r="K38" s="49">
        <v>0</v>
      </c>
      <c r="L38">
        <v>11</v>
      </c>
    </row>
    <row r="39" spans="1:12" x14ac:dyDescent="0.3">
      <c r="A39" s="58">
        <v>11</v>
      </c>
      <c r="B39" s="58">
        <v>3893</v>
      </c>
      <c r="C39" s="61">
        <v>12</v>
      </c>
      <c r="D39" s="58">
        <v>3898</v>
      </c>
      <c r="E39" s="61"/>
      <c r="F39" s="58"/>
      <c r="G39" s="64"/>
      <c r="H39" s="64"/>
      <c r="I39" s="39"/>
      <c r="J39" s="39"/>
      <c r="K39" s="49">
        <v>0</v>
      </c>
      <c r="L39">
        <v>11</v>
      </c>
    </row>
    <row r="40" spans="1:12" x14ac:dyDescent="0.3">
      <c r="A40" s="58">
        <v>11</v>
      </c>
      <c r="B40" s="58">
        <v>4043</v>
      </c>
      <c r="C40" s="61">
        <v>12</v>
      </c>
      <c r="D40" s="58">
        <v>4051</v>
      </c>
      <c r="E40" s="61"/>
      <c r="F40" s="58"/>
      <c r="G40" s="64"/>
      <c r="H40" s="64"/>
      <c r="I40" s="39"/>
      <c r="J40" s="39"/>
      <c r="K40" s="49">
        <v>0</v>
      </c>
      <c r="L40">
        <v>11</v>
      </c>
    </row>
    <row r="41" spans="1:12" x14ac:dyDescent="0.3">
      <c r="A41" s="58">
        <v>11</v>
      </c>
      <c r="B41" s="58">
        <v>4149</v>
      </c>
      <c r="C41" s="61">
        <v>12</v>
      </c>
      <c r="D41" s="58">
        <v>4159</v>
      </c>
      <c r="E41" s="61"/>
      <c r="F41" s="58"/>
      <c r="G41" s="64"/>
      <c r="H41" s="64"/>
      <c r="I41" s="39"/>
      <c r="J41" s="39"/>
      <c r="K41" s="49">
        <v>0</v>
      </c>
      <c r="L41">
        <v>11</v>
      </c>
    </row>
    <row r="42" spans="1:12" x14ac:dyDescent="0.3">
      <c r="A42" s="58">
        <v>11</v>
      </c>
      <c r="B42" s="58">
        <v>4288</v>
      </c>
      <c r="C42" s="61">
        <v>12</v>
      </c>
      <c r="D42" s="58">
        <v>4301</v>
      </c>
      <c r="E42" s="61"/>
      <c r="F42" s="58"/>
      <c r="G42" s="64"/>
      <c r="H42" s="64"/>
      <c r="I42" s="39"/>
      <c r="J42" s="39"/>
      <c r="K42" s="49">
        <v>0</v>
      </c>
      <c r="L42">
        <v>11</v>
      </c>
    </row>
    <row r="43" spans="1:12" x14ac:dyDescent="0.3">
      <c r="A43" s="58">
        <v>11</v>
      </c>
      <c r="B43" s="58">
        <v>4408</v>
      </c>
      <c r="C43" s="61">
        <v>12</v>
      </c>
      <c r="D43" s="58">
        <v>4415</v>
      </c>
      <c r="E43" s="61"/>
      <c r="F43" s="58"/>
      <c r="G43" s="64"/>
      <c r="H43" s="64"/>
      <c r="I43" s="39"/>
      <c r="J43" s="39"/>
      <c r="K43" s="49">
        <v>0</v>
      </c>
      <c r="L43">
        <v>11</v>
      </c>
    </row>
    <row r="44" spans="1:12" x14ac:dyDescent="0.3">
      <c r="A44" s="58">
        <v>11</v>
      </c>
      <c r="B44" s="58">
        <v>4547</v>
      </c>
      <c r="C44" s="61">
        <v>12</v>
      </c>
      <c r="D44" s="58">
        <v>4552</v>
      </c>
      <c r="E44" s="61"/>
      <c r="F44" s="58"/>
      <c r="G44" s="64"/>
      <c r="H44" s="64"/>
      <c r="I44" s="39"/>
      <c r="J44" s="39"/>
      <c r="K44" s="49">
        <v>0</v>
      </c>
      <c r="L44">
        <v>11</v>
      </c>
    </row>
    <row r="45" spans="1:12" x14ac:dyDescent="0.3">
      <c r="A45" s="58">
        <v>11</v>
      </c>
      <c r="B45" s="58">
        <v>4682</v>
      </c>
      <c r="C45" s="61">
        <v>12</v>
      </c>
      <c r="D45" s="58">
        <v>4694</v>
      </c>
      <c r="E45" s="61"/>
      <c r="F45" s="58"/>
      <c r="G45" s="64"/>
      <c r="H45" s="64"/>
      <c r="I45" s="39"/>
      <c r="J45" s="39"/>
      <c r="K45" s="49">
        <v>0</v>
      </c>
      <c r="L45">
        <v>11</v>
      </c>
    </row>
    <row r="46" spans="1:12" x14ac:dyDescent="0.3">
      <c r="A46" s="57">
        <v>11</v>
      </c>
      <c r="B46" s="57">
        <v>4799</v>
      </c>
      <c r="C46" s="60">
        <v>21</v>
      </c>
      <c r="D46" s="57">
        <v>4812</v>
      </c>
      <c r="E46" s="60"/>
      <c r="F46" s="57"/>
      <c r="G46" s="63"/>
      <c r="H46" s="63"/>
      <c r="I46" s="40"/>
      <c r="J46" s="40"/>
      <c r="K46" s="41">
        <v>0</v>
      </c>
      <c r="L46">
        <v>12</v>
      </c>
    </row>
    <row r="47" spans="1:12" x14ac:dyDescent="0.3">
      <c r="A47" s="57">
        <v>11</v>
      </c>
      <c r="B47" s="57">
        <v>4908</v>
      </c>
      <c r="C47" s="60">
        <v>21</v>
      </c>
      <c r="D47" s="57">
        <v>4917</v>
      </c>
      <c r="E47" s="60"/>
      <c r="F47" s="57"/>
      <c r="G47" s="63"/>
      <c r="H47" s="63"/>
      <c r="I47" s="40"/>
      <c r="J47" s="40"/>
      <c r="K47" s="41">
        <v>0</v>
      </c>
      <c r="L47">
        <v>12</v>
      </c>
    </row>
    <row r="48" spans="1:12" x14ac:dyDescent="0.3">
      <c r="A48" s="57">
        <v>11</v>
      </c>
      <c r="B48" s="57">
        <v>5013</v>
      </c>
      <c r="C48" s="60">
        <v>12</v>
      </c>
      <c r="D48" s="57">
        <v>5035</v>
      </c>
      <c r="E48" s="60"/>
      <c r="F48" s="57"/>
      <c r="G48" s="63"/>
      <c r="H48" s="63"/>
      <c r="I48" s="40"/>
      <c r="J48" s="40"/>
      <c r="K48" s="41">
        <v>0</v>
      </c>
      <c r="L48">
        <v>11</v>
      </c>
    </row>
    <row r="49" spans="1:12" x14ac:dyDescent="0.3">
      <c r="A49" s="57">
        <v>11</v>
      </c>
      <c r="B49" s="57">
        <v>5139</v>
      </c>
      <c r="C49" s="60">
        <v>21</v>
      </c>
      <c r="D49" s="57">
        <v>5157</v>
      </c>
      <c r="E49" s="60"/>
      <c r="F49" s="57"/>
      <c r="G49" s="63"/>
      <c r="H49" s="63"/>
      <c r="I49" s="40"/>
      <c r="J49" s="40"/>
      <c r="K49" s="41">
        <v>0</v>
      </c>
      <c r="L49">
        <v>12</v>
      </c>
    </row>
    <row r="50" spans="1:12" x14ac:dyDescent="0.3">
      <c r="A50" s="57">
        <v>22</v>
      </c>
      <c r="B50" s="57">
        <v>5253</v>
      </c>
      <c r="C50" s="60">
        <v>14</v>
      </c>
      <c r="D50" s="57">
        <v>5264</v>
      </c>
      <c r="E50" s="60"/>
      <c r="F50" s="57"/>
      <c r="G50" s="63"/>
      <c r="H50" s="63"/>
      <c r="I50" s="40"/>
      <c r="J50" s="40"/>
      <c r="K50" s="41">
        <v>0</v>
      </c>
      <c r="L50">
        <v>21</v>
      </c>
    </row>
    <row r="51" spans="1:12" x14ac:dyDescent="0.3">
      <c r="A51" s="57">
        <v>11</v>
      </c>
      <c r="B51" s="57">
        <v>5365</v>
      </c>
      <c r="C51" s="60">
        <v>21</v>
      </c>
      <c r="D51" s="57">
        <v>5381</v>
      </c>
      <c r="E51" s="60"/>
      <c r="F51" s="57"/>
      <c r="G51" s="63"/>
      <c r="H51" s="63"/>
      <c r="I51" s="40"/>
      <c r="J51" s="40"/>
      <c r="K51" s="41">
        <v>0</v>
      </c>
      <c r="L51">
        <v>12</v>
      </c>
    </row>
    <row r="52" spans="1:12" x14ac:dyDescent="0.3">
      <c r="A52" s="57">
        <v>11</v>
      </c>
      <c r="B52" s="57">
        <v>5479</v>
      </c>
      <c r="C52" s="60">
        <v>12</v>
      </c>
      <c r="D52" s="57">
        <v>5491</v>
      </c>
      <c r="E52" s="60"/>
      <c r="F52" s="57"/>
      <c r="G52" s="63"/>
      <c r="H52" s="63"/>
      <c r="I52" s="40"/>
      <c r="J52" s="40"/>
      <c r="K52" s="41">
        <v>0</v>
      </c>
      <c r="L52">
        <v>11</v>
      </c>
    </row>
    <row r="53" spans="1:12" x14ac:dyDescent="0.3">
      <c r="A53" s="57">
        <v>11</v>
      </c>
      <c r="B53" s="57">
        <v>5590</v>
      </c>
      <c r="C53" s="60">
        <v>12</v>
      </c>
      <c r="D53" s="57">
        <v>5595</v>
      </c>
      <c r="E53" s="60"/>
      <c r="F53" s="57"/>
      <c r="G53" s="63"/>
      <c r="H53" s="63"/>
      <c r="I53" s="40"/>
      <c r="J53" s="40"/>
      <c r="K53" s="41">
        <v>0</v>
      </c>
      <c r="L53">
        <v>11</v>
      </c>
    </row>
    <row r="54" spans="1:12" x14ac:dyDescent="0.3">
      <c r="A54" s="57">
        <v>11</v>
      </c>
      <c r="B54" s="57">
        <v>5695</v>
      </c>
      <c r="C54" s="60">
        <v>12</v>
      </c>
      <c r="D54" s="57">
        <v>5700</v>
      </c>
      <c r="E54" s="60"/>
      <c r="F54" s="57"/>
      <c r="G54" s="63"/>
      <c r="H54" s="63"/>
      <c r="I54" s="40"/>
      <c r="J54" s="40"/>
      <c r="K54" s="41">
        <v>0</v>
      </c>
      <c r="L54">
        <v>11</v>
      </c>
    </row>
    <row r="55" spans="1:12" x14ac:dyDescent="0.3">
      <c r="A55" s="57">
        <v>11</v>
      </c>
      <c r="B55" s="57">
        <v>5799</v>
      </c>
      <c r="C55" s="60">
        <v>12</v>
      </c>
      <c r="D55" s="57">
        <v>5813</v>
      </c>
      <c r="E55" s="60"/>
      <c r="F55" s="57"/>
      <c r="G55" s="63"/>
      <c r="H55" s="63"/>
      <c r="I55" s="40"/>
      <c r="J55" s="40"/>
      <c r="K55" s="41">
        <v>0</v>
      </c>
      <c r="L55">
        <v>11</v>
      </c>
    </row>
    <row r="56" spans="1:12" x14ac:dyDescent="0.3">
      <c r="A56" s="57">
        <v>11</v>
      </c>
      <c r="B56" s="57">
        <v>5913</v>
      </c>
      <c r="C56" s="60">
        <v>12</v>
      </c>
      <c r="D56" s="57">
        <v>5918</v>
      </c>
      <c r="E56" s="60"/>
      <c r="F56" s="57"/>
      <c r="G56" s="63"/>
      <c r="H56" s="63"/>
      <c r="I56" s="40"/>
      <c r="J56" s="40"/>
      <c r="K56" s="41">
        <v>0</v>
      </c>
      <c r="L56">
        <v>11</v>
      </c>
    </row>
    <row r="57" spans="1:12" x14ac:dyDescent="0.3">
      <c r="A57" s="57">
        <v>11</v>
      </c>
      <c r="B57" s="57">
        <v>6037</v>
      </c>
      <c r="C57" s="60">
        <v>12</v>
      </c>
      <c r="D57" s="57">
        <v>6044</v>
      </c>
      <c r="E57" s="60"/>
      <c r="F57" s="57"/>
      <c r="G57" s="63"/>
      <c r="H57" s="63"/>
      <c r="I57" s="40"/>
      <c r="J57" s="40"/>
      <c r="K57" s="41">
        <v>0</v>
      </c>
      <c r="L57">
        <v>11</v>
      </c>
    </row>
    <row r="58" spans="1:12" x14ac:dyDescent="0.3">
      <c r="A58" s="57">
        <v>11</v>
      </c>
      <c r="B58" s="57">
        <v>6155</v>
      </c>
      <c r="C58" s="60">
        <v>12</v>
      </c>
      <c r="D58" s="57">
        <v>6164</v>
      </c>
      <c r="E58" s="60"/>
      <c r="F58" s="57"/>
      <c r="G58" s="63"/>
      <c r="H58" s="63"/>
      <c r="I58" s="40"/>
      <c r="J58" s="40"/>
      <c r="K58" s="41">
        <v>0</v>
      </c>
      <c r="L58">
        <v>11</v>
      </c>
    </row>
    <row r="59" spans="1:12" x14ac:dyDescent="0.3">
      <c r="A59" s="57">
        <v>11</v>
      </c>
      <c r="B59" s="57">
        <v>6262</v>
      </c>
      <c r="C59" s="60">
        <v>21</v>
      </c>
      <c r="D59" s="57">
        <v>6298</v>
      </c>
      <c r="E59" s="60"/>
      <c r="F59" s="57"/>
      <c r="G59" s="63"/>
      <c r="H59" s="63"/>
      <c r="I59" s="40"/>
      <c r="J59" s="40"/>
      <c r="K59" s="41">
        <v>0</v>
      </c>
      <c r="L59">
        <v>12</v>
      </c>
    </row>
    <row r="60" spans="1:12" x14ac:dyDescent="0.3">
      <c r="A60" s="57">
        <v>11</v>
      </c>
      <c r="B60" s="57">
        <v>6394</v>
      </c>
      <c r="C60" s="60">
        <v>12</v>
      </c>
      <c r="D60" s="57">
        <v>6399</v>
      </c>
      <c r="E60" s="60"/>
      <c r="F60" s="57"/>
      <c r="G60" s="63"/>
      <c r="H60" s="63"/>
      <c r="I60" s="40"/>
      <c r="J60" s="40"/>
      <c r="K60" s="41">
        <v>0</v>
      </c>
      <c r="L60">
        <v>11</v>
      </c>
    </row>
    <row r="61" spans="1:12" x14ac:dyDescent="0.3">
      <c r="A61" s="57">
        <v>11</v>
      </c>
      <c r="B61" s="57">
        <v>6498</v>
      </c>
      <c r="C61" s="60">
        <v>12</v>
      </c>
      <c r="D61" s="57">
        <v>6516</v>
      </c>
      <c r="E61" s="60"/>
      <c r="F61" s="57"/>
      <c r="G61" s="63"/>
      <c r="H61" s="63"/>
      <c r="I61" s="40"/>
      <c r="J61" s="40"/>
      <c r="K61" s="41">
        <v>0</v>
      </c>
      <c r="L61">
        <v>11</v>
      </c>
    </row>
    <row r="62" spans="1:12" x14ac:dyDescent="0.3">
      <c r="A62" s="57">
        <v>11</v>
      </c>
      <c r="B62" s="57">
        <v>6613</v>
      </c>
      <c r="C62" s="60">
        <v>12</v>
      </c>
      <c r="D62" s="57">
        <v>6623</v>
      </c>
      <c r="E62" s="60"/>
      <c r="F62" s="57"/>
      <c r="G62" s="63"/>
      <c r="H62" s="63"/>
      <c r="I62" s="40"/>
      <c r="J62" s="40"/>
      <c r="K62" s="41">
        <v>0</v>
      </c>
      <c r="L62">
        <v>11</v>
      </c>
    </row>
    <row r="63" spans="1:12" x14ac:dyDescent="0.3">
      <c r="A63" s="57">
        <v>11</v>
      </c>
      <c r="B63" s="57">
        <v>6748</v>
      </c>
      <c r="C63" s="60">
        <v>12</v>
      </c>
      <c r="D63" s="57">
        <v>6759</v>
      </c>
      <c r="E63" s="60"/>
      <c r="F63" s="57"/>
      <c r="G63" s="63"/>
      <c r="H63" s="63"/>
      <c r="I63" s="40"/>
      <c r="J63" s="40"/>
      <c r="K63" s="41">
        <v>0</v>
      </c>
      <c r="L63">
        <v>11</v>
      </c>
    </row>
    <row r="64" spans="1:12" x14ac:dyDescent="0.3">
      <c r="A64" s="57">
        <v>11</v>
      </c>
      <c r="B64" s="57">
        <v>6881</v>
      </c>
      <c r="C64" s="60">
        <v>12</v>
      </c>
      <c r="D64" s="57">
        <v>6888</v>
      </c>
      <c r="E64" s="60"/>
      <c r="F64" s="57"/>
      <c r="G64" s="63"/>
      <c r="H64" s="63"/>
      <c r="I64" s="40"/>
      <c r="J64" s="40"/>
      <c r="K64" s="41">
        <v>0</v>
      </c>
      <c r="L64">
        <v>11</v>
      </c>
    </row>
    <row r="65" spans="1:12" x14ac:dyDescent="0.3">
      <c r="A65" s="58">
        <v>22</v>
      </c>
      <c r="B65" s="58">
        <v>7003</v>
      </c>
      <c r="C65" s="61">
        <v>23</v>
      </c>
      <c r="D65" s="58">
        <v>7034</v>
      </c>
      <c r="E65" s="61"/>
      <c r="F65" s="58"/>
      <c r="G65" s="64"/>
      <c r="H65" s="64"/>
      <c r="I65" s="39"/>
      <c r="J65" s="39"/>
      <c r="K65" s="49">
        <v>0</v>
      </c>
      <c r="L65">
        <v>22</v>
      </c>
    </row>
    <row r="66" spans="1:12" x14ac:dyDescent="0.3">
      <c r="A66" s="58">
        <v>11</v>
      </c>
      <c r="B66" s="58">
        <v>7133</v>
      </c>
      <c r="C66" s="61">
        <v>12</v>
      </c>
      <c r="D66" s="58">
        <v>7147</v>
      </c>
      <c r="E66" s="61"/>
      <c r="F66" s="58"/>
      <c r="G66" s="64"/>
      <c r="H66" s="64"/>
      <c r="I66" s="39"/>
      <c r="J66" s="39"/>
      <c r="K66" s="49">
        <v>0</v>
      </c>
      <c r="L66">
        <v>11</v>
      </c>
    </row>
    <row r="67" spans="1:12" x14ac:dyDescent="0.3">
      <c r="A67" s="58">
        <v>11</v>
      </c>
      <c r="B67" s="58">
        <v>7245</v>
      </c>
      <c r="C67" s="61">
        <v>12</v>
      </c>
      <c r="D67" s="58">
        <v>7313</v>
      </c>
      <c r="E67" s="61"/>
      <c r="F67" s="58"/>
      <c r="G67" s="64"/>
      <c r="H67" s="64"/>
      <c r="I67" s="39"/>
      <c r="J67" s="39"/>
      <c r="K67" s="49">
        <v>0</v>
      </c>
      <c r="L67">
        <v>11</v>
      </c>
    </row>
    <row r="68" spans="1:12" x14ac:dyDescent="0.3">
      <c r="A68" s="58">
        <v>11</v>
      </c>
      <c r="B68" s="58">
        <v>7415</v>
      </c>
      <c r="C68" s="61">
        <v>21</v>
      </c>
      <c r="D68" s="58">
        <v>7428</v>
      </c>
      <c r="E68" s="61"/>
      <c r="F68" s="58"/>
      <c r="G68" s="64"/>
      <c r="H68" s="64"/>
      <c r="I68" s="39"/>
      <c r="J68" s="39"/>
      <c r="K68" s="49">
        <v>0</v>
      </c>
      <c r="L68">
        <v>12</v>
      </c>
    </row>
    <row r="69" spans="1:12" x14ac:dyDescent="0.3">
      <c r="A69" s="58">
        <v>11</v>
      </c>
      <c r="B69" s="58">
        <v>7525</v>
      </c>
      <c r="C69" s="61">
        <v>21</v>
      </c>
      <c r="D69" s="58">
        <v>7544</v>
      </c>
      <c r="E69" s="61"/>
      <c r="F69" s="58"/>
      <c r="G69" s="64"/>
      <c r="H69" s="64"/>
      <c r="I69" s="39"/>
      <c r="J69" s="39"/>
      <c r="K69" s="49">
        <v>0</v>
      </c>
      <c r="L69">
        <v>12</v>
      </c>
    </row>
    <row r="70" spans="1:12" x14ac:dyDescent="0.3">
      <c r="A70" s="58">
        <v>11</v>
      </c>
      <c r="B70" s="58">
        <v>7637</v>
      </c>
      <c r="C70" s="61">
        <v>21</v>
      </c>
      <c r="D70" s="58">
        <v>7668</v>
      </c>
      <c r="E70" s="61"/>
      <c r="F70" s="58"/>
      <c r="G70" s="64"/>
      <c r="H70" s="64"/>
      <c r="I70" s="39"/>
      <c r="J70" s="39"/>
      <c r="K70" s="49">
        <v>0</v>
      </c>
      <c r="L70">
        <v>12</v>
      </c>
    </row>
    <row r="71" spans="1:12" x14ac:dyDescent="0.3">
      <c r="A71" s="58">
        <v>11</v>
      </c>
      <c r="B71" s="58">
        <v>7769</v>
      </c>
      <c r="C71" s="61">
        <v>21</v>
      </c>
      <c r="D71" s="58">
        <v>7782</v>
      </c>
      <c r="E71" s="61"/>
      <c r="F71" s="58"/>
      <c r="G71" s="64"/>
      <c r="H71" s="64"/>
      <c r="I71" s="39"/>
      <c r="J71" s="39"/>
      <c r="K71" s="49">
        <v>0</v>
      </c>
      <c r="L71">
        <v>12</v>
      </c>
    </row>
    <row r="72" spans="1:12" x14ac:dyDescent="0.3">
      <c r="A72" s="58">
        <v>11</v>
      </c>
      <c r="B72" s="58">
        <v>7879</v>
      </c>
      <c r="C72" s="61">
        <v>21</v>
      </c>
      <c r="D72" s="58">
        <v>7935</v>
      </c>
      <c r="E72" s="61"/>
      <c r="F72" s="58"/>
      <c r="G72" s="64"/>
      <c r="H72" s="64"/>
      <c r="I72" s="39"/>
      <c r="J72" s="39"/>
      <c r="K72" s="49">
        <v>0</v>
      </c>
      <c r="L72">
        <v>12</v>
      </c>
    </row>
    <row r="73" spans="1:12" x14ac:dyDescent="0.3">
      <c r="A73" s="58">
        <v>11</v>
      </c>
      <c r="B73" s="58">
        <v>8039</v>
      </c>
      <c r="C73" s="61">
        <v>21</v>
      </c>
      <c r="D73" s="58">
        <v>8051</v>
      </c>
      <c r="E73" s="61"/>
      <c r="F73" s="58"/>
      <c r="G73" s="64"/>
      <c r="H73" s="64"/>
      <c r="I73" s="39"/>
      <c r="J73" s="39"/>
      <c r="K73" s="49">
        <v>0</v>
      </c>
      <c r="L73">
        <v>12</v>
      </c>
    </row>
    <row r="74" spans="1:12" x14ac:dyDescent="0.3">
      <c r="A74" s="58">
        <v>11</v>
      </c>
      <c r="B74" s="58">
        <v>8151</v>
      </c>
      <c r="C74" s="61">
        <v>12</v>
      </c>
      <c r="D74" s="58">
        <v>8161</v>
      </c>
      <c r="E74" s="61"/>
      <c r="F74" s="58"/>
      <c r="G74" s="64"/>
      <c r="H74" s="64"/>
      <c r="I74" s="39"/>
      <c r="J74" s="39"/>
      <c r="K74" s="49">
        <v>0</v>
      </c>
      <c r="L74">
        <v>11</v>
      </c>
    </row>
    <row r="75" spans="1:12" x14ac:dyDescent="0.3">
      <c r="A75" s="58">
        <v>22</v>
      </c>
      <c r="B75" s="58">
        <v>8271</v>
      </c>
      <c r="C75" s="61">
        <v>23</v>
      </c>
      <c r="D75" s="58">
        <v>8301</v>
      </c>
      <c r="E75" s="61"/>
      <c r="F75" s="58"/>
      <c r="G75" s="64"/>
      <c r="H75" s="64"/>
      <c r="I75" s="39"/>
      <c r="J75" s="39"/>
      <c r="K75" s="49">
        <v>0</v>
      </c>
      <c r="L75">
        <v>22</v>
      </c>
    </row>
    <row r="76" spans="1:12" x14ac:dyDescent="0.3">
      <c r="A76" s="58">
        <v>11</v>
      </c>
      <c r="B76" s="58">
        <v>8406</v>
      </c>
      <c r="C76" s="61">
        <v>21</v>
      </c>
      <c r="D76" s="58">
        <v>8425</v>
      </c>
      <c r="E76" s="61"/>
      <c r="F76" s="58"/>
      <c r="G76" s="64"/>
      <c r="H76" s="64"/>
      <c r="I76" s="39"/>
      <c r="J76" s="39"/>
      <c r="K76" s="49">
        <v>0</v>
      </c>
      <c r="L76">
        <v>12</v>
      </c>
    </row>
    <row r="77" spans="1:12" x14ac:dyDescent="0.3">
      <c r="A77" s="58">
        <v>11</v>
      </c>
      <c r="B77" s="58">
        <v>8519</v>
      </c>
      <c r="C77" s="61">
        <v>21</v>
      </c>
      <c r="D77" s="58">
        <v>8535</v>
      </c>
      <c r="E77" s="61"/>
      <c r="F77" s="58"/>
      <c r="G77" s="64"/>
      <c r="H77" s="64"/>
      <c r="I77" s="39"/>
      <c r="J77" s="39"/>
      <c r="K77" s="49">
        <v>0</v>
      </c>
      <c r="L77">
        <v>12</v>
      </c>
    </row>
    <row r="78" spans="1:12" x14ac:dyDescent="0.3">
      <c r="A78" s="58">
        <v>11</v>
      </c>
      <c r="B78" s="58">
        <v>8633</v>
      </c>
      <c r="C78" s="61">
        <v>21</v>
      </c>
      <c r="D78" s="58">
        <v>8650</v>
      </c>
      <c r="E78" s="61"/>
      <c r="F78" s="58"/>
      <c r="G78" s="64"/>
      <c r="H78" s="64"/>
      <c r="I78" s="39"/>
      <c r="J78" s="39"/>
      <c r="K78" s="49">
        <v>0</v>
      </c>
      <c r="L78">
        <v>12</v>
      </c>
    </row>
    <row r="79" spans="1:12" x14ac:dyDescent="0.3">
      <c r="A79" s="58">
        <v>11</v>
      </c>
      <c r="B79" s="58">
        <v>8747</v>
      </c>
      <c r="C79" s="61">
        <v>21</v>
      </c>
      <c r="D79" s="58">
        <v>8774</v>
      </c>
      <c r="E79" s="61"/>
      <c r="F79" s="58"/>
      <c r="G79" s="64"/>
      <c r="H79" s="64"/>
      <c r="I79" s="39"/>
      <c r="J79" s="39"/>
      <c r="K79" s="49">
        <v>0</v>
      </c>
      <c r="L79">
        <v>12</v>
      </c>
    </row>
    <row r="80" spans="1:12" x14ac:dyDescent="0.3">
      <c r="A80" s="58">
        <v>22</v>
      </c>
      <c r="B80" s="58">
        <v>8887</v>
      </c>
      <c r="C80" s="61">
        <v>23</v>
      </c>
      <c r="D80" s="58">
        <v>8908</v>
      </c>
      <c r="E80" s="61"/>
      <c r="F80" s="58"/>
      <c r="G80" s="64"/>
      <c r="H80" s="64"/>
      <c r="I80" s="39"/>
      <c r="J80" s="39"/>
      <c r="K80" s="49">
        <v>0</v>
      </c>
      <c r="L80">
        <v>22</v>
      </c>
    </row>
    <row r="81" spans="1:12" x14ac:dyDescent="0.3">
      <c r="A81" s="58">
        <v>22</v>
      </c>
      <c r="B81" s="58">
        <v>9016</v>
      </c>
      <c r="C81" s="61">
        <v>23</v>
      </c>
      <c r="D81" s="58">
        <v>9025</v>
      </c>
      <c r="E81" s="61"/>
      <c r="F81" s="58"/>
      <c r="G81" s="64"/>
      <c r="H81" s="64"/>
      <c r="I81" s="39"/>
      <c r="J81" s="39"/>
      <c r="K81" s="49">
        <v>0</v>
      </c>
      <c r="L81">
        <v>22</v>
      </c>
    </row>
    <row r="82" spans="1:12" x14ac:dyDescent="0.3">
      <c r="A82" s="58">
        <v>22</v>
      </c>
      <c r="B82" s="58">
        <v>9132</v>
      </c>
      <c r="C82" s="61">
        <v>14</v>
      </c>
      <c r="D82" s="58">
        <v>9153</v>
      </c>
      <c r="E82" s="61"/>
      <c r="F82" s="58"/>
      <c r="G82" s="64"/>
      <c r="H82" s="64"/>
      <c r="I82" s="39"/>
      <c r="J82" s="39"/>
      <c r="K82" s="49">
        <v>0</v>
      </c>
      <c r="L82">
        <v>21</v>
      </c>
    </row>
    <row r="83" spans="1:12" x14ac:dyDescent="0.3">
      <c r="A83" s="58">
        <v>11</v>
      </c>
      <c r="B83" s="58">
        <v>9255</v>
      </c>
      <c r="C83" s="61">
        <v>12</v>
      </c>
      <c r="D83" s="58">
        <v>9261</v>
      </c>
      <c r="E83" s="61"/>
      <c r="F83" s="58"/>
      <c r="G83" s="64"/>
      <c r="H83" s="64"/>
      <c r="I83" s="39"/>
      <c r="J83" s="39"/>
      <c r="K83" s="49">
        <v>0</v>
      </c>
      <c r="L83">
        <v>11</v>
      </c>
    </row>
    <row r="84" spans="1:12" x14ac:dyDescent="0.3">
      <c r="A84" s="57">
        <v>22</v>
      </c>
      <c r="B84" s="57">
        <v>9378</v>
      </c>
      <c r="C84" s="60">
        <v>23</v>
      </c>
      <c r="D84" s="57">
        <v>9390</v>
      </c>
      <c r="E84" s="60"/>
      <c r="F84" s="57"/>
      <c r="G84" s="63"/>
      <c r="H84" s="63"/>
      <c r="I84" s="40"/>
      <c r="J84" s="40"/>
      <c r="K84" s="41">
        <v>0</v>
      </c>
      <c r="L84">
        <v>22</v>
      </c>
    </row>
    <row r="85" spans="1:12" x14ac:dyDescent="0.3">
      <c r="A85" s="57">
        <v>11</v>
      </c>
      <c r="B85" s="57">
        <v>9492</v>
      </c>
      <c r="C85" s="60">
        <v>12</v>
      </c>
      <c r="D85" s="57">
        <v>9498</v>
      </c>
      <c r="E85" s="60"/>
      <c r="F85" s="57"/>
      <c r="G85" s="63"/>
      <c r="H85" s="63"/>
      <c r="I85" s="40"/>
      <c r="J85" s="40"/>
      <c r="K85" s="41">
        <v>0</v>
      </c>
      <c r="L85">
        <v>11</v>
      </c>
    </row>
    <row r="86" spans="1:12" x14ac:dyDescent="0.3">
      <c r="A86" s="57">
        <v>11</v>
      </c>
      <c r="B86" s="57">
        <v>9596</v>
      </c>
      <c r="C86" s="60">
        <v>21</v>
      </c>
      <c r="D86" s="57">
        <v>9614</v>
      </c>
      <c r="E86" s="60"/>
      <c r="F86" s="57"/>
      <c r="G86" s="63"/>
      <c r="H86" s="63"/>
      <c r="I86" s="40"/>
      <c r="J86" s="40"/>
      <c r="K86" s="41">
        <v>0</v>
      </c>
      <c r="L86">
        <v>12</v>
      </c>
    </row>
    <row r="87" spans="1:12" x14ac:dyDescent="0.3">
      <c r="A87" s="57">
        <v>22</v>
      </c>
      <c r="B87" s="57">
        <v>9727</v>
      </c>
      <c r="C87" s="60">
        <v>23</v>
      </c>
      <c r="D87" s="57">
        <v>9736</v>
      </c>
      <c r="E87" s="60"/>
      <c r="F87" s="57"/>
      <c r="G87" s="63"/>
      <c r="H87" s="63"/>
      <c r="I87" s="40"/>
      <c r="J87" s="40"/>
      <c r="K87" s="41">
        <v>0</v>
      </c>
      <c r="L87">
        <v>22</v>
      </c>
    </row>
    <row r="88" spans="1:12" x14ac:dyDescent="0.3">
      <c r="A88" s="57">
        <v>22</v>
      </c>
      <c r="B88" s="57">
        <v>9843</v>
      </c>
      <c r="C88" s="60">
        <v>23</v>
      </c>
      <c r="D88" s="57">
        <v>9855</v>
      </c>
      <c r="E88" s="60"/>
      <c r="F88" s="57"/>
      <c r="G88" s="63"/>
      <c r="H88" s="63"/>
      <c r="I88" s="40"/>
      <c r="J88" s="40"/>
      <c r="K88" s="41">
        <v>0</v>
      </c>
      <c r="L88">
        <v>22</v>
      </c>
    </row>
    <row r="89" spans="1:12" x14ac:dyDescent="0.3">
      <c r="A89" s="57">
        <v>22</v>
      </c>
      <c r="B89" s="57">
        <v>9973</v>
      </c>
      <c r="C89" s="60">
        <v>23</v>
      </c>
      <c r="D89" s="57">
        <v>9980</v>
      </c>
      <c r="E89" s="60"/>
      <c r="F89" s="57"/>
      <c r="G89" s="63"/>
      <c r="H89" s="63"/>
      <c r="I89" s="40"/>
      <c r="J89" s="40"/>
      <c r="K89" s="41">
        <v>0</v>
      </c>
      <c r="L89">
        <v>22</v>
      </c>
    </row>
    <row r="90" spans="1:12" x14ac:dyDescent="0.3">
      <c r="A90" s="57">
        <v>22</v>
      </c>
      <c r="B90" s="57">
        <v>10088</v>
      </c>
      <c r="C90" s="60">
        <v>23</v>
      </c>
      <c r="D90" s="57">
        <v>10099</v>
      </c>
      <c r="E90" s="60"/>
      <c r="F90" s="57"/>
      <c r="G90" s="63"/>
      <c r="H90" s="63"/>
      <c r="I90" s="40"/>
      <c r="J90" s="40"/>
      <c r="K90" s="41">
        <v>0</v>
      </c>
      <c r="L90">
        <v>22</v>
      </c>
    </row>
    <row r="91" spans="1:12" x14ac:dyDescent="0.3">
      <c r="A91" s="57">
        <v>11</v>
      </c>
      <c r="B91" s="57">
        <v>10199</v>
      </c>
      <c r="C91" s="60">
        <v>12</v>
      </c>
      <c r="D91" s="57">
        <v>10204</v>
      </c>
      <c r="E91" s="60"/>
      <c r="F91" s="57"/>
      <c r="G91" s="63"/>
      <c r="H91" s="63"/>
      <c r="I91" s="40"/>
      <c r="J91" s="40"/>
      <c r="K91" s="41">
        <v>0</v>
      </c>
      <c r="L91">
        <v>11</v>
      </c>
    </row>
    <row r="92" spans="1:12" x14ac:dyDescent="0.3">
      <c r="A92" s="57">
        <v>11</v>
      </c>
      <c r="B92" s="57">
        <v>10302</v>
      </c>
      <c r="C92" s="60">
        <v>21</v>
      </c>
      <c r="D92" s="57">
        <v>10314</v>
      </c>
      <c r="E92" s="60"/>
      <c r="F92" s="57"/>
      <c r="G92" s="63"/>
      <c r="H92" s="63"/>
      <c r="I92" s="40"/>
      <c r="J92" s="40"/>
      <c r="K92" s="41">
        <v>0</v>
      </c>
      <c r="L92">
        <v>12</v>
      </c>
    </row>
    <row r="93" spans="1:12" x14ac:dyDescent="0.3">
      <c r="A93" s="57">
        <v>11</v>
      </c>
      <c r="B93" s="57">
        <v>10482</v>
      </c>
      <c r="C93" s="60">
        <v>12</v>
      </c>
      <c r="D93" s="57">
        <v>10489</v>
      </c>
      <c r="E93" s="60"/>
      <c r="F93" s="57"/>
      <c r="G93" s="63"/>
      <c r="H93" s="63"/>
      <c r="I93" s="40"/>
      <c r="J93" s="40"/>
      <c r="K93" s="41">
        <v>0</v>
      </c>
      <c r="L93">
        <v>11</v>
      </c>
    </row>
    <row r="94" spans="1:12" x14ac:dyDescent="0.3">
      <c r="A94" s="57">
        <v>22</v>
      </c>
      <c r="B94" s="57">
        <v>10610</v>
      </c>
      <c r="C94" s="60">
        <v>14</v>
      </c>
      <c r="D94" s="57">
        <v>10633</v>
      </c>
      <c r="E94" s="60"/>
      <c r="F94" s="57"/>
      <c r="G94" s="63"/>
      <c r="H94" s="63"/>
      <c r="I94" s="40"/>
      <c r="J94" s="40"/>
      <c r="K94" s="41">
        <v>0</v>
      </c>
      <c r="L94">
        <v>21</v>
      </c>
    </row>
    <row r="95" spans="1:12" x14ac:dyDescent="0.3">
      <c r="A95" s="57">
        <v>11</v>
      </c>
      <c r="B95" s="57">
        <v>10732</v>
      </c>
      <c r="C95" s="60">
        <v>12</v>
      </c>
      <c r="D95" s="57">
        <v>10741</v>
      </c>
      <c r="E95" s="60"/>
      <c r="F95" s="57"/>
      <c r="G95" s="63"/>
      <c r="H95" s="63"/>
      <c r="I95" s="40"/>
      <c r="J95" s="40"/>
      <c r="K95" s="41">
        <v>0</v>
      </c>
      <c r="L95">
        <v>11</v>
      </c>
    </row>
    <row r="96" spans="1:12" x14ac:dyDescent="0.3">
      <c r="A96" s="57">
        <v>11</v>
      </c>
      <c r="B96" s="57">
        <v>10845</v>
      </c>
      <c r="C96" s="60">
        <v>12</v>
      </c>
      <c r="D96" s="57">
        <v>10853</v>
      </c>
      <c r="E96" s="60"/>
      <c r="F96" s="57"/>
      <c r="G96" s="63"/>
      <c r="H96" s="63"/>
      <c r="I96" s="40"/>
      <c r="J96" s="40"/>
      <c r="K96" s="41">
        <v>0</v>
      </c>
      <c r="L96">
        <v>11</v>
      </c>
    </row>
    <row r="97" spans="1:12" x14ac:dyDescent="0.3">
      <c r="A97" s="57">
        <v>11</v>
      </c>
      <c r="B97" s="57">
        <v>10953</v>
      </c>
      <c r="C97" s="60">
        <v>12</v>
      </c>
      <c r="D97" s="57">
        <v>10963</v>
      </c>
      <c r="E97" s="60"/>
      <c r="F97" s="57"/>
      <c r="G97" s="63"/>
      <c r="H97" s="63"/>
      <c r="I97" s="40"/>
      <c r="J97" s="40"/>
      <c r="K97" s="41">
        <v>0</v>
      </c>
      <c r="L97">
        <v>11</v>
      </c>
    </row>
    <row r="98" spans="1:12" x14ac:dyDescent="0.3">
      <c r="A98" s="57">
        <v>11</v>
      </c>
      <c r="B98" s="57">
        <v>11058</v>
      </c>
      <c r="C98" s="60">
        <v>12</v>
      </c>
      <c r="D98" s="57">
        <v>11064</v>
      </c>
      <c r="E98" s="60"/>
      <c r="F98" s="57"/>
      <c r="G98" s="63"/>
      <c r="H98" s="63"/>
      <c r="I98" s="40"/>
      <c r="J98" s="40"/>
      <c r="K98" s="41">
        <v>0</v>
      </c>
      <c r="L98">
        <v>11</v>
      </c>
    </row>
    <row r="99" spans="1:12" x14ac:dyDescent="0.3">
      <c r="A99" s="57">
        <v>22</v>
      </c>
      <c r="B99" s="57">
        <v>11166</v>
      </c>
      <c r="C99" s="60">
        <v>14</v>
      </c>
      <c r="D99" s="57">
        <v>11180</v>
      </c>
      <c r="E99" s="60"/>
      <c r="F99" s="57"/>
      <c r="G99" s="63"/>
      <c r="H99" s="63"/>
      <c r="I99" s="40"/>
      <c r="J99" s="40"/>
      <c r="K99" s="41">
        <v>0</v>
      </c>
      <c r="L99">
        <v>21</v>
      </c>
    </row>
    <row r="100" spans="1:12" x14ac:dyDescent="0.3">
      <c r="A100" s="57">
        <v>22</v>
      </c>
      <c r="B100" s="57">
        <v>11291</v>
      </c>
      <c r="C100" s="60">
        <v>14</v>
      </c>
      <c r="D100" s="57">
        <v>11302</v>
      </c>
      <c r="E100" s="60"/>
      <c r="F100" s="57"/>
      <c r="G100" s="63"/>
      <c r="H100" s="63"/>
      <c r="I100" s="40"/>
      <c r="J100" s="40"/>
      <c r="K100" s="41">
        <v>0</v>
      </c>
      <c r="L100">
        <v>21</v>
      </c>
    </row>
    <row r="101" spans="1:12" x14ac:dyDescent="0.3">
      <c r="A101" s="57">
        <v>11</v>
      </c>
      <c r="B101" s="57">
        <v>11413</v>
      </c>
      <c r="C101" s="60">
        <v>12</v>
      </c>
      <c r="D101" s="57">
        <v>11419</v>
      </c>
      <c r="E101" s="60"/>
      <c r="F101" s="57"/>
      <c r="G101" s="63"/>
      <c r="H101" s="63"/>
      <c r="I101" s="40"/>
      <c r="J101" s="40"/>
      <c r="K101" s="41">
        <v>0</v>
      </c>
      <c r="L101">
        <v>11</v>
      </c>
    </row>
    <row r="102" spans="1:12" x14ac:dyDescent="0.3">
      <c r="A102" s="57">
        <v>11</v>
      </c>
      <c r="B102" s="57">
        <v>11520</v>
      </c>
      <c r="C102" s="60">
        <v>12</v>
      </c>
      <c r="D102" s="57">
        <v>11530</v>
      </c>
      <c r="E102" s="60"/>
      <c r="F102" s="57"/>
      <c r="G102" s="63"/>
      <c r="H102" s="63"/>
      <c r="I102" s="40"/>
      <c r="J102" s="40"/>
      <c r="K102" s="41">
        <v>0</v>
      </c>
      <c r="L102">
        <v>11</v>
      </c>
    </row>
    <row r="103" spans="1:12" x14ac:dyDescent="0.3">
      <c r="A103" s="57">
        <v>11</v>
      </c>
      <c r="B103" s="57">
        <v>11643</v>
      </c>
      <c r="C103" s="60">
        <v>12</v>
      </c>
      <c r="D103" s="57">
        <v>11651</v>
      </c>
      <c r="E103" s="60"/>
      <c r="F103" s="57"/>
      <c r="G103" s="63"/>
      <c r="H103" s="63"/>
      <c r="I103" s="40"/>
      <c r="J103" s="40"/>
      <c r="K103" s="41">
        <v>0</v>
      </c>
      <c r="L103">
        <v>11</v>
      </c>
    </row>
    <row r="104" spans="1:12" x14ac:dyDescent="0.3">
      <c r="A104" s="58">
        <v>11</v>
      </c>
      <c r="B104" s="58">
        <v>11751</v>
      </c>
      <c r="C104" s="61">
        <v>21</v>
      </c>
      <c r="D104" s="58">
        <v>11787</v>
      </c>
      <c r="E104" s="61"/>
      <c r="F104" s="58"/>
      <c r="G104" s="64"/>
      <c r="H104" s="64"/>
      <c r="I104" s="39"/>
      <c r="J104" s="39"/>
      <c r="K104" s="49">
        <v>0</v>
      </c>
      <c r="L104">
        <v>12</v>
      </c>
    </row>
    <row r="105" spans="1:12" x14ac:dyDescent="0.3">
      <c r="A105" s="58">
        <v>22</v>
      </c>
      <c r="B105" s="58">
        <v>11913</v>
      </c>
      <c r="C105" s="61">
        <v>14</v>
      </c>
      <c r="D105" s="58">
        <v>11930</v>
      </c>
      <c r="E105" s="61"/>
      <c r="F105" s="58"/>
      <c r="G105" s="64"/>
      <c r="H105" s="64"/>
      <c r="I105" s="39"/>
      <c r="J105" s="39"/>
      <c r="K105" s="49">
        <v>0</v>
      </c>
      <c r="L105">
        <v>21</v>
      </c>
    </row>
    <row r="106" spans="1:12" x14ac:dyDescent="0.3">
      <c r="A106" s="58">
        <v>11</v>
      </c>
      <c r="B106" s="58">
        <v>12031</v>
      </c>
      <c r="C106" s="61">
        <v>12</v>
      </c>
      <c r="D106" s="58">
        <v>12040</v>
      </c>
      <c r="E106" s="61"/>
      <c r="F106" s="58"/>
      <c r="G106" s="64"/>
      <c r="H106" s="64"/>
      <c r="I106" s="39"/>
      <c r="J106" s="39"/>
      <c r="K106" s="49">
        <v>0</v>
      </c>
      <c r="L106">
        <v>11</v>
      </c>
    </row>
    <row r="107" spans="1:12" x14ac:dyDescent="0.3">
      <c r="A107" s="58">
        <v>11</v>
      </c>
      <c r="B107" s="58">
        <v>12147</v>
      </c>
      <c r="C107" s="61">
        <v>12</v>
      </c>
      <c r="D107" s="58">
        <v>12152</v>
      </c>
      <c r="E107" s="61"/>
      <c r="F107" s="58"/>
      <c r="G107" s="64"/>
      <c r="H107" s="64"/>
      <c r="I107" s="39"/>
      <c r="J107" s="39"/>
      <c r="K107" s="49">
        <v>0</v>
      </c>
      <c r="L107">
        <v>11</v>
      </c>
    </row>
    <row r="108" spans="1:12" x14ac:dyDescent="0.3">
      <c r="A108" s="58">
        <v>11</v>
      </c>
      <c r="B108" s="58">
        <v>12251</v>
      </c>
      <c r="C108" s="61">
        <v>12</v>
      </c>
      <c r="D108" s="58">
        <v>12256</v>
      </c>
      <c r="E108" s="61"/>
      <c r="F108" s="58"/>
      <c r="G108" s="64"/>
      <c r="H108" s="64"/>
      <c r="I108" s="39"/>
      <c r="J108" s="39"/>
      <c r="K108" s="49">
        <v>0</v>
      </c>
      <c r="L108">
        <v>11</v>
      </c>
    </row>
    <row r="109" spans="1:12" x14ac:dyDescent="0.3">
      <c r="A109" s="58">
        <v>22</v>
      </c>
      <c r="B109" s="58">
        <v>12364</v>
      </c>
      <c r="C109" s="61">
        <v>14</v>
      </c>
      <c r="D109" s="58">
        <v>12375</v>
      </c>
      <c r="E109" s="61"/>
      <c r="F109" s="58"/>
      <c r="G109" s="64"/>
      <c r="H109" s="64"/>
      <c r="I109" s="39"/>
      <c r="J109" s="39"/>
      <c r="K109" s="49">
        <v>0</v>
      </c>
      <c r="L109">
        <v>21</v>
      </c>
    </row>
    <row r="110" spans="1:12" x14ac:dyDescent="0.3">
      <c r="A110" s="58">
        <v>11</v>
      </c>
      <c r="B110" s="58">
        <v>12475</v>
      </c>
      <c r="C110" s="61">
        <v>12</v>
      </c>
      <c r="D110" s="58">
        <v>12486</v>
      </c>
      <c r="E110" s="61"/>
      <c r="F110" s="58"/>
      <c r="G110" s="64"/>
      <c r="H110" s="64"/>
      <c r="I110" s="39"/>
      <c r="J110" s="39"/>
      <c r="K110" s="49">
        <v>0</v>
      </c>
      <c r="L110">
        <v>11</v>
      </c>
    </row>
    <row r="111" spans="1:12" x14ac:dyDescent="0.3">
      <c r="A111" s="58">
        <v>11</v>
      </c>
      <c r="B111" s="58">
        <v>12589</v>
      </c>
      <c r="C111" s="61">
        <v>21</v>
      </c>
      <c r="D111" s="58">
        <v>12597</v>
      </c>
      <c r="E111" s="61"/>
      <c r="F111" s="58"/>
      <c r="G111" s="64"/>
      <c r="H111" s="64"/>
      <c r="I111" s="39"/>
      <c r="J111" s="39"/>
      <c r="K111" s="49">
        <v>0</v>
      </c>
      <c r="L111">
        <v>12</v>
      </c>
    </row>
    <row r="112" spans="1:12" x14ac:dyDescent="0.3">
      <c r="A112" s="58">
        <v>11</v>
      </c>
      <c r="B112" s="58">
        <v>12694</v>
      </c>
      <c r="C112" s="61">
        <v>21</v>
      </c>
      <c r="D112" s="58">
        <v>12732</v>
      </c>
      <c r="E112" s="61"/>
      <c r="F112" s="58"/>
      <c r="G112" s="64"/>
      <c r="H112" s="64"/>
      <c r="I112" s="39"/>
      <c r="J112" s="39"/>
      <c r="K112" s="49">
        <v>0</v>
      </c>
      <c r="L112">
        <v>12</v>
      </c>
    </row>
    <row r="113" spans="1:12" x14ac:dyDescent="0.3">
      <c r="A113" s="58">
        <v>11</v>
      </c>
      <c r="B113" s="58">
        <v>12828</v>
      </c>
      <c r="C113" s="61">
        <v>12</v>
      </c>
      <c r="D113" s="58">
        <v>12833</v>
      </c>
      <c r="E113" s="61"/>
      <c r="F113" s="58"/>
      <c r="G113" s="64"/>
      <c r="H113" s="64"/>
      <c r="I113" s="39"/>
      <c r="J113" s="39"/>
      <c r="K113" s="49">
        <v>0</v>
      </c>
      <c r="L113">
        <v>11</v>
      </c>
    </row>
    <row r="114" spans="1:12" x14ac:dyDescent="0.3">
      <c r="A114" s="58">
        <v>11</v>
      </c>
      <c r="B114" s="58">
        <v>12932</v>
      </c>
      <c r="C114" s="61">
        <v>21</v>
      </c>
      <c r="D114" s="58">
        <v>12957</v>
      </c>
      <c r="E114" s="61"/>
      <c r="F114" s="58"/>
      <c r="G114" s="64"/>
      <c r="H114" s="64"/>
      <c r="I114" s="39"/>
      <c r="J114" s="39"/>
      <c r="K114" s="49">
        <v>0</v>
      </c>
      <c r="L114">
        <v>12</v>
      </c>
    </row>
    <row r="115" spans="1:12" x14ac:dyDescent="0.3">
      <c r="A115" s="58">
        <v>11</v>
      </c>
      <c r="B115" s="58">
        <v>13054</v>
      </c>
      <c r="C115" s="61">
        <v>12</v>
      </c>
      <c r="D115" s="58">
        <v>13063</v>
      </c>
      <c r="E115" s="61"/>
      <c r="F115" s="58"/>
      <c r="G115" s="64"/>
      <c r="H115" s="64"/>
      <c r="I115" s="39"/>
      <c r="J115" s="39"/>
      <c r="K115" s="49">
        <v>0</v>
      </c>
      <c r="L115">
        <v>11</v>
      </c>
    </row>
    <row r="116" spans="1:12" x14ac:dyDescent="0.3">
      <c r="A116" s="58">
        <v>11</v>
      </c>
      <c r="B116" s="58">
        <v>13164</v>
      </c>
      <c r="C116" s="61">
        <v>12</v>
      </c>
      <c r="D116" s="58">
        <v>13170</v>
      </c>
      <c r="E116" s="61"/>
      <c r="F116" s="58"/>
      <c r="G116" s="64"/>
      <c r="H116" s="64"/>
      <c r="I116" s="39"/>
      <c r="J116" s="39"/>
      <c r="K116" s="49">
        <v>0</v>
      </c>
      <c r="L116">
        <v>11</v>
      </c>
    </row>
    <row r="117" spans="1:12" x14ac:dyDescent="0.3">
      <c r="A117" s="58">
        <v>11</v>
      </c>
      <c r="B117" s="58">
        <v>13272</v>
      </c>
      <c r="C117" s="61">
        <v>12</v>
      </c>
      <c r="D117" s="58">
        <v>13277</v>
      </c>
      <c r="E117" s="61"/>
      <c r="F117" s="58"/>
      <c r="G117" s="64"/>
      <c r="H117" s="64"/>
      <c r="I117" s="39"/>
      <c r="J117" s="39"/>
      <c r="K117" s="49">
        <v>0</v>
      </c>
      <c r="L117">
        <v>11</v>
      </c>
    </row>
    <row r="118" spans="1:12" x14ac:dyDescent="0.3">
      <c r="A118" s="58">
        <v>11</v>
      </c>
      <c r="B118" s="58">
        <v>13379</v>
      </c>
      <c r="C118" s="61">
        <v>21</v>
      </c>
      <c r="D118" s="58">
        <v>13388</v>
      </c>
      <c r="E118" s="61"/>
      <c r="F118" s="58"/>
      <c r="G118" s="64"/>
      <c r="H118" s="64"/>
      <c r="I118" s="39"/>
      <c r="J118" s="39"/>
      <c r="K118" s="49">
        <v>0</v>
      </c>
      <c r="L118">
        <v>12</v>
      </c>
    </row>
    <row r="119" spans="1:12" x14ac:dyDescent="0.3">
      <c r="A119" s="58">
        <v>11</v>
      </c>
      <c r="B119" s="58">
        <v>13516</v>
      </c>
      <c r="C119" s="61">
        <v>12</v>
      </c>
      <c r="D119" s="58">
        <v>13523</v>
      </c>
      <c r="E119" s="61"/>
      <c r="F119" s="58"/>
      <c r="G119" s="64"/>
      <c r="H119" s="64"/>
      <c r="I119" s="39"/>
      <c r="J119" s="39"/>
      <c r="K119" s="49">
        <v>0</v>
      </c>
      <c r="L119">
        <v>11</v>
      </c>
    </row>
    <row r="120" spans="1:12" x14ac:dyDescent="0.3">
      <c r="A120" s="58">
        <v>11</v>
      </c>
      <c r="B120" s="58">
        <v>13624</v>
      </c>
      <c r="C120" s="61">
        <v>21</v>
      </c>
      <c r="D120" s="58">
        <v>13676</v>
      </c>
      <c r="E120" s="61"/>
      <c r="F120" s="58"/>
      <c r="G120" s="64"/>
      <c r="H120" s="64"/>
      <c r="I120" s="39"/>
      <c r="J120" s="39"/>
      <c r="K120" s="49">
        <v>0</v>
      </c>
      <c r="L120">
        <v>12</v>
      </c>
    </row>
    <row r="121" spans="1:12" x14ac:dyDescent="0.3">
      <c r="A121" s="58">
        <v>11</v>
      </c>
      <c r="B121" s="58">
        <v>13778</v>
      </c>
      <c r="C121" s="61">
        <v>21</v>
      </c>
      <c r="D121" s="58">
        <v>13790</v>
      </c>
      <c r="E121" s="61"/>
      <c r="F121" s="58"/>
      <c r="G121" s="64"/>
      <c r="H121" s="64"/>
      <c r="I121" s="39"/>
      <c r="J121" s="39"/>
      <c r="K121" s="49">
        <v>0</v>
      </c>
      <c r="L121">
        <v>12</v>
      </c>
    </row>
    <row r="122" spans="1:12" x14ac:dyDescent="0.3">
      <c r="A122" s="58">
        <v>11</v>
      </c>
      <c r="B122" s="58">
        <v>13888</v>
      </c>
      <c r="C122" s="61">
        <v>21</v>
      </c>
      <c r="D122" s="58">
        <v>13911</v>
      </c>
      <c r="E122" s="61"/>
      <c r="F122" s="58"/>
      <c r="G122" s="64"/>
      <c r="H122" s="64"/>
      <c r="I122" s="39"/>
      <c r="J122" s="39"/>
      <c r="K122" s="49">
        <v>1</v>
      </c>
      <c r="L122">
        <v>12</v>
      </c>
    </row>
    <row r="123" spans="1:12" x14ac:dyDescent="0.3">
      <c r="A123" s="17"/>
      <c r="B123" s="17"/>
      <c r="C123" s="17"/>
      <c r="D123" s="17"/>
      <c r="E123" s="17"/>
      <c r="F123" s="17"/>
      <c r="G123" s="17"/>
      <c r="H12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126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70</v>
      </c>
      <c r="V3" s="25" t="s">
        <v>118</v>
      </c>
      <c r="W3">
        <f>COUNTA(L7:L18)</f>
        <v>12</v>
      </c>
      <c r="AA3" s="25" t="s">
        <v>118</v>
      </c>
      <c r="AB3">
        <f>COUNTA(L19:L29)</f>
        <v>11</v>
      </c>
      <c r="AF3" s="25" t="s">
        <v>118</v>
      </c>
      <c r="AG3">
        <f>COUNTA(L30:L41)</f>
        <v>12</v>
      </c>
      <c r="AK3" s="25" t="s">
        <v>118</v>
      </c>
      <c r="AL3">
        <f>COUNTA(L42:L53)</f>
        <v>12</v>
      </c>
      <c r="AP3" s="25" t="s">
        <v>118</v>
      </c>
      <c r="AQ3">
        <f>COUNTA(L54:L64)</f>
        <v>11</v>
      </c>
      <c r="AU3" s="25" t="s">
        <v>118</v>
      </c>
      <c r="AV3">
        <f>COUNTA(L65:L76)</f>
        <v>12</v>
      </c>
    </row>
    <row r="4" spans="1:48" x14ac:dyDescent="0.3">
      <c r="P4" s="25" t="s">
        <v>86</v>
      </c>
      <c r="Q4" s="26">
        <f>SUM(O7:O14)</f>
        <v>70</v>
      </c>
      <c r="V4" s="25" t="s">
        <v>119</v>
      </c>
      <c r="W4">
        <f>SUM(U7:U14)</f>
        <v>12</v>
      </c>
      <c r="AA4" s="25" t="s">
        <v>119</v>
      </c>
      <c r="AB4">
        <f>SUM(Z7:Z14)</f>
        <v>11</v>
      </c>
      <c r="AF4" s="25" t="s">
        <v>119</v>
      </c>
      <c r="AG4">
        <f>SUM(AE7:AE14)</f>
        <v>12</v>
      </c>
      <c r="AK4" s="25" t="s">
        <v>119</v>
      </c>
      <c r="AL4">
        <f>SUM(AJ7:AJ14)</f>
        <v>12</v>
      </c>
      <c r="AP4" s="25" t="s">
        <v>119</v>
      </c>
      <c r="AQ4">
        <f>SUM(AO7:AO14)</f>
        <v>11</v>
      </c>
      <c r="AU4" s="25" t="s">
        <v>119</v>
      </c>
      <c r="AV4">
        <f>SUM(AT7:AT14)</f>
        <v>12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23</v>
      </c>
      <c r="C7" s="59">
        <v>21</v>
      </c>
      <c r="D7" s="56">
        <v>35</v>
      </c>
      <c r="E7" s="59"/>
      <c r="F7" s="56"/>
      <c r="G7" s="62"/>
      <c r="H7" s="62"/>
      <c r="I7" s="40"/>
      <c r="J7" s="40"/>
      <c r="K7" s="41">
        <v>0</v>
      </c>
      <c r="L7">
        <v>12</v>
      </c>
      <c r="N7" s="34">
        <v>11</v>
      </c>
      <c r="O7" s="34">
        <f>COUNTIF($L$7:$L$500,N7)</f>
        <v>34</v>
      </c>
      <c r="P7" s="34">
        <f>O7/$Q$4</f>
        <v>0.48571428571428571</v>
      </c>
      <c r="Q7" s="34">
        <f>IF(P7=0,0,(P7*((LOG(P7))/LOG(2))))</f>
        <v>-0.50602694248024738</v>
      </c>
      <c r="T7" s="34">
        <f>N7</f>
        <v>11</v>
      </c>
      <c r="U7" s="34">
        <f>COUNTIF(L7:L18,T7)</f>
        <v>10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COUNTIF(L19:L29,Y7)</f>
        <v>10</v>
      </c>
      <c r="AA7" s="34">
        <f>Z7/(AB4-Z8)</f>
        <v>1</v>
      </c>
      <c r="AB7" s="34">
        <f>IF(AA7=0,0,(AA7*((LOG(AA7))/LOG(2))))</f>
        <v>0</v>
      </c>
      <c r="AD7" s="34">
        <f>N7</f>
        <v>11</v>
      </c>
      <c r="AE7" s="34">
        <f>COUNTIF(L30:L41,AD7)</f>
        <v>6</v>
      </c>
      <c r="AF7" s="34">
        <f>AE7/(AG4-AE8)</f>
        <v>0.75</v>
      </c>
      <c r="AG7" s="34">
        <f>IF(AF7=0,0,(AF7*((LOG(AF7))/LOG(2))))</f>
        <v>-0.31127812445913283</v>
      </c>
      <c r="AI7" s="34">
        <f>N7</f>
        <v>11</v>
      </c>
      <c r="AJ7" s="34">
        <f>COUNTIF(L42:L53,AI7)</f>
        <v>2</v>
      </c>
      <c r="AK7" s="34">
        <f>AJ7/(AL4-AJ8)</f>
        <v>1</v>
      </c>
      <c r="AL7" s="34">
        <f>IF(AK7=0,0,(AK7*((LOG(AK7))/LOG(2))))</f>
        <v>0</v>
      </c>
      <c r="AN7" s="34">
        <f>N7</f>
        <v>11</v>
      </c>
      <c r="AO7" s="34">
        <f>COUNTIF(L54:L64,AN7)</f>
        <v>4</v>
      </c>
      <c r="AP7" s="34">
        <f>AO7/(AQ4-AO8)</f>
        <v>1</v>
      </c>
      <c r="AQ7" s="34">
        <f>IF(AP7=0,0,(AP7*((LOG(AP7))/LOG(2))))</f>
        <v>0</v>
      </c>
      <c r="AS7" s="34">
        <f>N7</f>
        <v>11</v>
      </c>
      <c r="AT7" s="34">
        <f>COUNTIF(L65:L76,AS7)</f>
        <v>2</v>
      </c>
      <c r="AU7" s="34">
        <f>AT7/(AV4-AT8)</f>
        <v>1</v>
      </c>
      <c r="AV7" s="34">
        <f>IF(AU7=0,0,(AU7*((LOG(AU7))/LOG(2))))</f>
        <v>0</v>
      </c>
    </row>
    <row r="8" spans="1:48" x14ac:dyDescent="0.3">
      <c r="A8" s="57">
        <v>11</v>
      </c>
      <c r="B8" s="57">
        <v>160</v>
      </c>
      <c r="C8" s="60">
        <v>12</v>
      </c>
      <c r="D8" s="57">
        <v>173</v>
      </c>
      <c r="E8" s="60"/>
      <c r="F8" s="57"/>
      <c r="G8" s="63"/>
      <c r="H8" s="63"/>
      <c r="I8" s="40"/>
      <c r="J8" s="40"/>
      <c r="K8" s="41">
        <v>0</v>
      </c>
      <c r="L8">
        <v>11</v>
      </c>
      <c r="N8" s="34">
        <v>12</v>
      </c>
      <c r="O8" s="34">
        <f>COUNTIF($L$7:$L$500,N8)</f>
        <v>34</v>
      </c>
      <c r="P8" s="34">
        <f>O8/$Q$4</f>
        <v>0.48571428571428571</v>
      </c>
      <c r="Q8" s="34">
        <f>IF(P8=0,0,(P8*((LOG(P8))/LOG(2))))</f>
        <v>-0.50602694248024738</v>
      </c>
      <c r="T8" s="34">
        <f>N8</f>
        <v>12</v>
      </c>
      <c r="U8" s="34">
        <f>COUNTIF(L7:L18,T8)</f>
        <v>2</v>
      </c>
      <c r="V8" s="53"/>
      <c r="W8" s="54"/>
      <c r="Y8" s="34">
        <f>N8</f>
        <v>12</v>
      </c>
      <c r="Z8" s="34">
        <f>COUNTIF(L19:L29,Y8)</f>
        <v>1</v>
      </c>
      <c r="AA8" s="53"/>
      <c r="AB8" s="54"/>
      <c r="AD8" s="34">
        <f>N8</f>
        <v>12</v>
      </c>
      <c r="AE8" s="34">
        <f>COUNTIF(L30:L41,AD8)</f>
        <v>4</v>
      </c>
      <c r="AF8" s="53"/>
      <c r="AG8" s="54"/>
      <c r="AI8" s="34">
        <f>N8</f>
        <v>12</v>
      </c>
      <c r="AJ8" s="34">
        <f>COUNTIF(L42:L53,AI8)</f>
        <v>10</v>
      </c>
      <c r="AK8" s="53"/>
      <c r="AL8" s="54"/>
      <c r="AN8" s="34">
        <f>N8</f>
        <v>12</v>
      </c>
      <c r="AO8" s="34">
        <f>COUNTIF(L54:L64,AN8)</f>
        <v>7</v>
      </c>
      <c r="AP8" s="53"/>
      <c r="AQ8" s="54"/>
      <c r="AS8" s="34">
        <f>N8</f>
        <v>12</v>
      </c>
      <c r="AT8" s="34">
        <f>COUNTIF(L65:L76,AS8)</f>
        <v>10</v>
      </c>
      <c r="AU8" s="53"/>
      <c r="AV8" s="54"/>
    </row>
    <row r="9" spans="1:48" x14ac:dyDescent="0.3">
      <c r="A9" s="57">
        <v>11</v>
      </c>
      <c r="B9" s="57">
        <v>274</v>
      </c>
      <c r="C9" s="60">
        <v>21</v>
      </c>
      <c r="D9" s="57">
        <v>292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1</v>
      </c>
      <c r="P9" s="34">
        <f>O9/$Q$4</f>
        <v>1.4285714285714285E-2</v>
      </c>
      <c r="Q9" s="34">
        <f>IF(P9=0,0,(P9*((LOG(P9))/LOG(2))))</f>
        <v>-8.756118595635666E-2</v>
      </c>
      <c r="T9" s="34">
        <f>N9</f>
        <v>21</v>
      </c>
      <c r="U9" s="34">
        <f>COUNTIF(L7:L18,T9)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COUNTIF(L19:L29,Y9)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COUNTIF(L30:L41,AD9)</f>
        <v>1</v>
      </c>
      <c r="AF9" s="34">
        <f>AE9/(AG4-AE8)</f>
        <v>0.125</v>
      </c>
      <c r="AG9" s="34">
        <f>IF(AF9=0,0,(AF9*((LOG(AF9))/LOG(2))))</f>
        <v>-0.375</v>
      </c>
      <c r="AI9" s="34">
        <f>N9</f>
        <v>21</v>
      </c>
      <c r="AJ9" s="34">
        <f>COUNTIF(L42:L53,AI9)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COUNTIF(L54:L64,AN9)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COUNTIF(L65:L76,AS9)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11</v>
      </c>
      <c r="B10" s="57">
        <v>389</v>
      </c>
      <c r="C10" s="60">
        <v>12</v>
      </c>
      <c r="D10" s="57">
        <v>395</v>
      </c>
      <c r="E10" s="60"/>
      <c r="F10" s="57"/>
      <c r="G10" s="63"/>
      <c r="H10" s="63"/>
      <c r="I10" s="40"/>
      <c r="J10" s="40"/>
      <c r="K10" s="41">
        <v>0</v>
      </c>
      <c r="L10">
        <v>11</v>
      </c>
      <c r="N10" s="34">
        <v>22</v>
      </c>
      <c r="O10" s="34">
        <f>COUNTIF($L$7:$L$500,N10)</f>
        <v>1</v>
      </c>
      <c r="P10" s="34">
        <f>O10/$Q$4</f>
        <v>1.4285714285714285E-2</v>
      </c>
      <c r="Q10" s="34">
        <f>IF(P10=0,0,(P10*((LOG(P10))/LOG(2))))</f>
        <v>-8.756118595635666E-2</v>
      </c>
      <c r="T10" s="34">
        <f>N10</f>
        <v>22</v>
      </c>
      <c r="U10" s="34">
        <f>COUNTIF(L7:L18,T10)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COUNTIF(L19:L29,Y10)</f>
        <v>0</v>
      </c>
      <c r="AA10" s="34">
        <f>Z10/(AB4-Z8)</f>
        <v>0</v>
      </c>
      <c r="AB10" s="34">
        <f>IF(AA10=0,0,(AA10*((LOG(AA10))/LOG(2))))</f>
        <v>0</v>
      </c>
      <c r="AD10" s="34">
        <f>N10</f>
        <v>22</v>
      </c>
      <c r="AE10" s="34">
        <f>COUNTIF(L30:L41,AD10)</f>
        <v>1</v>
      </c>
      <c r="AF10" s="34">
        <f>AE10/(AG4-AE8)</f>
        <v>0.125</v>
      </c>
      <c r="AG10" s="34">
        <f>IF(AF10=0,0,(AF10*((LOG(AF10))/LOG(2))))</f>
        <v>-0.375</v>
      </c>
      <c r="AI10" s="34">
        <f>N10</f>
        <v>22</v>
      </c>
      <c r="AJ10" s="34">
        <f>COUNTIF(L42:L53,AI10)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COUNTIF(L54:L64,AN10)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COUNTIF(L65:L76,AS10)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7">
        <v>11</v>
      </c>
      <c r="B11" s="57">
        <v>493</v>
      </c>
      <c r="C11" s="60">
        <v>12</v>
      </c>
      <c r="D11" s="57">
        <v>500</v>
      </c>
      <c r="E11" s="60"/>
      <c r="F11" s="57"/>
      <c r="G11" s="63"/>
      <c r="H11" s="63"/>
      <c r="I11" s="40"/>
      <c r="J11" s="40"/>
      <c r="K11" s="41">
        <v>0</v>
      </c>
      <c r="L11">
        <v>11</v>
      </c>
      <c r="N11" s="34"/>
      <c r="O11" s="34"/>
      <c r="P11" s="34"/>
      <c r="Q11" s="34"/>
      <c r="T11" s="34">
        <f>N11</f>
        <v>0</v>
      </c>
      <c r="U11" s="34">
        <f>COUNTIF(L7:L18,T11)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COUNTIF(L19:L29,Y11)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COUNTIF(L30:L41,AD11)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COUNTIF(L42:L53,AI11)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COUNTIF(L54:L64,AN11)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COUNTIF(L65:L76,AS11)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636</v>
      </c>
      <c r="C12" s="60">
        <v>12</v>
      </c>
      <c r="D12" s="57">
        <v>645</v>
      </c>
      <c r="E12" s="60"/>
      <c r="F12" s="57"/>
      <c r="G12" s="63"/>
      <c r="H12" s="63"/>
      <c r="I12" s="40"/>
      <c r="J12" s="40"/>
      <c r="K12" s="41">
        <v>0</v>
      </c>
      <c r="L12">
        <v>11</v>
      </c>
      <c r="N12" s="34"/>
      <c r="O12" s="34"/>
      <c r="P12" s="34"/>
      <c r="Q12" s="34"/>
      <c r="T12" s="34">
        <f>N12</f>
        <v>0</v>
      </c>
      <c r="U12" s="34">
        <f>COUNTIF(L7:L18,T12)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COUNTIF(L19:L29,Y12)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COUNTIF(L30:L41,AD12)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COUNTIF(L42:L53,AI12)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COUNTIF(L54:L64,AN12)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COUNTIF(L65:L76,AS12)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745</v>
      </c>
      <c r="C13" s="60">
        <v>12</v>
      </c>
      <c r="D13" s="57">
        <v>751</v>
      </c>
      <c r="E13" s="60"/>
      <c r="F13" s="57"/>
      <c r="G13" s="63"/>
      <c r="H13" s="63"/>
      <c r="I13" s="40"/>
      <c r="J13" s="40"/>
      <c r="K13" s="41">
        <v>0</v>
      </c>
      <c r="L13">
        <v>11</v>
      </c>
      <c r="N13" s="34"/>
      <c r="O13" s="34"/>
      <c r="P13" s="34"/>
      <c r="Q13" s="34"/>
      <c r="T13" s="34">
        <f>N13</f>
        <v>0</v>
      </c>
      <c r="U13" s="34">
        <f>COUNTIF(L7:L18,T13)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COUNTIF(L19:L29,Y13)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COUNTIF(L30:L41,AD13)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COUNTIF(L42:L53,AI13)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COUNTIF(L54:L64,AN13)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COUNTIF(L65:L76,AS13)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843</v>
      </c>
      <c r="C14" s="60">
        <v>12</v>
      </c>
      <c r="D14" s="57">
        <v>859</v>
      </c>
      <c r="E14" s="60"/>
      <c r="F14" s="57"/>
      <c r="G14" s="63"/>
      <c r="H14" s="63"/>
      <c r="I14" s="40"/>
      <c r="J14" s="40"/>
      <c r="K14" s="41">
        <v>0</v>
      </c>
      <c r="L14">
        <v>11</v>
      </c>
      <c r="N14" s="34"/>
      <c r="O14" s="34"/>
      <c r="P14" s="34"/>
      <c r="Q14" s="34"/>
      <c r="T14" s="34">
        <f>N14</f>
        <v>0</v>
      </c>
      <c r="U14" s="34">
        <f>COUNTIF(L7:L18,T14)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COUNTIF(L19:L29,Y14)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COUNTIF(L30:L41,AD14)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COUNTIF(L42:L53,AI14)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COUNTIF(L54:L64,AN14)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COUNTIF(L65:L76,AS14)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954</v>
      </c>
      <c r="C15" s="60">
        <v>12</v>
      </c>
      <c r="D15" s="57">
        <v>981</v>
      </c>
      <c r="E15" s="60"/>
      <c r="F15" s="57"/>
      <c r="G15" s="63"/>
      <c r="H15" s="63"/>
      <c r="I15" s="40"/>
      <c r="J15" s="40"/>
      <c r="K15" s="41">
        <v>0</v>
      </c>
      <c r="L15">
        <v>11</v>
      </c>
      <c r="P15">
        <f>SUM(P7:P14)</f>
        <v>0.99999999999999989</v>
      </c>
      <c r="Q15">
        <f>-SUM(Q7:Q14)</f>
        <v>1.1871762568732083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1.0612781244591329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1078</v>
      </c>
      <c r="C16" s="60">
        <v>12</v>
      </c>
      <c r="D16" s="57">
        <v>1084</v>
      </c>
      <c r="E16" s="60"/>
      <c r="F16" s="57"/>
      <c r="G16" s="63"/>
      <c r="H16" s="63"/>
      <c r="I16" s="40"/>
      <c r="J16" s="40"/>
      <c r="K16" s="41">
        <v>0</v>
      </c>
      <c r="L16">
        <v>11</v>
      </c>
      <c r="P16" s="27" t="s">
        <v>90</v>
      </c>
      <c r="Q16" s="27">
        <f>Q15/(LOG(Q4)/LOG(2))</f>
        <v>0.19368925428816883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0.2960360461917369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7">
        <v>11</v>
      </c>
      <c r="B17" s="57">
        <v>1258</v>
      </c>
      <c r="C17" s="60">
        <v>12</v>
      </c>
      <c r="D17" s="57">
        <v>1269</v>
      </c>
      <c r="E17" s="60"/>
      <c r="F17" s="57"/>
      <c r="G17" s="63"/>
      <c r="H17" s="63"/>
      <c r="I17" s="40"/>
      <c r="J17" s="40"/>
      <c r="K17" s="41">
        <v>0</v>
      </c>
      <c r="L17">
        <v>11</v>
      </c>
    </row>
    <row r="18" spans="1:22" x14ac:dyDescent="0.3">
      <c r="A18" s="57">
        <v>11</v>
      </c>
      <c r="B18" s="57">
        <v>1369</v>
      </c>
      <c r="C18" s="60">
        <v>12</v>
      </c>
      <c r="D18" s="57">
        <v>1377</v>
      </c>
      <c r="E18" s="60"/>
      <c r="F18" s="57"/>
      <c r="G18" s="63"/>
      <c r="H18" s="63"/>
      <c r="I18" s="40"/>
      <c r="J18" s="40"/>
      <c r="K18" s="41">
        <v>0</v>
      </c>
      <c r="L18">
        <v>11</v>
      </c>
    </row>
    <row r="19" spans="1:22" x14ac:dyDescent="0.3">
      <c r="A19" s="58">
        <v>11</v>
      </c>
      <c r="B19" s="58">
        <v>1489</v>
      </c>
      <c r="C19" s="61">
        <v>12</v>
      </c>
      <c r="D19" s="58">
        <v>1497</v>
      </c>
      <c r="E19" s="61"/>
      <c r="F19" s="58"/>
      <c r="G19" s="64"/>
      <c r="H19" s="64"/>
      <c r="I19" s="39"/>
      <c r="J19" s="39"/>
      <c r="K19" s="49">
        <v>0</v>
      </c>
      <c r="L19">
        <v>11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1618</v>
      </c>
      <c r="C20" s="61">
        <v>12</v>
      </c>
      <c r="D20" s="58">
        <v>1626</v>
      </c>
      <c r="E20" s="61"/>
      <c r="F20" s="58"/>
      <c r="G20" s="64"/>
      <c r="H20" s="64"/>
      <c r="I20" s="39"/>
      <c r="J20" s="39"/>
      <c r="K20" s="49">
        <v>0</v>
      </c>
      <c r="L20">
        <v>11</v>
      </c>
      <c r="N20" s="38">
        <f>COUNTIF(L7:L76,G3)</f>
        <v>34</v>
      </c>
      <c r="O20" s="38"/>
      <c r="P20" s="45">
        <v>12</v>
      </c>
      <c r="Q20" s="45">
        <v>11</v>
      </c>
      <c r="R20" s="45">
        <v>12</v>
      </c>
      <c r="S20" s="45">
        <v>12</v>
      </c>
      <c r="T20" s="45">
        <v>11</v>
      </c>
      <c r="U20" s="45">
        <v>12</v>
      </c>
      <c r="V20" s="44"/>
    </row>
    <row r="21" spans="1:22" x14ac:dyDescent="0.3">
      <c r="A21" s="58">
        <v>11</v>
      </c>
      <c r="B21" s="58">
        <v>1774</v>
      </c>
      <c r="C21" s="61">
        <v>12</v>
      </c>
      <c r="D21" s="58">
        <v>1788</v>
      </c>
      <c r="E21" s="61"/>
      <c r="F21" s="58"/>
      <c r="G21" s="64"/>
      <c r="H21" s="64"/>
      <c r="I21" s="39"/>
      <c r="J21" s="39"/>
      <c r="K21" s="49">
        <v>0</v>
      </c>
      <c r="L21">
        <v>11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11</v>
      </c>
      <c r="B22" s="58">
        <v>1929</v>
      </c>
      <c r="C22" s="61">
        <v>12</v>
      </c>
      <c r="D22" s="58">
        <v>1935</v>
      </c>
      <c r="E22" s="61"/>
      <c r="F22" s="58"/>
      <c r="G22" s="64"/>
      <c r="H22" s="64"/>
      <c r="I22" s="39"/>
      <c r="J22" s="39"/>
      <c r="K22" s="49">
        <v>0</v>
      </c>
      <c r="L22">
        <v>11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8">
        <v>11</v>
      </c>
      <c r="B23" s="58">
        <v>2071</v>
      </c>
      <c r="C23" s="61">
        <v>12</v>
      </c>
      <c r="D23" s="58">
        <v>2079</v>
      </c>
      <c r="E23" s="61"/>
      <c r="F23" s="58"/>
      <c r="G23" s="64"/>
      <c r="H23" s="64"/>
      <c r="I23" s="39"/>
      <c r="J23" s="39"/>
      <c r="K23" s="49">
        <v>0</v>
      </c>
      <c r="L23">
        <v>11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8">
        <v>11</v>
      </c>
      <c r="B24" s="58">
        <v>2207</v>
      </c>
      <c r="C24" s="61">
        <v>21</v>
      </c>
      <c r="D24" s="58">
        <v>2227</v>
      </c>
      <c r="E24" s="61"/>
      <c r="F24" s="58"/>
      <c r="G24" s="64"/>
      <c r="H24" s="64"/>
      <c r="I24" s="39"/>
      <c r="J24" s="39"/>
      <c r="K24" s="49">
        <v>0</v>
      </c>
      <c r="L24">
        <v>12</v>
      </c>
      <c r="O24" s="43" t="s">
        <v>106</v>
      </c>
      <c r="P24" s="45">
        <f>U8</f>
        <v>2</v>
      </c>
      <c r="Q24" s="45">
        <f>Z8</f>
        <v>1</v>
      </c>
      <c r="R24" s="45">
        <f>AE8</f>
        <v>4</v>
      </c>
      <c r="S24" s="45">
        <f>AJ8</f>
        <v>10</v>
      </c>
      <c r="T24" s="45">
        <f>AO8</f>
        <v>7</v>
      </c>
      <c r="U24" s="45">
        <f>AT8</f>
        <v>10</v>
      </c>
      <c r="V24" s="43"/>
    </row>
    <row r="25" spans="1:22" x14ac:dyDescent="0.3">
      <c r="A25" s="58">
        <v>11</v>
      </c>
      <c r="B25" s="58">
        <v>2319</v>
      </c>
      <c r="C25" s="61">
        <v>12</v>
      </c>
      <c r="D25" s="58">
        <v>2338</v>
      </c>
      <c r="E25" s="61"/>
      <c r="F25" s="58"/>
      <c r="G25" s="64"/>
      <c r="H25" s="64"/>
      <c r="I25" s="39"/>
      <c r="J25" s="39"/>
      <c r="K25" s="49">
        <v>0</v>
      </c>
      <c r="L25">
        <v>11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8">
        <v>11</v>
      </c>
      <c r="B26" s="58">
        <v>2439</v>
      </c>
      <c r="C26" s="61">
        <v>12</v>
      </c>
      <c r="D26" s="58">
        <v>2448</v>
      </c>
      <c r="E26" s="61"/>
      <c r="F26" s="58"/>
      <c r="G26" s="64"/>
      <c r="H26" s="64"/>
      <c r="I26" s="39"/>
      <c r="J26" s="39"/>
      <c r="K26" s="49">
        <v>0</v>
      </c>
      <c r="L26">
        <v>11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8">
        <v>11</v>
      </c>
      <c r="B27" s="58">
        <v>2569</v>
      </c>
      <c r="C27" s="61">
        <v>12</v>
      </c>
      <c r="D27" s="58">
        <v>2573</v>
      </c>
      <c r="E27" s="61"/>
      <c r="F27" s="58"/>
      <c r="G27" s="64"/>
      <c r="H27" s="64"/>
      <c r="I27" s="39"/>
      <c r="J27" s="39"/>
      <c r="K27" s="49">
        <v>0</v>
      </c>
      <c r="L27">
        <v>11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8">
        <v>11</v>
      </c>
      <c r="B28" s="58">
        <v>2736</v>
      </c>
      <c r="C28" s="61">
        <v>12</v>
      </c>
      <c r="D28" s="58">
        <v>2744</v>
      </c>
      <c r="E28" s="61"/>
      <c r="F28" s="58"/>
      <c r="G28" s="64"/>
      <c r="H28" s="64"/>
      <c r="I28" s="39"/>
      <c r="J28" s="39"/>
      <c r="K28" s="49">
        <v>0</v>
      </c>
      <c r="L28">
        <v>11</v>
      </c>
      <c r="N28" s="39"/>
      <c r="O28" s="48" t="s">
        <v>110</v>
      </c>
      <c r="P28">
        <f>D18/P20</f>
        <v>114.75</v>
      </c>
      <c r="Q28">
        <f>(D29-D18)/Q20</f>
        <v>138</v>
      </c>
      <c r="R28">
        <f>(D41-D29)/R20</f>
        <v>123.16666666666667</v>
      </c>
      <c r="S28">
        <f>(D53-D41)/S20</f>
        <v>119</v>
      </c>
      <c r="T28">
        <f>(D64-D53)/T20</f>
        <v>108.27272727272727</v>
      </c>
      <c r="U28">
        <f>(D76-D64)/U20</f>
        <v>121.5</v>
      </c>
    </row>
    <row r="29" spans="1:22" x14ac:dyDescent="0.3">
      <c r="A29" s="58">
        <v>11</v>
      </c>
      <c r="B29" s="58">
        <v>2885</v>
      </c>
      <c r="C29" s="61">
        <v>12</v>
      </c>
      <c r="D29" s="58">
        <v>2895</v>
      </c>
      <c r="E29" s="61"/>
      <c r="F29" s="58"/>
      <c r="G29" s="64"/>
      <c r="H29" s="64"/>
      <c r="I29" s="39"/>
      <c r="J29" s="39"/>
      <c r="K29" s="49">
        <v>0</v>
      </c>
      <c r="L29">
        <v>11</v>
      </c>
    </row>
    <row r="30" spans="1:22" x14ac:dyDescent="0.3">
      <c r="A30" s="57">
        <v>11</v>
      </c>
      <c r="B30" s="57">
        <v>2996</v>
      </c>
      <c r="C30" s="60">
        <v>12</v>
      </c>
      <c r="D30" s="57">
        <v>3002</v>
      </c>
      <c r="E30" s="60"/>
      <c r="F30" s="57"/>
      <c r="G30" s="63"/>
      <c r="H30" s="63"/>
      <c r="I30" s="40"/>
      <c r="J30" s="40"/>
      <c r="K30" s="41">
        <v>0</v>
      </c>
      <c r="L30">
        <v>11</v>
      </c>
    </row>
    <row r="31" spans="1:22" x14ac:dyDescent="0.3">
      <c r="A31" s="57">
        <v>11</v>
      </c>
      <c r="B31" s="57">
        <v>3118</v>
      </c>
      <c r="C31" s="60">
        <v>12</v>
      </c>
      <c r="D31" s="57">
        <v>3125</v>
      </c>
      <c r="E31" s="60"/>
      <c r="F31" s="57"/>
      <c r="G31" s="63"/>
      <c r="H31" s="63"/>
      <c r="I31" s="40"/>
      <c r="J31" s="40"/>
      <c r="K31" s="41">
        <v>0</v>
      </c>
      <c r="L31">
        <v>11</v>
      </c>
    </row>
    <row r="32" spans="1:22" x14ac:dyDescent="0.3">
      <c r="A32" s="57">
        <v>11</v>
      </c>
      <c r="B32" s="57">
        <v>3225</v>
      </c>
      <c r="C32" s="60">
        <v>21</v>
      </c>
      <c r="D32" s="57">
        <v>3235</v>
      </c>
      <c r="E32" s="60"/>
      <c r="F32" s="57"/>
      <c r="G32" s="63"/>
      <c r="H32" s="63"/>
      <c r="I32" s="40"/>
      <c r="J32" s="40"/>
      <c r="K32" s="41">
        <v>0</v>
      </c>
      <c r="L32">
        <v>12</v>
      </c>
    </row>
    <row r="33" spans="1:12" x14ac:dyDescent="0.3">
      <c r="A33" s="57">
        <v>11</v>
      </c>
      <c r="B33" s="57">
        <v>3334</v>
      </c>
      <c r="C33" s="60">
        <v>12</v>
      </c>
      <c r="D33" s="57">
        <v>3339</v>
      </c>
      <c r="E33" s="60"/>
      <c r="F33" s="57"/>
      <c r="G33" s="63"/>
      <c r="H33" s="63"/>
      <c r="I33" s="40"/>
      <c r="J33" s="40"/>
      <c r="K33" s="41">
        <v>0</v>
      </c>
      <c r="L33">
        <v>11</v>
      </c>
    </row>
    <row r="34" spans="1:12" x14ac:dyDescent="0.3">
      <c r="A34" s="57">
        <v>11</v>
      </c>
      <c r="B34" s="57">
        <v>3469</v>
      </c>
      <c r="C34" s="60">
        <v>12</v>
      </c>
      <c r="D34" s="57">
        <v>3477</v>
      </c>
      <c r="E34" s="60"/>
      <c r="F34" s="57"/>
      <c r="G34" s="63"/>
      <c r="H34" s="63"/>
      <c r="I34" s="40"/>
      <c r="J34" s="40"/>
      <c r="K34" s="41">
        <v>0</v>
      </c>
      <c r="L34">
        <v>11</v>
      </c>
    </row>
    <row r="35" spans="1:12" x14ac:dyDescent="0.3">
      <c r="A35" s="57">
        <v>22</v>
      </c>
      <c r="B35" s="57">
        <v>3584</v>
      </c>
      <c r="C35" s="60">
        <v>14</v>
      </c>
      <c r="D35" s="57">
        <v>3598</v>
      </c>
      <c r="E35" s="60"/>
      <c r="F35" s="57"/>
      <c r="G35" s="63"/>
      <c r="H35" s="63"/>
      <c r="I35" s="40"/>
      <c r="J35" s="40"/>
      <c r="K35" s="41">
        <v>0</v>
      </c>
      <c r="L35">
        <v>21</v>
      </c>
    </row>
    <row r="36" spans="1:12" x14ac:dyDescent="0.3">
      <c r="A36" s="57">
        <v>11</v>
      </c>
      <c r="B36" s="57">
        <v>3697</v>
      </c>
      <c r="C36" s="60">
        <v>12</v>
      </c>
      <c r="D36" s="57">
        <v>3756</v>
      </c>
      <c r="E36" s="60"/>
      <c r="F36" s="57"/>
      <c r="G36" s="63"/>
      <c r="H36" s="63"/>
      <c r="I36" s="40"/>
      <c r="J36" s="40"/>
      <c r="K36" s="41">
        <v>0</v>
      </c>
      <c r="L36">
        <v>11</v>
      </c>
    </row>
    <row r="37" spans="1:12" x14ac:dyDescent="0.3">
      <c r="A37" s="57">
        <v>11</v>
      </c>
      <c r="B37" s="57">
        <v>3858</v>
      </c>
      <c r="C37" s="60">
        <v>21</v>
      </c>
      <c r="D37" s="57">
        <v>3870</v>
      </c>
      <c r="E37" s="60"/>
      <c r="F37" s="57"/>
      <c r="G37" s="63"/>
      <c r="H37" s="63"/>
      <c r="I37" s="40"/>
      <c r="J37" s="40"/>
      <c r="K37" s="41">
        <v>0</v>
      </c>
      <c r="L37">
        <v>12</v>
      </c>
    </row>
    <row r="38" spans="1:12" x14ac:dyDescent="0.3">
      <c r="A38" s="57">
        <v>11</v>
      </c>
      <c r="B38" s="57">
        <v>3991</v>
      </c>
      <c r="C38" s="60">
        <v>21</v>
      </c>
      <c r="D38" s="57">
        <v>4004</v>
      </c>
      <c r="E38" s="60"/>
      <c r="F38" s="57"/>
      <c r="G38" s="63"/>
      <c r="H38" s="63"/>
      <c r="I38" s="40"/>
      <c r="J38" s="40"/>
      <c r="K38" s="41">
        <v>0</v>
      </c>
      <c r="L38">
        <v>12</v>
      </c>
    </row>
    <row r="39" spans="1:12" x14ac:dyDescent="0.3">
      <c r="A39" s="57">
        <v>22</v>
      </c>
      <c r="B39" s="57">
        <v>4097</v>
      </c>
      <c r="C39" s="60">
        <v>23</v>
      </c>
      <c r="D39" s="57">
        <v>4122</v>
      </c>
      <c r="E39" s="60"/>
      <c r="F39" s="57"/>
      <c r="G39" s="63"/>
      <c r="H39" s="63"/>
      <c r="I39" s="40"/>
      <c r="J39" s="40"/>
      <c r="K39" s="41">
        <v>0</v>
      </c>
      <c r="L39">
        <v>22</v>
      </c>
    </row>
    <row r="40" spans="1:12" x14ac:dyDescent="0.3">
      <c r="A40" s="57">
        <v>11</v>
      </c>
      <c r="B40" s="57">
        <v>4249</v>
      </c>
      <c r="C40" s="60">
        <v>12</v>
      </c>
      <c r="D40" s="57">
        <v>4257</v>
      </c>
      <c r="E40" s="60"/>
      <c r="F40" s="57"/>
      <c r="G40" s="63"/>
      <c r="H40" s="63"/>
      <c r="I40" s="40"/>
      <c r="J40" s="40"/>
      <c r="K40" s="41">
        <v>0</v>
      </c>
      <c r="L40">
        <v>11</v>
      </c>
    </row>
    <row r="41" spans="1:12" x14ac:dyDescent="0.3">
      <c r="A41" s="57">
        <v>11</v>
      </c>
      <c r="B41" s="57">
        <v>4354</v>
      </c>
      <c r="C41" s="60">
        <v>21</v>
      </c>
      <c r="D41" s="57">
        <v>4373</v>
      </c>
      <c r="E41" s="60"/>
      <c r="F41" s="57"/>
      <c r="G41" s="63"/>
      <c r="H41" s="63"/>
      <c r="I41" s="40"/>
      <c r="J41" s="40"/>
      <c r="K41" s="41">
        <v>0</v>
      </c>
      <c r="L41">
        <v>12</v>
      </c>
    </row>
    <row r="42" spans="1:12" x14ac:dyDescent="0.3">
      <c r="A42" s="58">
        <v>11</v>
      </c>
      <c r="B42" s="58">
        <v>4466</v>
      </c>
      <c r="C42" s="61">
        <v>21</v>
      </c>
      <c r="D42" s="58">
        <v>4495</v>
      </c>
      <c r="E42" s="61"/>
      <c r="F42" s="58"/>
      <c r="G42" s="64"/>
      <c r="H42" s="64"/>
      <c r="I42" s="39"/>
      <c r="J42" s="39"/>
      <c r="K42" s="49">
        <v>0</v>
      </c>
      <c r="L42">
        <v>12</v>
      </c>
    </row>
    <row r="43" spans="1:12" x14ac:dyDescent="0.3">
      <c r="A43" s="58">
        <v>11</v>
      </c>
      <c r="B43" s="58">
        <v>4590</v>
      </c>
      <c r="C43" s="61">
        <v>21</v>
      </c>
      <c r="D43" s="58">
        <v>4609</v>
      </c>
      <c r="E43" s="61"/>
      <c r="F43" s="58"/>
      <c r="G43" s="64"/>
      <c r="H43" s="64"/>
      <c r="I43" s="39"/>
      <c r="J43" s="39"/>
      <c r="K43" s="49">
        <v>0</v>
      </c>
      <c r="L43">
        <v>12</v>
      </c>
    </row>
    <row r="44" spans="1:12" x14ac:dyDescent="0.3">
      <c r="A44" s="58">
        <v>11</v>
      </c>
      <c r="B44" s="58">
        <v>4709</v>
      </c>
      <c r="C44" s="61">
        <v>12</v>
      </c>
      <c r="D44" s="58">
        <v>4746</v>
      </c>
      <c r="E44" s="61"/>
      <c r="F44" s="58"/>
      <c r="G44" s="64"/>
      <c r="H44" s="64"/>
      <c r="I44" s="39"/>
      <c r="J44" s="39"/>
      <c r="K44" s="49">
        <v>0</v>
      </c>
      <c r="L44">
        <v>11</v>
      </c>
    </row>
    <row r="45" spans="1:12" x14ac:dyDescent="0.3">
      <c r="A45" s="58">
        <v>11</v>
      </c>
      <c r="B45" s="58">
        <v>4846</v>
      </c>
      <c r="C45" s="61">
        <v>21</v>
      </c>
      <c r="D45" s="58">
        <v>4858</v>
      </c>
      <c r="E45" s="61"/>
      <c r="F45" s="58"/>
      <c r="G45" s="64"/>
      <c r="H45" s="64"/>
      <c r="I45" s="39"/>
      <c r="J45" s="39"/>
      <c r="K45" s="49">
        <v>0</v>
      </c>
      <c r="L45">
        <v>12</v>
      </c>
    </row>
    <row r="46" spans="1:12" x14ac:dyDescent="0.3">
      <c r="A46" s="58">
        <v>11</v>
      </c>
      <c r="B46" s="58">
        <v>4956</v>
      </c>
      <c r="C46" s="61">
        <v>21</v>
      </c>
      <c r="D46" s="58">
        <v>4969</v>
      </c>
      <c r="E46" s="61"/>
      <c r="F46" s="58"/>
      <c r="G46" s="64"/>
      <c r="H46" s="64"/>
      <c r="I46" s="39"/>
      <c r="J46" s="39"/>
      <c r="K46" s="49">
        <v>0</v>
      </c>
      <c r="L46">
        <v>12</v>
      </c>
    </row>
    <row r="47" spans="1:12" x14ac:dyDescent="0.3">
      <c r="A47" s="58">
        <v>11</v>
      </c>
      <c r="B47" s="58">
        <v>5082</v>
      </c>
      <c r="C47" s="61">
        <v>21</v>
      </c>
      <c r="D47" s="58">
        <v>5092</v>
      </c>
      <c r="E47" s="61"/>
      <c r="F47" s="58"/>
      <c r="G47" s="64"/>
      <c r="H47" s="64"/>
      <c r="I47" s="39"/>
      <c r="J47" s="39"/>
      <c r="K47" s="49">
        <v>0</v>
      </c>
      <c r="L47">
        <v>12</v>
      </c>
    </row>
    <row r="48" spans="1:12" x14ac:dyDescent="0.3">
      <c r="A48" s="58">
        <v>11</v>
      </c>
      <c r="B48" s="58">
        <v>5207</v>
      </c>
      <c r="C48" s="61">
        <v>12</v>
      </c>
      <c r="D48" s="58">
        <v>5215</v>
      </c>
      <c r="E48" s="61"/>
      <c r="F48" s="58"/>
      <c r="G48" s="64"/>
      <c r="H48" s="64"/>
      <c r="I48" s="39"/>
      <c r="J48" s="39"/>
      <c r="K48" s="49">
        <v>0</v>
      </c>
      <c r="L48">
        <v>11</v>
      </c>
    </row>
    <row r="49" spans="1:12" x14ac:dyDescent="0.3">
      <c r="A49" s="58">
        <v>11</v>
      </c>
      <c r="B49" s="58">
        <v>5312</v>
      </c>
      <c r="C49" s="61">
        <v>21</v>
      </c>
      <c r="D49" s="58">
        <v>5329</v>
      </c>
      <c r="E49" s="61"/>
      <c r="F49" s="58"/>
      <c r="G49" s="64"/>
      <c r="H49" s="64"/>
      <c r="I49" s="39"/>
      <c r="J49" s="39"/>
      <c r="K49" s="49">
        <v>0</v>
      </c>
      <c r="L49">
        <v>12</v>
      </c>
    </row>
    <row r="50" spans="1:12" x14ac:dyDescent="0.3">
      <c r="A50" s="58">
        <v>11</v>
      </c>
      <c r="B50" s="58">
        <v>5425</v>
      </c>
      <c r="C50" s="61">
        <v>21</v>
      </c>
      <c r="D50" s="58">
        <v>5446</v>
      </c>
      <c r="E50" s="61"/>
      <c r="F50" s="58"/>
      <c r="G50" s="64"/>
      <c r="H50" s="64"/>
      <c r="I50" s="39"/>
      <c r="J50" s="39"/>
      <c r="K50" s="49">
        <v>0</v>
      </c>
      <c r="L50">
        <v>12</v>
      </c>
    </row>
    <row r="51" spans="1:12" x14ac:dyDescent="0.3">
      <c r="A51" s="58">
        <v>11</v>
      </c>
      <c r="B51" s="58">
        <v>5538</v>
      </c>
      <c r="C51" s="61">
        <v>21</v>
      </c>
      <c r="D51" s="58">
        <v>5587</v>
      </c>
      <c r="E51" s="61"/>
      <c r="F51" s="58"/>
      <c r="G51" s="64"/>
      <c r="H51" s="64"/>
      <c r="I51" s="39"/>
      <c r="J51" s="39"/>
      <c r="K51" s="49">
        <v>0</v>
      </c>
      <c r="L51">
        <v>12</v>
      </c>
    </row>
    <row r="52" spans="1:12" x14ac:dyDescent="0.3">
      <c r="A52" s="58">
        <v>11</v>
      </c>
      <c r="B52" s="58">
        <v>5680</v>
      </c>
      <c r="C52" s="61">
        <v>21</v>
      </c>
      <c r="D52" s="58">
        <v>5690</v>
      </c>
      <c r="E52" s="61"/>
      <c r="F52" s="58"/>
      <c r="G52" s="64"/>
      <c r="H52" s="64"/>
      <c r="I52" s="39"/>
      <c r="J52" s="39"/>
      <c r="K52" s="49">
        <v>0</v>
      </c>
      <c r="L52">
        <v>12</v>
      </c>
    </row>
    <row r="53" spans="1:12" x14ac:dyDescent="0.3">
      <c r="A53" s="58">
        <v>11</v>
      </c>
      <c r="B53" s="58">
        <v>5789</v>
      </c>
      <c r="C53" s="61">
        <v>21</v>
      </c>
      <c r="D53" s="58">
        <v>5801</v>
      </c>
      <c r="E53" s="61"/>
      <c r="F53" s="58"/>
      <c r="G53" s="64"/>
      <c r="H53" s="64"/>
      <c r="I53" s="39"/>
      <c r="J53" s="39"/>
      <c r="K53" s="49">
        <v>0</v>
      </c>
      <c r="L53">
        <v>12</v>
      </c>
    </row>
    <row r="54" spans="1:12" x14ac:dyDescent="0.3">
      <c r="A54" s="57">
        <v>11</v>
      </c>
      <c r="B54" s="57">
        <v>5894</v>
      </c>
      <c r="C54" s="60">
        <v>21</v>
      </c>
      <c r="D54" s="57">
        <v>5911</v>
      </c>
      <c r="E54" s="60"/>
      <c r="F54" s="57"/>
      <c r="G54" s="63"/>
      <c r="H54" s="63"/>
      <c r="I54" s="40"/>
      <c r="J54" s="40"/>
      <c r="K54" s="41">
        <v>0</v>
      </c>
      <c r="L54">
        <v>12</v>
      </c>
    </row>
    <row r="55" spans="1:12" x14ac:dyDescent="0.3">
      <c r="A55" s="57">
        <v>11</v>
      </c>
      <c r="B55" s="57">
        <v>6004</v>
      </c>
      <c r="C55" s="60">
        <v>21</v>
      </c>
      <c r="D55" s="57">
        <v>6013</v>
      </c>
      <c r="E55" s="60"/>
      <c r="F55" s="57"/>
      <c r="G55" s="63"/>
      <c r="H55" s="63"/>
      <c r="I55" s="40"/>
      <c r="J55" s="40"/>
      <c r="K55" s="41">
        <v>0</v>
      </c>
      <c r="L55">
        <v>12</v>
      </c>
    </row>
    <row r="56" spans="1:12" x14ac:dyDescent="0.3">
      <c r="A56" s="57">
        <v>11</v>
      </c>
      <c r="B56" s="57">
        <v>6107</v>
      </c>
      <c r="C56" s="60">
        <v>21</v>
      </c>
      <c r="D56" s="57">
        <v>6116</v>
      </c>
      <c r="E56" s="60"/>
      <c r="F56" s="57"/>
      <c r="G56" s="63"/>
      <c r="H56" s="63"/>
      <c r="I56" s="40"/>
      <c r="J56" s="40"/>
      <c r="K56" s="41">
        <v>0</v>
      </c>
      <c r="L56">
        <v>12</v>
      </c>
    </row>
    <row r="57" spans="1:12" x14ac:dyDescent="0.3">
      <c r="A57" s="57">
        <v>11</v>
      </c>
      <c r="B57" s="57">
        <v>6211</v>
      </c>
      <c r="C57" s="60">
        <v>21</v>
      </c>
      <c r="D57" s="57">
        <v>6227</v>
      </c>
      <c r="E57" s="60"/>
      <c r="F57" s="57"/>
      <c r="G57" s="63"/>
      <c r="H57" s="63"/>
      <c r="I57" s="40"/>
      <c r="J57" s="40"/>
      <c r="K57" s="41">
        <v>0</v>
      </c>
      <c r="L57">
        <v>12</v>
      </c>
    </row>
    <row r="58" spans="1:12" x14ac:dyDescent="0.3">
      <c r="A58" s="57">
        <v>11</v>
      </c>
      <c r="B58" s="57">
        <v>6319</v>
      </c>
      <c r="C58" s="60">
        <v>21</v>
      </c>
      <c r="D58" s="57">
        <v>6331</v>
      </c>
      <c r="E58" s="60"/>
      <c r="F58" s="57"/>
      <c r="G58" s="63"/>
      <c r="H58" s="63"/>
      <c r="I58" s="40"/>
      <c r="J58" s="40"/>
      <c r="K58" s="41">
        <v>0</v>
      </c>
      <c r="L58">
        <v>12</v>
      </c>
    </row>
    <row r="59" spans="1:12" x14ac:dyDescent="0.3">
      <c r="A59" s="57">
        <v>11</v>
      </c>
      <c r="B59" s="57">
        <v>6434</v>
      </c>
      <c r="C59" s="60">
        <v>12</v>
      </c>
      <c r="D59" s="57">
        <v>6444</v>
      </c>
      <c r="E59" s="60"/>
      <c r="F59" s="57"/>
      <c r="G59" s="63"/>
      <c r="H59" s="63"/>
      <c r="I59" s="40"/>
      <c r="J59" s="40"/>
      <c r="K59" s="41">
        <v>0</v>
      </c>
      <c r="L59">
        <v>11</v>
      </c>
    </row>
    <row r="60" spans="1:12" x14ac:dyDescent="0.3">
      <c r="A60" s="57">
        <v>11</v>
      </c>
      <c r="B60" s="57">
        <v>6542</v>
      </c>
      <c r="C60" s="60">
        <v>12</v>
      </c>
      <c r="D60" s="57">
        <v>6548</v>
      </c>
      <c r="E60" s="60"/>
      <c r="F60" s="57"/>
      <c r="G60" s="63"/>
      <c r="H60" s="63"/>
      <c r="I60" s="40"/>
      <c r="J60" s="40"/>
      <c r="K60" s="41">
        <v>0</v>
      </c>
      <c r="L60">
        <v>11</v>
      </c>
    </row>
    <row r="61" spans="1:12" x14ac:dyDescent="0.3">
      <c r="A61" s="57">
        <v>11</v>
      </c>
      <c r="B61" s="57">
        <v>6648</v>
      </c>
      <c r="C61" s="60">
        <v>12</v>
      </c>
      <c r="D61" s="57">
        <v>6656</v>
      </c>
      <c r="E61" s="60"/>
      <c r="F61" s="57"/>
      <c r="G61" s="63"/>
      <c r="H61" s="63"/>
      <c r="I61" s="40"/>
      <c r="J61" s="40"/>
      <c r="K61" s="41">
        <v>0</v>
      </c>
      <c r="L61">
        <v>11</v>
      </c>
    </row>
    <row r="62" spans="1:12" x14ac:dyDescent="0.3">
      <c r="A62" s="57">
        <v>11</v>
      </c>
      <c r="B62" s="57">
        <v>6758</v>
      </c>
      <c r="C62" s="60">
        <v>12</v>
      </c>
      <c r="D62" s="57">
        <v>6764</v>
      </c>
      <c r="E62" s="60"/>
      <c r="F62" s="57"/>
      <c r="G62" s="63"/>
      <c r="H62" s="63"/>
      <c r="I62" s="40"/>
      <c r="J62" s="40"/>
      <c r="K62" s="41">
        <v>0</v>
      </c>
      <c r="L62">
        <v>11</v>
      </c>
    </row>
    <row r="63" spans="1:12" x14ac:dyDescent="0.3">
      <c r="A63" s="57">
        <v>11</v>
      </c>
      <c r="B63" s="57">
        <v>6861</v>
      </c>
      <c r="C63" s="60">
        <v>21</v>
      </c>
      <c r="D63" s="57">
        <v>6872</v>
      </c>
      <c r="E63" s="60"/>
      <c r="F63" s="57"/>
      <c r="G63" s="63"/>
      <c r="H63" s="63"/>
      <c r="I63" s="40"/>
      <c r="J63" s="40"/>
      <c r="K63" s="41">
        <v>0</v>
      </c>
      <c r="L63">
        <v>12</v>
      </c>
    </row>
    <row r="64" spans="1:12" x14ac:dyDescent="0.3">
      <c r="A64" s="57">
        <v>11</v>
      </c>
      <c r="B64" s="57">
        <v>6969</v>
      </c>
      <c r="C64" s="60">
        <v>21</v>
      </c>
      <c r="D64" s="57">
        <v>6992</v>
      </c>
      <c r="E64" s="60"/>
      <c r="F64" s="57"/>
      <c r="G64" s="63"/>
      <c r="H64" s="63"/>
      <c r="I64" s="40"/>
      <c r="J64" s="40"/>
      <c r="K64" s="41">
        <v>0</v>
      </c>
      <c r="L64">
        <v>12</v>
      </c>
    </row>
    <row r="65" spans="1:12" x14ac:dyDescent="0.3">
      <c r="A65" s="58">
        <v>11</v>
      </c>
      <c r="B65" s="58">
        <v>7088</v>
      </c>
      <c r="C65" s="61">
        <v>21</v>
      </c>
      <c r="D65" s="58">
        <v>7098</v>
      </c>
      <c r="E65" s="61"/>
      <c r="F65" s="58"/>
      <c r="G65" s="64"/>
      <c r="H65" s="64"/>
      <c r="I65" s="39"/>
      <c r="J65" s="39"/>
      <c r="K65" s="49">
        <v>0</v>
      </c>
      <c r="L65">
        <v>12</v>
      </c>
    </row>
    <row r="66" spans="1:12" x14ac:dyDescent="0.3">
      <c r="A66" s="58">
        <v>11</v>
      </c>
      <c r="B66" s="58">
        <v>7192</v>
      </c>
      <c r="C66" s="61">
        <v>21</v>
      </c>
      <c r="D66" s="58">
        <v>7201</v>
      </c>
      <c r="E66" s="61"/>
      <c r="F66" s="58"/>
      <c r="G66" s="64"/>
      <c r="H66" s="64"/>
      <c r="I66" s="39"/>
      <c r="J66" s="39"/>
      <c r="K66" s="49">
        <v>0</v>
      </c>
      <c r="L66">
        <v>12</v>
      </c>
    </row>
    <row r="67" spans="1:12" x14ac:dyDescent="0.3">
      <c r="A67" s="58">
        <v>11</v>
      </c>
      <c r="B67" s="58">
        <v>7304</v>
      </c>
      <c r="C67" s="61">
        <v>21</v>
      </c>
      <c r="D67" s="58">
        <v>7316</v>
      </c>
      <c r="E67" s="61"/>
      <c r="F67" s="58"/>
      <c r="G67" s="64"/>
      <c r="H67" s="64"/>
      <c r="I67" s="39"/>
      <c r="J67" s="39"/>
      <c r="K67" s="49">
        <v>0</v>
      </c>
      <c r="L67">
        <v>12</v>
      </c>
    </row>
    <row r="68" spans="1:12" x14ac:dyDescent="0.3">
      <c r="A68" s="58">
        <v>11</v>
      </c>
      <c r="B68" s="58">
        <v>7418</v>
      </c>
      <c r="C68" s="61">
        <v>21</v>
      </c>
      <c r="D68" s="58">
        <v>7442</v>
      </c>
      <c r="E68" s="61"/>
      <c r="F68" s="58"/>
      <c r="G68" s="64"/>
      <c r="H68" s="64"/>
      <c r="I68" s="39"/>
      <c r="J68" s="39"/>
      <c r="K68" s="49">
        <v>0</v>
      </c>
      <c r="L68">
        <v>12</v>
      </c>
    </row>
    <row r="69" spans="1:12" x14ac:dyDescent="0.3">
      <c r="A69" s="58">
        <v>11</v>
      </c>
      <c r="B69" s="58">
        <v>7545</v>
      </c>
      <c r="C69" s="61">
        <v>12</v>
      </c>
      <c r="D69" s="58">
        <v>7553</v>
      </c>
      <c r="E69" s="61"/>
      <c r="F69" s="58"/>
      <c r="G69" s="64"/>
      <c r="H69" s="64"/>
      <c r="I69" s="39"/>
      <c r="J69" s="39"/>
      <c r="K69" s="49">
        <v>0</v>
      </c>
      <c r="L69">
        <v>11</v>
      </c>
    </row>
    <row r="70" spans="1:12" x14ac:dyDescent="0.3">
      <c r="A70" s="58">
        <v>11</v>
      </c>
      <c r="B70" s="58">
        <v>7653</v>
      </c>
      <c r="C70" s="61">
        <v>21</v>
      </c>
      <c r="D70" s="58">
        <v>7663</v>
      </c>
      <c r="E70" s="61"/>
      <c r="F70" s="58"/>
      <c r="G70" s="64"/>
      <c r="H70" s="64"/>
      <c r="I70" s="39"/>
      <c r="J70" s="39"/>
      <c r="K70" s="49">
        <v>0</v>
      </c>
      <c r="L70">
        <v>12</v>
      </c>
    </row>
    <row r="71" spans="1:12" x14ac:dyDescent="0.3">
      <c r="A71" s="58">
        <v>11</v>
      </c>
      <c r="B71" s="58">
        <v>7797</v>
      </c>
      <c r="C71" s="61">
        <v>21</v>
      </c>
      <c r="D71" s="58">
        <v>7806</v>
      </c>
      <c r="E71" s="61"/>
      <c r="F71" s="58"/>
      <c r="G71" s="64"/>
      <c r="H71" s="64"/>
      <c r="I71" s="39"/>
      <c r="J71" s="39"/>
      <c r="K71" s="49">
        <v>0</v>
      </c>
      <c r="L71">
        <v>12</v>
      </c>
    </row>
    <row r="72" spans="1:12" x14ac:dyDescent="0.3">
      <c r="A72" s="58">
        <v>11</v>
      </c>
      <c r="B72" s="58">
        <v>7906</v>
      </c>
      <c r="C72" s="61">
        <v>21</v>
      </c>
      <c r="D72" s="58">
        <v>7914</v>
      </c>
      <c r="E72" s="61"/>
      <c r="F72" s="58"/>
      <c r="G72" s="64"/>
      <c r="H72" s="64"/>
      <c r="I72" s="39"/>
      <c r="J72" s="39"/>
      <c r="K72" s="49">
        <v>0</v>
      </c>
      <c r="L72">
        <v>12</v>
      </c>
    </row>
    <row r="73" spans="1:12" x14ac:dyDescent="0.3">
      <c r="A73" s="58">
        <v>11</v>
      </c>
      <c r="B73" s="58">
        <v>8018</v>
      </c>
      <c r="C73" s="61">
        <v>21</v>
      </c>
      <c r="D73" s="58">
        <v>8030</v>
      </c>
      <c r="E73" s="61"/>
      <c r="F73" s="58"/>
      <c r="G73" s="64"/>
      <c r="H73" s="64"/>
      <c r="I73" s="39"/>
      <c r="J73" s="39"/>
      <c r="K73" s="49">
        <v>0</v>
      </c>
      <c r="L73">
        <v>12</v>
      </c>
    </row>
    <row r="74" spans="1:12" x14ac:dyDescent="0.3">
      <c r="A74" s="58">
        <v>11</v>
      </c>
      <c r="B74" s="58">
        <v>8130</v>
      </c>
      <c r="C74" s="61">
        <v>21</v>
      </c>
      <c r="D74" s="58">
        <v>8164</v>
      </c>
      <c r="E74" s="61"/>
      <c r="F74" s="58"/>
      <c r="G74" s="64"/>
      <c r="H74" s="64"/>
      <c r="I74" s="39"/>
      <c r="J74" s="39"/>
      <c r="K74" s="49">
        <v>0</v>
      </c>
      <c r="L74">
        <v>12</v>
      </c>
    </row>
    <row r="75" spans="1:12" x14ac:dyDescent="0.3">
      <c r="A75" s="58">
        <v>11</v>
      </c>
      <c r="B75" s="58">
        <v>8295</v>
      </c>
      <c r="C75" s="61">
        <v>12</v>
      </c>
      <c r="D75" s="58">
        <v>8302</v>
      </c>
      <c r="E75" s="61"/>
      <c r="F75" s="58"/>
      <c r="G75" s="64"/>
      <c r="H75" s="64"/>
      <c r="I75" s="39"/>
      <c r="J75" s="39"/>
      <c r="K75" s="49">
        <v>0</v>
      </c>
      <c r="L75">
        <v>11</v>
      </c>
    </row>
    <row r="76" spans="1:12" x14ac:dyDescent="0.3">
      <c r="A76" s="58">
        <v>11</v>
      </c>
      <c r="B76" s="58">
        <v>8441</v>
      </c>
      <c r="C76" s="61">
        <v>21</v>
      </c>
      <c r="D76" s="58">
        <v>8450</v>
      </c>
      <c r="E76" s="61"/>
      <c r="F76" s="58"/>
      <c r="G76" s="64"/>
      <c r="H76" s="64"/>
      <c r="I76" s="39"/>
      <c r="J76" s="39"/>
      <c r="K76" s="49">
        <v>1</v>
      </c>
      <c r="L76">
        <v>12</v>
      </c>
    </row>
    <row r="77" spans="1:12" x14ac:dyDescent="0.3">
      <c r="A77" s="17"/>
      <c r="B77" s="17"/>
      <c r="C77" s="17"/>
      <c r="D77" s="17"/>
      <c r="E77" s="17"/>
      <c r="F77" s="17"/>
      <c r="G77" s="17"/>
      <c r="H7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127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58</v>
      </c>
      <c r="V3" s="25" t="s">
        <v>118</v>
      </c>
      <c r="W3">
        <f>COUNTA(L7:L16)</f>
        <v>10</v>
      </c>
      <c r="AA3" s="25" t="s">
        <v>118</v>
      </c>
      <c r="AB3">
        <f>COUNTA(L17:L25)</f>
        <v>9</v>
      </c>
      <c r="AF3" s="25" t="s">
        <v>118</v>
      </c>
      <c r="AG3">
        <f>COUNTA(L26:L35)</f>
        <v>10</v>
      </c>
      <c r="AK3" s="25" t="s">
        <v>118</v>
      </c>
      <c r="AL3">
        <f>COUNTA(L36:L45)</f>
        <v>10</v>
      </c>
      <c r="AP3" s="25" t="s">
        <v>118</v>
      </c>
      <c r="AQ3">
        <f>COUNTA(L46:L54)</f>
        <v>9</v>
      </c>
      <c r="AU3" s="25" t="s">
        <v>118</v>
      </c>
      <c r="AV3">
        <f>COUNTA(L55:L64)</f>
        <v>10</v>
      </c>
    </row>
    <row r="4" spans="1:48" x14ac:dyDescent="0.3">
      <c r="P4" s="25" t="s">
        <v>86</v>
      </c>
      <c r="Q4" s="26">
        <f>SUM(O7:O14)</f>
        <v>58</v>
      </c>
      <c r="V4" s="25" t="s">
        <v>119</v>
      </c>
      <c r="W4">
        <f>SUM(U7:U14)</f>
        <v>10</v>
      </c>
      <c r="AA4" s="25" t="s">
        <v>119</v>
      </c>
      <c r="AB4">
        <f>SUM(Z7:Z14)</f>
        <v>9</v>
      </c>
      <c r="AF4" s="25" t="s">
        <v>119</v>
      </c>
      <c r="AG4">
        <f>SUM(AE7:AE14)</f>
        <v>10</v>
      </c>
      <c r="AK4" s="25" t="s">
        <v>119</v>
      </c>
      <c r="AL4">
        <f>SUM(AJ7:AJ14)</f>
        <v>10</v>
      </c>
      <c r="AP4" s="25" t="s">
        <v>119</v>
      </c>
      <c r="AQ4">
        <f>SUM(AO7:AO14)</f>
        <v>9</v>
      </c>
      <c r="AU4" s="25" t="s">
        <v>119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22</v>
      </c>
      <c r="B7" s="56">
        <v>30</v>
      </c>
      <c r="C7" s="59">
        <v>23</v>
      </c>
      <c r="D7" s="56">
        <v>68</v>
      </c>
      <c r="E7" s="59"/>
      <c r="F7" s="56"/>
      <c r="G7" s="62"/>
      <c r="H7" s="62"/>
      <c r="I7" s="40"/>
      <c r="J7" s="40"/>
      <c r="K7" s="41">
        <v>0</v>
      </c>
      <c r="L7">
        <v>22</v>
      </c>
      <c r="N7" s="34">
        <v>11</v>
      </c>
      <c r="O7" s="34">
        <f>COUNTIF($L$7:$L$500,N7)</f>
        <v>17</v>
      </c>
      <c r="P7" s="34">
        <f>O7/$Q$4</f>
        <v>0.29310344827586204</v>
      </c>
      <c r="Q7" s="34">
        <f>IF(P7=0,0,(P7*((LOG(P7))/LOG(2))))</f>
        <v>-0.5189449761364302</v>
      </c>
      <c r="T7" s="34">
        <f>N7</f>
        <v>11</v>
      </c>
      <c r="U7" s="34">
        <f>COUNTIF(L7:L16,T7)</f>
        <v>5</v>
      </c>
      <c r="V7" s="34">
        <f>U7/(W4-U8)</f>
        <v>0.7142857142857143</v>
      </c>
      <c r="W7" s="34">
        <f>IF(V7=0,0,(V7*((LOG(V7))/LOG(2))))</f>
        <v>-0.34673344797874411</v>
      </c>
      <c r="Y7" s="34">
        <f>N7</f>
        <v>11</v>
      </c>
      <c r="Z7" s="34">
        <f>COUNTIF(L17:L25,Y7)</f>
        <v>6</v>
      </c>
      <c r="AA7" s="34">
        <f>Z7/(AB4-Z8)</f>
        <v>1</v>
      </c>
      <c r="AB7" s="34">
        <f>IF(AA7=0,0,(AA7*((LOG(AA7))/LOG(2))))</f>
        <v>0</v>
      </c>
      <c r="AD7" s="34">
        <f>N7</f>
        <v>11</v>
      </c>
      <c r="AE7" s="34">
        <f>COUNTIF(L26:L35,AD7)</f>
        <v>3</v>
      </c>
      <c r="AF7" s="34">
        <f>AE7/(AG4-AE8)</f>
        <v>1</v>
      </c>
      <c r="AG7" s="34">
        <f>IF(AF7=0,0,(AF7*((LOG(AF7))/LOG(2))))</f>
        <v>0</v>
      </c>
      <c r="AI7" s="34">
        <f>N7</f>
        <v>11</v>
      </c>
      <c r="AJ7" s="34">
        <f>COUNTIF(L36:L45,AI7)</f>
        <v>3</v>
      </c>
      <c r="AK7" s="34">
        <f>AJ7/(AL4-AJ8)</f>
        <v>1</v>
      </c>
      <c r="AL7" s="34">
        <f>IF(AK7=0,0,(AK7*((LOG(AK7))/LOG(2))))</f>
        <v>0</v>
      </c>
      <c r="AN7" s="34">
        <f>N7</f>
        <v>11</v>
      </c>
      <c r="AO7" s="34">
        <f>COUNTIF(L46:L54,AN7)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COUNTIF(L55:L64,AS7)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7">
        <v>11</v>
      </c>
      <c r="B8" s="57">
        <v>166</v>
      </c>
      <c r="C8" s="60">
        <v>12</v>
      </c>
      <c r="D8" s="57">
        <v>187</v>
      </c>
      <c r="E8" s="60"/>
      <c r="F8" s="57"/>
      <c r="G8" s="63"/>
      <c r="H8" s="63"/>
      <c r="I8" s="40"/>
      <c r="J8" s="40"/>
      <c r="K8" s="41">
        <v>0</v>
      </c>
      <c r="L8">
        <v>11</v>
      </c>
      <c r="N8" s="34">
        <v>12</v>
      </c>
      <c r="O8" s="34">
        <f>COUNTIF($L$7:$L$500,N8)</f>
        <v>37</v>
      </c>
      <c r="P8" s="34">
        <f>O8/$Q$4</f>
        <v>0.63793103448275867</v>
      </c>
      <c r="Q8" s="34">
        <f>IF(P8=0,0,(P8*((LOG(P8))/LOG(2))))</f>
        <v>-0.41371590157670729</v>
      </c>
      <c r="T8" s="34">
        <f>N8</f>
        <v>12</v>
      </c>
      <c r="U8" s="34">
        <f>COUNTIF(L7:L16,T8)</f>
        <v>3</v>
      </c>
      <c r="V8" s="53"/>
      <c r="W8" s="54"/>
      <c r="Y8" s="34">
        <f>N8</f>
        <v>12</v>
      </c>
      <c r="Z8" s="34">
        <f>COUNTIF(L17:L25,Y8)</f>
        <v>3</v>
      </c>
      <c r="AA8" s="53"/>
      <c r="AB8" s="54"/>
      <c r="AD8" s="34">
        <f>N8</f>
        <v>12</v>
      </c>
      <c r="AE8" s="34">
        <f>COUNTIF(L26:L35,AD8)</f>
        <v>7</v>
      </c>
      <c r="AF8" s="53"/>
      <c r="AG8" s="54"/>
      <c r="AI8" s="34">
        <f>N8</f>
        <v>12</v>
      </c>
      <c r="AJ8" s="34">
        <f>COUNTIF(L36:L45,AI8)</f>
        <v>7</v>
      </c>
      <c r="AK8" s="53"/>
      <c r="AL8" s="54"/>
      <c r="AN8" s="34">
        <f>N8</f>
        <v>12</v>
      </c>
      <c r="AO8" s="34">
        <f>COUNTIF(L46:L54,AN8)</f>
        <v>8</v>
      </c>
      <c r="AP8" s="53"/>
      <c r="AQ8" s="54"/>
      <c r="AS8" s="34">
        <f>N8</f>
        <v>12</v>
      </c>
      <c r="AT8" s="34">
        <f>COUNTIF(L55:L64,AS8)</f>
        <v>9</v>
      </c>
      <c r="AU8" s="53"/>
      <c r="AV8" s="54"/>
    </row>
    <row r="9" spans="1:48" x14ac:dyDescent="0.3">
      <c r="A9" s="57">
        <v>11</v>
      </c>
      <c r="B9" s="57">
        <v>288</v>
      </c>
      <c r="C9" s="60">
        <v>21</v>
      </c>
      <c r="D9" s="57">
        <v>331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1</v>
      </c>
      <c r="P9" s="34">
        <f>O9/$Q$4</f>
        <v>1.7241379310344827E-2</v>
      </c>
      <c r="Q9" s="34">
        <f>IF(P9=0,0,(P9*((LOG(P9))/LOG(2))))</f>
        <v>-0.10099967232978573</v>
      </c>
      <c r="T9" s="34">
        <f>N9</f>
        <v>21</v>
      </c>
      <c r="U9" s="34">
        <f>COUNTIF(L7:L16,T9)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COUNTIF(L17:L25,Y9)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COUNTIF(L26:L35,AD9)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COUNTIF(L36:L45,AI9)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COUNTIF(L46:L54,AN9)</f>
        <v>1</v>
      </c>
      <c r="AP9" s="34">
        <f>AO9/(AQ4-AO8)</f>
        <v>1</v>
      </c>
      <c r="AQ9" s="34">
        <f>IF(AP9=0,0,(AP9*((LOG(AP9))/LOG(2))))</f>
        <v>0</v>
      </c>
      <c r="AS9" s="34">
        <f>N9</f>
        <v>21</v>
      </c>
      <c r="AT9" s="34">
        <f>COUNTIF(L55:L64,AS9)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11</v>
      </c>
      <c r="B10" s="57">
        <v>423</v>
      </c>
      <c r="C10" s="60">
        <v>12</v>
      </c>
      <c r="D10" s="57">
        <v>447</v>
      </c>
      <c r="E10" s="60"/>
      <c r="F10" s="57"/>
      <c r="G10" s="63"/>
      <c r="H10" s="63"/>
      <c r="I10" s="40"/>
      <c r="J10" s="40"/>
      <c r="K10" s="41">
        <v>0</v>
      </c>
      <c r="L10">
        <v>11</v>
      </c>
      <c r="N10" s="34">
        <v>22</v>
      </c>
      <c r="O10" s="34">
        <f>COUNTIF($L$7:$L$500,N10)</f>
        <v>3</v>
      </c>
      <c r="P10" s="34">
        <f>O10/$Q$4</f>
        <v>5.1724137931034482E-2</v>
      </c>
      <c r="Q10" s="34">
        <f>IF(P10=0,0,(P10*((LOG(P10))/LOG(2))))</f>
        <v>-0.22101819798653879</v>
      </c>
      <c r="T10" s="34">
        <f>N10</f>
        <v>22</v>
      </c>
      <c r="U10" s="34">
        <f>COUNTIF(L7:L16,T10)</f>
        <v>2</v>
      </c>
      <c r="V10" s="34">
        <f>U10/(W4-U8)</f>
        <v>0.2857142857142857</v>
      </c>
      <c r="W10" s="34">
        <f>IF(V10=0,0,(V10*((LOG(V10))/LOG(2))))</f>
        <v>-0.51638712058788683</v>
      </c>
      <c r="Y10" s="34">
        <f>N10</f>
        <v>22</v>
      </c>
      <c r="Z10" s="34">
        <f>COUNTIF(L17:L25,Y10)</f>
        <v>0</v>
      </c>
      <c r="AA10" s="34">
        <f>Z10/(AB4-Z8)</f>
        <v>0</v>
      </c>
      <c r="AB10" s="34">
        <f>IF(AA10=0,0,(AA10*((LOG(AA10))/LOG(2))))</f>
        <v>0</v>
      </c>
      <c r="AD10" s="34">
        <f>N10</f>
        <v>22</v>
      </c>
      <c r="AE10" s="34">
        <f>COUNTIF(L26:L35,AD10)</f>
        <v>0</v>
      </c>
      <c r="AF10" s="34">
        <f>AE10/(AG4-AE8)</f>
        <v>0</v>
      </c>
      <c r="AG10" s="34">
        <f>IF(AF10=0,0,(AF10*((LOG(AF10))/LOG(2))))</f>
        <v>0</v>
      </c>
      <c r="AI10" s="34">
        <f>N10</f>
        <v>22</v>
      </c>
      <c r="AJ10" s="34">
        <f>COUNTIF(L36:L45,AI10)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COUNTIF(L46:L54,AN10)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COUNTIF(L55:L64,AS10)</f>
        <v>1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7">
        <v>11</v>
      </c>
      <c r="B11" s="57">
        <v>552</v>
      </c>
      <c r="C11" s="60">
        <v>12</v>
      </c>
      <c r="D11" s="57">
        <v>576</v>
      </c>
      <c r="E11" s="60"/>
      <c r="F11" s="57"/>
      <c r="G11" s="63"/>
      <c r="H11" s="63"/>
      <c r="I11" s="40"/>
      <c r="J11" s="40"/>
      <c r="K11" s="41">
        <v>0</v>
      </c>
      <c r="L11">
        <v>11</v>
      </c>
      <c r="N11" s="34"/>
      <c r="O11" s="34"/>
      <c r="P11" s="34"/>
      <c r="Q11" s="34"/>
      <c r="T11" s="34">
        <f>N11</f>
        <v>0</v>
      </c>
      <c r="U11" s="34">
        <f>COUNTIF(L7:L16,T11)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COUNTIF(L17:L25,Y11)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COUNTIF(L26:L35,AD11)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COUNTIF(L36:L45,AI11)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COUNTIF(L46:L54,AN11)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COUNTIF(L55:L64,AS11)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677</v>
      </c>
      <c r="C12" s="60">
        <v>21</v>
      </c>
      <c r="D12" s="57">
        <v>698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COUNTIF(L7:L16,T12)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COUNTIF(L17:L25,Y12)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COUNTIF(L26:L35,AD12)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COUNTIF(L36:L45,AI12)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COUNTIF(L46:L54,AN12)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COUNTIF(L55:L64,AS12)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22</v>
      </c>
      <c r="B13" s="57">
        <v>817</v>
      </c>
      <c r="C13" s="60">
        <v>23</v>
      </c>
      <c r="D13" s="57">
        <v>824</v>
      </c>
      <c r="E13" s="60"/>
      <c r="F13" s="57"/>
      <c r="G13" s="63"/>
      <c r="H13" s="63"/>
      <c r="I13" s="40"/>
      <c r="J13" s="40"/>
      <c r="K13" s="41">
        <v>0</v>
      </c>
      <c r="L13">
        <v>22</v>
      </c>
      <c r="N13" s="34"/>
      <c r="O13" s="34"/>
      <c r="P13" s="34"/>
      <c r="Q13" s="34"/>
      <c r="T13" s="34">
        <f>N13</f>
        <v>0</v>
      </c>
      <c r="U13" s="34">
        <f>COUNTIF(L7:L16,T13)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COUNTIF(L17:L25,Y13)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COUNTIF(L26:L35,AD13)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COUNTIF(L36:L45,AI13)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COUNTIF(L46:L54,AN13)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COUNTIF(L55:L64,AS13)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948</v>
      </c>
      <c r="C14" s="60">
        <v>12</v>
      </c>
      <c r="D14" s="57">
        <v>955</v>
      </c>
      <c r="E14" s="60"/>
      <c r="F14" s="57"/>
      <c r="G14" s="63"/>
      <c r="H14" s="63"/>
      <c r="I14" s="40"/>
      <c r="J14" s="40"/>
      <c r="K14" s="41">
        <v>0</v>
      </c>
      <c r="L14">
        <v>11</v>
      </c>
      <c r="N14" s="34"/>
      <c r="O14" s="34"/>
      <c r="P14" s="34"/>
      <c r="Q14" s="34"/>
      <c r="T14" s="34">
        <f>N14</f>
        <v>0</v>
      </c>
      <c r="U14" s="34">
        <f>COUNTIF(L7:L16,T14)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COUNTIF(L17:L25,Y14)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COUNTIF(L26:L35,AD14)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COUNTIF(L36:L45,AI14)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COUNTIF(L46:L54,AN14)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COUNTIF(L55:L64,AS14)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1059</v>
      </c>
      <c r="C15" s="60">
        <v>21</v>
      </c>
      <c r="D15" s="57">
        <v>1070</v>
      </c>
      <c r="E15" s="60"/>
      <c r="F15" s="57"/>
      <c r="G15" s="63"/>
      <c r="H15" s="63"/>
      <c r="I15" s="40"/>
      <c r="J15" s="40"/>
      <c r="K15" s="41">
        <v>0</v>
      </c>
      <c r="L15">
        <v>12</v>
      </c>
      <c r="P15">
        <f>SUM(P7:P14)</f>
        <v>1.0000000000000002</v>
      </c>
      <c r="Q15">
        <f>-SUM(Q7:Q14)</f>
        <v>1.2546787480294621</v>
      </c>
      <c r="V15">
        <f>SUM(V7:V14)</f>
        <v>1</v>
      </c>
      <c r="W15">
        <f>-SUM(W7:W14)</f>
        <v>0.863120568566631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1162</v>
      </c>
      <c r="C16" s="60">
        <v>12</v>
      </c>
      <c r="D16" s="57">
        <v>1167</v>
      </c>
      <c r="E16" s="60"/>
      <c r="F16" s="57"/>
      <c r="G16" s="63"/>
      <c r="H16" s="63"/>
      <c r="I16" s="40"/>
      <c r="J16" s="40"/>
      <c r="K16" s="41">
        <v>0</v>
      </c>
      <c r="L16">
        <v>11</v>
      </c>
      <c r="P16" s="27" t="s">
        <v>90</v>
      </c>
      <c r="Q16" s="27">
        <f>Q15/(LOG(Q4)/LOG(2))</f>
        <v>0.21418279592799164</v>
      </c>
      <c r="V16" s="27" t="s">
        <v>117</v>
      </c>
      <c r="W16" s="27">
        <f>W15/(LOG(W4)/LOG(2))</f>
        <v>0.25982518101310592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8">
        <v>11</v>
      </c>
      <c r="B17" s="58">
        <v>1266</v>
      </c>
      <c r="C17" s="61">
        <v>12</v>
      </c>
      <c r="D17" s="58">
        <v>1294</v>
      </c>
      <c r="E17" s="61"/>
      <c r="F17" s="58"/>
      <c r="G17" s="64"/>
      <c r="H17" s="64"/>
      <c r="I17" s="39"/>
      <c r="J17" s="39"/>
      <c r="K17" s="49">
        <v>0</v>
      </c>
      <c r="L17">
        <v>11</v>
      </c>
    </row>
    <row r="18" spans="1:22" x14ac:dyDescent="0.3">
      <c r="A18" s="58">
        <v>11</v>
      </c>
      <c r="B18" s="58">
        <v>1391</v>
      </c>
      <c r="C18" s="61">
        <v>12</v>
      </c>
      <c r="D18" s="58">
        <v>1419</v>
      </c>
      <c r="E18" s="61"/>
      <c r="F18" s="58"/>
      <c r="G18" s="64"/>
      <c r="H18" s="64"/>
      <c r="I18" s="39"/>
      <c r="J18" s="39"/>
      <c r="K18" s="49">
        <v>0</v>
      </c>
      <c r="L18">
        <v>11</v>
      </c>
    </row>
    <row r="19" spans="1:22" x14ac:dyDescent="0.3">
      <c r="A19" s="58">
        <v>11</v>
      </c>
      <c r="B19" s="58">
        <v>1512</v>
      </c>
      <c r="C19" s="61">
        <v>12</v>
      </c>
      <c r="D19" s="58">
        <v>1533</v>
      </c>
      <c r="E19" s="61"/>
      <c r="F19" s="58"/>
      <c r="G19" s="64"/>
      <c r="H19" s="64"/>
      <c r="I19" s="39"/>
      <c r="J19" s="39"/>
      <c r="K19" s="49">
        <v>0</v>
      </c>
      <c r="L19">
        <v>11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1643</v>
      </c>
      <c r="C20" s="61">
        <v>12</v>
      </c>
      <c r="D20" s="58">
        <v>1677</v>
      </c>
      <c r="E20" s="61"/>
      <c r="F20" s="58"/>
      <c r="G20" s="64"/>
      <c r="H20" s="64"/>
      <c r="I20" s="39"/>
      <c r="J20" s="39"/>
      <c r="K20" s="49">
        <v>0</v>
      </c>
      <c r="L20">
        <v>11</v>
      </c>
      <c r="N20" s="38">
        <f>COUNTIF(L7:L64,G3)</f>
        <v>37</v>
      </c>
      <c r="O20" s="38"/>
      <c r="P20" s="45">
        <v>10</v>
      </c>
      <c r="Q20" s="45">
        <v>9</v>
      </c>
      <c r="R20" s="45">
        <v>10</v>
      </c>
      <c r="S20" s="45">
        <v>10</v>
      </c>
      <c r="T20" s="45">
        <v>9</v>
      </c>
      <c r="U20" s="45">
        <v>10</v>
      </c>
      <c r="V20" s="44"/>
    </row>
    <row r="21" spans="1:22" x14ac:dyDescent="0.3">
      <c r="A21" s="58">
        <v>11</v>
      </c>
      <c r="B21" s="58">
        <v>1798</v>
      </c>
      <c r="C21" s="61">
        <v>12</v>
      </c>
      <c r="D21" s="58">
        <v>1807</v>
      </c>
      <c r="E21" s="61"/>
      <c r="F21" s="58"/>
      <c r="G21" s="64"/>
      <c r="H21" s="64"/>
      <c r="I21" s="39"/>
      <c r="J21" s="39"/>
      <c r="K21" s="49">
        <v>0</v>
      </c>
      <c r="L21">
        <v>11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11</v>
      </c>
      <c r="B22" s="58">
        <v>1906</v>
      </c>
      <c r="C22" s="61">
        <v>21</v>
      </c>
      <c r="D22" s="58">
        <v>1916</v>
      </c>
      <c r="E22" s="61"/>
      <c r="F22" s="58"/>
      <c r="G22" s="64"/>
      <c r="H22" s="64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8">
        <v>11</v>
      </c>
      <c r="B23" s="58">
        <v>2010</v>
      </c>
      <c r="C23" s="61">
        <v>21</v>
      </c>
      <c r="D23" s="58">
        <v>2021</v>
      </c>
      <c r="E23" s="61"/>
      <c r="F23" s="58"/>
      <c r="G23" s="64"/>
      <c r="H23" s="64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8">
        <v>11</v>
      </c>
      <c r="B24" s="58">
        <v>2131</v>
      </c>
      <c r="C24" s="61">
        <v>12</v>
      </c>
      <c r="D24" s="58">
        <v>2154</v>
      </c>
      <c r="E24" s="61"/>
      <c r="F24" s="58"/>
      <c r="G24" s="64"/>
      <c r="H24" s="64"/>
      <c r="I24" s="39"/>
      <c r="J24" s="39"/>
      <c r="K24" s="49">
        <v>0</v>
      </c>
      <c r="L24">
        <v>11</v>
      </c>
      <c r="O24" s="43" t="s">
        <v>106</v>
      </c>
      <c r="P24" s="45">
        <f>U8</f>
        <v>3</v>
      </c>
      <c r="Q24" s="45">
        <f>Z8</f>
        <v>3</v>
      </c>
      <c r="R24" s="45">
        <f>AE8</f>
        <v>7</v>
      </c>
      <c r="S24" s="45">
        <f>AJ8</f>
        <v>7</v>
      </c>
      <c r="T24" s="45">
        <f>AO8</f>
        <v>8</v>
      </c>
      <c r="U24" s="45">
        <f>AT8</f>
        <v>9</v>
      </c>
      <c r="V24" s="43"/>
    </row>
    <row r="25" spans="1:22" x14ac:dyDescent="0.3">
      <c r="A25" s="58">
        <v>11</v>
      </c>
      <c r="B25" s="58">
        <v>2277</v>
      </c>
      <c r="C25" s="61">
        <v>21</v>
      </c>
      <c r="D25" s="58">
        <v>2290</v>
      </c>
      <c r="E25" s="61"/>
      <c r="F25" s="58"/>
      <c r="G25" s="64"/>
      <c r="H25" s="64"/>
      <c r="I25" s="39"/>
      <c r="J25" s="39"/>
      <c r="K25" s="49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2394</v>
      </c>
      <c r="C26" s="60">
        <v>21</v>
      </c>
      <c r="D26" s="57">
        <v>2417</v>
      </c>
      <c r="E26" s="60"/>
      <c r="F26" s="57"/>
      <c r="G26" s="63"/>
      <c r="H26" s="63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2518</v>
      </c>
      <c r="C27" s="60">
        <v>12</v>
      </c>
      <c r="D27" s="57">
        <v>2528</v>
      </c>
      <c r="E27" s="60"/>
      <c r="F27" s="57"/>
      <c r="G27" s="63"/>
      <c r="H27" s="63"/>
      <c r="I27" s="40"/>
      <c r="J27" s="40"/>
      <c r="K27" s="41">
        <v>0</v>
      </c>
      <c r="L27">
        <v>11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2627</v>
      </c>
      <c r="C28" s="60">
        <v>21</v>
      </c>
      <c r="D28" s="57">
        <v>2636</v>
      </c>
      <c r="E28" s="60"/>
      <c r="F28" s="57"/>
      <c r="G28" s="63"/>
      <c r="H28" s="63"/>
      <c r="I28" s="40"/>
      <c r="J28" s="40"/>
      <c r="K28" s="41">
        <v>0</v>
      </c>
      <c r="L28">
        <v>12</v>
      </c>
      <c r="N28" s="39"/>
      <c r="O28" s="48" t="s">
        <v>110</v>
      </c>
      <c r="P28">
        <f>D16/P20</f>
        <v>116.7</v>
      </c>
      <c r="Q28">
        <f>(D25-D16)/Q20</f>
        <v>124.77777777777777</v>
      </c>
      <c r="R28">
        <f>(D35-D25)/R20</f>
        <v>111</v>
      </c>
      <c r="S28">
        <f>(D45-D35)/S20</f>
        <v>117.4</v>
      </c>
      <c r="T28">
        <f>(D54-D45)/T20</f>
        <v>113</v>
      </c>
      <c r="U28">
        <f>(D64-D54)/U20</f>
        <v>119.4</v>
      </c>
    </row>
    <row r="29" spans="1:22" x14ac:dyDescent="0.3">
      <c r="A29" s="57">
        <v>11</v>
      </c>
      <c r="B29" s="57">
        <v>2729</v>
      </c>
      <c r="C29" s="60">
        <v>12</v>
      </c>
      <c r="D29" s="57">
        <v>2738</v>
      </c>
      <c r="E29" s="60"/>
      <c r="F29" s="57"/>
      <c r="G29" s="63"/>
      <c r="H29" s="63"/>
      <c r="I29" s="40"/>
      <c r="J29" s="40"/>
      <c r="K29" s="41">
        <v>0</v>
      </c>
      <c r="L29">
        <v>11</v>
      </c>
    </row>
    <row r="30" spans="1:22" x14ac:dyDescent="0.3">
      <c r="A30" s="57">
        <v>11</v>
      </c>
      <c r="B30" s="57">
        <v>2840</v>
      </c>
      <c r="C30" s="60">
        <v>21</v>
      </c>
      <c r="D30" s="57">
        <v>2864</v>
      </c>
      <c r="E30" s="60"/>
      <c r="F30" s="57"/>
      <c r="G30" s="63"/>
      <c r="H30" s="63"/>
      <c r="I30" s="40"/>
      <c r="J30" s="40"/>
      <c r="K30" s="41">
        <v>0</v>
      </c>
      <c r="L30">
        <v>12</v>
      </c>
    </row>
    <row r="31" spans="1:22" x14ac:dyDescent="0.3">
      <c r="A31" s="57">
        <v>11</v>
      </c>
      <c r="B31" s="57">
        <v>2963</v>
      </c>
      <c r="C31" s="60">
        <v>21</v>
      </c>
      <c r="D31" s="57">
        <v>2972</v>
      </c>
      <c r="E31" s="60"/>
      <c r="F31" s="57"/>
      <c r="G31" s="63"/>
      <c r="H31" s="63"/>
      <c r="I31" s="40"/>
      <c r="J31" s="40"/>
      <c r="K31" s="41">
        <v>0</v>
      </c>
      <c r="L31">
        <v>12</v>
      </c>
    </row>
    <row r="32" spans="1:22" x14ac:dyDescent="0.3">
      <c r="A32" s="57">
        <v>11</v>
      </c>
      <c r="B32" s="57">
        <v>3069</v>
      </c>
      <c r="C32" s="60">
        <v>21</v>
      </c>
      <c r="D32" s="57">
        <v>3079</v>
      </c>
      <c r="E32" s="60"/>
      <c r="F32" s="57"/>
      <c r="G32" s="63"/>
      <c r="H32" s="63"/>
      <c r="I32" s="40"/>
      <c r="J32" s="40"/>
      <c r="K32" s="41">
        <v>0</v>
      </c>
      <c r="L32">
        <v>12</v>
      </c>
    </row>
    <row r="33" spans="1:12" x14ac:dyDescent="0.3">
      <c r="A33" s="57">
        <v>11</v>
      </c>
      <c r="B33" s="57">
        <v>3175</v>
      </c>
      <c r="C33" s="60">
        <v>21</v>
      </c>
      <c r="D33" s="57">
        <v>3184</v>
      </c>
      <c r="E33" s="60"/>
      <c r="F33" s="57"/>
      <c r="G33" s="63"/>
      <c r="H33" s="63"/>
      <c r="I33" s="40"/>
      <c r="J33" s="40"/>
      <c r="K33" s="41">
        <v>0</v>
      </c>
      <c r="L33">
        <v>12</v>
      </c>
    </row>
    <row r="34" spans="1:12" x14ac:dyDescent="0.3">
      <c r="A34" s="57">
        <v>11</v>
      </c>
      <c r="B34" s="57">
        <v>3280</v>
      </c>
      <c r="C34" s="60">
        <v>12</v>
      </c>
      <c r="D34" s="57">
        <v>3290</v>
      </c>
      <c r="E34" s="60"/>
      <c r="F34" s="57"/>
      <c r="G34" s="63"/>
      <c r="H34" s="63"/>
      <c r="I34" s="40"/>
      <c r="J34" s="40"/>
      <c r="K34" s="41">
        <v>0</v>
      </c>
      <c r="L34">
        <v>11</v>
      </c>
    </row>
    <row r="35" spans="1:12" x14ac:dyDescent="0.3">
      <c r="A35" s="57">
        <v>11</v>
      </c>
      <c r="B35" s="57">
        <v>3391</v>
      </c>
      <c r="C35" s="60">
        <v>21</v>
      </c>
      <c r="D35" s="57">
        <v>3400</v>
      </c>
      <c r="E35" s="60"/>
      <c r="F35" s="57"/>
      <c r="G35" s="63"/>
      <c r="H35" s="63"/>
      <c r="I35" s="40"/>
      <c r="J35" s="40"/>
      <c r="K35" s="41">
        <v>0</v>
      </c>
      <c r="L35">
        <v>12</v>
      </c>
    </row>
    <row r="36" spans="1:12" x14ac:dyDescent="0.3">
      <c r="A36" s="58">
        <v>11</v>
      </c>
      <c r="B36" s="58">
        <v>3498</v>
      </c>
      <c r="C36" s="61">
        <v>21</v>
      </c>
      <c r="D36" s="58">
        <v>3507</v>
      </c>
      <c r="E36" s="61"/>
      <c r="F36" s="58"/>
      <c r="G36" s="64"/>
      <c r="H36" s="64"/>
      <c r="I36" s="39"/>
      <c r="J36" s="39"/>
      <c r="K36" s="49">
        <v>0</v>
      </c>
      <c r="L36">
        <v>12</v>
      </c>
    </row>
    <row r="37" spans="1:12" x14ac:dyDescent="0.3">
      <c r="A37" s="58">
        <v>11</v>
      </c>
      <c r="B37" s="58">
        <v>3605</v>
      </c>
      <c r="C37" s="61">
        <v>21</v>
      </c>
      <c r="D37" s="58">
        <v>3614</v>
      </c>
      <c r="E37" s="61"/>
      <c r="F37" s="58"/>
      <c r="G37" s="64"/>
      <c r="H37" s="64"/>
      <c r="I37" s="39"/>
      <c r="J37" s="39"/>
      <c r="K37" s="49">
        <v>0</v>
      </c>
      <c r="L37">
        <v>12</v>
      </c>
    </row>
    <row r="38" spans="1:12" x14ac:dyDescent="0.3">
      <c r="A38" s="58">
        <v>11</v>
      </c>
      <c r="B38" s="58">
        <v>3711</v>
      </c>
      <c r="C38" s="61">
        <v>12</v>
      </c>
      <c r="D38" s="58">
        <v>3744</v>
      </c>
      <c r="E38" s="61"/>
      <c r="F38" s="58"/>
      <c r="G38" s="64"/>
      <c r="H38" s="64"/>
      <c r="I38" s="39"/>
      <c r="J38" s="39"/>
      <c r="K38" s="49">
        <v>0</v>
      </c>
      <c r="L38">
        <v>11</v>
      </c>
    </row>
    <row r="39" spans="1:12" x14ac:dyDescent="0.3">
      <c r="A39" s="58">
        <v>11</v>
      </c>
      <c r="B39" s="58">
        <v>3844</v>
      </c>
      <c r="C39" s="61">
        <v>21</v>
      </c>
      <c r="D39" s="58">
        <v>3853</v>
      </c>
      <c r="E39" s="61"/>
      <c r="F39" s="58"/>
      <c r="G39" s="64"/>
      <c r="H39" s="64"/>
      <c r="I39" s="39"/>
      <c r="J39" s="39"/>
      <c r="K39" s="49">
        <v>0</v>
      </c>
      <c r="L39">
        <v>12</v>
      </c>
    </row>
    <row r="40" spans="1:12" x14ac:dyDescent="0.3">
      <c r="A40" s="58">
        <v>11</v>
      </c>
      <c r="B40" s="58">
        <v>3950</v>
      </c>
      <c r="C40" s="61">
        <v>21</v>
      </c>
      <c r="D40" s="58">
        <v>3986</v>
      </c>
      <c r="E40" s="61"/>
      <c r="F40" s="58"/>
      <c r="G40" s="64"/>
      <c r="H40" s="64"/>
      <c r="I40" s="39"/>
      <c r="J40" s="39"/>
      <c r="K40" s="49">
        <v>0</v>
      </c>
      <c r="L40">
        <v>12</v>
      </c>
    </row>
    <row r="41" spans="1:12" x14ac:dyDescent="0.3">
      <c r="A41" s="58">
        <v>11</v>
      </c>
      <c r="B41" s="58">
        <v>4082</v>
      </c>
      <c r="C41" s="61">
        <v>12</v>
      </c>
      <c r="D41" s="58">
        <v>4107</v>
      </c>
      <c r="E41" s="61"/>
      <c r="F41" s="58"/>
      <c r="G41" s="64"/>
      <c r="H41" s="64"/>
      <c r="I41" s="39"/>
      <c r="J41" s="39"/>
      <c r="K41" s="49">
        <v>0</v>
      </c>
      <c r="L41">
        <v>11</v>
      </c>
    </row>
    <row r="42" spans="1:12" x14ac:dyDescent="0.3">
      <c r="A42" s="58">
        <v>11</v>
      </c>
      <c r="B42" s="58">
        <v>4205</v>
      </c>
      <c r="C42" s="61">
        <v>12</v>
      </c>
      <c r="D42" s="58">
        <v>4251</v>
      </c>
      <c r="E42" s="61"/>
      <c r="F42" s="58"/>
      <c r="G42" s="64"/>
      <c r="H42" s="64"/>
      <c r="I42" s="39"/>
      <c r="J42" s="39"/>
      <c r="K42" s="49">
        <v>0</v>
      </c>
      <c r="L42">
        <v>11</v>
      </c>
    </row>
    <row r="43" spans="1:12" x14ac:dyDescent="0.3">
      <c r="A43" s="58">
        <v>11</v>
      </c>
      <c r="B43" s="58">
        <v>4352</v>
      </c>
      <c r="C43" s="61">
        <v>21</v>
      </c>
      <c r="D43" s="58">
        <v>4361</v>
      </c>
      <c r="E43" s="61"/>
      <c r="F43" s="58"/>
      <c r="G43" s="64"/>
      <c r="H43" s="64"/>
      <c r="I43" s="39"/>
      <c r="J43" s="39"/>
      <c r="K43" s="49">
        <v>0</v>
      </c>
      <c r="L43">
        <v>12</v>
      </c>
    </row>
    <row r="44" spans="1:12" x14ac:dyDescent="0.3">
      <c r="A44" s="58">
        <v>11</v>
      </c>
      <c r="B44" s="58">
        <v>4454</v>
      </c>
      <c r="C44" s="61">
        <v>21</v>
      </c>
      <c r="D44" s="58">
        <v>4464</v>
      </c>
      <c r="E44" s="61"/>
      <c r="F44" s="58"/>
      <c r="G44" s="64"/>
      <c r="H44" s="64"/>
      <c r="I44" s="39"/>
      <c r="J44" s="39"/>
      <c r="K44" s="49">
        <v>0</v>
      </c>
      <c r="L44">
        <v>12</v>
      </c>
    </row>
    <row r="45" spans="1:12" x14ac:dyDescent="0.3">
      <c r="A45" s="58">
        <v>11</v>
      </c>
      <c r="B45" s="58">
        <v>4565</v>
      </c>
      <c r="C45" s="61">
        <v>21</v>
      </c>
      <c r="D45" s="58">
        <v>4574</v>
      </c>
      <c r="E45" s="61"/>
      <c r="F45" s="58"/>
      <c r="G45" s="64"/>
      <c r="H45" s="64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4673</v>
      </c>
      <c r="C46" s="60">
        <v>21</v>
      </c>
      <c r="D46" s="57">
        <v>4682</v>
      </c>
      <c r="E46" s="60"/>
      <c r="F46" s="57"/>
      <c r="G46" s="63"/>
      <c r="H46" s="63"/>
      <c r="I46" s="40"/>
      <c r="J46" s="40"/>
      <c r="K46" s="41">
        <v>0</v>
      </c>
      <c r="L46">
        <v>12</v>
      </c>
    </row>
    <row r="47" spans="1:12" x14ac:dyDescent="0.3">
      <c r="A47" s="57">
        <v>11</v>
      </c>
      <c r="B47" s="57">
        <v>4778</v>
      </c>
      <c r="C47" s="60">
        <v>21</v>
      </c>
      <c r="D47" s="57">
        <v>4786</v>
      </c>
      <c r="E47" s="60"/>
      <c r="F47" s="57"/>
      <c r="G47" s="63"/>
      <c r="H47" s="63"/>
      <c r="I47" s="40"/>
      <c r="J47" s="40"/>
      <c r="K47" s="41">
        <v>0</v>
      </c>
      <c r="L47">
        <v>12</v>
      </c>
    </row>
    <row r="48" spans="1:12" x14ac:dyDescent="0.3">
      <c r="A48" s="57">
        <v>11</v>
      </c>
      <c r="B48" s="57">
        <v>4886</v>
      </c>
      <c r="C48" s="60">
        <v>21</v>
      </c>
      <c r="D48" s="57">
        <v>4912</v>
      </c>
      <c r="E48" s="60"/>
      <c r="F48" s="57"/>
      <c r="G48" s="63"/>
      <c r="H48" s="63"/>
      <c r="I48" s="40"/>
      <c r="J48" s="40"/>
      <c r="K48" s="41">
        <v>0</v>
      </c>
      <c r="L48">
        <v>12</v>
      </c>
    </row>
    <row r="49" spans="1:12" x14ac:dyDescent="0.3">
      <c r="A49" s="57">
        <v>11</v>
      </c>
      <c r="B49" s="57">
        <v>5009</v>
      </c>
      <c r="C49" s="60">
        <v>21</v>
      </c>
      <c r="D49" s="57">
        <v>5018</v>
      </c>
      <c r="E49" s="60"/>
      <c r="F49" s="57"/>
      <c r="G49" s="63"/>
      <c r="H49" s="63"/>
      <c r="I49" s="40"/>
      <c r="J49" s="40"/>
      <c r="K49" s="41">
        <v>0</v>
      </c>
      <c r="L49">
        <v>12</v>
      </c>
    </row>
    <row r="50" spans="1:12" x14ac:dyDescent="0.3">
      <c r="A50" s="57">
        <v>11</v>
      </c>
      <c r="B50" s="57">
        <v>5112</v>
      </c>
      <c r="C50" s="60">
        <v>21</v>
      </c>
      <c r="D50" s="57">
        <v>5120</v>
      </c>
      <c r="E50" s="60"/>
      <c r="F50" s="57"/>
      <c r="G50" s="63"/>
      <c r="H50" s="63"/>
      <c r="I50" s="40"/>
      <c r="J50" s="40"/>
      <c r="K50" s="41">
        <v>0</v>
      </c>
      <c r="L50">
        <v>12</v>
      </c>
    </row>
    <row r="51" spans="1:12" x14ac:dyDescent="0.3">
      <c r="A51" s="57">
        <v>11</v>
      </c>
      <c r="B51" s="57">
        <v>5222</v>
      </c>
      <c r="C51" s="60">
        <v>21</v>
      </c>
      <c r="D51" s="57">
        <v>5238</v>
      </c>
      <c r="E51" s="60"/>
      <c r="F51" s="57"/>
      <c r="G51" s="63"/>
      <c r="H51" s="63"/>
      <c r="I51" s="40"/>
      <c r="J51" s="40"/>
      <c r="K51" s="41">
        <v>0</v>
      </c>
      <c r="L51">
        <v>12</v>
      </c>
    </row>
    <row r="52" spans="1:12" x14ac:dyDescent="0.3">
      <c r="A52" s="57">
        <v>11</v>
      </c>
      <c r="B52" s="57">
        <v>5333</v>
      </c>
      <c r="C52" s="60">
        <v>21</v>
      </c>
      <c r="D52" s="57">
        <v>5342</v>
      </c>
      <c r="E52" s="60"/>
      <c r="F52" s="57"/>
      <c r="G52" s="63"/>
      <c r="H52" s="63"/>
      <c r="I52" s="40"/>
      <c r="J52" s="40"/>
      <c r="K52" s="41">
        <v>0</v>
      </c>
      <c r="L52">
        <v>12</v>
      </c>
    </row>
    <row r="53" spans="1:12" x14ac:dyDescent="0.3">
      <c r="A53" s="57">
        <v>11</v>
      </c>
      <c r="B53" s="57">
        <v>5438</v>
      </c>
      <c r="C53" s="60">
        <v>21</v>
      </c>
      <c r="D53" s="57">
        <v>5460</v>
      </c>
      <c r="E53" s="60"/>
      <c r="F53" s="57"/>
      <c r="G53" s="63"/>
      <c r="H53" s="63"/>
      <c r="I53" s="40"/>
      <c r="J53" s="40"/>
      <c r="K53" s="41">
        <v>0</v>
      </c>
      <c r="L53">
        <v>12</v>
      </c>
    </row>
    <row r="54" spans="1:12" x14ac:dyDescent="0.3">
      <c r="A54" s="57">
        <v>22</v>
      </c>
      <c r="B54" s="57">
        <v>5575</v>
      </c>
      <c r="C54" s="60">
        <v>14</v>
      </c>
      <c r="D54" s="57">
        <v>5591</v>
      </c>
      <c r="E54" s="60"/>
      <c r="F54" s="57"/>
      <c r="G54" s="63"/>
      <c r="H54" s="63"/>
      <c r="I54" s="40"/>
      <c r="J54" s="40"/>
      <c r="K54" s="41">
        <v>0</v>
      </c>
      <c r="L54">
        <v>21</v>
      </c>
    </row>
    <row r="55" spans="1:12" x14ac:dyDescent="0.3">
      <c r="A55" s="58">
        <v>11</v>
      </c>
      <c r="B55" s="58">
        <v>5690</v>
      </c>
      <c r="C55" s="61">
        <v>21</v>
      </c>
      <c r="D55" s="58">
        <v>5732</v>
      </c>
      <c r="E55" s="61"/>
      <c r="F55" s="58"/>
      <c r="G55" s="64"/>
      <c r="H55" s="64"/>
      <c r="I55" s="39"/>
      <c r="J55" s="39"/>
      <c r="K55" s="49">
        <v>0</v>
      </c>
      <c r="L55">
        <v>12</v>
      </c>
    </row>
    <row r="56" spans="1:12" x14ac:dyDescent="0.3">
      <c r="A56" s="58">
        <v>11</v>
      </c>
      <c r="B56" s="58">
        <v>5830</v>
      </c>
      <c r="C56" s="61">
        <v>21</v>
      </c>
      <c r="D56" s="58">
        <v>5847</v>
      </c>
      <c r="E56" s="61"/>
      <c r="F56" s="58"/>
      <c r="G56" s="64"/>
      <c r="H56" s="64"/>
      <c r="I56" s="39"/>
      <c r="J56" s="39"/>
      <c r="K56" s="49">
        <v>0</v>
      </c>
      <c r="L56">
        <v>12</v>
      </c>
    </row>
    <row r="57" spans="1:12" x14ac:dyDescent="0.3">
      <c r="A57" s="58">
        <v>11</v>
      </c>
      <c r="B57" s="58">
        <v>5940</v>
      </c>
      <c r="C57" s="61">
        <v>21</v>
      </c>
      <c r="D57" s="58">
        <v>5950</v>
      </c>
      <c r="E57" s="61"/>
      <c r="F57" s="58"/>
      <c r="G57" s="64"/>
      <c r="H57" s="64"/>
      <c r="I57" s="39"/>
      <c r="J57" s="39"/>
      <c r="K57" s="49">
        <v>0</v>
      </c>
      <c r="L57">
        <v>12</v>
      </c>
    </row>
    <row r="58" spans="1:12" x14ac:dyDescent="0.3">
      <c r="A58" s="58">
        <v>22</v>
      </c>
      <c r="B58" s="58">
        <v>6077</v>
      </c>
      <c r="C58" s="61">
        <v>23</v>
      </c>
      <c r="D58" s="58">
        <v>6118</v>
      </c>
      <c r="E58" s="61"/>
      <c r="F58" s="58"/>
      <c r="G58" s="64"/>
      <c r="H58" s="64"/>
      <c r="I58" s="39"/>
      <c r="J58" s="39"/>
      <c r="K58" s="49">
        <v>0</v>
      </c>
      <c r="L58">
        <v>22</v>
      </c>
    </row>
    <row r="59" spans="1:12" x14ac:dyDescent="0.3">
      <c r="A59" s="58">
        <v>11</v>
      </c>
      <c r="B59" s="58">
        <v>6216</v>
      </c>
      <c r="C59" s="61">
        <v>21</v>
      </c>
      <c r="D59" s="58">
        <v>6230</v>
      </c>
      <c r="E59" s="61"/>
      <c r="F59" s="58"/>
      <c r="G59" s="64"/>
      <c r="H59" s="64"/>
      <c r="I59" s="39"/>
      <c r="J59" s="39"/>
      <c r="K59" s="49">
        <v>0</v>
      </c>
      <c r="L59">
        <v>12</v>
      </c>
    </row>
    <row r="60" spans="1:12" x14ac:dyDescent="0.3">
      <c r="A60" s="58">
        <v>11</v>
      </c>
      <c r="B60" s="58">
        <v>6325</v>
      </c>
      <c r="C60" s="61">
        <v>21</v>
      </c>
      <c r="D60" s="58">
        <v>6341</v>
      </c>
      <c r="E60" s="61"/>
      <c r="F60" s="58"/>
      <c r="G60" s="64"/>
      <c r="H60" s="64"/>
      <c r="I60" s="39"/>
      <c r="J60" s="39"/>
      <c r="K60" s="49">
        <v>0</v>
      </c>
      <c r="L60">
        <v>12</v>
      </c>
    </row>
    <row r="61" spans="1:12" x14ac:dyDescent="0.3">
      <c r="A61" s="58">
        <v>11</v>
      </c>
      <c r="B61" s="58">
        <v>6433</v>
      </c>
      <c r="C61" s="61">
        <v>21</v>
      </c>
      <c r="D61" s="58">
        <v>6452</v>
      </c>
      <c r="E61" s="61"/>
      <c r="F61" s="58"/>
      <c r="G61" s="64"/>
      <c r="H61" s="64"/>
      <c r="I61" s="39"/>
      <c r="J61" s="39"/>
      <c r="K61" s="49">
        <v>0</v>
      </c>
      <c r="L61">
        <v>12</v>
      </c>
    </row>
    <row r="62" spans="1:12" x14ac:dyDescent="0.3">
      <c r="A62" s="58">
        <v>11</v>
      </c>
      <c r="B62" s="58">
        <v>6551</v>
      </c>
      <c r="C62" s="61">
        <v>21</v>
      </c>
      <c r="D62" s="58">
        <v>6572</v>
      </c>
      <c r="E62" s="61"/>
      <c r="F62" s="58"/>
      <c r="G62" s="64"/>
      <c r="H62" s="64"/>
      <c r="I62" s="39"/>
      <c r="J62" s="39"/>
      <c r="K62" s="49">
        <v>0</v>
      </c>
      <c r="L62">
        <v>12</v>
      </c>
    </row>
    <row r="63" spans="1:12" x14ac:dyDescent="0.3">
      <c r="A63" s="58">
        <v>11</v>
      </c>
      <c r="B63" s="58">
        <v>6666</v>
      </c>
      <c r="C63" s="61">
        <v>21</v>
      </c>
      <c r="D63" s="58">
        <v>6676</v>
      </c>
      <c r="E63" s="61"/>
      <c r="F63" s="58"/>
      <c r="G63" s="64"/>
      <c r="H63" s="64"/>
      <c r="I63" s="39"/>
      <c r="J63" s="39"/>
      <c r="K63" s="49">
        <v>0</v>
      </c>
      <c r="L63">
        <v>12</v>
      </c>
    </row>
    <row r="64" spans="1:12" x14ac:dyDescent="0.3">
      <c r="A64" s="58">
        <v>11</v>
      </c>
      <c r="B64" s="58">
        <v>6769</v>
      </c>
      <c r="C64" s="61">
        <v>21</v>
      </c>
      <c r="D64" s="58">
        <v>6785</v>
      </c>
      <c r="E64" s="61"/>
      <c r="F64" s="58"/>
      <c r="G64" s="64"/>
      <c r="H64" s="64"/>
      <c r="I64" s="39"/>
      <c r="J64" s="39"/>
      <c r="K64" s="49">
        <v>1</v>
      </c>
      <c r="L64">
        <v>12</v>
      </c>
    </row>
    <row r="65" spans="1:8" x14ac:dyDescent="0.3">
      <c r="A65" s="17"/>
      <c r="B65" s="17"/>
      <c r="C65" s="17"/>
      <c r="D65" s="17"/>
      <c r="E65" s="17"/>
      <c r="F65" s="17"/>
      <c r="G65" s="17"/>
      <c r="H6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128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47</v>
      </c>
      <c r="V3" s="25" t="s">
        <v>118</v>
      </c>
      <c r="W3">
        <f>COUNTA(L7:L14)</f>
        <v>8</v>
      </c>
      <c r="AA3" s="25" t="s">
        <v>118</v>
      </c>
      <c r="AB3">
        <f>COUNTA(L15:L22)</f>
        <v>8</v>
      </c>
      <c r="AF3" s="25" t="s">
        <v>118</v>
      </c>
      <c r="AG3">
        <f>COUNTA(L23:L29)</f>
        <v>7</v>
      </c>
      <c r="AK3" s="25" t="s">
        <v>118</v>
      </c>
      <c r="AL3">
        <f>COUNTA(L30:L37)</f>
        <v>8</v>
      </c>
      <c r="AP3" s="25" t="s">
        <v>118</v>
      </c>
      <c r="AQ3">
        <f>COUNTA(L38:L45)</f>
        <v>8</v>
      </c>
      <c r="AU3" s="25" t="s">
        <v>118</v>
      </c>
      <c r="AV3">
        <f>COUNTA(L46:L53)</f>
        <v>8</v>
      </c>
    </row>
    <row r="4" spans="1:48" x14ac:dyDescent="0.3">
      <c r="P4" s="25" t="s">
        <v>86</v>
      </c>
      <c r="Q4" s="26">
        <f>SUM(O7:O14)</f>
        <v>47</v>
      </c>
      <c r="V4" s="25" t="s">
        <v>119</v>
      </c>
      <c r="W4">
        <f>SUM(U7:U14)</f>
        <v>8</v>
      </c>
      <c r="AA4" s="25" t="s">
        <v>119</v>
      </c>
      <c r="AB4">
        <f>SUM(Z7:Z14)</f>
        <v>8</v>
      </c>
      <c r="AF4" s="25" t="s">
        <v>119</v>
      </c>
      <c r="AG4">
        <f>SUM(AE7:AE14)</f>
        <v>7</v>
      </c>
      <c r="AK4" s="25" t="s">
        <v>119</v>
      </c>
      <c r="AL4">
        <f>SUM(AJ7:AJ14)</f>
        <v>8</v>
      </c>
      <c r="AP4" s="25" t="s">
        <v>119</v>
      </c>
      <c r="AQ4">
        <f>SUM(AO7:AO14)</f>
        <v>8</v>
      </c>
      <c r="AU4" s="25" t="s">
        <v>119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50</v>
      </c>
      <c r="C7" s="59">
        <v>12</v>
      </c>
      <c r="D7" s="56">
        <v>76</v>
      </c>
      <c r="E7" s="59"/>
      <c r="F7" s="56"/>
      <c r="G7" s="62"/>
      <c r="H7" s="62"/>
      <c r="I7" s="40"/>
      <c r="J7" s="40"/>
      <c r="K7" s="41">
        <v>0</v>
      </c>
      <c r="L7">
        <v>11</v>
      </c>
      <c r="N7" s="34">
        <v>11</v>
      </c>
      <c r="O7" s="34">
        <f>COUNTIF($L$7:$L$500,N7)</f>
        <v>10</v>
      </c>
      <c r="P7" s="34">
        <f>O7/$Q$4</f>
        <v>0.21276595744680851</v>
      </c>
      <c r="Q7" s="34">
        <f>IF(P7=0,0,(P7*((LOG(P7))/LOG(2))))</f>
        <v>-0.47503420357239895</v>
      </c>
      <c r="T7" s="34">
        <f>N7</f>
        <v>11</v>
      </c>
      <c r="U7" s="34">
        <f>COUNTIF(L7:L14,T7)</f>
        <v>3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COUNTIF(L15:L22,Y7)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COUNTIF(L23:L29,AD7)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COUNTIF(L30:L37,AI7)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COUNTIF(L38:L45,AN7)</f>
        <v>5</v>
      </c>
      <c r="AP7" s="34">
        <f>AO7/(AQ4-AO8)</f>
        <v>1</v>
      </c>
      <c r="AQ7" s="34">
        <f>IF(AP7=0,0,(AP7*((LOG(AP7))/LOG(2))))</f>
        <v>0</v>
      </c>
      <c r="AS7" s="34">
        <f>N7</f>
        <v>11</v>
      </c>
      <c r="AT7" s="34">
        <f>COUNTIF(L46:L53,AS7)</f>
        <v>2</v>
      </c>
      <c r="AU7" s="34">
        <f>AT7/(AV4-AT8)</f>
        <v>1</v>
      </c>
      <c r="AV7" s="34">
        <f>IF(AU7=0,0,(AU7*((LOG(AU7))/LOG(2))))</f>
        <v>0</v>
      </c>
    </row>
    <row r="8" spans="1:48" x14ac:dyDescent="0.3">
      <c r="A8" s="57">
        <v>11</v>
      </c>
      <c r="B8" s="57">
        <v>181</v>
      </c>
      <c r="C8" s="60">
        <v>21</v>
      </c>
      <c r="D8" s="57">
        <v>191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37</v>
      </c>
      <c r="P8" s="34">
        <f>O8/$Q$4</f>
        <v>0.78723404255319152</v>
      </c>
      <c r="Q8" s="34">
        <f>IF(P8=0,0,(P8*((LOG(P8))/LOG(2))))</f>
        <v>-0.27170240391066891</v>
      </c>
      <c r="T8" s="34">
        <f>N8</f>
        <v>12</v>
      </c>
      <c r="U8" s="34">
        <f>COUNTIF(L7:L14,T8)</f>
        <v>5</v>
      </c>
      <c r="V8" s="53"/>
      <c r="W8" s="54"/>
      <c r="Y8" s="34">
        <f>N8</f>
        <v>12</v>
      </c>
      <c r="Z8" s="34">
        <f>COUNTIF(L15:L22,Y8)</f>
        <v>8</v>
      </c>
      <c r="AA8" s="53"/>
      <c r="AB8" s="54"/>
      <c r="AD8" s="34">
        <f>N8</f>
        <v>12</v>
      </c>
      <c r="AE8" s="34">
        <f>COUNTIF(L23:L29,AD8)</f>
        <v>7</v>
      </c>
      <c r="AF8" s="53"/>
      <c r="AG8" s="54"/>
      <c r="AI8" s="34">
        <f>N8</f>
        <v>12</v>
      </c>
      <c r="AJ8" s="34">
        <f>COUNTIF(L30:L37,AI8)</f>
        <v>8</v>
      </c>
      <c r="AK8" s="53"/>
      <c r="AL8" s="54"/>
      <c r="AN8" s="34">
        <f>N8</f>
        <v>12</v>
      </c>
      <c r="AO8" s="34">
        <f>COUNTIF(L38:L45,AN8)</f>
        <v>3</v>
      </c>
      <c r="AP8" s="53"/>
      <c r="AQ8" s="54"/>
      <c r="AS8" s="34">
        <f>N8</f>
        <v>12</v>
      </c>
      <c r="AT8" s="34">
        <f>COUNTIF(L46:L53,AS8)</f>
        <v>6</v>
      </c>
      <c r="AU8" s="53"/>
      <c r="AV8" s="54"/>
    </row>
    <row r="9" spans="1:48" x14ac:dyDescent="0.3">
      <c r="A9" s="57">
        <v>11</v>
      </c>
      <c r="B9" s="57">
        <v>287</v>
      </c>
      <c r="C9" s="60">
        <v>21</v>
      </c>
      <c r="D9" s="57">
        <v>296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COUNTIF(L7:L14,T9)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COUNTIF(L15:L22,Y9)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COUNTIF(L23:L29,AD9)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COUNTIF(L30:L37,AI9)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COUNTIF(L38:L45,AN9)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COUNTIF(L46:L53,AS9)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11</v>
      </c>
      <c r="B10" s="57">
        <v>390</v>
      </c>
      <c r="C10" s="60">
        <v>12</v>
      </c>
      <c r="D10" s="57">
        <v>411</v>
      </c>
      <c r="E10" s="60"/>
      <c r="F10" s="57"/>
      <c r="G10" s="63"/>
      <c r="H10" s="63"/>
      <c r="I10" s="40"/>
      <c r="J10" s="40"/>
      <c r="K10" s="41">
        <v>0</v>
      </c>
      <c r="L10">
        <v>11</v>
      </c>
      <c r="N10" s="34">
        <v>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22</v>
      </c>
      <c r="U10" s="34">
        <f>COUNTIF(L7:L14,T10)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COUNTIF(L15:L22,Y10)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COUNTIF(L23:L29,AD10)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COUNTIF(L30:L37,AI10)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COUNTIF(L38:L45,AN10)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COUNTIF(L46:L53,AS10)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7">
        <v>11</v>
      </c>
      <c r="B11" s="57">
        <v>509</v>
      </c>
      <c r="C11" s="60">
        <v>21</v>
      </c>
      <c r="D11" s="57">
        <v>524</v>
      </c>
      <c r="E11" s="60"/>
      <c r="F11" s="57"/>
      <c r="G11" s="63"/>
      <c r="H11" s="63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COUNTIF(L15:L22,Y11)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COUNTIF(L23:L29,AD11)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COUNTIF(L30:L37,AI11)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COUNTIF(L38:L45,AN11)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COUNTIF(L46:L53,AS11)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632</v>
      </c>
      <c r="C12" s="60">
        <v>21</v>
      </c>
      <c r="D12" s="57">
        <v>642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COUNTIF(L15:L22,Y12)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COUNTIF(L23:L29,AD12)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COUNTIF(L30:L37,AI12)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COUNTIF(L38:L45,AN12)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COUNTIF(L46:L53,AS12)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743</v>
      </c>
      <c r="C13" s="60">
        <v>12</v>
      </c>
      <c r="D13" s="57">
        <v>771</v>
      </c>
      <c r="E13" s="60"/>
      <c r="F13" s="57"/>
      <c r="G13" s="63"/>
      <c r="H13" s="63"/>
      <c r="I13" s="40"/>
      <c r="J13" s="40"/>
      <c r="K13" s="41">
        <v>0</v>
      </c>
      <c r="L13">
        <v>11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COUNTIF(L15:L22,Y13)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COUNTIF(L23:L29,AD13)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COUNTIF(L30:L37,AI13)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COUNTIF(L38:L45,AN13)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COUNTIF(L46:L53,AS13)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869</v>
      </c>
      <c r="C14" s="60">
        <v>21</v>
      </c>
      <c r="D14" s="57">
        <v>896</v>
      </c>
      <c r="E14" s="60"/>
      <c r="F14" s="57"/>
      <c r="G14" s="63"/>
      <c r="H14" s="63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COUNTIF(L15:L22,Y14)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COUNTIF(L23:L29,AD14)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COUNTIF(L30:L37,AI14)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COUNTIF(L38:L45,AN14)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COUNTIF(L46:L53,AS14)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8">
        <v>11</v>
      </c>
      <c r="B15" s="58">
        <v>993</v>
      </c>
      <c r="C15" s="61">
        <v>21</v>
      </c>
      <c r="D15" s="58">
        <v>1001</v>
      </c>
      <c r="E15" s="61"/>
      <c r="F15" s="58"/>
      <c r="G15" s="64"/>
      <c r="H15" s="64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0.74673660748306792</v>
      </c>
      <c r="V15">
        <f>SUM(V7:V14)</f>
        <v>1</v>
      </c>
      <c r="W15">
        <f>-SUM(W7:W14)</f>
        <v>0</v>
      </c>
      <c r="AA15" t="e">
        <f>SUM(AA7:AA14)</f>
        <v>#DIV/0!</v>
      </c>
      <c r="AB15" t="e">
        <f>-SUM(AB7:AB14)</f>
        <v>#DIV/0!</v>
      </c>
      <c r="AF15" t="e">
        <f>SUM(AF7:AF14)</f>
        <v>#DIV/0!</v>
      </c>
      <c r="AG15" t="e">
        <f>-SUM(AG7:AG14)</f>
        <v>#DIV/0!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8">
        <v>11</v>
      </c>
      <c r="B16" s="58">
        <v>1099</v>
      </c>
      <c r="C16" s="61">
        <v>21</v>
      </c>
      <c r="D16" s="58">
        <v>1113</v>
      </c>
      <c r="E16" s="61"/>
      <c r="F16" s="58"/>
      <c r="G16" s="64"/>
      <c r="H16" s="64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0.13443598210829466</v>
      </c>
      <c r="V16" s="27" t="s">
        <v>117</v>
      </c>
      <c r="W16" s="27">
        <f>W15/(LOG(W4)/LOG(2))</f>
        <v>0</v>
      </c>
      <c r="AA16" s="27" t="s">
        <v>120</v>
      </c>
      <c r="AB16" s="27" t="e">
        <f>AB15/(LOG(AB4)/LOG(2))</f>
        <v>#DIV/0!</v>
      </c>
      <c r="AF16" s="27" t="s">
        <v>121</v>
      </c>
      <c r="AG16" s="27" t="e">
        <f>AG15/(LOG(AG4)/LOG(2))</f>
        <v>#DIV/0!</v>
      </c>
      <c r="AK16" s="27" t="s">
        <v>122</v>
      </c>
      <c r="AL16" s="27" t="e">
        <f>AL15/(LOG(AL4)/LOG(2))</f>
        <v>#DIV/0!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8">
        <v>11</v>
      </c>
      <c r="B17" s="58">
        <v>1211</v>
      </c>
      <c r="C17" s="61">
        <v>21</v>
      </c>
      <c r="D17" s="58">
        <v>1220</v>
      </c>
      <c r="E17" s="61"/>
      <c r="F17" s="58"/>
      <c r="G17" s="64"/>
      <c r="H17" s="64"/>
      <c r="I17" s="39"/>
      <c r="J17" s="39"/>
      <c r="K17" s="49">
        <v>0</v>
      </c>
      <c r="L17">
        <v>12</v>
      </c>
    </row>
    <row r="18" spans="1:22" x14ac:dyDescent="0.3">
      <c r="A18" s="58">
        <v>11</v>
      </c>
      <c r="B18" s="58">
        <v>1314</v>
      </c>
      <c r="C18" s="61">
        <v>21</v>
      </c>
      <c r="D18" s="58">
        <v>1329</v>
      </c>
      <c r="E18" s="61"/>
      <c r="F18" s="58"/>
      <c r="G18" s="64"/>
      <c r="H18" s="64"/>
      <c r="I18" s="39"/>
      <c r="J18" s="39"/>
      <c r="K18" s="49">
        <v>0</v>
      </c>
      <c r="L18">
        <v>12</v>
      </c>
    </row>
    <row r="19" spans="1:22" x14ac:dyDescent="0.3">
      <c r="A19" s="58">
        <v>11</v>
      </c>
      <c r="B19" s="58">
        <v>1427</v>
      </c>
      <c r="C19" s="61">
        <v>21</v>
      </c>
      <c r="D19" s="58">
        <v>1436</v>
      </c>
      <c r="E19" s="61"/>
      <c r="F19" s="58"/>
      <c r="G19" s="64"/>
      <c r="H19" s="64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1542</v>
      </c>
      <c r="C20" s="61">
        <v>21</v>
      </c>
      <c r="D20" s="58">
        <v>1554</v>
      </c>
      <c r="E20" s="61"/>
      <c r="F20" s="58"/>
      <c r="G20" s="64"/>
      <c r="H20" s="64"/>
      <c r="I20" s="39"/>
      <c r="J20" s="39"/>
      <c r="K20" s="49">
        <v>0</v>
      </c>
      <c r="L20">
        <v>12</v>
      </c>
      <c r="N20" s="38">
        <f>COUNTIF(L7:L53,G3)</f>
        <v>37</v>
      </c>
      <c r="O20" s="38"/>
      <c r="P20" s="45">
        <v>8</v>
      </c>
      <c r="Q20" s="45">
        <v>8</v>
      </c>
      <c r="R20" s="45">
        <v>7</v>
      </c>
      <c r="S20" s="45">
        <v>8</v>
      </c>
      <c r="T20" s="45">
        <v>8</v>
      </c>
      <c r="U20" s="45">
        <v>8</v>
      </c>
      <c r="V20" s="44"/>
    </row>
    <row r="21" spans="1:22" x14ac:dyDescent="0.3">
      <c r="A21" s="58">
        <v>11</v>
      </c>
      <c r="B21" s="58">
        <v>1651</v>
      </c>
      <c r="C21" s="61">
        <v>21</v>
      </c>
      <c r="D21" s="58">
        <v>1660</v>
      </c>
      <c r="E21" s="61"/>
      <c r="F21" s="58"/>
      <c r="G21" s="64"/>
      <c r="H21" s="64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11</v>
      </c>
      <c r="B22" s="58">
        <v>1758</v>
      </c>
      <c r="C22" s="61">
        <v>21</v>
      </c>
      <c r="D22" s="58">
        <v>1766</v>
      </c>
      <c r="E22" s="61"/>
      <c r="F22" s="58"/>
      <c r="G22" s="64"/>
      <c r="H22" s="64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1872</v>
      </c>
      <c r="C23" s="60">
        <v>21</v>
      </c>
      <c r="D23" s="57">
        <v>1880</v>
      </c>
      <c r="E23" s="60"/>
      <c r="F23" s="57"/>
      <c r="G23" s="63"/>
      <c r="H23" s="63"/>
      <c r="I23" s="40"/>
      <c r="J23" s="40"/>
      <c r="K23" s="41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1978</v>
      </c>
      <c r="C24" s="60">
        <v>21</v>
      </c>
      <c r="D24" s="57">
        <v>1986</v>
      </c>
      <c r="E24" s="60"/>
      <c r="F24" s="57"/>
      <c r="G24" s="63"/>
      <c r="H24" s="63"/>
      <c r="I24" s="40"/>
      <c r="J24" s="40"/>
      <c r="K24" s="41">
        <v>0</v>
      </c>
      <c r="L24">
        <v>12</v>
      </c>
      <c r="O24" s="43" t="s">
        <v>106</v>
      </c>
      <c r="P24" s="45">
        <f>U8</f>
        <v>5</v>
      </c>
      <c r="Q24" s="45">
        <f>Z8</f>
        <v>8</v>
      </c>
      <c r="R24" s="45">
        <f>AE8</f>
        <v>7</v>
      </c>
      <c r="S24" s="45">
        <f>AJ8</f>
        <v>8</v>
      </c>
      <c r="T24" s="45">
        <f>AO8</f>
        <v>3</v>
      </c>
      <c r="U24" s="45">
        <f>AT8</f>
        <v>6</v>
      </c>
      <c r="V24" s="43"/>
    </row>
    <row r="25" spans="1:22" x14ac:dyDescent="0.3">
      <c r="A25" s="57">
        <v>11</v>
      </c>
      <c r="B25" s="57">
        <v>2081</v>
      </c>
      <c r="C25" s="60">
        <v>21</v>
      </c>
      <c r="D25" s="57">
        <v>2100</v>
      </c>
      <c r="E25" s="60"/>
      <c r="F25" s="57"/>
      <c r="G25" s="63"/>
      <c r="H25" s="63"/>
      <c r="I25" s="40"/>
      <c r="J25" s="40"/>
      <c r="K25" s="41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2193</v>
      </c>
      <c r="C26" s="60">
        <v>21</v>
      </c>
      <c r="D26" s="57">
        <v>2209</v>
      </c>
      <c r="E26" s="60"/>
      <c r="F26" s="57"/>
      <c r="G26" s="63"/>
      <c r="H26" s="63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2308</v>
      </c>
      <c r="C27" s="60">
        <v>21</v>
      </c>
      <c r="D27" s="57">
        <v>2317</v>
      </c>
      <c r="E27" s="60"/>
      <c r="F27" s="57"/>
      <c r="G27" s="63"/>
      <c r="H27" s="63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2410</v>
      </c>
      <c r="C28" s="60">
        <v>21</v>
      </c>
      <c r="D28" s="57">
        <v>2419</v>
      </c>
      <c r="E28" s="60"/>
      <c r="F28" s="57"/>
      <c r="G28" s="63"/>
      <c r="H28" s="63"/>
      <c r="I28" s="40"/>
      <c r="J28" s="40"/>
      <c r="K28" s="41">
        <v>0</v>
      </c>
      <c r="L28">
        <v>12</v>
      </c>
      <c r="N28" s="39"/>
      <c r="O28" s="48" t="s">
        <v>110</v>
      </c>
      <c r="P28">
        <f>D14/P20</f>
        <v>112</v>
      </c>
      <c r="Q28">
        <f>(D22-D14)/Q20</f>
        <v>108.75</v>
      </c>
      <c r="R28">
        <f>(D29-D22)/R20</f>
        <v>107.85714285714286</v>
      </c>
      <c r="S28">
        <f>(D37-D29)/S20</f>
        <v>117.25</v>
      </c>
      <c r="T28">
        <f>(D45-D37)/T20</f>
        <v>121</v>
      </c>
      <c r="U28">
        <f>(D53-D45)/U20</f>
        <v>120.25</v>
      </c>
    </row>
    <row r="29" spans="1:22" x14ac:dyDescent="0.3">
      <c r="A29" s="57">
        <v>11</v>
      </c>
      <c r="B29" s="57">
        <v>2513</v>
      </c>
      <c r="C29" s="60">
        <v>21</v>
      </c>
      <c r="D29" s="57">
        <v>2521</v>
      </c>
      <c r="E29" s="60"/>
      <c r="F29" s="57"/>
      <c r="G29" s="63"/>
      <c r="H29" s="63"/>
      <c r="I29" s="40"/>
      <c r="J29" s="40"/>
      <c r="K29" s="41">
        <v>0</v>
      </c>
      <c r="L29">
        <v>12</v>
      </c>
    </row>
    <row r="30" spans="1:22" x14ac:dyDescent="0.3">
      <c r="A30" s="58">
        <v>11</v>
      </c>
      <c r="B30" s="58">
        <v>2618</v>
      </c>
      <c r="C30" s="61">
        <v>21</v>
      </c>
      <c r="D30" s="58">
        <v>2639</v>
      </c>
      <c r="E30" s="61"/>
      <c r="F30" s="58"/>
      <c r="G30" s="64"/>
      <c r="H30" s="64"/>
      <c r="I30" s="39"/>
      <c r="J30" s="39"/>
      <c r="K30" s="49">
        <v>0</v>
      </c>
      <c r="L30">
        <v>12</v>
      </c>
    </row>
    <row r="31" spans="1:22" x14ac:dyDescent="0.3">
      <c r="A31" s="58">
        <v>11</v>
      </c>
      <c r="B31" s="58">
        <v>2739</v>
      </c>
      <c r="C31" s="61">
        <v>21</v>
      </c>
      <c r="D31" s="58">
        <v>2757</v>
      </c>
      <c r="E31" s="61"/>
      <c r="F31" s="58"/>
      <c r="G31" s="64"/>
      <c r="H31" s="64"/>
      <c r="I31" s="39"/>
      <c r="J31" s="39"/>
      <c r="K31" s="49">
        <v>0</v>
      </c>
      <c r="L31">
        <v>12</v>
      </c>
    </row>
    <row r="32" spans="1:22" x14ac:dyDescent="0.3">
      <c r="A32" s="58">
        <v>11</v>
      </c>
      <c r="B32" s="58">
        <v>2856</v>
      </c>
      <c r="C32" s="61">
        <v>21</v>
      </c>
      <c r="D32" s="58">
        <v>2866</v>
      </c>
      <c r="E32" s="61"/>
      <c r="F32" s="58"/>
      <c r="G32" s="64"/>
      <c r="H32" s="64"/>
      <c r="I32" s="39"/>
      <c r="J32" s="39"/>
      <c r="K32" s="49">
        <v>0</v>
      </c>
      <c r="L32">
        <v>12</v>
      </c>
    </row>
    <row r="33" spans="1:12" x14ac:dyDescent="0.3">
      <c r="A33" s="58">
        <v>11</v>
      </c>
      <c r="B33" s="58">
        <v>2958</v>
      </c>
      <c r="C33" s="61">
        <v>21</v>
      </c>
      <c r="D33" s="58">
        <v>2986</v>
      </c>
      <c r="E33" s="61"/>
      <c r="F33" s="58"/>
      <c r="G33" s="64"/>
      <c r="H33" s="64"/>
      <c r="I33" s="39"/>
      <c r="J33" s="39"/>
      <c r="K33" s="49">
        <v>0</v>
      </c>
      <c r="L33">
        <v>12</v>
      </c>
    </row>
    <row r="34" spans="1:12" x14ac:dyDescent="0.3">
      <c r="A34" s="58">
        <v>11</v>
      </c>
      <c r="B34" s="58">
        <v>3078</v>
      </c>
      <c r="C34" s="61">
        <v>21</v>
      </c>
      <c r="D34" s="58">
        <v>3086</v>
      </c>
      <c r="E34" s="61"/>
      <c r="F34" s="58"/>
      <c r="G34" s="64"/>
      <c r="H34" s="64"/>
      <c r="I34" s="39"/>
      <c r="J34" s="39"/>
      <c r="K34" s="49">
        <v>0</v>
      </c>
      <c r="L34">
        <v>12</v>
      </c>
    </row>
    <row r="35" spans="1:12" x14ac:dyDescent="0.3">
      <c r="A35" s="58">
        <v>11</v>
      </c>
      <c r="B35" s="58">
        <v>3180</v>
      </c>
      <c r="C35" s="61">
        <v>21</v>
      </c>
      <c r="D35" s="58">
        <v>3193</v>
      </c>
      <c r="E35" s="61"/>
      <c r="F35" s="58"/>
      <c r="G35" s="64"/>
      <c r="H35" s="64"/>
      <c r="I35" s="39"/>
      <c r="J35" s="39"/>
      <c r="K35" s="49">
        <v>0</v>
      </c>
      <c r="L35">
        <v>12</v>
      </c>
    </row>
    <row r="36" spans="1:12" x14ac:dyDescent="0.3">
      <c r="A36" s="58">
        <v>11</v>
      </c>
      <c r="B36" s="58">
        <v>3288</v>
      </c>
      <c r="C36" s="61">
        <v>21</v>
      </c>
      <c r="D36" s="58">
        <v>3358</v>
      </c>
      <c r="E36" s="61"/>
      <c r="F36" s="58"/>
      <c r="G36" s="64"/>
      <c r="H36" s="64"/>
      <c r="I36" s="39"/>
      <c r="J36" s="39"/>
      <c r="K36" s="49">
        <v>0</v>
      </c>
      <c r="L36">
        <v>12</v>
      </c>
    </row>
    <row r="37" spans="1:12" x14ac:dyDescent="0.3">
      <c r="A37" s="58">
        <v>11</v>
      </c>
      <c r="B37" s="58">
        <v>3450</v>
      </c>
      <c r="C37" s="61">
        <v>21</v>
      </c>
      <c r="D37" s="58">
        <v>3459</v>
      </c>
      <c r="E37" s="61"/>
      <c r="F37" s="58"/>
      <c r="G37" s="64"/>
      <c r="H37" s="64"/>
      <c r="I37" s="39"/>
      <c r="J37" s="39"/>
      <c r="K37" s="49">
        <v>0</v>
      </c>
      <c r="L37">
        <v>12</v>
      </c>
    </row>
    <row r="38" spans="1:12" x14ac:dyDescent="0.3">
      <c r="A38" s="57">
        <v>11</v>
      </c>
      <c r="B38" s="57">
        <v>3550</v>
      </c>
      <c r="C38" s="60">
        <v>21</v>
      </c>
      <c r="D38" s="57">
        <v>3562</v>
      </c>
      <c r="E38" s="60"/>
      <c r="F38" s="57"/>
      <c r="G38" s="63"/>
      <c r="H38" s="63"/>
      <c r="I38" s="40"/>
      <c r="J38" s="40"/>
      <c r="K38" s="41">
        <v>0</v>
      </c>
      <c r="L38">
        <v>12</v>
      </c>
    </row>
    <row r="39" spans="1:12" x14ac:dyDescent="0.3">
      <c r="A39" s="57">
        <v>11</v>
      </c>
      <c r="B39" s="57">
        <v>3658</v>
      </c>
      <c r="C39" s="60">
        <v>12</v>
      </c>
      <c r="D39" s="57">
        <v>3681</v>
      </c>
      <c r="E39" s="60"/>
      <c r="F39" s="57"/>
      <c r="G39" s="63"/>
      <c r="H39" s="63"/>
      <c r="I39" s="40"/>
      <c r="J39" s="40"/>
      <c r="K39" s="41">
        <v>0</v>
      </c>
      <c r="L39">
        <v>11</v>
      </c>
    </row>
    <row r="40" spans="1:12" x14ac:dyDescent="0.3">
      <c r="A40" s="57">
        <v>11</v>
      </c>
      <c r="B40" s="57">
        <v>3798</v>
      </c>
      <c r="C40" s="60">
        <v>12</v>
      </c>
      <c r="D40" s="57">
        <v>3806</v>
      </c>
      <c r="E40" s="60"/>
      <c r="F40" s="57"/>
      <c r="G40" s="63"/>
      <c r="H40" s="63"/>
      <c r="I40" s="40"/>
      <c r="J40" s="40"/>
      <c r="K40" s="41">
        <v>0</v>
      </c>
      <c r="L40">
        <v>11</v>
      </c>
    </row>
    <row r="41" spans="1:12" x14ac:dyDescent="0.3">
      <c r="A41" s="57">
        <v>11</v>
      </c>
      <c r="B41" s="57">
        <v>3941</v>
      </c>
      <c r="C41" s="60">
        <v>12</v>
      </c>
      <c r="D41" s="57">
        <v>3953</v>
      </c>
      <c r="E41" s="60"/>
      <c r="F41" s="57"/>
      <c r="G41" s="63"/>
      <c r="H41" s="63"/>
      <c r="I41" s="40"/>
      <c r="J41" s="40"/>
      <c r="K41" s="41">
        <v>0</v>
      </c>
      <c r="L41">
        <v>11</v>
      </c>
    </row>
    <row r="42" spans="1:12" x14ac:dyDescent="0.3">
      <c r="A42" s="57">
        <v>11</v>
      </c>
      <c r="B42" s="57">
        <v>4048</v>
      </c>
      <c r="C42" s="60">
        <v>12</v>
      </c>
      <c r="D42" s="57">
        <v>4056</v>
      </c>
      <c r="E42" s="60"/>
      <c r="F42" s="57"/>
      <c r="G42" s="63"/>
      <c r="H42" s="63"/>
      <c r="I42" s="40"/>
      <c r="J42" s="40"/>
      <c r="K42" s="41">
        <v>0</v>
      </c>
      <c r="L42">
        <v>11</v>
      </c>
    </row>
    <row r="43" spans="1:12" x14ac:dyDescent="0.3">
      <c r="A43" s="57">
        <v>11</v>
      </c>
      <c r="B43" s="57">
        <v>4153</v>
      </c>
      <c r="C43" s="60">
        <v>12</v>
      </c>
      <c r="D43" s="57">
        <v>4182</v>
      </c>
      <c r="E43" s="60"/>
      <c r="F43" s="57"/>
      <c r="G43" s="63"/>
      <c r="H43" s="63"/>
      <c r="I43" s="40"/>
      <c r="J43" s="40"/>
      <c r="K43" s="41">
        <v>0</v>
      </c>
      <c r="L43">
        <v>11</v>
      </c>
    </row>
    <row r="44" spans="1:12" x14ac:dyDescent="0.3">
      <c r="A44" s="57">
        <v>11</v>
      </c>
      <c r="B44" s="57">
        <v>4274</v>
      </c>
      <c r="C44" s="60">
        <v>21</v>
      </c>
      <c r="D44" s="57">
        <v>4313</v>
      </c>
      <c r="E44" s="60"/>
      <c r="F44" s="57"/>
      <c r="G44" s="63"/>
      <c r="H44" s="63"/>
      <c r="I44" s="40"/>
      <c r="J44" s="40"/>
      <c r="K44" s="41">
        <v>0</v>
      </c>
      <c r="L44">
        <v>12</v>
      </c>
    </row>
    <row r="45" spans="1:12" x14ac:dyDescent="0.3">
      <c r="A45" s="57">
        <v>11</v>
      </c>
      <c r="B45" s="57">
        <v>4403</v>
      </c>
      <c r="C45" s="60">
        <v>21</v>
      </c>
      <c r="D45" s="57">
        <v>4427</v>
      </c>
      <c r="E45" s="60"/>
      <c r="F45" s="57"/>
      <c r="G45" s="63"/>
      <c r="H45" s="63"/>
      <c r="I45" s="40"/>
      <c r="J45" s="40"/>
      <c r="K45" s="41">
        <v>0</v>
      </c>
      <c r="L45">
        <v>12</v>
      </c>
    </row>
    <row r="46" spans="1:12" x14ac:dyDescent="0.3">
      <c r="A46" s="58">
        <v>11</v>
      </c>
      <c r="B46" s="58">
        <v>4521</v>
      </c>
      <c r="C46" s="61">
        <v>12</v>
      </c>
      <c r="D46" s="58">
        <v>4555</v>
      </c>
      <c r="E46" s="61"/>
      <c r="F46" s="58"/>
      <c r="G46" s="64"/>
      <c r="H46" s="64"/>
      <c r="I46" s="39"/>
      <c r="J46" s="39"/>
      <c r="K46" s="49">
        <v>0</v>
      </c>
      <c r="L46">
        <v>11</v>
      </c>
    </row>
    <row r="47" spans="1:12" x14ac:dyDescent="0.3">
      <c r="A47" s="58">
        <v>11</v>
      </c>
      <c r="B47" s="58">
        <v>4651</v>
      </c>
      <c r="C47" s="61">
        <v>21</v>
      </c>
      <c r="D47" s="58">
        <v>4678</v>
      </c>
      <c r="E47" s="61"/>
      <c r="F47" s="58"/>
      <c r="G47" s="64"/>
      <c r="H47" s="64"/>
      <c r="I47" s="39"/>
      <c r="J47" s="39"/>
      <c r="K47" s="49">
        <v>0</v>
      </c>
      <c r="L47">
        <v>12</v>
      </c>
    </row>
    <row r="48" spans="1:12" x14ac:dyDescent="0.3">
      <c r="A48" s="58">
        <v>11</v>
      </c>
      <c r="B48" s="58">
        <v>4774</v>
      </c>
      <c r="C48" s="61">
        <v>21</v>
      </c>
      <c r="D48" s="58">
        <v>4785</v>
      </c>
      <c r="E48" s="61"/>
      <c r="F48" s="58"/>
      <c r="G48" s="64"/>
      <c r="H48" s="64"/>
      <c r="I48" s="39"/>
      <c r="J48" s="39"/>
      <c r="K48" s="49">
        <v>0</v>
      </c>
      <c r="L48">
        <v>12</v>
      </c>
    </row>
    <row r="49" spans="1:12" x14ac:dyDescent="0.3">
      <c r="A49" s="58">
        <v>11</v>
      </c>
      <c r="B49" s="58">
        <v>4878</v>
      </c>
      <c r="C49" s="61">
        <v>21</v>
      </c>
      <c r="D49" s="58">
        <v>4931</v>
      </c>
      <c r="E49" s="61"/>
      <c r="F49" s="58"/>
      <c r="G49" s="64"/>
      <c r="H49" s="64"/>
      <c r="I49" s="39"/>
      <c r="J49" s="39"/>
      <c r="K49" s="49">
        <v>0</v>
      </c>
      <c r="L49">
        <v>12</v>
      </c>
    </row>
    <row r="50" spans="1:12" x14ac:dyDescent="0.3">
      <c r="A50" s="58">
        <v>11</v>
      </c>
      <c r="B50" s="58">
        <v>5026</v>
      </c>
      <c r="C50" s="61">
        <v>12</v>
      </c>
      <c r="D50" s="58">
        <v>5054</v>
      </c>
      <c r="E50" s="61"/>
      <c r="F50" s="58"/>
      <c r="G50" s="64"/>
      <c r="H50" s="64"/>
      <c r="I50" s="39"/>
      <c r="J50" s="39"/>
      <c r="K50" s="49">
        <v>0</v>
      </c>
      <c r="L50">
        <v>11</v>
      </c>
    </row>
    <row r="51" spans="1:12" x14ac:dyDescent="0.3">
      <c r="A51" s="58">
        <v>11</v>
      </c>
      <c r="B51" s="58">
        <v>5151</v>
      </c>
      <c r="C51" s="61">
        <v>21</v>
      </c>
      <c r="D51" s="58">
        <v>5170</v>
      </c>
      <c r="E51" s="61"/>
      <c r="F51" s="58"/>
      <c r="G51" s="64"/>
      <c r="H51" s="64"/>
      <c r="I51" s="39"/>
      <c r="J51" s="39"/>
      <c r="K51" s="49">
        <v>0</v>
      </c>
      <c r="L51">
        <v>12</v>
      </c>
    </row>
    <row r="52" spans="1:12" x14ac:dyDescent="0.3">
      <c r="A52" s="58">
        <v>11</v>
      </c>
      <c r="B52" s="58">
        <v>5266</v>
      </c>
      <c r="C52" s="61">
        <v>21</v>
      </c>
      <c r="D52" s="58">
        <v>5274</v>
      </c>
      <c r="E52" s="61"/>
      <c r="F52" s="58"/>
      <c r="G52" s="64"/>
      <c r="H52" s="64"/>
      <c r="I52" s="39"/>
      <c r="J52" s="39"/>
      <c r="K52" s="49">
        <v>0</v>
      </c>
      <c r="L52">
        <v>12</v>
      </c>
    </row>
    <row r="53" spans="1:12" x14ac:dyDescent="0.3">
      <c r="A53" s="58">
        <v>11</v>
      </c>
      <c r="B53" s="58">
        <v>5372</v>
      </c>
      <c r="C53" s="61">
        <v>21</v>
      </c>
      <c r="D53" s="58">
        <v>5389</v>
      </c>
      <c r="E53" s="61"/>
      <c r="F53" s="58"/>
      <c r="G53" s="64"/>
      <c r="H53" s="64"/>
      <c r="I53" s="39"/>
      <c r="J53" s="39"/>
      <c r="K53" s="49">
        <v>1</v>
      </c>
      <c r="L53">
        <v>12</v>
      </c>
    </row>
    <row r="54" spans="1:12" x14ac:dyDescent="0.3">
      <c r="A54" s="17"/>
      <c r="B54" s="17"/>
      <c r="C54" s="17"/>
      <c r="D54" s="17"/>
      <c r="E54" s="17"/>
      <c r="F54" s="17"/>
      <c r="G54" s="17"/>
      <c r="H5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129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52</v>
      </c>
      <c r="V3" s="25" t="s">
        <v>118</v>
      </c>
      <c r="W3">
        <f>COUNTA(L7:L15)</f>
        <v>9</v>
      </c>
      <c r="AA3" s="25" t="s">
        <v>118</v>
      </c>
      <c r="AB3">
        <f>COUNTA(L16:L23)</f>
        <v>8</v>
      </c>
      <c r="AF3" s="25" t="s">
        <v>118</v>
      </c>
      <c r="AG3">
        <f>COUNTA(L24:L32)</f>
        <v>9</v>
      </c>
      <c r="AK3" s="25" t="s">
        <v>118</v>
      </c>
      <c r="AL3">
        <f>COUNTA(L33:L41)</f>
        <v>9</v>
      </c>
      <c r="AP3" s="25" t="s">
        <v>118</v>
      </c>
      <c r="AQ3">
        <f>COUNTA(L42:L49)</f>
        <v>8</v>
      </c>
      <c r="AU3" s="25" t="s">
        <v>118</v>
      </c>
      <c r="AV3">
        <f>COUNTA(L50:L58)</f>
        <v>9</v>
      </c>
    </row>
    <row r="4" spans="1:48" x14ac:dyDescent="0.3">
      <c r="P4" s="25" t="s">
        <v>86</v>
      </c>
      <c r="Q4" s="26">
        <f>SUM(O7:O14)</f>
        <v>52</v>
      </c>
      <c r="V4" s="25" t="s">
        <v>119</v>
      </c>
      <c r="W4">
        <f>SUM(U7:U14)</f>
        <v>9</v>
      </c>
      <c r="AA4" s="25" t="s">
        <v>119</v>
      </c>
      <c r="AB4">
        <f>SUM(Z7:Z14)</f>
        <v>8</v>
      </c>
      <c r="AF4" s="25" t="s">
        <v>119</v>
      </c>
      <c r="AG4">
        <f>SUM(AE7:AE14)</f>
        <v>9</v>
      </c>
      <c r="AK4" s="25" t="s">
        <v>119</v>
      </c>
      <c r="AL4">
        <f>SUM(AJ7:AJ14)</f>
        <v>9</v>
      </c>
      <c r="AP4" s="25" t="s">
        <v>119</v>
      </c>
      <c r="AQ4">
        <f>SUM(AO7:AO14)</f>
        <v>8</v>
      </c>
      <c r="AU4" s="25" t="s">
        <v>119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15</v>
      </c>
      <c r="C7" s="59">
        <v>12</v>
      </c>
      <c r="D7" s="56">
        <v>38</v>
      </c>
      <c r="E7" s="59"/>
      <c r="F7" s="56"/>
      <c r="G7" s="62"/>
      <c r="H7" s="62"/>
      <c r="I7" s="40"/>
      <c r="J7" s="40"/>
      <c r="K7" s="41">
        <v>0</v>
      </c>
      <c r="L7">
        <v>11</v>
      </c>
      <c r="N7" s="34">
        <v>11</v>
      </c>
      <c r="O7" s="34">
        <f>COUNTIF($L$7:$L$500,N7)</f>
        <v>12</v>
      </c>
      <c r="P7" s="34">
        <f>O7/$Q$4</f>
        <v>0.23076923076923078</v>
      </c>
      <c r="Q7" s="34">
        <f>IF(P7=0,0,(P7*((LOG(P7))/LOG(2))))</f>
        <v>-0.48818705017383146</v>
      </c>
      <c r="T7" s="34">
        <f>N7</f>
        <v>11</v>
      </c>
      <c r="U7" s="34">
        <f>COUNTIF(L7:L15,T7)</f>
        <v>5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COUNTIF(L16:L23,Y7)</f>
        <v>4</v>
      </c>
      <c r="AA7" s="34">
        <f>Z7/(AB4-Z8)</f>
        <v>1</v>
      </c>
      <c r="AB7" s="34">
        <f>IF(AA7=0,0,(AA7*((LOG(AA7))/LOG(2))))</f>
        <v>0</v>
      </c>
      <c r="AD7" s="34">
        <f>N7</f>
        <v>11</v>
      </c>
      <c r="AE7" s="34">
        <f>COUNTIF(L24:L32,AD7)</f>
        <v>2</v>
      </c>
      <c r="AF7" s="34">
        <f>AE7/(AG4-AE8)</f>
        <v>1</v>
      </c>
      <c r="AG7" s="34">
        <f>IF(AF7=0,0,(AF7*((LOG(AF7))/LOG(2))))</f>
        <v>0</v>
      </c>
      <c r="AI7" s="34">
        <f>N7</f>
        <v>11</v>
      </c>
      <c r="AJ7" s="34">
        <f>COUNTIF(L33:L41,AI7)</f>
        <v>1</v>
      </c>
      <c r="AK7" s="34">
        <f>AJ7/(AL4-AJ8)</f>
        <v>0.5</v>
      </c>
      <c r="AL7" s="34">
        <f>IF(AK7=0,0,(AK7*((LOG(AK7))/LOG(2))))</f>
        <v>-0.5</v>
      </c>
      <c r="AN7" s="34">
        <f>N7</f>
        <v>11</v>
      </c>
      <c r="AO7" s="34">
        <f>COUNTIF(L42:L49,AN7)</f>
        <v>0</v>
      </c>
      <c r="AP7" s="34" t="e">
        <f>AO7/(AQ4-AO8)</f>
        <v>#DIV/0!</v>
      </c>
      <c r="AQ7" s="34" t="e">
        <f>IF(AP7=0,0,(AP7*((LOG(AP7))/LOG(2))))</f>
        <v>#DIV/0!</v>
      </c>
      <c r="AS7" s="34">
        <f>N7</f>
        <v>11</v>
      </c>
      <c r="AT7" s="34">
        <f>COUNTIF(L50:L58,AS7)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7">
        <v>11</v>
      </c>
      <c r="B8" s="57">
        <v>139</v>
      </c>
      <c r="C8" s="60">
        <v>21</v>
      </c>
      <c r="D8" s="57">
        <v>154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39</v>
      </c>
      <c r="P8" s="34">
        <f>O8/$Q$4</f>
        <v>0.75</v>
      </c>
      <c r="Q8" s="34">
        <f>IF(P8=0,0,(P8*((LOG(P8))/LOG(2))))</f>
        <v>-0.31127812445913283</v>
      </c>
      <c r="T8" s="34">
        <f>N8</f>
        <v>12</v>
      </c>
      <c r="U8" s="34">
        <f>COUNTIF(L7:L15,T8)</f>
        <v>4</v>
      </c>
      <c r="V8" s="53"/>
      <c r="W8" s="54"/>
      <c r="Y8" s="34">
        <f>N8</f>
        <v>12</v>
      </c>
      <c r="Z8" s="34">
        <f>COUNTIF(L16:L23,Y8)</f>
        <v>4</v>
      </c>
      <c r="AA8" s="53"/>
      <c r="AB8" s="54"/>
      <c r="AD8" s="34">
        <f>N8</f>
        <v>12</v>
      </c>
      <c r="AE8" s="34">
        <f>COUNTIF(L24:L32,AD8)</f>
        <v>7</v>
      </c>
      <c r="AF8" s="53"/>
      <c r="AG8" s="54"/>
      <c r="AI8" s="34">
        <f>N8</f>
        <v>12</v>
      </c>
      <c r="AJ8" s="34">
        <f>COUNTIF(L33:L41,AI8)</f>
        <v>7</v>
      </c>
      <c r="AK8" s="53"/>
      <c r="AL8" s="54"/>
      <c r="AN8" s="34">
        <f>N8</f>
        <v>12</v>
      </c>
      <c r="AO8" s="34">
        <f>COUNTIF(L42:L49,AN8)</f>
        <v>8</v>
      </c>
      <c r="AP8" s="53"/>
      <c r="AQ8" s="54"/>
      <c r="AS8" s="34">
        <f>N8</f>
        <v>12</v>
      </c>
      <c r="AT8" s="34">
        <f>COUNTIF(L50:L58,AS8)</f>
        <v>9</v>
      </c>
      <c r="AU8" s="53"/>
      <c r="AV8" s="54"/>
    </row>
    <row r="9" spans="1:48" x14ac:dyDescent="0.3">
      <c r="A9" s="57">
        <v>11</v>
      </c>
      <c r="B9" s="57">
        <v>252</v>
      </c>
      <c r="C9" s="60">
        <v>21</v>
      </c>
      <c r="D9" s="57">
        <v>269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COUNTIF(L7:L15,T9)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COUNTIF(L16:L23,Y9)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COUNTIF(L24:L32,AD9)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COUNTIF(L33:L41,AI9)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COUNTIF(L42:L49,AN9)</f>
        <v>0</v>
      </c>
      <c r="AP9" s="34" t="e">
        <f>AO9/(AQ4-AO8)</f>
        <v>#DIV/0!</v>
      </c>
      <c r="AQ9" s="34" t="e">
        <f>IF(AP9=0,0,(AP9*((LOG(AP9))/LOG(2))))</f>
        <v>#DIV/0!</v>
      </c>
      <c r="AS9" s="34">
        <f>N9</f>
        <v>21</v>
      </c>
      <c r="AT9" s="34">
        <f>COUNTIF(L50:L58,AS9)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7">
        <v>11</v>
      </c>
      <c r="B10" s="57">
        <v>366</v>
      </c>
      <c r="C10" s="60">
        <v>21</v>
      </c>
      <c r="D10" s="57">
        <v>376</v>
      </c>
      <c r="E10" s="60"/>
      <c r="F10" s="57"/>
      <c r="G10" s="63"/>
      <c r="H10" s="63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1</v>
      </c>
      <c r="P10" s="34">
        <f>O10/$Q$4</f>
        <v>1.9230769230769232E-2</v>
      </c>
      <c r="Q10" s="34">
        <f>IF(P10=0,0,(P10*((LOG(P10))/LOG(2))))</f>
        <v>-0.10962384073348255</v>
      </c>
      <c r="T10" s="34">
        <f>N10</f>
        <v>22</v>
      </c>
      <c r="U10" s="34">
        <f>COUNTIF(L7:L15,T10)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COUNTIF(L16:L23,Y10)</f>
        <v>0</v>
      </c>
      <c r="AA10" s="34">
        <f>Z10/(AB4-Z8)</f>
        <v>0</v>
      </c>
      <c r="AB10" s="34">
        <f>IF(AA10=0,0,(AA10*((LOG(AA10))/LOG(2))))</f>
        <v>0</v>
      </c>
      <c r="AD10" s="34">
        <f>N10</f>
        <v>22</v>
      </c>
      <c r="AE10" s="34">
        <f>COUNTIF(L24:L32,AD10)</f>
        <v>0</v>
      </c>
      <c r="AF10" s="34">
        <f>AE10/(AG4-AE8)</f>
        <v>0</v>
      </c>
      <c r="AG10" s="34">
        <f>IF(AF10=0,0,(AF10*((LOG(AF10))/LOG(2))))</f>
        <v>0</v>
      </c>
      <c r="AI10" s="34">
        <f>N10</f>
        <v>22</v>
      </c>
      <c r="AJ10" s="34">
        <f>COUNTIF(L33:L41,AI10)</f>
        <v>1</v>
      </c>
      <c r="AK10" s="34">
        <f>AJ10/(AL4-AJ8)</f>
        <v>0.5</v>
      </c>
      <c r="AL10" s="34">
        <f>IF(AK10=0,0,(AK10*((LOG(AK10))/LOG(2))))</f>
        <v>-0.5</v>
      </c>
      <c r="AN10" s="34">
        <f>N10</f>
        <v>22</v>
      </c>
      <c r="AO10" s="34">
        <f>COUNTIF(L42:L49,AN10)</f>
        <v>0</v>
      </c>
      <c r="AP10" s="34" t="e">
        <f>AO10/(AQ4-AO8)</f>
        <v>#DIV/0!</v>
      </c>
      <c r="AQ10" s="34" t="e">
        <f>IF(AP10=0,0,(AP10*((LOG(AP10))/LOG(2))))</f>
        <v>#DIV/0!</v>
      </c>
      <c r="AS10" s="34">
        <f>N10</f>
        <v>22</v>
      </c>
      <c r="AT10" s="34">
        <f>COUNTIF(L50:L58,AS10)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7">
        <v>11</v>
      </c>
      <c r="B11" s="57">
        <v>472</v>
      </c>
      <c r="C11" s="60">
        <v>21</v>
      </c>
      <c r="D11" s="57">
        <v>481</v>
      </c>
      <c r="E11" s="60"/>
      <c r="F11" s="57"/>
      <c r="G11" s="63"/>
      <c r="H11" s="63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COUNTIF(L7:L15,T11)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COUNTIF(L16:L23,Y11)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COUNTIF(L24:L32,AD11)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COUNTIF(L33:L41,AI11)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COUNTIF(L42:L49,AN11)</f>
        <v>0</v>
      </c>
      <c r="AP11" s="34" t="e">
        <f>AO11/(AQ4-AO8)</f>
        <v>#DIV/0!</v>
      </c>
      <c r="AQ11" s="34" t="e">
        <f>IF(AP11=0,0,(AP11*((LOG(AP11))/LOG(2))))</f>
        <v>#DIV/0!</v>
      </c>
      <c r="AS11" s="34">
        <f>N11</f>
        <v>0</v>
      </c>
      <c r="AT11" s="34">
        <f>COUNTIF(L50:L58,AS11)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7">
        <v>11</v>
      </c>
      <c r="B12" s="57">
        <v>577</v>
      </c>
      <c r="C12" s="60">
        <v>12</v>
      </c>
      <c r="D12" s="57">
        <v>605</v>
      </c>
      <c r="E12" s="60"/>
      <c r="F12" s="57"/>
      <c r="G12" s="63"/>
      <c r="H12" s="63"/>
      <c r="I12" s="40"/>
      <c r="J12" s="40"/>
      <c r="K12" s="41">
        <v>0</v>
      </c>
      <c r="L12">
        <v>11</v>
      </c>
      <c r="N12" s="34"/>
      <c r="O12" s="34"/>
      <c r="P12" s="34"/>
      <c r="Q12" s="34"/>
      <c r="T12" s="34">
        <f>N12</f>
        <v>0</v>
      </c>
      <c r="U12" s="34">
        <f>COUNTIF(L7:L15,T12)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COUNTIF(L16:L23,Y12)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COUNTIF(L24:L32,AD12)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COUNTIF(L33:L41,AI12)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COUNTIF(L42:L49,AN12)</f>
        <v>0</v>
      </c>
      <c r="AP12" s="34" t="e">
        <f>AO12/(AQ4-AO8)</f>
        <v>#DIV/0!</v>
      </c>
      <c r="AQ12" s="34" t="e">
        <f>IF(AP12=0,0,(AP12*((LOG(AP12))/LOG(2))))</f>
        <v>#DIV/0!</v>
      </c>
      <c r="AS12" s="34">
        <f>N12</f>
        <v>0</v>
      </c>
      <c r="AT12" s="34">
        <f>COUNTIF(L50:L58,AS12)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7">
        <v>11</v>
      </c>
      <c r="B13" s="57">
        <v>708</v>
      </c>
      <c r="C13" s="60">
        <v>12</v>
      </c>
      <c r="D13" s="57">
        <v>718</v>
      </c>
      <c r="E13" s="60"/>
      <c r="F13" s="57"/>
      <c r="G13" s="63"/>
      <c r="H13" s="63"/>
      <c r="I13" s="40"/>
      <c r="J13" s="40"/>
      <c r="K13" s="41">
        <v>0</v>
      </c>
      <c r="L13">
        <v>11</v>
      </c>
      <c r="N13" s="34"/>
      <c r="O13" s="34"/>
      <c r="P13" s="34"/>
      <c r="Q13" s="34"/>
      <c r="T13" s="34">
        <f>N13</f>
        <v>0</v>
      </c>
      <c r="U13" s="34">
        <f>COUNTIF(L7:L15,T13)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COUNTIF(L16:L23,Y13)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COUNTIF(L24:L32,AD13)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COUNTIF(L33:L41,AI13)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COUNTIF(L42:L49,AN13)</f>
        <v>0</v>
      </c>
      <c r="AP13" s="34" t="e">
        <f>AO13/(AQ4-AO8)</f>
        <v>#DIV/0!</v>
      </c>
      <c r="AQ13" s="34" t="e">
        <f>IF(AP13=0,0,(AP13*((LOG(AP13))/LOG(2))))</f>
        <v>#DIV/0!</v>
      </c>
      <c r="AS13" s="34">
        <f>N13</f>
        <v>0</v>
      </c>
      <c r="AT13" s="34">
        <f>COUNTIF(L50:L58,AS13)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7">
        <v>11</v>
      </c>
      <c r="B14" s="57">
        <v>823</v>
      </c>
      <c r="C14" s="60">
        <v>12</v>
      </c>
      <c r="D14" s="57">
        <v>829</v>
      </c>
      <c r="E14" s="60"/>
      <c r="F14" s="57"/>
      <c r="G14" s="63"/>
      <c r="H14" s="63"/>
      <c r="I14" s="40"/>
      <c r="J14" s="40"/>
      <c r="K14" s="41">
        <v>0</v>
      </c>
      <c r="L14">
        <v>11</v>
      </c>
      <c r="N14" s="34"/>
      <c r="O14" s="34"/>
      <c r="P14" s="34"/>
      <c r="Q14" s="34"/>
      <c r="T14" s="34">
        <f>N14</f>
        <v>0</v>
      </c>
      <c r="U14" s="34">
        <f>COUNTIF(L7:L15,T14)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COUNTIF(L16:L23,Y14)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COUNTIF(L24:L32,AD14)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COUNTIF(L33:L41,AI14)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COUNTIF(L42:L49,AN14)</f>
        <v>0</v>
      </c>
      <c r="AP14" s="34" t="e">
        <f>AO14/(AQ4-AO8)</f>
        <v>#DIV/0!</v>
      </c>
      <c r="AQ14" s="34" t="e">
        <f>IF(AP14=0,0,(AP14*((LOG(AP14))/LOG(2))))</f>
        <v>#DIV/0!</v>
      </c>
      <c r="AS14" s="34">
        <f>N14</f>
        <v>0</v>
      </c>
      <c r="AT14" s="34">
        <f>COUNTIF(L50:L58,AS14)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7">
        <v>11</v>
      </c>
      <c r="B15" s="57">
        <v>930</v>
      </c>
      <c r="C15" s="60">
        <v>12</v>
      </c>
      <c r="D15" s="57">
        <v>935</v>
      </c>
      <c r="E15" s="60"/>
      <c r="F15" s="57"/>
      <c r="G15" s="63"/>
      <c r="H15" s="63"/>
      <c r="I15" s="40"/>
      <c r="J15" s="40"/>
      <c r="K15" s="41">
        <v>0</v>
      </c>
      <c r="L15">
        <v>11</v>
      </c>
      <c r="P15">
        <f>SUM(P7:P14)</f>
        <v>1</v>
      </c>
      <c r="Q15">
        <f>-SUM(Q7:Q14)</f>
        <v>0.90908901536644682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1</v>
      </c>
      <c r="AP15" t="e">
        <f>SUM(AP7:AP14)</f>
        <v>#DIV/0!</v>
      </c>
      <c r="AQ15" t="e">
        <f>-SUM(AQ7:AQ14)</f>
        <v>#DIV/0!</v>
      </c>
      <c r="AU15" t="e">
        <f>SUM(AU7:AU14)</f>
        <v>#DIV/0!</v>
      </c>
      <c r="AV15" t="e">
        <f>-SUM(AV7:AV14)</f>
        <v>#DIV/0!</v>
      </c>
    </row>
    <row r="16" spans="1:48" x14ac:dyDescent="0.3">
      <c r="A16" s="58">
        <v>11</v>
      </c>
      <c r="B16" s="58">
        <v>1038</v>
      </c>
      <c r="C16" s="61">
        <v>12</v>
      </c>
      <c r="D16" s="58">
        <v>1043</v>
      </c>
      <c r="E16" s="61"/>
      <c r="F16" s="58"/>
      <c r="G16" s="64"/>
      <c r="H16" s="64"/>
      <c r="I16" s="39"/>
      <c r="J16" s="39"/>
      <c r="K16" s="49">
        <v>0</v>
      </c>
      <c r="L16">
        <v>11</v>
      </c>
      <c r="P16" s="27" t="s">
        <v>90</v>
      </c>
      <c r="Q16" s="27">
        <f>Q15/(LOG(Q4)/LOG(2))</f>
        <v>0.15947699832231535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0.31546487678572877</v>
      </c>
      <c r="AP16" s="27" t="s">
        <v>123</v>
      </c>
      <c r="AQ16" s="27" t="e">
        <f>AQ15/(LOG(AQ4)/LOG(2))</f>
        <v>#DIV/0!</v>
      </c>
      <c r="AU16" s="27" t="s">
        <v>124</v>
      </c>
      <c r="AV16" s="27" t="e">
        <f>AV15/(LOG(AV4)/LOG(2))</f>
        <v>#DIV/0!</v>
      </c>
    </row>
    <row r="17" spans="1:22" x14ac:dyDescent="0.3">
      <c r="A17" s="58">
        <v>11</v>
      </c>
      <c r="B17" s="58">
        <v>1144</v>
      </c>
      <c r="C17" s="61">
        <v>12</v>
      </c>
      <c r="D17" s="58">
        <v>1151</v>
      </c>
      <c r="E17" s="61"/>
      <c r="F17" s="58"/>
      <c r="G17" s="64"/>
      <c r="H17" s="64"/>
      <c r="I17" s="39"/>
      <c r="J17" s="39"/>
      <c r="K17" s="49">
        <v>0</v>
      </c>
      <c r="L17">
        <v>11</v>
      </c>
    </row>
    <row r="18" spans="1:22" x14ac:dyDescent="0.3">
      <c r="A18" s="58">
        <v>11</v>
      </c>
      <c r="B18" s="58">
        <v>1247</v>
      </c>
      <c r="C18" s="61">
        <v>21</v>
      </c>
      <c r="D18" s="58">
        <v>1257</v>
      </c>
      <c r="E18" s="61"/>
      <c r="F18" s="58"/>
      <c r="G18" s="64"/>
      <c r="H18" s="64"/>
      <c r="I18" s="39"/>
      <c r="J18" s="39"/>
      <c r="K18" s="49">
        <v>0</v>
      </c>
      <c r="L18">
        <v>12</v>
      </c>
    </row>
    <row r="19" spans="1:22" x14ac:dyDescent="0.3">
      <c r="A19" s="58">
        <v>11</v>
      </c>
      <c r="B19" s="58">
        <v>1359</v>
      </c>
      <c r="C19" s="61">
        <v>12</v>
      </c>
      <c r="D19" s="58">
        <v>1368</v>
      </c>
      <c r="E19" s="61"/>
      <c r="F19" s="58"/>
      <c r="G19" s="64"/>
      <c r="H19" s="64"/>
      <c r="I19" s="39"/>
      <c r="J19" s="39"/>
      <c r="K19" s="49">
        <v>0</v>
      </c>
      <c r="L19">
        <v>11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1472</v>
      </c>
      <c r="C20" s="61">
        <v>21</v>
      </c>
      <c r="D20" s="58">
        <v>1481</v>
      </c>
      <c r="E20" s="61"/>
      <c r="F20" s="58"/>
      <c r="G20" s="64"/>
      <c r="H20" s="64"/>
      <c r="I20" s="39"/>
      <c r="J20" s="39"/>
      <c r="K20" s="49">
        <v>0</v>
      </c>
      <c r="L20">
        <v>12</v>
      </c>
      <c r="N20" s="38">
        <f>COUNTIF(L7:L58,G3)</f>
        <v>39</v>
      </c>
      <c r="O20" s="38"/>
      <c r="P20" s="45">
        <v>9</v>
      </c>
      <c r="Q20" s="45">
        <v>8</v>
      </c>
      <c r="R20" s="45">
        <v>9</v>
      </c>
      <c r="S20" s="45">
        <v>9</v>
      </c>
      <c r="T20" s="45">
        <v>8</v>
      </c>
      <c r="U20" s="45">
        <v>9</v>
      </c>
      <c r="V20" s="44"/>
    </row>
    <row r="21" spans="1:22" x14ac:dyDescent="0.3">
      <c r="A21" s="58">
        <v>11</v>
      </c>
      <c r="B21" s="58">
        <v>1581</v>
      </c>
      <c r="C21" s="61">
        <v>21</v>
      </c>
      <c r="D21" s="58">
        <v>1590</v>
      </c>
      <c r="E21" s="61"/>
      <c r="F21" s="58"/>
      <c r="G21" s="64"/>
      <c r="H21" s="64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11</v>
      </c>
      <c r="B22" s="58">
        <v>1686</v>
      </c>
      <c r="C22" s="61">
        <v>12</v>
      </c>
      <c r="D22" s="58">
        <v>1729</v>
      </c>
      <c r="E22" s="61"/>
      <c r="F22" s="58"/>
      <c r="G22" s="64"/>
      <c r="H22" s="64"/>
      <c r="I22" s="39"/>
      <c r="J22" s="39"/>
      <c r="K22" s="49">
        <v>0</v>
      </c>
      <c r="L22">
        <v>11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8">
        <v>11</v>
      </c>
      <c r="B23" s="58">
        <v>1830</v>
      </c>
      <c r="C23" s="61">
        <v>21</v>
      </c>
      <c r="D23" s="58">
        <v>1840</v>
      </c>
      <c r="E23" s="61"/>
      <c r="F23" s="58"/>
      <c r="G23" s="64"/>
      <c r="H23" s="64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1936</v>
      </c>
      <c r="C24" s="60">
        <v>21</v>
      </c>
      <c r="D24" s="57">
        <v>1969</v>
      </c>
      <c r="E24" s="60"/>
      <c r="F24" s="57"/>
      <c r="G24" s="63"/>
      <c r="H24" s="63"/>
      <c r="I24" s="40"/>
      <c r="J24" s="40"/>
      <c r="K24" s="41">
        <v>0</v>
      </c>
      <c r="L24">
        <v>12</v>
      </c>
      <c r="O24" s="43" t="s">
        <v>106</v>
      </c>
      <c r="P24" s="45">
        <f>U8</f>
        <v>4</v>
      </c>
      <c r="Q24" s="45">
        <f>Z8</f>
        <v>4</v>
      </c>
      <c r="R24" s="45">
        <f>AE8</f>
        <v>7</v>
      </c>
      <c r="S24" s="45">
        <f>AJ8</f>
        <v>7</v>
      </c>
      <c r="T24" s="45">
        <f>AO8</f>
        <v>8</v>
      </c>
      <c r="U24" s="45">
        <f>AT8</f>
        <v>9</v>
      </c>
      <c r="V24" s="43"/>
    </row>
    <row r="25" spans="1:22" x14ac:dyDescent="0.3">
      <c r="A25" s="57">
        <v>11</v>
      </c>
      <c r="B25" s="57">
        <v>2066</v>
      </c>
      <c r="C25" s="60">
        <v>21</v>
      </c>
      <c r="D25" s="57">
        <v>2090</v>
      </c>
      <c r="E25" s="60"/>
      <c r="F25" s="57"/>
      <c r="G25" s="63"/>
      <c r="H25" s="63"/>
      <c r="I25" s="40"/>
      <c r="J25" s="40"/>
      <c r="K25" s="41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2196</v>
      </c>
      <c r="C26" s="60">
        <v>21</v>
      </c>
      <c r="D26" s="57">
        <v>2204</v>
      </c>
      <c r="E26" s="60"/>
      <c r="F26" s="57"/>
      <c r="G26" s="63"/>
      <c r="H26" s="63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2300</v>
      </c>
      <c r="C27" s="60">
        <v>21</v>
      </c>
      <c r="D27" s="57">
        <v>2319</v>
      </c>
      <c r="E27" s="60"/>
      <c r="F27" s="57"/>
      <c r="G27" s="63"/>
      <c r="H27" s="63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2417</v>
      </c>
      <c r="C28" s="60">
        <v>12</v>
      </c>
      <c r="D28" s="57">
        <v>2427</v>
      </c>
      <c r="E28" s="60"/>
      <c r="F28" s="57"/>
      <c r="G28" s="63"/>
      <c r="H28" s="63"/>
      <c r="I28" s="40"/>
      <c r="J28" s="40"/>
      <c r="K28" s="41">
        <v>0</v>
      </c>
      <c r="L28">
        <v>11</v>
      </c>
      <c r="N28" s="39"/>
      <c r="O28" s="48" t="s">
        <v>110</v>
      </c>
      <c r="P28">
        <f>D15/P20</f>
        <v>103.88888888888889</v>
      </c>
      <c r="Q28">
        <f>(D23-D15)/Q20</f>
        <v>113.125</v>
      </c>
      <c r="R28">
        <f>(D32-D23)/R20</f>
        <v>120.55555555555556</v>
      </c>
      <c r="S28">
        <f>(D41-D32)/S20</f>
        <v>123.11111111111111</v>
      </c>
      <c r="T28">
        <f>(D49-D41)/T20</f>
        <v>110</v>
      </c>
      <c r="U28">
        <f>(D58-D49)/U20</f>
        <v>108.44444444444444</v>
      </c>
    </row>
    <row r="29" spans="1:22" x14ac:dyDescent="0.3">
      <c r="A29" s="57">
        <v>11</v>
      </c>
      <c r="B29" s="57">
        <v>2526</v>
      </c>
      <c r="C29" s="60">
        <v>21</v>
      </c>
      <c r="D29" s="57">
        <v>2564</v>
      </c>
      <c r="E29" s="60"/>
      <c r="F29" s="57"/>
      <c r="G29" s="63"/>
      <c r="H29" s="63"/>
      <c r="I29" s="40"/>
      <c r="J29" s="40"/>
      <c r="K29" s="41">
        <v>0</v>
      </c>
      <c r="L29">
        <v>12</v>
      </c>
    </row>
    <row r="30" spans="1:22" x14ac:dyDescent="0.3">
      <c r="A30" s="57">
        <v>11</v>
      </c>
      <c r="B30" s="57">
        <v>2671</v>
      </c>
      <c r="C30" s="60">
        <v>21</v>
      </c>
      <c r="D30" s="57">
        <v>2696</v>
      </c>
      <c r="E30" s="60"/>
      <c r="F30" s="57"/>
      <c r="G30" s="63"/>
      <c r="H30" s="63"/>
      <c r="I30" s="40"/>
      <c r="J30" s="40"/>
      <c r="K30" s="41">
        <v>0</v>
      </c>
      <c r="L30">
        <v>12</v>
      </c>
    </row>
    <row r="31" spans="1:22" x14ac:dyDescent="0.3">
      <c r="A31" s="57">
        <v>11</v>
      </c>
      <c r="B31" s="57">
        <v>2800</v>
      </c>
      <c r="C31" s="60">
        <v>12</v>
      </c>
      <c r="D31" s="57">
        <v>2810</v>
      </c>
      <c r="E31" s="60"/>
      <c r="F31" s="57"/>
      <c r="G31" s="63"/>
      <c r="H31" s="63"/>
      <c r="I31" s="40"/>
      <c r="J31" s="40"/>
      <c r="K31" s="41">
        <v>0</v>
      </c>
      <c r="L31">
        <v>11</v>
      </c>
    </row>
    <row r="32" spans="1:22" x14ac:dyDescent="0.3">
      <c r="A32" s="57">
        <v>11</v>
      </c>
      <c r="B32" s="57">
        <v>2908</v>
      </c>
      <c r="C32" s="60">
        <v>21</v>
      </c>
      <c r="D32" s="57">
        <v>2925</v>
      </c>
      <c r="E32" s="60"/>
      <c r="F32" s="57"/>
      <c r="G32" s="63"/>
      <c r="H32" s="63"/>
      <c r="I32" s="40"/>
      <c r="J32" s="40"/>
      <c r="K32" s="41">
        <v>0</v>
      </c>
      <c r="L32">
        <v>12</v>
      </c>
    </row>
    <row r="33" spans="1:12" x14ac:dyDescent="0.3">
      <c r="A33" s="58">
        <v>11</v>
      </c>
      <c r="B33" s="58">
        <v>3025</v>
      </c>
      <c r="C33" s="61">
        <v>12</v>
      </c>
      <c r="D33" s="58">
        <v>3033</v>
      </c>
      <c r="E33" s="61"/>
      <c r="F33" s="58"/>
      <c r="G33" s="64"/>
      <c r="H33" s="64"/>
      <c r="I33" s="39"/>
      <c r="J33" s="39"/>
      <c r="K33" s="49">
        <v>0</v>
      </c>
      <c r="L33">
        <v>11</v>
      </c>
    </row>
    <row r="34" spans="1:12" x14ac:dyDescent="0.3">
      <c r="A34" s="58">
        <v>22</v>
      </c>
      <c r="B34" s="58">
        <v>3141</v>
      </c>
      <c r="C34" s="61">
        <v>23</v>
      </c>
      <c r="D34" s="58">
        <v>3154</v>
      </c>
      <c r="E34" s="61"/>
      <c r="F34" s="58"/>
      <c r="G34" s="64"/>
      <c r="H34" s="64"/>
      <c r="I34" s="39"/>
      <c r="J34" s="39"/>
      <c r="K34" s="49">
        <v>0</v>
      </c>
      <c r="L34">
        <v>22</v>
      </c>
    </row>
    <row r="35" spans="1:12" x14ac:dyDescent="0.3">
      <c r="A35" s="58">
        <v>11</v>
      </c>
      <c r="B35" s="58">
        <v>3252</v>
      </c>
      <c r="C35" s="61">
        <v>21</v>
      </c>
      <c r="D35" s="58">
        <v>3291</v>
      </c>
      <c r="E35" s="61"/>
      <c r="F35" s="58"/>
      <c r="G35" s="64"/>
      <c r="H35" s="64"/>
      <c r="I35" s="39"/>
      <c r="J35" s="39"/>
      <c r="K35" s="49">
        <v>0</v>
      </c>
      <c r="L35">
        <v>12</v>
      </c>
    </row>
    <row r="36" spans="1:12" x14ac:dyDescent="0.3">
      <c r="A36" s="58">
        <v>11</v>
      </c>
      <c r="B36" s="58">
        <v>3394</v>
      </c>
      <c r="C36" s="61">
        <v>21</v>
      </c>
      <c r="D36" s="58">
        <v>3409</v>
      </c>
      <c r="E36" s="61"/>
      <c r="F36" s="58"/>
      <c r="G36" s="64"/>
      <c r="H36" s="64"/>
      <c r="I36" s="39"/>
      <c r="J36" s="39"/>
      <c r="K36" s="49">
        <v>0</v>
      </c>
      <c r="L36">
        <v>12</v>
      </c>
    </row>
    <row r="37" spans="1:12" x14ac:dyDescent="0.3">
      <c r="A37" s="58">
        <v>11</v>
      </c>
      <c r="B37" s="58">
        <v>3507</v>
      </c>
      <c r="C37" s="61">
        <v>21</v>
      </c>
      <c r="D37" s="58">
        <v>3516</v>
      </c>
      <c r="E37" s="61"/>
      <c r="F37" s="58"/>
      <c r="G37" s="64"/>
      <c r="H37" s="64"/>
      <c r="I37" s="39"/>
      <c r="J37" s="39"/>
      <c r="K37" s="49">
        <v>0</v>
      </c>
      <c r="L37">
        <v>12</v>
      </c>
    </row>
    <row r="38" spans="1:12" x14ac:dyDescent="0.3">
      <c r="A38" s="58">
        <v>11</v>
      </c>
      <c r="B38" s="58">
        <v>3617</v>
      </c>
      <c r="C38" s="61">
        <v>21</v>
      </c>
      <c r="D38" s="58">
        <v>3676</v>
      </c>
      <c r="E38" s="61"/>
      <c r="F38" s="58"/>
      <c r="G38" s="64"/>
      <c r="H38" s="64"/>
      <c r="I38" s="39"/>
      <c r="J38" s="39"/>
      <c r="K38" s="49">
        <v>0</v>
      </c>
      <c r="L38">
        <v>12</v>
      </c>
    </row>
    <row r="39" spans="1:12" x14ac:dyDescent="0.3">
      <c r="A39" s="58">
        <v>11</v>
      </c>
      <c r="B39" s="58">
        <v>3776</v>
      </c>
      <c r="C39" s="61">
        <v>21</v>
      </c>
      <c r="D39" s="58">
        <v>3813</v>
      </c>
      <c r="E39" s="61"/>
      <c r="F39" s="58"/>
      <c r="G39" s="64"/>
      <c r="H39" s="64"/>
      <c r="I39" s="39"/>
      <c r="J39" s="39"/>
      <c r="K39" s="49">
        <v>0</v>
      </c>
      <c r="L39">
        <v>12</v>
      </c>
    </row>
    <row r="40" spans="1:12" x14ac:dyDescent="0.3">
      <c r="A40" s="58">
        <v>11</v>
      </c>
      <c r="B40" s="58">
        <v>3907</v>
      </c>
      <c r="C40" s="61">
        <v>21</v>
      </c>
      <c r="D40" s="58">
        <v>3916</v>
      </c>
      <c r="E40" s="61"/>
      <c r="F40" s="58"/>
      <c r="G40" s="64"/>
      <c r="H40" s="64"/>
      <c r="I40" s="39"/>
      <c r="J40" s="39"/>
      <c r="K40" s="49">
        <v>0</v>
      </c>
      <c r="L40">
        <v>12</v>
      </c>
    </row>
    <row r="41" spans="1:12" x14ac:dyDescent="0.3">
      <c r="A41" s="58">
        <v>11</v>
      </c>
      <c r="B41" s="58">
        <v>4015</v>
      </c>
      <c r="C41" s="61">
        <v>21</v>
      </c>
      <c r="D41" s="58">
        <v>4033</v>
      </c>
      <c r="E41" s="61"/>
      <c r="F41" s="58"/>
      <c r="G41" s="64"/>
      <c r="H41" s="64"/>
      <c r="I41" s="39"/>
      <c r="J41" s="39"/>
      <c r="K41" s="49">
        <v>0</v>
      </c>
      <c r="L41">
        <v>12</v>
      </c>
    </row>
    <row r="42" spans="1:12" x14ac:dyDescent="0.3">
      <c r="A42" s="57">
        <v>11</v>
      </c>
      <c r="B42" s="57">
        <v>4129</v>
      </c>
      <c r="C42" s="60">
        <v>21</v>
      </c>
      <c r="D42" s="57">
        <v>4152</v>
      </c>
      <c r="E42" s="60"/>
      <c r="F42" s="57"/>
      <c r="G42" s="63"/>
      <c r="H42" s="63"/>
      <c r="I42" s="40"/>
      <c r="J42" s="40"/>
      <c r="K42" s="41">
        <v>0</v>
      </c>
      <c r="L42">
        <v>12</v>
      </c>
    </row>
    <row r="43" spans="1:12" x14ac:dyDescent="0.3">
      <c r="A43" s="57">
        <v>11</v>
      </c>
      <c r="B43" s="57">
        <v>4249</v>
      </c>
      <c r="C43" s="60">
        <v>21</v>
      </c>
      <c r="D43" s="57">
        <v>4258</v>
      </c>
      <c r="E43" s="60"/>
      <c r="F43" s="57"/>
      <c r="G43" s="63"/>
      <c r="H43" s="63"/>
      <c r="I43" s="40"/>
      <c r="J43" s="40"/>
      <c r="K43" s="41">
        <v>0</v>
      </c>
      <c r="L43">
        <v>12</v>
      </c>
    </row>
    <row r="44" spans="1:12" x14ac:dyDescent="0.3">
      <c r="A44" s="57">
        <v>11</v>
      </c>
      <c r="B44" s="57">
        <v>4350</v>
      </c>
      <c r="C44" s="60">
        <v>21</v>
      </c>
      <c r="D44" s="57">
        <v>4359</v>
      </c>
      <c r="E44" s="60"/>
      <c r="F44" s="57"/>
      <c r="G44" s="63"/>
      <c r="H44" s="63"/>
      <c r="I44" s="40"/>
      <c r="J44" s="40"/>
      <c r="K44" s="41">
        <v>0</v>
      </c>
      <c r="L44">
        <v>12</v>
      </c>
    </row>
    <row r="45" spans="1:12" x14ac:dyDescent="0.3">
      <c r="A45" s="57">
        <v>11</v>
      </c>
      <c r="B45" s="57">
        <v>4457</v>
      </c>
      <c r="C45" s="60">
        <v>21</v>
      </c>
      <c r="D45" s="57">
        <v>4465</v>
      </c>
      <c r="E45" s="60"/>
      <c r="F45" s="57"/>
      <c r="G45" s="63"/>
      <c r="H45" s="63"/>
      <c r="I45" s="40"/>
      <c r="J45" s="40"/>
      <c r="K45" s="41">
        <v>0</v>
      </c>
      <c r="L45">
        <v>12</v>
      </c>
    </row>
    <row r="46" spans="1:12" x14ac:dyDescent="0.3">
      <c r="A46" s="57">
        <v>11</v>
      </c>
      <c r="B46" s="57">
        <v>4559</v>
      </c>
      <c r="C46" s="60">
        <v>21</v>
      </c>
      <c r="D46" s="57">
        <v>4590</v>
      </c>
      <c r="E46" s="60"/>
      <c r="F46" s="57"/>
      <c r="G46" s="63"/>
      <c r="H46" s="63"/>
      <c r="I46" s="40"/>
      <c r="J46" s="40"/>
      <c r="K46" s="41">
        <v>0</v>
      </c>
      <c r="L46">
        <v>12</v>
      </c>
    </row>
    <row r="47" spans="1:12" x14ac:dyDescent="0.3">
      <c r="A47" s="57">
        <v>11</v>
      </c>
      <c r="B47" s="57">
        <v>4683</v>
      </c>
      <c r="C47" s="60">
        <v>21</v>
      </c>
      <c r="D47" s="57">
        <v>4703</v>
      </c>
      <c r="E47" s="60"/>
      <c r="F47" s="57"/>
      <c r="G47" s="63"/>
      <c r="H47" s="63"/>
      <c r="I47" s="40"/>
      <c r="J47" s="40"/>
      <c r="K47" s="41">
        <v>0</v>
      </c>
      <c r="L47">
        <v>12</v>
      </c>
    </row>
    <row r="48" spans="1:12" x14ac:dyDescent="0.3">
      <c r="A48" s="57">
        <v>11</v>
      </c>
      <c r="B48" s="57">
        <v>4794</v>
      </c>
      <c r="C48" s="60">
        <v>21</v>
      </c>
      <c r="D48" s="57">
        <v>4808</v>
      </c>
      <c r="E48" s="60"/>
      <c r="F48" s="57"/>
      <c r="G48" s="63"/>
      <c r="H48" s="63"/>
      <c r="I48" s="40"/>
      <c r="J48" s="40"/>
      <c r="K48" s="41">
        <v>0</v>
      </c>
      <c r="L48">
        <v>12</v>
      </c>
    </row>
    <row r="49" spans="1:12" x14ac:dyDescent="0.3">
      <c r="A49" s="57">
        <v>11</v>
      </c>
      <c r="B49" s="57">
        <v>4899</v>
      </c>
      <c r="C49" s="60">
        <v>21</v>
      </c>
      <c r="D49" s="57">
        <v>4913</v>
      </c>
      <c r="E49" s="60"/>
      <c r="F49" s="57"/>
      <c r="G49" s="63"/>
      <c r="H49" s="63"/>
      <c r="I49" s="40"/>
      <c r="J49" s="40"/>
      <c r="K49" s="41">
        <v>0</v>
      </c>
      <c r="L49">
        <v>12</v>
      </c>
    </row>
    <row r="50" spans="1:12" x14ac:dyDescent="0.3">
      <c r="A50" s="58">
        <v>11</v>
      </c>
      <c r="B50" s="58">
        <v>5005</v>
      </c>
      <c r="C50" s="61">
        <v>21</v>
      </c>
      <c r="D50" s="58">
        <v>5025</v>
      </c>
      <c r="E50" s="61"/>
      <c r="F50" s="58"/>
      <c r="G50" s="64"/>
      <c r="H50" s="64"/>
      <c r="I50" s="39"/>
      <c r="J50" s="39"/>
      <c r="K50" s="49">
        <v>0</v>
      </c>
      <c r="L50">
        <v>12</v>
      </c>
    </row>
    <row r="51" spans="1:12" x14ac:dyDescent="0.3">
      <c r="A51" s="58">
        <v>11</v>
      </c>
      <c r="B51" s="58">
        <v>5117</v>
      </c>
      <c r="C51" s="61">
        <v>21</v>
      </c>
      <c r="D51" s="58">
        <v>5128</v>
      </c>
      <c r="E51" s="61"/>
      <c r="F51" s="58"/>
      <c r="G51" s="64"/>
      <c r="H51" s="64"/>
      <c r="I51" s="39"/>
      <c r="J51" s="39"/>
      <c r="K51" s="49">
        <v>0</v>
      </c>
      <c r="L51">
        <v>12</v>
      </c>
    </row>
    <row r="52" spans="1:12" x14ac:dyDescent="0.3">
      <c r="A52" s="58">
        <v>11</v>
      </c>
      <c r="B52" s="58">
        <v>5226</v>
      </c>
      <c r="C52" s="61">
        <v>21</v>
      </c>
      <c r="D52" s="58">
        <v>5235</v>
      </c>
      <c r="E52" s="61"/>
      <c r="F52" s="58"/>
      <c r="G52" s="64"/>
      <c r="H52" s="64"/>
      <c r="I52" s="39"/>
      <c r="J52" s="39"/>
      <c r="K52" s="49">
        <v>0</v>
      </c>
      <c r="L52">
        <v>12</v>
      </c>
    </row>
    <row r="53" spans="1:12" x14ac:dyDescent="0.3">
      <c r="A53" s="58">
        <v>11</v>
      </c>
      <c r="B53" s="58">
        <v>5331</v>
      </c>
      <c r="C53" s="61">
        <v>21</v>
      </c>
      <c r="D53" s="58">
        <v>5344</v>
      </c>
      <c r="E53" s="61"/>
      <c r="F53" s="58"/>
      <c r="G53" s="64"/>
      <c r="H53" s="64"/>
      <c r="I53" s="39"/>
      <c r="J53" s="39"/>
      <c r="K53" s="49">
        <v>0</v>
      </c>
      <c r="L53">
        <v>12</v>
      </c>
    </row>
    <row r="54" spans="1:12" x14ac:dyDescent="0.3">
      <c r="A54" s="58">
        <v>11</v>
      </c>
      <c r="B54" s="58">
        <v>5435</v>
      </c>
      <c r="C54" s="61">
        <v>21</v>
      </c>
      <c r="D54" s="58">
        <v>5445</v>
      </c>
      <c r="E54" s="61"/>
      <c r="F54" s="58"/>
      <c r="G54" s="64"/>
      <c r="H54" s="64"/>
      <c r="I54" s="39"/>
      <c r="J54" s="39"/>
      <c r="K54" s="49">
        <v>0</v>
      </c>
      <c r="L54">
        <v>12</v>
      </c>
    </row>
    <row r="55" spans="1:12" x14ac:dyDescent="0.3">
      <c r="A55" s="58">
        <v>11</v>
      </c>
      <c r="B55" s="58">
        <v>5548</v>
      </c>
      <c r="C55" s="61">
        <v>21</v>
      </c>
      <c r="D55" s="58">
        <v>5560</v>
      </c>
      <c r="E55" s="61"/>
      <c r="F55" s="58"/>
      <c r="G55" s="64"/>
      <c r="H55" s="64"/>
      <c r="I55" s="39"/>
      <c r="J55" s="39"/>
      <c r="K55" s="49">
        <v>0</v>
      </c>
      <c r="L55">
        <v>12</v>
      </c>
    </row>
    <row r="56" spans="1:12" x14ac:dyDescent="0.3">
      <c r="A56" s="58">
        <v>11</v>
      </c>
      <c r="B56" s="58">
        <v>5668</v>
      </c>
      <c r="C56" s="61">
        <v>21</v>
      </c>
      <c r="D56" s="58">
        <v>5684</v>
      </c>
      <c r="E56" s="61"/>
      <c r="F56" s="58"/>
      <c r="G56" s="64"/>
      <c r="H56" s="64"/>
      <c r="I56" s="39"/>
      <c r="J56" s="39"/>
      <c r="K56" s="49">
        <v>0</v>
      </c>
      <c r="L56">
        <v>12</v>
      </c>
    </row>
    <row r="57" spans="1:12" x14ac:dyDescent="0.3">
      <c r="A57" s="58">
        <v>11</v>
      </c>
      <c r="B57" s="58">
        <v>5776</v>
      </c>
      <c r="C57" s="61">
        <v>21</v>
      </c>
      <c r="D57" s="58">
        <v>5786</v>
      </c>
      <c r="E57" s="61"/>
      <c r="F57" s="58"/>
      <c r="G57" s="64"/>
      <c r="H57" s="64"/>
      <c r="I57" s="39"/>
      <c r="J57" s="39"/>
      <c r="K57" s="49">
        <v>0</v>
      </c>
      <c r="L57">
        <v>12</v>
      </c>
    </row>
    <row r="58" spans="1:12" x14ac:dyDescent="0.3">
      <c r="A58" s="58">
        <v>11</v>
      </c>
      <c r="B58" s="58">
        <v>5880</v>
      </c>
      <c r="C58" s="61">
        <v>21</v>
      </c>
      <c r="D58" s="58">
        <v>5889</v>
      </c>
      <c r="E58" s="61"/>
      <c r="F58" s="58"/>
      <c r="G58" s="64"/>
      <c r="H58" s="64"/>
      <c r="I58" s="39"/>
      <c r="J58" s="39"/>
      <c r="K58" s="49">
        <v>1</v>
      </c>
      <c r="L58">
        <v>12</v>
      </c>
    </row>
    <row r="59" spans="1:12" x14ac:dyDescent="0.3">
      <c r="A59" s="17"/>
      <c r="B59" s="17"/>
      <c r="C59" s="17"/>
      <c r="D59" s="17"/>
      <c r="E59" s="17"/>
      <c r="F59" s="17"/>
      <c r="G59" s="17"/>
      <c r="H5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130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56</v>
      </c>
      <c r="V3" s="25" t="s">
        <v>118</v>
      </c>
      <c r="W3">
        <f>COUNTA(L7:L15)</f>
        <v>9</v>
      </c>
      <c r="AA3" s="25" t="s">
        <v>118</v>
      </c>
      <c r="AB3">
        <f>COUNTA(L16:L25)</f>
        <v>10</v>
      </c>
      <c r="AF3" s="25" t="s">
        <v>118</v>
      </c>
      <c r="AG3">
        <f>COUNTA(L26:L34)</f>
        <v>9</v>
      </c>
      <c r="AK3" s="25" t="s">
        <v>118</v>
      </c>
      <c r="AL3">
        <f>COUNTA(L35:L43)</f>
        <v>9</v>
      </c>
      <c r="AP3" s="25" t="s">
        <v>118</v>
      </c>
      <c r="AQ3">
        <f>COUNTA(L44:L53)</f>
        <v>10</v>
      </c>
      <c r="AU3" s="25" t="s">
        <v>118</v>
      </c>
      <c r="AV3">
        <f>COUNTA(L54:L62)</f>
        <v>9</v>
      </c>
    </row>
    <row r="4" spans="1:48" x14ac:dyDescent="0.3">
      <c r="P4" s="25" t="s">
        <v>86</v>
      </c>
      <c r="Q4" s="26">
        <f>SUM(O7:O14)</f>
        <v>56</v>
      </c>
      <c r="V4" s="25" t="s">
        <v>119</v>
      </c>
      <c r="W4">
        <f>SUM(U7:U14)</f>
        <v>9</v>
      </c>
      <c r="AA4" s="25" t="s">
        <v>119</v>
      </c>
      <c r="AB4">
        <f>SUM(Z7:Z14)</f>
        <v>10</v>
      </c>
      <c r="AF4" s="25" t="s">
        <v>119</v>
      </c>
      <c r="AG4">
        <f>SUM(AE7:AE14)</f>
        <v>9</v>
      </c>
      <c r="AK4" s="25" t="s">
        <v>119</v>
      </c>
      <c r="AL4">
        <f>SUM(AJ7:AJ14)</f>
        <v>9</v>
      </c>
      <c r="AP4" s="25" t="s">
        <v>119</v>
      </c>
      <c r="AQ4">
        <f>SUM(AO7:AO14)</f>
        <v>10</v>
      </c>
      <c r="AU4" s="25" t="s">
        <v>119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22</v>
      </c>
      <c r="B7" s="56">
        <v>31</v>
      </c>
      <c r="C7" s="59">
        <v>14</v>
      </c>
      <c r="D7" s="56">
        <v>44</v>
      </c>
      <c r="E7" s="59"/>
      <c r="F7" s="56"/>
      <c r="G7" s="62"/>
      <c r="H7" s="62"/>
      <c r="I7" s="40"/>
      <c r="J7" s="40"/>
      <c r="K7" s="41">
        <v>0</v>
      </c>
      <c r="L7">
        <v>21</v>
      </c>
      <c r="N7" s="34">
        <v>11</v>
      </c>
      <c r="O7" s="34">
        <f>COUNTIF($L$7:$L$500,N7)</f>
        <v>19</v>
      </c>
      <c r="P7" s="34">
        <f>O7/$Q$4</f>
        <v>0.3392857142857143</v>
      </c>
      <c r="Q7" s="34">
        <f>IF(P7=0,0,(P7*((LOG(P7))/LOG(2))))</f>
        <v>-0.52909144220832771</v>
      </c>
      <c r="T7" s="34">
        <f>N7</f>
        <v>11</v>
      </c>
      <c r="U7" s="34">
        <f>COUNTIF(L7:L15,T7)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COUNTIF(L16:L25,Y7)</f>
        <v>2</v>
      </c>
      <c r="AA7" s="34">
        <f>Z7/(AB4-Z8)</f>
        <v>1</v>
      </c>
      <c r="AB7" s="34">
        <f>IF(AA7=0,0,(AA7*((LOG(AA7))/LOG(2))))</f>
        <v>0</v>
      </c>
      <c r="AD7" s="34">
        <f>N7</f>
        <v>11</v>
      </c>
      <c r="AE7" s="34">
        <f>COUNTIF(L26:L34,AD7)</f>
        <v>2</v>
      </c>
      <c r="AF7" s="34">
        <f>AE7/(AG4-AE8)</f>
        <v>1</v>
      </c>
      <c r="AG7" s="34">
        <f>IF(AF7=0,0,(AF7*((LOG(AF7))/LOG(2))))</f>
        <v>0</v>
      </c>
      <c r="AI7" s="34">
        <f>N7</f>
        <v>11</v>
      </c>
      <c r="AJ7" s="34">
        <f>COUNTIF(L35:L43,AI7)</f>
        <v>5</v>
      </c>
      <c r="AK7" s="34">
        <f>AJ7/(AL4-AJ8)</f>
        <v>0.83333333333333337</v>
      </c>
      <c r="AL7" s="34">
        <f>IF(AK7=0,0,(AK7*((LOG(AK7))/LOG(2))))</f>
        <v>-0.21919533819482812</v>
      </c>
      <c r="AN7" s="34">
        <f>N7</f>
        <v>11</v>
      </c>
      <c r="AO7" s="34">
        <f>COUNTIF(L44:L53,AN7)</f>
        <v>7</v>
      </c>
      <c r="AP7" s="34">
        <f>AO7/(AQ4-AO8)</f>
        <v>1</v>
      </c>
      <c r="AQ7" s="34">
        <f>IF(AP7=0,0,(AP7*((LOG(AP7))/LOG(2))))</f>
        <v>0</v>
      </c>
      <c r="AS7" s="34">
        <f>N7</f>
        <v>11</v>
      </c>
      <c r="AT7" s="34">
        <f>COUNTIF(L54:L62,AS7)</f>
        <v>3</v>
      </c>
      <c r="AU7" s="34">
        <f>AT7/(AV4-AT8)</f>
        <v>0.75</v>
      </c>
      <c r="AV7" s="34">
        <f>IF(AU7=0,0,(AU7*((LOG(AU7))/LOG(2))))</f>
        <v>-0.31127812445913283</v>
      </c>
    </row>
    <row r="8" spans="1:48" x14ac:dyDescent="0.3">
      <c r="A8" s="57">
        <v>11</v>
      </c>
      <c r="B8" s="57">
        <v>151</v>
      </c>
      <c r="C8" s="60">
        <v>21</v>
      </c>
      <c r="D8" s="57">
        <v>165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34</v>
      </c>
      <c r="P8" s="34">
        <f>O8/$Q$4</f>
        <v>0.6071428571428571</v>
      </c>
      <c r="Q8" s="34">
        <f>IF(P8=0,0,(P8*((LOG(P8))/LOG(2))))</f>
        <v>-0.43707733477583927</v>
      </c>
      <c r="T8" s="34">
        <f>N8</f>
        <v>12</v>
      </c>
      <c r="U8" s="34">
        <f>COUNTIF(L7:L15,T8)</f>
        <v>8</v>
      </c>
      <c r="V8" s="53"/>
      <c r="W8" s="54"/>
      <c r="Y8" s="34">
        <f>N8</f>
        <v>12</v>
      </c>
      <c r="Z8" s="34">
        <f>COUNTIF(L16:L25,Y8)</f>
        <v>8</v>
      </c>
      <c r="AA8" s="53"/>
      <c r="AB8" s="54"/>
      <c r="AD8" s="34">
        <f>N8</f>
        <v>12</v>
      </c>
      <c r="AE8" s="34">
        <f>COUNTIF(L26:L34,AD8)</f>
        <v>7</v>
      </c>
      <c r="AF8" s="53"/>
      <c r="AG8" s="54"/>
      <c r="AI8" s="34">
        <f>N8</f>
        <v>12</v>
      </c>
      <c r="AJ8" s="34">
        <f>COUNTIF(L35:L43,AI8)</f>
        <v>3</v>
      </c>
      <c r="AK8" s="53"/>
      <c r="AL8" s="54"/>
      <c r="AN8" s="34">
        <f>N8</f>
        <v>12</v>
      </c>
      <c r="AO8" s="34">
        <f>COUNTIF(L44:L53,AN8)</f>
        <v>3</v>
      </c>
      <c r="AP8" s="53"/>
      <c r="AQ8" s="54"/>
      <c r="AS8" s="34">
        <f>N8</f>
        <v>12</v>
      </c>
      <c r="AT8" s="34">
        <f>COUNTIF(L54:L62,AS8)</f>
        <v>5</v>
      </c>
      <c r="AU8" s="53"/>
      <c r="AV8" s="54"/>
    </row>
    <row r="9" spans="1:48" x14ac:dyDescent="0.3">
      <c r="A9" s="57">
        <v>11</v>
      </c>
      <c r="B9" s="57">
        <v>263</v>
      </c>
      <c r="C9" s="60">
        <v>21</v>
      </c>
      <c r="D9" s="57">
        <v>273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1</v>
      </c>
      <c r="P9" s="34">
        <f>O9/$Q$4</f>
        <v>1.7857142857142856E-2</v>
      </c>
      <c r="Q9" s="34">
        <f>IF(P9=0,0,(P9*((LOG(P9))/LOG(2))))</f>
        <v>-0.10370276646531436</v>
      </c>
      <c r="T9" s="34">
        <f>N9</f>
        <v>21</v>
      </c>
      <c r="U9" s="34">
        <f>COUNTIF(L7:L15,T9)</f>
        <v>1</v>
      </c>
      <c r="V9" s="34">
        <f>U9/(W4-U8)</f>
        <v>1</v>
      </c>
      <c r="W9" s="34">
        <f>IF(V9=0,0,(V9*((LOG(V9))/LOG(2))))</f>
        <v>0</v>
      </c>
      <c r="Y9" s="34">
        <f>N9</f>
        <v>21</v>
      </c>
      <c r="Z9" s="34">
        <f>COUNTIF(L16:L25,Y9)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COUNTIF(L26:L34,AD9)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COUNTIF(L35:L43,AI9)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COUNTIF(L44:L53,AN9)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COUNTIF(L54:L62,AS9)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11</v>
      </c>
      <c r="B10" s="57">
        <v>374</v>
      </c>
      <c r="C10" s="60">
        <v>21</v>
      </c>
      <c r="D10" s="57">
        <v>404</v>
      </c>
      <c r="E10" s="60"/>
      <c r="F10" s="57"/>
      <c r="G10" s="63"/>
      <c r="H10" s="63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2</v>
      </c>
      <c r="P10" s="34">
        <f>O10/$Q$4</f>
        <v>3.5714285714285712E-2</v>
      </c>
      <c r="Q10" s="34">
        <f>IF(P10=0,0,(P10*((LOG(P10))/LOG(2))))</f>
        <v>-0.17169124721634299</v>
      </c>
      <c r="T10" s="34">
        <f>N10</f>
        <v>22</v>
      </c>
      <c r="U10" s="34">
        <f>COUNTIF(L7:L15,T10)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COUNTIF(L16:L25,Y10)</f>
        <v>0</v>
      </c>
      <c r="AA10" s="34">
        <f>Z10/(AB4-Z8)</f>
        <v>0</v>
      </c>
      <c r="AB10" s="34">
        <f>IF(AA10=0,0,(AA10*((LOG(AA10))/LOG(2))))</f>
        <v>0</v>
      </c>
      <c r="AD10" s="34">
        <f>N10</f>
        <v>22</v>
      </c>
      <c r="AE10" s="34">
        <f>COUNTIF(L26:L34,AD10)</f>
        <v>0</v>
      </c>
      <c r="AF10" s="34">
        <f>AE10/(AG4-AE8)</f>
        <v>0</v>
      </c>
      <c r="AG10" s="34">
        <f>IF(AF10=0,0,(AF10*((LOG(AF10))/LOG(2))))</f>
        <v>0</v>
      </c>
      <c r="AI10" s="34">
        <f>N10</f>
        <v>22</v>
      </c>
      <c r="AJ10" s="34">
        <f>COUNTIF(L35:L43,AI10)</f>
        <v>1</v>
      </c>
      <c r="AK10" s="34">
        <f>AJ10/(AL4-AJ8)</f>
        <v>0.16666666666666666</v>
      </c>
      <c r="AL10" s="34">
        <f>IF(AK10=0,0,(AK10*((LOG(AK10))/LOG(2))))</f>
        <v>-0.43082708345352599</v>
      </c>
      <c r="AN10" s="34">
        <f>N10</f>
        <v>22</v>
      </c>
      <c r="AO10" s="34">
        <f>COUNTIF(L44:L53,AN10)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COUNTIF(L54:L62,AS10)</f>
        <v>1</v>
      </c>
      <c r="AU10" s="34">
        <f>AT10/(AV4-AT8)</f>
        <v>0.25</v>
      </c>
      <c r="AV10" s="34">
        <f>IF(AU10=0,0,(AU10*((LOG(AU10))/LOG(2))))</f>
        <v>-0.5</v>
      </c>
    </row>
    <row r="11" spans="1:48" x14ac:dyDescent="0.3">
      <c r="A11" s="57">
        <v>11</v>
      </c>
      <c r="B11" s="57">
        <v>503</v>
      </c>
      <c r="C11" s="60">
        <v>21</v>
      </c>
      <c r="D11" s="57">
        <v>512</v>
      </c>
      <c r="E11" s="60"/>
      <c r="F11" s="57"/>
      <c r="G11" s="63"/>
      <c r="H11" s="63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COUNTIF(L7:L15,T11)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COUNTIF(L16:L25,Y11)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COUNTIF(L26:L34,AD11)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COUNTIF(L35:L43,AI11)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COUNTIF(L44:L53,AN11)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COUNTIF(L54:L62,AS11)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611</v>
      </c>
      <c r="C12" s="60">
        <v>21</v>
      </c>
      <c r="D12" s="57">
        <v>620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COUNTIF(L7:L15,T12)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COUNTIF(L16:L25,Y12)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COUNTIF(L26:L34,AD12)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COUNTIF(L35:L43,AI12)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COUNTIF(L44:L53,AN12)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COUNTIF(L54:L62,AS12)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716</v>
      </c>
      <c r="C13" s="60">
        <v>21</v>
      </c>
      <c r="D13" s="57">
        <v>726</v>
      </c>
      <c r="E13" s="60"/>
      <c r="F13" s="57"/>
      <c r="G13" s="63"/>
      <c r="H13" s="63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COUNTIF(L7:L15,T13)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COUNTIF(L16:L25,Y13)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COUNTIF(L26:L34,AD13)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COUNTIF(L35:L43,AI13)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COUNTIF(L44:L53,AN13)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COUNTIF(L54:L62,AS13)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822</v>
      </c>
      <c r="C14" s="60">
        <v>21</v>
      </c>
      <c r="D14" s="57">
        <v>831</v>
      </c>
      <c r="E14" s="60"/>
      <c r="F14" s="57"/>
      <c r="G14" s="63"/>
      <c r="H14" s="63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COUNTIF(L7:L15,T14)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COUNTIF(L16:L25,Y14)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COUNTIF(L26:L34,AD14)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COUNTIF(L35:L43,AI14)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COUNTIF(L44:L53,AN14)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COUNTIF(L54:L62,AS14)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923</v>
      </c>
      <c r="C15" s="60">
        <v>21</v>
      </c>
      <c r="D15" s="57">
        <v>932</v>
      </c>
      <c r="E15" s="60"/>
      <c r="F15" s="57"/>
      <c r="G15" s="63"/>
      <c r="H15" s="63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1.2415627906658242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0.65002242164835411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0.81127812445913283</v>
      </c>
    </row>
    <row r="16" spans="1:48" x14ac:dyDescent="0.3">
      <c r="A16" s="58">
        <v>11</v>
      </c>
      <c r="B16" s="58">
        <v>1029</v>
      </c>
      <c r="C16" s="61">
        <v>21</v>
      </c>
      <c r="D16" s="58">
        <v>1047</v>
      </c>
      <c r="E16" s="61"/>
      <c r="F16" s="58"/>
      <c r="G16" s="64"/>
      <c r="H16" s="64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0.21379144332131261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0.20505924315325905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0.25592975357145742</v>
      </c>
    </row>
    <row r="17" spans="1:22" x14ac:dyDescent="0.3">
      <c r="A17" s="58">
        <v>11</v>
      </c>
      <c r="B17" s="58">
        <v>1139</v>
      </c>
      <c r="C17" s="61">
        <v>21</v>
      </c>
      <c r="D17" s="58">
        <v>1148</v>
      </c>
      <c r="E17" s="61"/>
      <c r="F17" s="58"/>
      <c r="G17" s="64"/>
      <c r="H17" s="64"/>
      <c r="I17" s="39"/>
      <c r="J17" s="39"/>
      <c r="K17" s="49">
        <v>0</v>
      </c>
      <c r="L17">
        <v>12</v>
      </c>
    </row>
    <row r="18" spans="1:22" x14ac:dyDescent="0.3">
      <c r="A18" s="58">
        <v>11</v>
      </c>
      <c r="B18" s="58">
        <v>1245</v>
      </c>
      <c r="C18" s="61">
        <v>21</v>
      </c>
      <c r="D18" s="58">
        <v>1252</v>
      </c>
      <c r="E18" s="61"/>
      <c r="F18" s="58"/>
      <c r="G18" s="64"/>
      <c r="H18" s="64"/>
      <c r="I18" s="39"/>
      <c r="J18" s="39"/>
      <c r="K18" s="49">
        <v>0</v>
      </c>
      <c r="L18">
        <v>12</v>
      </c>
    </row>
    <row r="19" spans="1:22" x14ac:dyDescent="0.3">
      <c r="A19" s="58">
        <v>11</v>
      </c>
      <c r="B19" s="58">
        <v>1347</v>
      </c>
      <c r="C19" s="61">
        <v>21</v>
      </c>
      <c r="D19" s="58">
        <v>1365</v>
      </c>
      <c r="E19" s="61"/>
      <c r="F19" s="58"/>
      <c r="G19" s="64"/>
      <c r="H19" s="64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1459</v>
      </c>
      <c r="C20" s="61">
        <v>21</v>
      </c>
      <c r="D20" s="58">
        <v>1469</v>
      </c>
      <c r="E20" s="61"/>
      <c r="F20" s="58"/>
      <c r="G20" s="64"/>
      <c r="H20" s="64"/>
      <c r="I20" s="39"/>
      <c r="J20" s="39"/>
      <c r="K20" s="49">
        <v>0</v>
      </c>
      <c r="L20">
        <v>12</v>
      </c>
      <c r="N20" s="38">
        <f>COUNTIF(L7:L62,G3)</f>
        <v>34</v>
      </c>
      <c r="O20" s="38"/>
      <c r="P20" s="45">
        <v>9</v>
      </c>
      <c r="Q20" s="45">
        <v>10</v>
      </c>
      <c r="R20" s="45">
        <v>9</v>
      </c>
      <c r="S20" s="45">
        <v>9</v>
      </c>
      <c r="T20" s="45">
        <v>10</v>
      </c>
      <c r="U20" s="45">
        <v>9</v>
      </c>
      <c r="V20" s="44"/>
    </row>
    <row r="21" spans="1:22" x14ac:dyDescent="0.3">
      <c r="A21" s="58">
        <v>11</v>
      </c>
      <c r="B21" s="58">
        <v>1561</v>
      </c>
      <c r="C21" s="61">
        <v>21</v>
      </c>
      <c r="D21" s="58">
        <v>1578</v>
      </c>
      <c r="E21" s="61"/>
      <c r="F21" s="58"/>
      <c r="G21" s="64"/>
      <c r="H21" s="64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11</v>
      </c>
      <c r="B22" s="58">
        <v>1677</v>
      </c>
      <c r="C22" s="61">
        <v>21</v>
      </c>
      <c r="D22" s="58">
        <v>1692</v>
      </c>
      <c r="E22" s="61"/>
      <c r="F22" s="58"/>
      <c r="G22" s="64"/>
      <c r="H22" s="64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8">
        <v>11</v>
      </c>
      <c r="B23" s="58">
        <v>1783</v>
      </c>
      <c r="C23" s="61">
        <v>21</v>
      </c>
      <c r="D23" s="58">
        <v>1793</v>
      </c>
      <c r="E23" s="61"/>
      <c r="F23" s="58"/>
      <c r="G23" s="64"/>
      <c r="H23" s="64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8">
        <v>11</v>
      </c>
      <c r="B24" s="58">
        <v>1902</v>
      </c>
      <c r="C24" s="61">
        <v>12</v>
      </c>
      <c r="D24" s="58">
        <v>1910</v>
      </c>
      <c r="E24" s="61"/>
      <c r="F24" s="58"/>
      <c r="G24" s="64"/>
      <c r="H24" s="64"/>
      <c r="I24" s="39"/>
      <c r="J24" s="39"/>
      <c r="K24" s="49">
        <v>0</v>
      </c>
      <c r="L24">
        <v>11</v>
      </c>
      <c r="O24" s="43" t="s">
        <v>106</v>
      </c>
      <c r="P24" s="45">
        <f>U8</f>
        <v>8</v>
      </c>
      <c r="Q24" s="45">
        <f>Z8</f>
        <v>8</v>
      </c>
      <c r="R24" s="45">
        <f>AE8</f>
        <v>7</v>
      </c>
      <c r="S24" s="45">
        <f>AJ8</f>
        <v>3</v>
      </c>
      <c r="T24" s="45">
        <f>AO8</f>
        <v>3</v>
      </c>
      <c r="U24" s="45">
        <f>AT8</f>
        <v>5</v>
      </c>
      <c r="V24" s="43"/>
    </row>
    <row r="25" spans="1:22" x14ac:dyDescent="0.3">
      <c r="A25" s="58">
        <v>11</v>
      </c>
      <c r="B25" s="58">
        <v>2003</v>
      </c>
      <c r="C25" s="61">
        <v>12</v>
      </c>
      <c r="D25" s="58">
        <v>2012</v>
      </c>
      <c r="E25" s="61"/>
      <c r="F25" s="58"/>
      <c r="G25" s="64"/>
      <c r="H25" s="64"/>
      <c r="I25" s="39"/>
      <c r="J25" s="39"/>
      <c r="K25" s="49">
        <v>0</v>
      </c>
      <c r="L25">
        <v>11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2109</v>
      </c>
      <c r="C26" s="60">
        <v>21</v>
      </c>
      <c r="D26" s="57">
        <v>2125</v>
      </c>
      <c r="E26" s="60"/>
      <c r="F26" s="57"/>
      <c r="G26" s="63"/>
      <c r="H26" s="63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2251</v>
      </c>
      <c r="C27" s="60">
        <v>12</v>
      </c>
      <c r="D27" s="57">
        <v>2263</v>
      </c>
      <c r="E27" s="60"/>
      <c r="F27" s="57"/>
      <c r="G27" s="63"/>
      <c r="H27" s="63"/>
      <c r="I27" s="40"/>
      <c r="J27" s="40"/>
      <c r="K27" s="41">
        <v>0</v>
      </c>
      <c r="L27">
        <v>11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2389</v>
      </c>
      <c r="C28" s="60">
        <v>12</v>
      </c>
      <c r="D28" s="57">
        <v>2399</v>
      </c>
      <c r="E28" s="60"/>
      <c r="F28" s="57"/>
      <c r="G28" s="63"/>
      <c r="H28" s="63"/>
      <c r="I28" s="40"/>
      <c r="J28" s="40"/>
      <c r="K28" s="41">
        <v>0</v>
      </c>
      <c r="L28">
        <v>11</v>
      </c>
      <c r="N28" s="39"/>
      <c r="O28" s="48" t="s">
        <v>110</v>
      </c>
      <c r="P28">
        <f>D15/P20</f>
        <v>103.55555555555556</v>
      </c>
      <c r="Q28">
        <f>(D25-D15)/Q20</f>
        <v>108</v>
      </c>
      <c r="R28">
        <f>(D34-D25)/R20</f>
        <v>121.11111111111111</v>
      </c>
      <c r="S28">
        <f>(D43-D34)/S20</f>
        <v>132</v>
      </c>
      <c r="T28">
        <f>(D53-D43)/T20</f>
        <v>152.6</v>
      </c>
      <c r="U28">
        <f>(D62-D53)/U20</f>
        <v>150</v>
      </c>
    </row>
    <row r="29" spans="1:22" x14ac:dyDescent="0.3">
      <c r="A29" s="57">
        <v>11</v>
      </c>
      <c r="B29" s="57">
        <v>2496</v>
      </c>
      <c r="C29" s="60">
        <v>21</v>
      </c>
      <c r="D29" s="57">
        <v>2510</v>
      </c>
      <c r="E29" s="60"/>
      <c r="F29" s="57"/>
      <c r="G29" s="63"/>
      <c r="H29" s="63"/>
      <c r="I29" s="40"/>
      <c r="J29" s="40"/>
      <c r="K29" s="41">
        <v>0</v>
      </c>
      <c r="L29">
        <v>12</v>
      </c>
    </row>
    <row r="30" spans="1:22" x14ac:dyDescent="0.3">
      <c r="A30" s="57">
        <v>11</v>
      </c>
      <c r="B30" s="57">
        <v>2631</v>
      </c>
      <c r="C30" s="60">
        <v>21</v>
      </c>
      <c r="D30" s="57">
        <v>2650</v>
      </c>
      <c r="E30" s="60"/>
      <c r="F30" s="57"/>
      <c r="G30" s="63"/>
      <c r="H30" s="63"/>
      <c r="I30" s="40"/>
      <c r="J30" s="40"/>
      <c r="K30" s="41">
        <v>0</v>
      </c>
      <c r="L30">
        <v>12</v>
      </c>
    </row>
    <row r="31" spans="1:22" x14ac:dyDescent="0.3">
      <c r="A31" s="57">
        <v>11</v>
      </c>
      <c r="B31" s="57">
        <v>2749</v>
      </c>
      <c r="C31" s="60">
        <v>21</v>
      </c>
      <c r="D31" s="57">
        <v>2758</v>
      </c>
      <c r="E31" s="60"/>
      <c r="F31" s="57"/>
      <c r="G31" s="63"/>
      <c r="H31" s="63"/>
      <c r="I31" s="40"/>
      <c r="J31" s="40"/>
      <c r="K31" s="41">
        <v>0</v>
      </c>
      <c r="L31">
        <v>12</v>
      </c>
    </row>
    <row r="32" spans="1:22" x14ac:dyDescent="0.3">
      <c r="A32" s="57">
        <v>11</v>
      </c>
      <c r="B32" s="57">
        <v>2878</v>
      </c>
      <c r="C32" s="60">
        <v>21</v>
      </c>
      <c r="D32" s="57">
        <v>2887</v>
      </c>
      <c r="E32" s="60"/>
      <c r="F32" s="57"/>
      <c r="G32" s="63"/>
      <c r="H32" s="63"/>
      <c r="I32" s="40"/>
      <c r="J32" s="40"/>
      <c r="K32" s="41">
        <v>0</v>
      </c>
      <c r="L32">
        <v>12</v>
      </c>
    </row>
    <row r="33" spans="1:12" x14ac:dyDescent="0.3">
      <c r="A33" s="57">
        <v>11</v>
      </c>
      <c r="B33" s="57">
        <v>2986</v>
      </c>
      <c r="C33" s="60">
        <v>21</v>
      </c>
      <c r="D33" s="57">
        <v>2995</v>
      </c>
      <c r="E33" s="60"/>
      <c r="F33" s="57"/>
      <c r="G33" s="63"/>
      <c r="H33" s="63"/>
      <c r="I33" s="40"/>
      <c r="J33" s="40"/>
      <c r="K33" s="41">
        <v>0</v>
      </c>
      <c r="L33">
        <v>12</v>
      </c>
    </row>
    <row r="34" spans="1:12" x14ac:dyDescent="0.3">
      <c r="A34" s="57">
        <v>11</v>
      </c>
      <c r="B34" s="57">
        <v>3088</v>
      </c>
      <c r="C34" s="60">
        <v>21</v>
      </c>
      <c r="D34" s="57">
        <v>3102</v>
      </c>
      <c r="E34" s="60"/>
      <c r="F34" s="57"/>
      <c r="G34" s="63"/>
      <c r="H34" s="63"/>
      <c r="I34" s="40"/>
      <c r="J34" s="40"/>
      <c r="K34" s="41">
        <v>0</v>
      </c>
      <c r="L34">
        <v>12</v>
      </c>
    </row>
    <row r="35" spans="1:12" x14ac:dyDescent="0.3">
      <c r="A35" s="58">
        <v>11</v>
      </c>
      <c r="B35" s="58">
        <v>3202</v>
      </c>
      <c r="C35" s="61">
        <v>12</v>
      </c>
      <c r="D35" s="58">
        <v>3210</v>
      </c>
      <c r="E35" s="61"/>
      <c r="F35" s="58"/>
      <c r="G35" s="64"/>
      <c r="H35" s="64"/>
      <c r="I35" s="39"/>
      <c r="J35" s="39"/>
      <c r="K35" s="49">
        <v>0</v>
      </c>
      <c r="L35">
        <v>11</v>
      </c>
    </row>
    <row r="36" spans="1:12" x14ac:dyDescent="0.3">
      <c r="A36" s="58">
        <v>11</v>
      </c>
      <c r="B36" s="58">
        <v>3363</v>
      </c>
      <c r="C36" s="61">
        <v>12</v>
      </c>
      <c r="D36" s="58">
        <v>3370</v>
      </c>
      <c r="E36" s="61"/>
      <c r="F36" s="58"/>
      <c r="G36" s="64"/>
      <c r="H36" s="64"/>
      <c r="I36" s="39"/>
      <c r="J36" s="39"/>
      <c r="K36" s="49">
        <v>0</v>
      </c>
      <c r="L36">
        <v>11</v>
      </c>
    </row>
    <row r="37" spans="1:12" x14ac:dyDescent="0.3">
      <c r="A37" s="58">
        <v>11</v>
      </c>
      <c r="B37" s="58">
        <v>3472</v>
      </c>
      <c r="C37" s="61">
        <v>21</v>
      </c>
      <c r="D37" s="58">
        <v>3480</v>
      </c>
      <c r="E37" s="61"/>
      <c r="F37" s="58"/>
      <c r="G37" s="64"/>
      <c r="H37" s="64"/>
      <c r="I37" s="39"/>
      <c r="J37" s="39"/>
      <c r="K37" s="49">
        <v>0</v>
      </c>
      <c r="L37">
        <v>12</v>
      </c>
    </row>
    <row r="38" spans="1:12" x14ac:dyDescent="0.3">
      <c r="A38" s="58">
        <v>11</v>
      </c>
      <c r="B38" s="58">
        <v>3615</v>
      </c>
      <c r="C38" s="61">
        <v>12</v>
      </c>
      <c r="D38" s="58">
        <v>3623</v>
      </c>
      <c r="E38" s="61"/>
      <c r="F38" s="58"/>
      <c r="G38" s="64"/>
      <c r="H38" s="64"/>
      <c r="I38" s="39"/>
      <c r="J38" s="39"/>
      <c r="K38" s="49">
        <v>0</v>
      </c>
      <c r="L38">
        <v>11</v>
      </c>
    </row>
    <row r="39" spans="1:12" x14ac:dyDescent="0.3">
      <c r="A39" s="58">
        <v>11</v>
      </c>
      <c r="B39" s="58">
        <v>3721</v>
      </c>
      <c r="C39" s="61">
        <v>21</v>
      </c>
      <c r="D39" s="58">
        <v>3735</v>
      </c>
      <c r="E39" s="61"/>
      <c r="F39" s="58"/>
      <c r="G39" s="64"/>
      <c r="H39" s="64"/>
      <c r="I39" s="39"/>
      <c r="J39" s="39"/>
      <c r="K39" s="49">
        <v>0</v>
      </c>
      <c r="L39">
        <v>12</v>
      </c>
    </row>
    <row r="40" spans="1:12" x14ac:dyDescent="0.3">
      <c r="A40" s="58">
        <v>11</v>
      </c>
      <c r="B40" s="58">
        <v>3900</v>
      </c>
      <c r="C40" s="61">
        <v>12</v>
      </c>
      <c r="D40" s="58">
        <v>3907</v>
      </c>
      <c r="E40" s="61"/>
      <c r="F40" s="58"/>
      <c r="G40" s="64"/>
      <c r="H40" s="64"/>
      <c r="I40" s="39"/>
      <c r="J40" s="39"/>
      <c r="K40" s="49">
        <v>0</v>
      </c>
      <c r="L40">
        <v>11</v>
      </c>
    </row>
    <row r="41" spans="1:12" x14ac:dyDescent="0.3">
      <c r="A41" s="58">
        <v>11</v>
      </c>
      <c r="B41" s="58">
        <v>4004</v>
      </c>
      <c r="C41" s="61">
        <v>21</v>
      </c>
      <c r="D41" s="58">
        <v>4013</v>
      </c>
      <c r="E41" s="61"/>
      <c r="F41" s="58"/>
      <c r="G41" s="64"/>
      <c r="H41" s="64"/>
      <c r="I41" s="39"/>
      <c r="J41" s="39"/>
      <c r="K41" s="49">
        <v>0</v>
      </c>
      <c r="L41">
        <v>12</v>
      </c>
    </row>
    <row r="42" spans="1:12" x14ac:dyDescent="0.3">
      <c r="A42" s="58">
        <v>22</v>
      </c>
      <c r="B42" s="58">
        <v>4121</v>
      </c>
      <c r="C42" s="61">
        <v>23</v>
      </c>
      <c r="D42" s="58">
        <v>4129</v>
      </c>
      <c r="E42" s="61"/>
      <c r="F42" s="58"/>
      <c r="G42" s="64"/>
      <c r="H42" s="64"/>
      <c r="I42" s="39"/>
      <c r="J42" s="39"/>
      <c r="K42" s="49">
        <v>0</v>
      </c>
      <c r="L42">
        <v>22</v>
      </c>
    </row>
    <row r="43" spans="1:12" x14ac:dyDescent="0.3">
      <c r="A43" s="58">
        <v>11</v>
      </c>
      <c r="B43" s="58">
        <v>4279</v>
      </c>
      <c r="C43" s="61">
        <v>12</v>
      </c>
      <c r="D43" s="58">
        <v>4290</v>
      </c>
      <c r="E43" s="61"/>
      <c r="F43" s="58"/>
      <c r="G43" s="64"/>
      <c r="H43" s="64"/>
      <c r="I43" s="39"/>
      <c r="J43" s="39"/>
      <c r="K43" s="49">
        <v>0</v>
      </c>
      <c r="L43">
        <v>11</v>
      </c>
    </row>
    <row r="44" spans="1:12" x14ac:dyDescent="0.3">
      <c r="A44" s="57">
        <v>11</v>
      </c>
      <c r="B44" s="57">
        <v>4407</v>
      </c>
      <c r="C44" s="60">
        <v>21</v>
      </c>
      <c r="D44" s="57">
        <v>4416</v>
      </c>
      <c r="E44" s="60"/>
      <c r="F44" s="57"/>
      <c r="G44" s="63"/>
      <c r="H44" s="63"/>
      <c r="I44" s="40"/>
      <c r="J44" s="40"/>
      <c r="K44" s="41">
        <v>0</v>
      </c>
      <c r="L44">
        <v>12</v>
      </c>
    </row>
    <row r="45" spans="1:12" x14ac:dyDescent="0.3">
      <c r="A45" s="57">
        <v>11</v>
      </c>
      <c r="B45" s="57">
        <v>4530</v>
      </c>
      <c r="C45" s="60">
        <v>21</v>
      </c>
      <c r="D45" s="57">
        <v>4539</v>
      </c>
      <c r="E45" s="60"/>
      <c r="F45" s="57"/>
      <c r="G45" s="63"/>
      <c r="H45" s="63"/>
      <c r="I45" s="40"/>
      <c r="J45" s="40"/>
      <c r="K45" s="41">
        <v>0</v>
      </c>
      <c r="L45">
        <v>12</v>
      </c>
    </row>
    <row r="46" spans="1:12" x14ac:dyDescent="0.3">
      <c r="A46" s="57">
        <v>11</v>
      </c>
      <c r="B46" s="57">
        <v>4664</v>
      </c>
      <c r="C46" s="60">
        <v>12</v>
      </c>
      <c r="D46" s="57">
        <v>4672</v>
      </c>
      <c r="E46" s="60"/>
      <c r="F46" s="57"/>
      <c r="G46" s="63"/>
      <c r="H46" s="63"/>
      <c r="I46" s="40"/>
      <c r="J46" s="40"/>
      <c r="K46" s="41">
        <v>0</v>
      </c>
      <c r="L46">
        <v>11</v>
      </c>
    </row>
    <row r="47" spans="1:12" x14ac:dyDescent="0.3">
      <c r="A47" s="57">
        <v>11</v>
      </c>
      <c r="B47" s="57">
        <v>4813</v>
      </c>
      <c r="C47" s="60">
        <v>12</v>
      </c>
      <c r="D47" s="57">
        <v>4821</v>
      </c>
      <c r="E47" s="60"/>
      <c r="F47" s="57"/>
      <c r="G47" s="63"/>
      <c r="H47" s="63"/>
      <c r="I47" s="40"/>
      <c r="J47" s="40"/>
      <c r="K47" s="41">
        <v>0</v>
      </c>
      <c r="L47">
        <v>11</v>
      </c>
    </row>
    <row r="48" spans="1:12" x14ac:dyDescent="0.3">
      <c r="A48" s="57">
        <v>11</v>
      </c>
      <c r="B48" s="57">
        <v>4915</v>
      </c>
      <c r="C48" s="60">
        <v>21</v>
      </c>
      <c r="D48" s="57">
        <v>4925</v>
      </c>
      <c r="E48" s="60"/>
      <c r="F48" s="57"/>
      <c r="G48" s="63"/>
      <c r="H48" s="63"/>
      <c r="I48" s="40"/>
      <c r="J48" s="40"/>
      <c r="K48" s="41">
        <v>0</v>
      </c>
      <c r="L48">
        <v>12</v>
      </c>
    </row>
    <row r="49" spans="1:12" x14ac:dyDescent="0.3">
      <c r="A49" s="57">
        <v>11</v>
      </c>
      <c r="B49" s="57">
        <v>5107</v>
      </c>
      <c r="C49" s="60">
        <v>12</v>
      </c>
      <c r="D49" s="57">
        <v>5115</v>
      </c>
      <c r="E49" s="60"/>
      <c r="F49" s="57"/>
      <c r="G49" s="63"/>
      <c r="H49" s="63"/>
      <c r="I49" s="40"/>
      <c r="J49" s="40"/>
      <c r="K49" s="41">
        <v>0</v>
      </c>
      <c r="L49">
        <v>11</v>
      </c>
    </row>
    <row r="50" spans="1:12" x14ac:dyDescent="0.3">
      <c r="A50" s="57">
        <v>11</v>
      </c>
      <c r="B50" s="57">
        <v>5213</v>
      </c>
      <c r="C50" s="60">
        <v>12</v>
      </c>
      <c r="D50" s="57">
        <v>5234</v>
      </c>
      <c r="E50" s="60"/>
      <c r="F50" s="57"/>
      <c r="G50" s="63"/>
      <c r="H50" s="63"/>
      <c r="I50" s="40"/>
      <c r="J50" s="40"/>
      <c r="K50" s="41">
        <v>0</v>
      </c>
      <c r="L50">
        <v>11</v>
      </c>
    </row>
    <row r="51" spans="1:12" x14ac:dyDescent="0.3">
      <c r="A51" s="57">
        <v>11</v>
      </c>
      <c r="B51" s="57">
        <v>5364</v>
      </c>
      <c r="C51" s="60">
        <v>12</v>
      </c>
      <c r="D51" s="57">
        <v>5376</v>
      </c>
      <c r="E51" s="60"/>
      <c r="F51" s="57"/>
      <c r="G51" s="63"/>
      <c r="H51" s="63"/>
      <c r="I51" s="40"/>
      <c r="J51" s="40"/>
      <c r="K51" s="41">
        <v>0</v>
      </c>
      <c r="L51">
        <v>11</v>
      </c>
    </row>
    <row r="52" spans="1:12" x14ac:dyDescent="0.3">
      <c r="A52" s="57">
        <v>11</v>
      </c>
      <c r="B52" s="57">
        <v>5534</v>
      </c>
      <c r="C52" s="60">
        <v>12</v>
      </c>
      <c r="D52" s="57">
        <v>5540</v>
      </c>
      <c r="E52" s="60"/>
      <c r="F52" s="57"/>
      <c r="G52" s="63"/>
      <c r="H52" s="63"/>
      <c r="I52" s="40"/>
      <c r="J52" s="40"/>
      <c r="K52" s="41">
        <v>0</v>
      </c>
      <c r="L52">
        <v>11</v>
      </c>
    </row>
    <row r="53" spans="1:12" x14ac:dyDescent="0.3">
      <c r="A53" s="57">
        <v>11</v>
      </c>
      <c r="B53" s="57">
        <v>5808</v>
      </c>
      <c r="C53" s="60">
        <v>12</v>
      </c>
      <c r="D53" s="57">
        <v>5816</v>
      </c>
      <c r="E53" s="60"/>
      <c r="F53" s="57"/>
      <c r="G53" s="63"/>
      <c r="H53" s="63"/>
      <c r="I53" s="40"/>
      <c r="J53" s="40"/>
      <c r="K53" s="41">
        <v>0</v>
      </c>
      <c r="L53">
        <v>11</v>
      </c>
    </row>
    <row r="54" spans="1:12" x14ac:dyDescent="0.3">
      <c r="A54" s="58">
        <v>11</v>
      </c>
      <c r="B54" s="58">
        <v>6069</v>
      </c>
      <c r="C54" s="61">
        <v>12</v>
      </c>
      <c r="D54" s="58">
        <v>6076</v>
      </c>
      <c r="E54" s="61"/>
      <c r="F54" s="58"/>
      <c r="G54" s="64"/>
      <c r="H54" s="64"/>
      <c r="I54" s="39"/>
      <c r="J54" s="39"/>
      <c r="K54" s="49">
        <v>0</v>
      </c>
      <c r="L54">
        <v>11</v>
      </c>
    </row>
    <row r="55" spans="1:12" x14ac:dyDescent="0.3">
      <c r="A55" s="58">
        <v>11</v>
      </c>
      <c r="B55" s="58">
        <v>6178</v>
      </c>
      <c r="C55" s="61">
        <v>12</v>
      </c>
      <c r="D55" s="58">
        <v>6205</v>
      </c>
      <c r="E55" s="61"/>
      <c r="F55" s="58"/>
      <c r="G55" s="64"/>
      <c r="H55" s="64"/>
      <c r="I55" s="39"/>
      <c r="J55" s="39"/>
      <c r="K55" s="49">
        <v>0</v>
      </c>
      <c r="L55">
        <v>11</v>
      </c>
    </row>
    <row r="56" spans="1:12" x14ac:dyDescent="0.3">
      <c r="A56" s="58">
        <v>11</v>
      </c>
      <c r="B56" s="58">
        <v>6387</v>
      </c>
      <c r="C56" s="61">
        <v>12</v>
      </c>
      <c r="D56" s="58">
        <v>6394</v>
      </c>
      <c r="E56" s="61"/>
      <c r="F56" s="58"/>
      <c r="G56" s="64"/>
      <c r="H56" s="64"/>
      <c r="I56" s="39"/>
      <c r="J56" s="39"/>
      <c r="K56" s="49">
        <v>0</v>
      </c>
      <c r="L56">
        <v>11</v>
      </c>
    </row>
    <row r="57" spans="1:12" x14ac:dyDescent="0.3">
      <c r="A57" s="58">
        <v>22</v>
      </c>
      <c r="B57" s="58">
        <v>6552</v>
      </c>
      <c r="C57" s="61">
        <v>23</v>
      </c>
      <c r="D57" s="58">
        <v>6565</v>
      </c>
      <c r="E57" s="61"/>
      <c r="F57" s="58"/>
      <c r="G57" s="64"/>
      <c r="H57" s="64"/>
      <c r="I57" s="39"/>
      <c r="J57" s="39"/>
      <c r="K57" s="49">
        <v>0</v>
      </c>
      <c r="L57">
        <v>22</v>
      </c>
    </row>
    <row r="58" spans="1:12" x14ac:dyDescent="0.3">
      <c r="A58" s="58">
        <v>11</v>
      </c>
      <c r="B58" s="58">
        <v>6659</v>
      </c>
      <c r="C58" s="61">
        <v>21</v>
      </c>
      <c r="D58" s="58">
        <v>6685</v>
      </c>
      <c r="E58" s="61"/>
      <c r="F58" s="58"/>
      <c r="G58" s="64"/>
      <c r="H58" s="64"/>
      <c r="I58" s="39"/>
      <c r="J58" s="39"/>
      <c r="K58" s="49">
        <v>0</v>
      </c>
      <c r="L58">
        <v>12</v>
      </c>
    </row>
    <row r="59" spans="1:12" x14ac:dyDescent="0.3">
      <c r="A59" s="58">
        <v>11</v>
      </c>
      <c r="B59" s="58">
        <v>6779</v>
      </c>
      <c r="C59" s="61">
        <v>21</v>
      </c>
      <c r="D59" s="58">
        <v>6805</v>
      </c>
      <c r="E59" s="61"/>
      <c r="F59" s="58"/>
      <c r="G59" s="64"/>
      <c r="H59" s="64"/>
      <c r="I59" s="39"/>
      <c r="J59" s="39"/>
      <c r="K59" s="49">
        <v>0</v>
      </c>
      <c r="L59">
        <v>12</v>
      </c>
    </row>
    <row r="60" spans="1:12" x14ac:dyDescent="0.3">
      <c r="A60" s="58">
        <v>11</v>
      </c>
      <c r="B60" s="58">
        <v>6915</v>
      </c>
      <c r="C60" s="61">
        <v>21</v>
      </c>
      <c r="D60" s="58">
        <v>6946</v>
      </c>
      <c r="E60" s="61"/>
      <c r="F60" s="58"/>
      <c r="G60" s="64"/>
      <c r="H60" s="64"/>
      <c r="I60" s="39"/>
      <c r="J60" s="39"/>
      <c r="K60" s="49">
        <v>0</v>
      </c>
      <c r="L60">
        <v>12</v>
      </c>
    </row>
    <row r="61" spans="1:12" x14ac:dyDescent="0.3">
      <c r="A61" s="58">
        <v>11</v>
      </c>
      <c r="B61" s="58">
        <v>7049</v>
      </c>
      <c r="C61" s="61">
        <v>21</v>
      </c>
      <c r="D61" s="58">
        <v>7061</v>
      </c>
      <c r="E61" s="61"/>
      <c r="F61" s="58"/>
      <c r="G61" s="64"/>
      <c r="H61" s="64"/>
      <c r="I61" s="39"/>
      <c r="J61" s="39"/>
      <c r="K61" s="49">
        <v>0</v>
      </c>
      <c r="L61">
        <v>12</v>
      </c>
    </row>
    <row r="62" spans="1:12" x14ac:dyDescent="0.3">
      <c r="A62" s="58">
        <v>11</v>
      </c>
      <c r="B62" s="58">
        <v>7157</v>
      </c>
      <c r="C62" s="61">
        <v>21</v>
      </c>
      <c r="D62" s="58">
        <v>7166</v>
      </c>
      <c r="E62" s="61"/>
      <c r="F62" s="58"/>
      <c r="G62" s="64"/>
      <c r="H62" s="64"/>
      <c r="I62" s="39"/>
      <c r="J62" s="39"/>
      <c r="K62" s="49">
        <v>1</v>
      </c>
      <c r="L62">
        <v>12</v>
      </c>
    </row>
    <row r="63" spans="1:12" x14ac:dyDescent="0.3">
      <c r="A63" s="17"/>
      <c r="B63" s="17"/>
      <c r="C63" s="17"/>
      <c r="D63" s="17"/>
      <c r="E63" s="17"/>
      <c r="F63" s="17"/>
      <c r="G63" s="17"/>
      <c r="H6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131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53</v>
      </c>
      <c r="V3" s="25" t="s">
        <v>118</v>
      </c>
      <c r="W3">
        <f>COUNTA(L7:L15)</f>
        <v>9</v>
      </c>
      <c r="AA3" s="25" t="s">
        <v>118</v>
      </c>
      <c r="AB3">
        <f>COUNTA(L16:L24)</f>
        <v>9</v>
      </c>
      <c r="AF3" s="25" t="s">
        <v>118</v>
      </c>
      <c r="AG3">
        <f>COUNTA(L25:L32)</f>
        <v>8</v>
      </c>
      <c r="AK3" s="25" t="s">
        <v>118</v>
      </c>
      <c r="AL3">
        <f>COUNTA(L33:L41)</f>
        <v>9</v>
      </c>
      <c r="AP3" s="25" t="s">
        <v>118</v>
      </c>
      <c r="AQ3">
        <f>COUNTA(L42:L50)</f>
        <v>9</v>
      </c>
      <c r="AU3" s="25" t="s">
        <v>118</v>
      </c>
      <c r="AV3">
        <f>COUNTA(L51:L59)</f>
        <v>9</v>
      </c>
    </row>
    <row r="4" spans="1:48" x14ac:dyDescent="0.3">
      <c r="P4" s="25" t="s">
        <v>86</v>
      </c>
      <c r="Q4" s="26">
        <f>SUM(O7:O14)</f>
        <v>53</v>
      </c>
      <c r="V4" s="25" t="s">
        <v>119</v>
      </c>
      <c r="W4">
        <f>SUM(U7:U14)</f>
        <v>9</v>
      </c>
      <c r="AA4" s="25" t="s">
        <v>119</v>
      </c>
      <c r="AB4">
        <f>SUM(Z7:Z14)</f>
        <v>9</v>
      </c>
      <c r="AF4" s="25" t="s">
        <v>119</v>
      </c>
      <c r="AG4">
        <f>SUM(AE7:AE14)</f>
        <v>8</v>
      </c>
      <c r="AK4" s="25" t="s">
        <v>119</v>
      </c>
      <c r="AL4">
        <f>SUM(AJ7:AJ14)</f>
        <v>9</v>
      </c>
      <c r="AP4" s="25" t="s">
        <v>119</v>
      </c>
      <c r="AQ4">
        <f>SUM(AO7:AO14)</f>
        <v>9</v>
      </c>
      <c r="AU4" s="25" t="s">
        <v>119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112</v>
      </c>
      <c r="C7" s="59">
        <v>12</v>
      </c>
      <c r="D7" s="56">
        <v>123</v>
      </c>
      <c r="E7" s="59"/>
      <c r="F7" s="56"/>
      <c r="G7" s="62"/>
      <c r="H7" s="62"/>
      <c r="I7" s="40"/>
      <c r="J7" s="40"/>
      <c r="K7" s="41">
        <v>0</v>
      </c>
      <c r="L7">
        <v>11</v>
      </c>
      <c r="N7" s="34">
        <v>11</v>
      </c>
      <c r="O7" s="34">
        <f>COUNTIF($L$7:$L$500,N7)</f>
        <v>15</v>
      </c>
      <c r="P7" s="34">
        <f>O7/$Q$4</f>
        <v>0.28301886792452829</v>
      </c>
      <c r="Q7" s="34">
        <f>IF(P7=0,0,(P7*((LOG(P7))/LOG(2))))</f>
        <v>-0.51538580913811716</v>
      </c>
      <c r="T7" s="34">
        <f>N7</f>
        <v>11</v>
      </c>
      <c r="U7" s="34">
        <f>COUNTIF(L7:L15,T7)</f>
        <v>5</v>
      </c>
      <c r="V7" s="34">
        <f>U7/(W4-U8)</f>
        <v>0.83333333333333337</v>
      </c>
      <c r="W7" s="34">
        <f>IF(V7=0,0,(V7*((LOG(V7))/LOG(2))))</f>
        <v>-0.21919533819482812</v>
      </c>
      <c r="Y7" s="34">
        <f>N7</f>
        <v>11</v>
      </c>
      <c r="Z7" s="34">
        <f>COUNTIF(L16:L24,Y7)</f>
        <v>4</v>
      </c>
      <c r="AA7" s="34">
        <f>Z7/(AB4-Z8)</f>
        <v>1</v>
      </c>
      <c r="AB7" s="34">
        <f>IF(AA7=0,0,(AA7*((LOG(AA7))/LOG(2))))</f>
        <v>0</v>
      </c>
      <c r="AD7" s="34">
        <f>N7</f>
        <v>11</v>
      </c>
      <c r="AE7" s="34">
        <f>COUNTIF(L25:L32,AD7)</f>
        <v>3</v>
      </c>
      <c r="AF7" s="34">
        <f>AE7/(AG4-AE8)</f>
        <v>1</v>
      </c>
      <c r="AG7" s="34">
        <f>IF(AF7=0,0,(AF7*((LOG(AF7))/LOG(2))))</f>
        <v>0</v>
      </c>
      <c r="AI7" s="34">
        <f>N7</f>
        <v>11</v>
      </c>
      <c r="AJ7" s="34">
        <f>COUNTIF(L33:L41,AI7)</f>
        <v>2</v>
      </c>
      <c r="AK7" s="34">
        <f>AJ7/(AL4-AJ8)</f>
        <v>1</v>
      </c>
      <c r="AL7" s="34">
        <f>IF(AK7=0,0,(AK7*((LOG(AK7))/LOG(2))))</f>
        <v>0</v>
      </c>
      <c r="AN7" s="34">
        <f>N7</f>
        <v>11</v>
      </c>
      <c r="AO7" s="34">
        <f>COUNTIF(L42:L50,AN7)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COUNTIF(L51:L59,AS7)</f>
        <v>1</v>
      </c>
      <c r="AU7" s="34">
        <f>AT7/(AV4-AT8)</f>
        <v>1</v>
      </c>
      <c r="AV7" s="34">
        <f>IF(AU7=0,0,(AU7*((LOG(AU7))/LOG(2))))</f>
        <v>0</v>
      </c>
    </row>
    <row r="8" spans="1:48" x14ac:dyDescent="0.3">
      <c r="A8" s="57">
        <v>11</v>
      </c>
      <c r="B8" s="57">
        <v>226</v>
      </c>
      <c r="C8" s="60">
        <v>12</v>
      </c>
      <c r="D8" s="57">
        <v>234</v>
      </c>
      <c r="E8" s="60"/>
      <c r="F8" s="57"/>
      <c r="G8" s="63"/>
      <c r="H8" s="63"/>
      <c r="I8" s="40"/>
      <c r="J8" s="40"/>
      <c r="K8" s="41">
        <v>0</v>
      </c>
      <c r="L8">
        <v>11</v>
      </c>
      <c r="N8" s="34">
        <v>12</v>
      </c>
      <c r="O8" s="34">
        <f>COUNTIF($L$7:$L$500,N8)</f>
        <v>35</v>
      </c>
      <c r="P8" s="34">
        <f>O8/$Q$4</f>
        <v>0.660377358490566</v>
      </c>
      <c r="Q8" s="34">
        <f>IF(P8=0,0,(P8*((LOG(P8))/LOG(2))))</f>
        <v>-0.39532660974788952</v>
      </c>
      <c r="T8" s="34">
        <f>N8</f>
        <v>12</v>
      </c>
      <c r="U8" s="34">
        <f>COUNTIF(L7:L15,T8)</f>
        <v>3</v>
      </c>
      <c r="V8" s="53"/>
      <c r="W8" s="54"/>
      <c r="Y8" s="34">
        <f>N8</f>
        <v>12</v>
      </c>
      <c r="Z8" s="34">
        <f>COUNTIF(L16:L24,Y8)</f>
        <v>5</v>
      </c>
      <c r="AA8" s="53"/>
      <c r="AB8" s="54"/>
      <c r="AD8" s="34">
        <f>N8</f>
        <v>12</v>
      </c>
      <c r="AE8" s="34">
        <f>COUNTIF(L25:L32,AD8)</f>
        <v>5</v>
      </c>
      <c r="AF8" s="53"/>
      <c r="AG8" s="54"/>
      <c r="AI8" s="34">
        <f>N8</f>
        <v>12</v>
      </c>
      <c r="AJ8" s="34">
        <f>COUNTIF(L33:L41,AI8)</f>
        <v>7</v>
      </c>
      <c r="AK8" s="53"/>
      <c r="AL8" s="54"/>
      <c r="AN8" s="34">
        <f>N8</f>
        <v>12</v>
      </c>
      <c r="AO8" s="34">
        <f>COUNTIF(L42:L50,AN8)</f>
        <v>7</v>
      </c>
      <c r="AP8" s="53"/>
      <c r="AQ8" s="54"/>
      <c r="AS8" s="34">
        <f>N8</f>
        <v>12</v>
      </c>
      <c r="AT8" s="34">
        <f>COUNTIF(L51:L59,AS8)</f>
        <v>8</v>
      </c>
      <c r="AU8" s="53"/>
      <c r="AV8" s="54"/>
    </row>
    <row r="9" spans="1:48" x14ac:dyDescent="0.3">
      <c r="A9" s="57">
        <v>11</v>
      </c>
      <c r="B9" s="57">
        <v>398</v>
      </c>
      <c r="C9" s="60">
        <v>12</v>
      </c>
      <c r="D9" s="57">
        <v>411</v>
      </c>
      <c r="E9" s="60"/>
      <c r="F9" s="57"/>
      <c r="G9" s="63"/>
      <c r="H9" s="63"/>
      <c r="I9" s="40"/>
      <c r="J9" s="40"/>
      <c r="K9" s="41">
        <v>0</v>
      </c>
      <c r="L9">
        <v>11</v>
      </c>
      <c r="N9" s="34">
        <v>21</v>
      </c>
      <c r="O9" s="34">
        <f>COUNTIF($L$7:$L$500,N9)</f>
        <v>1</v>
      </c>
      <c r="P9" s="34">
        <f>O9/$Q$4</f>
        <v>1.8867924528301886E-2</v>
      </c>
      <c r="Q9" s="34">
        <f>IF(P9=0,0,(P9*((LOG(P9))/LOG(2))))</f>
        <v>-0.10807397084081509</v>
      </c>
      <c r="T9" s="34">
        <f>N9</f>
        <v>21</v>
      </c>
      <c r="U9" s="34">
        <f>COUNTIF(L7:L15,T9)</f>
        <v>1</v>
      </c>
      <c r="V9" s="34">
        <f>U9/(W4-U8)</f>
        <v>0.16666666666666666</v>
      </c>
      <c r="W9" s="34">
        <f>IF(V9=0,0,(V9*((LOG(V9))/LOG(2))))</f>
        <v>-0.43082708345352599</v>
      </c>
      <c r="Y9" s="34">
        <f>N9</f>
        <v>21</v>
      </c>
      <c r="Z9" s="34">
        <f>COUNTIF(L16:L24,Y9)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COUNTIF(L25:L32,AD9)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COUNTIF(L33:L41,AI9)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COUNTIF(L42:L50,AN9)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COUNTIF(L51:L59,AS9)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11</v>
      </c>
      <c r="B10" s="57">
        <v>524</v>
      </c>
      <c r="C10" s="60">
        <v>12</v>
      </c>
      <c r="D10" s="57">
        <v>536</v>
      </c>
      <c r="E10" s="60"/>
      <c r="F10" s="57"/>
      <c r="G10" s="63"/>
      <c r="H10" s="63"/>
      <c r="I10" s="40"/>
      <c r="J10" s="40"/>
      <c r="K10" s="41">
        <v>0</v>
      </c>
      <c r="L10">
        <v>11</v>
      </c>
      <c r="N10" s="34">
        <v>22</v>
      </c>
      <c r="O10" s="34">
        <f>COUNTIF($L$7:$L$500,N10)</f>
        <v>2</v>
      </c>
      <c r="P10" s="34">
        <f>O10/$Q$4</f>
        <v>3.7735849056603772E-2</v>
      </c>
      <c r="Q10" s="34">
        <f>IF(P10=0,0,(P10*((LOG(P10))/LOG(2))))</f>
        <v>-0.17841209262502639</v>
      </c>
      <c r="T10" s="34">
        <f>N10</f>
        <v>22</v>
      </c>
      <c r="U10" s="34">
        <f>COUNTIF(L7:L15,T10)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COUNTIF(L16:L24,Y10)</f>
        <v>0</v>
      </c>
      <c r="AA10" s="34">
        <f>Z10/(AB4-Z8)</f>
        <v>0</v>
      </c>
      <c r="AB10" s="34">
        <f>IF(AA10=0,0,(AA10*((LOG(AA10))/LOG(2))))</f>
        <v>0</v>
      </c>
      <c r="AD10" s="34">
        <f>N10</f>
        <v>22</v>
      </c>
      <c r="AE10" s="34">
        <f>COUNTIF(L25:L32,AD10)</f>
        <v>0</v>
      </c>
      <c r="AF10" s="34">
        <f>AE10/(AG4-AE8)</f>
        <v>0</v>
      </c>
      <c r="AG10" s="34">
        <f>IF(AF10=0,0,(AF10*((LOG(AF10))/LOG(2))))</f>
        <v>0</v>
      </c>
      <c r="AI10" s="34">
        <f>N10</f>
        <v>22</v>
      </c>
      <c r="AJ10" s="34">
        <f>COUNTIF(L33:L41,AI10)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COUNTIF(L42:L50,AN10)</f>
        <v>2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COUNTIF(L51:L59,AS10)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7">
        <v>11</v>
      </c>
      <c r="B11" s="57">
        <v>663</v>
      </c>
      <c r="C11" s="60">
        <v>21</v>
      </c>
      <c r="D11" s="57">
        <v>680</v>
      </c>
      <c r="E11" s="60"/>
      <c r="F11" s="57"/>
      <c r="G11" s="63"/>
      <c r="H11" s="63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COUNTIF(L7:L15,T11)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COUNTIF(L16:L24,Y11)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COUNTIF(L25:L32,AD11)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COUNTIF(L33:L41,AI11)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COUNTIF(L42:L50,AN11)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COUNTIF(L51:L59,AS11)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777</v>
      </c>
      <c r="C12" s="60">
        <v>12</v>
      </c>
      <c r="D12" s="57">
        <v>799</v>
      </c>
      <c r="E12" s="60"/>
      <c r="F12" s="57"/>
      <c r="G12" s="63"/>
      <c r="H12" s="63"/>
      <c r="I12" s="40"/>
      <c r="J12" s="40"/>
      <c r="K12" s="41">
        <v>0</v>
      </c>
      <c r="L12">
        <v>11</v>
      </c>
      <c r="N12" s="34"/>
      <c r="O12" s="34"/>
      <c r="P12" s="34"/>
      <c r="Q12" s="34"/>
      <c r="T12" s="34">
        <f>N12</f>
        <v>0</v>
      </c>
      <c r="U12" s="34">
        <f>COUNTIF(L7:L15,T12)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COUNTIF(L16:L24,Y12)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COUNTIF(L25:L32,AD12)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COUNTIF(L33:L41,AI12)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COUNTIF(L42:L50,AN12)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COUNTIF(L51:L59,AS12)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896</v>
      </c>
      <c r="C13" s="60">
        <v>21</v>
      </c>
      <c r="D13" s="57">
        <v>925</v>
      </c>
      <c r="E13" s="60"/>
      <c r="F13" s="57"/>
      <c r="G13" s="63"/>
      <c r="H13" s="63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COUNTIF(L7:L15,T13)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COUNTIF(L16:L24,Y13)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COUNTIF(L25:L32,AD13)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COUNTIF(L33:L41,AI13)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COUNTIF(L42:L50,AN13)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COUNTIF(L51:L59,AS13)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1022</v>
      </c>
      <c r="C14" s="60">
        <v>21</v>
      </c>
      <c r="D14" s="57">
        <v>1031</v>
      </c>
      <c r="E14" s="60"/>
      <c r="F14" s="57"/>
      <c r="G14" s="63"/>
      <c r="H14" s="63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COUNTIF(L7:L15,T14)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COUNTIF(L16:L24,Y14)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COUNTIF(L25:L32,AD14)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COUNTIF(L33:L41,AI14)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COUNTIF(L42:L50,AN14)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COUNTIF(L51:L59,AS14)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22</v>
      </c>
      <c r="B15" s="57">
        <v>1162</v>
      </c>
      <c r="C15" s="60">
        <v>14</v>
      </c>
      <c r="D15" s="57">
        <v>1182</v>
      </c>
      <c r="E15" s="60"/>
      <c r="F15" s="57"/>
      <c r="G15" s="63"/>
      <c r="H15" s="63"/>
      <c r="I15" s="40"/>
      <c r="J15" s="40"/>
      <c r="K15" s="41">
        <v>0</v>
      </c>
      <c r="L15">
        <v>21</v>
      </c>
      <c r="P15">
        <f>SUM(P7:P14)</f>
        <v>1</v>
      </c>
      <c r="Q15">
        <f>-SUM(Q7:Q14)</f>
        <v>1.1971984823518482</v>
      </c>
      <c r="V15">
        <f>SUM(V7:V14)</f>
        <v>1</v>
      </c>
      <c r="W15">
        <f>-SUM(W7:W14)</f>
        <v>0.65002242164835411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8">
        <v>11</v>
      </c>
      <c r="B16" s="58">
        <v>1437</v>
      </c>
      <c r="C16" s="61">
        <v>12</v>
      </c>
      <c r="D16" s="58">
        <v>1446</v>
      </c>
      <c r="E16" s="61"/>
      <c r="F16" s="58"/>
      <c r="G16" s="64"/>
      <c r="H16" s="64"/>
      <c r="I16" s="39"/>
      <c r="J16" s="39"/>
      <c r="K16" s="49">
        <v>0</v>
      </c>
      <c r="L16">
        <v>11</v>
      </c>
      <c r="P16" s="27" t="s">
        <v>90</v>
      </c>
      <c r="Q16" s="27">
        <f>Q15/(LOG(Q4)/LOG(2))</f>
        <v>0.20901101749729947</v>
      </c>
      <c r="V16" s="27" t="s">
        <v>117</v>
      </c>
      <c r="W16" s="27">
        <f>W15/(LOG(W4)/LOG(2))</f>
        <v>0.20505924315325905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8">
        <v>11</v>
      </c>
      <c r="B17" s="58">
        <v>1540</v>
      </c>
      <c r="C17" s="61">
        <v>12</v>
      </c>
      <c r="D17" s="58">
        <v>1584</v>
      </c>
      <c r="E17" s="61"/>
      <c r="F17" s="58"/>
      <c r="G17" s="64"/>
      <c r="H17" s="64"/>
      <c r="I17" s="39"/>
      <c r="J17" s="39"/>
      <c r="K17" s="49">
        <v>0</v>
      </c>
      <c r="L17">
        <v>11</v>
      </c>
    </row>
    <row r="18" spans="1:22" x14ac:dyDescent="0.3">
      <c r="A18" s="58">
        <v>11</v>
      </c>
      <c r="B18" s="58">
        <v>1777</v>
      </c>
      <c r="C18" s="61">
        <v>21</v>
      </c>
      <c r="D18" s="58">
        <v>1796</v>
      </c>
      <c r="E18" s="61"/>
      <c r="F18" s="58"/>
      <c r="G18" s="64"/>
      <c r="H18" s="64"/>
      <c r="I18" s="39"/>
      <c r="J18" s="39"/>
      <c r="K18" s="49">
        <v>0</v>
      </c>
      <c r="L18">
        <v>12</v>
      </c>
    </row>
    <row r="19" spans="1:22" x14ac:dyDescent="0.3">
      <c r="A19" s="58">
        <v>11</v>
      </c>
      <c r="B19" s="58">
        <v>1894</v>
      </c>
      <c r="C19" s="61">
        <v>21</v>
      </c>
      <c r="D19" s="58">
        <v>1939</v>
      </c>
      <c r="E19" s="61"/>
      <c r="F19" s="58"/>
      <c r="G19" s="64"/>
      <c r="H19" s="64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2095</v>
      </c>
      <c r="C20" s="61">
        <v>12</v>
      </c>
      <c r="D20" s="58">
        <v>2111</v>
      </c>
      <c r="E20" s="61"/>
      <c r="F20" s="58"/>
      <c r="G20" s="64"/>
      <c r="H20" s="64"/>
      <c r="I20" s="39"/>
      <c r="J20" s="39"/>
      <c r="K20" s="49">
        <v>0</v>
      </c>
      <c r="L20">
        <v>11</v>
      </c>
      <c r="N20" s="38">
        <f>COUNTIF(L7:L59,G3)</f>
        <v>35</v>
      </c>
      <c r="O20" s="38"/>
      <c r="P20" s="45">
        <v>9</v>
      </c>
      <c r="Q20" s="45">
        <v>9</v>
      </c>
      <c r="R20" s="45">
        <v>8</v>
      </c>
      <c r="S20" s="45">
        <v>9</v>
      </c>
      <c r="T20" s="45">
        <v>9</v>
      </c>
      <c r="U20" s="45">
        <v>9</v>
      </c>
      <c r="V20" s="44"/>
    </row>
    <row r="21" spans="1:22" x14ac:dyDescent="0.3">
      <c r="A21" s="58">
        <v>11</v>
      </c>
      <c r="B21" s="58">
        <v>2273</v>
      </c>
      <c r="C21" s="61">
        <v>12</v>
      </c>
      <c r="D21" s="58">
        <v>2302</v>
      </c>
      <c r="E21" s="61"/>
      <c r="F21" s="58"/>
      <c r="G21" s="64"/>
      <c r="H21" s="64"/>
      <c r="I21" s="39"/>
      <c r="J21" s="39"/>
      <c r="K21" s="49">
        <v>0</v>
      </c>
      <c r="L21">
        <v>11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11</v>
      </c>
      <c r="B22" s="58">
        <v>2412</v>
      </c>
      <c r="C22" s="61">
        <v>21</v>
      </c>
      <c r="D22" s="58">
        <v>2421</v>
      </c>
      <c r="E22" s="61"/>
      <c r="F22" s="58"/>
      <c r="G22" s="64"/>
      <c r="H22" s="64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8">
        <v>11</v>
      </c>
      <c r="B23" s="58">
        <v>2557</v>
      </c>
      <c r="C23" s="61">
        <v>21</v>
      </c>
      <c r="D23" s="58">
        <v>2575</v>
      </c>
      <c r="E23" s="61"/>
      <c r="F23" s="58"/>
      <c r="G23" s="64"/>
      <c r="H23" s="64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8">
        <v>11</v>
      </c>
      <c r="B24" s="58">
        <v>2736</v>
      </c>
      <c r="C24" s="61">
        <v>21</v>
      </c>
      <c r="D24" s="58">
        <v>2745</v>
      </c>
      <c r="E24" s="61"/>
      <c r="F24" s="58"/>
      <c r="G24" s="64"/>
      <c r="H24" s="64"/>
      <c r="I24" s="39"/>
      <c r="J24" s="39"/>
      <c r="K24" s="49">
        <v>0</v>
      </c>
      <c r="L24">
        <v>12</v>
      </c>
      <c r="O24" s="43" t="s">
        <v>106</v>
      </c>
      <c r="P24" s="45">
        <f>U8</f>
        <v>3</v>
      </c>
      <c r="Q24" s="45">
        <f>Z8</f>
        <v>5</v>
      </c>
      <c r="R24" s="45">
        <f>AE8</f>
        <v>5</v>
      </c>
      <c r="S24" s="45">
        <f>AJ8</f>
        <v>7</v>
      </c>
      <c r="T24" s="45">
        <f>AO8</f>
        <v>7</v>
      </c>
      <c r="U24" s="45">
        <f>AT8</f>
        <v>8</v>
      </c>
      <c r="V24" s="43"/>
    </row>
    <row r="25" spans="1:22" x14ac:dyDescent="0.3">
      <c r="A25" s="57">
        <v>11</v>
      </c>
      <c r="B25" s="57">
        <v>2891</v>
      </c>
      <c r="C25" s="60">
        <v>21</v>
      </c>
      <c r="D25" s="57">
        <v>2898</v>
      </c>
      <c r="E25" s="60"/>
      <c r="F25" s="57"/>
      <c r="G25" s="63"/>
      <c r="H25" s="63"/>
      <c r="I25" s="40"/>
      <c r="J25" s="40"/>
      <c r="K25" s="41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3029</v>
      </c>
      <c r="C26" s="60">
        <v>21</v>
      </c>
      <c r="D26" s="57">
        <v>3065</v>
      </c>
      <c r="E26" s="60"/>
      <c r="F26" s="57"/>
      <c r="G26" s="63"/>
      <c r="H26" s="63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3319</v>
      </c>
      <c r="C27" s="60">
        <v>12</v>
      </c>
      <c r="D27" s="57">
        <v>3327</v>
      </c>
      <c r="E27" s="60"/>
      <c r="F27" s="57"/>
      <c r="G27" s="63"/>
      <c r="H27" s="63"/>
      <c r="I27" s="40"/>
      <c r="J27" s="40"/>
      <c r="K27" s="41">
        <v>0</v>
      </c>
      <c r="L27">
        <v>11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3476</v>
      </c>
      <c r="C28" s="60">
        <v>21</v>
      </c>
      <c r="D28" s="57">
        <v>3485</v>
      </c>
      <c r="E28" s="60"/>
      <c r="F28" s="57"/>
      <c r="G28" s="63"/>
      <c r="H28" s="63"/>
      <c r="I28" s="40"/>
      <c r="J28" s="40"/>
      <c r="K28" s="41">
        <v>0</v>
      </c>
      <c r="L28">
        <v>12</v>
      </c>
      <c r="N28" s="39"/>
      <c r="O28" s="48" t="s">
        <v>110</v>
      </c>
      <c r="P28">
        <f>D15/P20</f>
        <v>131.33333333333334</v>
      </c>
      <c r="Q28">
        <f>(D24-D15)/Q20</f>
        <v>173.66666666666666</v>
      </c>
      <c r="R28">
        <f>(D32-D24)/R20</f>
        <v>212.875</v>
      </c>
      <c r="S28">
        <f>(D41-D32)/S20</f>
        <v>208.11111111111111</v>
      </c>
      <c r="T28">
        <f>(D50-D41)/T20</f>
        <v>124.66666666666667</v>
      </c>
      <c r="U28">
        <f>(D59-D50)/U20</f>
        <v>128.33333333333334</v>
      </c>
    </row>
    <row r="29" spans="1:22" x14ac:dyDescent="0.3">
      <c r="A29" s="57">
        <v>11</v>
      </c>
      <c r="B29" s="57">
        <v>3728</v>
      </c>
      <c r="C29" s="60">
        <v>21</v>
      </c>
      <c r="D29" s="57">
        <v>3774</v>
      </c>
      <c r="E29" s="60"/>
      <c r="F29" s="57"/>
      <c r="G29" s="63"/>
      <c r="H29" s="63"/>
      <c r="I29" s="40"/>
      <c r="J29" s="40"/>
      <c r="K29" s="41">
        <v>0</v>
      </c>
      <c r="L29">
        <v>12</v>
      </c>
    </row>
    <row r="30" spans="1:22" x14ac:dyDescent="0.3">
      <c r="A30" s="57">
        <v>11</v>
      </c>
      <c r="B30" s="57">
        <v>4065</v>
      </c>
      <c r="C30" s="60">
        <v>12</v>
      </c>
      <c r="D30" s="57">
        <v>4083</v>
      </c>
      <c r="E30" s="60"/>
      <c r="F30" s="57"/>
      <c r="G30" s="63"/>
      <c r="H30" s="63"/>
      <c r="I30" s="40"/>
      <c r="J30" s="40"/>
      <c r="K30" s="41">
        <v>0</v>
      </c>
      <c r="L30">
        <v>11</v>
      </c>
    </row>
    <row r="31" spans="1:22" x14ac:dyDescent="0.3">
      <c r="A31" s="57">
        <v>11</v>
      </c>
      <c r="B31" s="57">
        <v>4237</v>
      </c>
      <c r="C31" s="60">
        <v>21</v>
      </c>
      <c r="D31" s="57">
        <v>4246</v>
      </c>
      <c r="E31" s="60"/>
      <c r="F31" s="57"/>
      <c r="G31" s="63"/>
      <c r="H31" s="63"/>
      <c r="I31" s="40"/>
      <c r="J31" s="40"/>
      <c r="K31" s="41">
        <v>0</v>
      </c>
      <c r="L31">
        <v>12</v>
      </c>
    </row>
    <row r="32" spans="1:22" x14ac:dyDescent="0.3">
      <c r="A32" s="57">
        <v>11</v>
      </c>
      <c r="B32" s="57">
        <v>4439</v>
      </c>
      <c r="C32" s="60">
        <v>12</v>
      </c>
      <c r="D32" s="57">
        <v>4448</v>
      </c>
      <c r="E32" s="60"/>
      <c r="F32" s="57"/>
      <c r="G32" s="63"/>
      <c r="H32" s="63"/>
      <c r="I32" s="40"/>
      <c r="J32" s="40"/>
      <c r="K32" s="41">
        <v>0</v>
      </c>
      <c r="L32">
        <v>11</v>
      </c>
    </row>
    <row r="33" spans="1:12" x14ac:dyDescent="0.3">
      <c r="A33" s="58">
        <v>11</v>
      </c>
      <c r="B33" s="58">
        <v>4848</v>
      </c>
      <c r="C33" s="61">
        <v>12</v>
      </c>
      <c r="D33" s="58">
        <v>4852</v>
      </c>
      <c r="E33" s="61"/>
      <c r="F33" s="58"/>
      <c r="G33" s="64"/>
      <c r="H33" s="64"/>
      <c r="I33" s="39"/>
      <c r="J33" s="39"/>
      <c r="K33" s="49">
        <v>0</v>
      </c>
      <c r="L33">
        <v>11</v>
      </c>
    </row>
    <row r="34" spans="1:12" x14ac:dyDescent="0.3">
      <c r="A34" s="58">
        <v>11</v>
      </c>
      <c r="B34" s="58">
        <v>5090</v>
      </c>
      <c r="C34" s="61">
        <v>21</v>
      </c>
      <c r="D34" s="58">
        <v>5122</v>
      </c>
      <c r="E34" s="61"/>
      <c r="F34" s="58"/>
      <c r="G34" s="64"/>
      <c r="H34" s="64"/>
      <c r="I34" s="39"/>
      <c r="J34" s="39"/>
      <c r="K34" s="49">
        <v>0</v>
      </c>
      <c r="L34">
        <v>12</v>
      </c>
    </row>
    <row r="35" spans="1:12" x14ac:dyDescent="0.3">
      <c r="A35" s="58">
        <v>11</v>
      </c>
      <c r="B35" s="58">
        <v>5311</v>
      </c>
      <c r="C35" s="61">
        <v>12</v>
      </c>
      <c r="D35" s="58">
        <v>5318</v>
      </c>
      <c r="E35" s="61"/>
      <c r="F35" s="58"/>
      <c r="G35" s="64"/>
      <c r="H35" s="64"/>
      <c r="I35" s="39"/>
      <c r="J35" s="39"/>
      <c r="K35" s="49">
        <v>0</v>
      </c>
      <c r="L35">
        <v>11</v>
      </c>
    </row>
    <row r="36" spans="1:12" x14ac:dyDescent="0.3">
      <c r="A36" s="58">
        <v>11</v>
      </c>
      <c r="B36" s="58">
        <v>5618</v>
      </c>
      <c r="C36" s="61">
        <v>21</v>
      </c>
      <c r="D36" s="58">
        <v>5676</v>
      </c>
      <c r="E36" s="61"/>
      <c r="F36" s="58"/>
      <c r="G36" s="64"/>
      <c r="H36" s="64"/>
      <c r="I36" s="39"/>
      <c r="J36" s="39"/>
      <c r="K36" s="49">
        <v>0</v>
      </c>
      <c r="L36">
        <v>12</v>
      </c>
    </row>
    <row r="37" spans="1:12" x14ac:dyDescent="0.3">
      <c r="A37" s="58">
        <v>11</v>
      </c>
      <c r="B37" s="58">
        <v>5773</v>
      </c>
      <c r="C37" s="61">
        <v>21</v>
      </c>
      <c r="D37" s="58">
        <v>5822</v>
      </c>
      <c r="E37" s="61"/>
      <c r="F37" s="58"/>
      <c r="G37" s="64"/>
      <c r="H37" s="64"/>
      <c r="I37" s="39"/>
      <c r="J37" s="39"/>
      <c r="K37" s="49">
        <v>0</v>
      </c>
      <c r="L37">
        <v>12</v>
      </c>
    </row>
    <row r="38" spans="1:12" x14ac:dyDescent="0.3">
      <c r="A38" s="58">
        <v>11</v>
      </c>
      <c r="B38" s="58">
        <v>5916</v>
      </c>
      <c r="C38" s="61">
        <v>21</v>
      </c>
      <c r="D38" s="58">
        <v>5949</v>
      </c>
      <c r="E38" s="61"/>
      <c r="F38" s="58"/>
      <c r="G38" s="64"/>
      <c r="H38" s="64"/>
      <c r="I38" s="39"/>
      <c r="J38" s="39"/>
      <c r="K38" s="49">
        <v>0</v>
      </c>
      <c r="L38">
        <v>12</v>
      </c>
    </row>
    <row r="39" spans="1:12" x14ac:dyDescent="0.3">
      <c r="A39" s="58">
        <v>11</v>
      </c>
      <c r="B39" s="58">
        <v>6044</v>
      </c>
      <c r="C39" s="61">
        <v>21</v>
      </c>
      <c r="D39" s="58">
        <v>6058</v>
      </c>
      <c r="E39" s="61"/>
      <c r="F39" s="58"/>
      <c r="G39" s="64"/>
      <c r="H39" s="64"/>
      <c r="I39" s="39"/>
      <c r="J39" s="39"/>
      <c r="K39" s="49">
        <v>0</v>
      </c>
      <c r="L39">
        <v>12</v>
      </c>
    </row>
    <row r="40" spans="1:12" x14ac:dyDescent="0.3">
      <c r="A40" s="58">
        <v>11</v>
      </c>
      <c r="B40" s="58">
        <v>6151</v>
      </c>
      <c r="C40" s="61">
        <v>21</v>
      </c>
      <c r="D40" s="58">
        <v>6180</v>
      </c>
      <c r="E40" s="61"/>
      <c r="F40" s="58"/>
      <c r="G40" s="64"/>
      <c r="H40" s="64"/>
      <c r="I40" s="39"/>
      <c r="J40" s="39"/>
      <c r="K40" s="49">
        <v>0</v>
      </c>
      <c r="L40">
        <v>12</v>
      </c>
    </row>
    <row r="41" spans="1:12" x14ac:dyDescent="0.3">
      <c r="A41" s="58">
        <v>11</v>
      </c>
      <c r="B41" s="58">
        <v>6274</v>
      </c>
      <c r="C41" s="61">
        <v>21</v>
      </c>
      <c r="D41" s="58">
        <v>6321</v>
      </c>
      <c r="E41" s="61"/>
      <c r="F41" s="58"/>
      <c r="G41" s="64"/>
      <c r="H41" s="64"/>
      <c r="I41" s="39"/>
      <c r="J41" s="39"/>
      <c r="K41" s="49">
        <v>0</v>
      </c>
      <c r="L41">
        <v>12</v>
      </c>
    </row>
    <row r="42" spans="1:12" x14ac:dyDescent="0.3">
      <c r="A42" s="57">
        <v>11</v>
      </c>
      <c r="B42" s="57">
        <v>6435</v>
      </c>
      <c r="C42" s="60">
        <v>21</v>
      </c>
      <c r="D42" s="57">
        <v>6447</v>
      </c>
      <c r="E42" s="60"/>
      <c r="F42" s="57"/>
      <c r="G42" s="63"/>
      <c r="H42" s="63"/>
      <c r="I42" s="40"/>
      <c r="J42" s="40"/>
      <c r="K42" s="41">
        <v>0</v>
      </c>
      <c r="L42">
        <v>12</v>
      </c>
    </row>
    <row r="43" spans="1:12" x14ac:dyDescent="0.3">
      <c r="A43" s="57">
        <v>11</v>
      </c>
      <c r="B43" s="57">
        <v>6540</v>
      </c>
      <c r="C43" s="60">
        <v>21</v>
      </c>
      <c r="D43" s="57">
        <v>6560</v>
      </c>
      <c r="E43" s="60"/>
      <c r="F43" s="57"/>
      <c r="G43" s="63"/>
      <c r="H43" s="63"/>
      <c r="I43" s="40"/>
      <c r="J43" s="40"/>
      <c r="K43" s="41">
        <v>0</v>
      </c>
      <c r="L43">
        <v>12</v>
      </c>
    </row>
    <row r="44" spans="1:12" x14ac:dyDescent="0.3">
      <c r="A44" s="57">
        <v>11</v>
      </c>
      <c r="B44" s="57">
        <v>6659</v>
      </c>
      <c r="C44" s="60">
        <v>21</v>
      </c>
      <c r="D44" s="57">
        <v>6677</v>
      </c>
      <c r="E44" s="60"/>
      <c r="F44" s="57"/>
      <c r="G44" s="63"/>
      <c r="H44" s="63"/>
      <c r="I44" s="40"/>
      <c r="J44" s="40"/>
      <c r="K44" s="41">
        <v>0</v>
      </c>
      <c r="L44">
        <v>12</v>
      </c>
    </row>
    <row r="45" spans="1:12" x14ac:dyDescent="0.3">
      <c r="A45" s="57">
        <v>11</v>
      </c>
      <c r="B45" s="57">
        <v>6770</v>
      </c>
      <c r="C45" s="60">
        <v>21</v>
      </c>
      <c r="D45" s="57">
        <v>6803</v>
      </c>
      <c r="E45" s="60"/>
      <c r="F45" s="57"/>
      <c r="G45" s="63"/>
      <c r="H45" s="63"/>
      <c r="I45" s="40"/>
      <c r="J45" s="40"/>
      <c r="K45" s="41">
        <v>0</v>
      </c>
      <c r="L45">
        <v>12</v>
      </c>
    </row>
    <row r="46" spans="1:12" x14ac:dyDescent="0.3">
      <c r="A46" s="57">
        <v>11</v>
      </c>
      <c r="B46" s="57">
        <v>6897</v>
      </c>
      <c r="C46" s="60">
        <v>21</v>
      </c>
      <c r="D46" s="57">
        <v>6917</v>
      </c>
      <c r="E46" s="60"/>
      <c r="F46" s="57"/>
      <c r="G46" s="63"/>
      <c r="H46" s="63"/>
      <c r="I46" s="40"/>
      <c r="J46" s="40"/>
      <c r="K46" s="41">
        <v>0</v>
      </c>
      <c r="L46">
        <v>12</v>
      </c>
    </row>
    <row r="47" spans="1:12" x14ac:dyDescent="0.3">
      <c r="A47" s="57">
        <v>11</v>
      </c>
      <c r="B47" s="57">
        <v>7010</v>
      </c>
      <c r="C47" s="60">
        <v>21</v>
      </c>
      <c r="D47" s="57">
        <v>7019</v>
      </c>
      <c r="E47" s="60"/>
      <c r="F47" s="57"/>
      <c r="G47" s="63"/>
      <c r="H47" s="63"/>
      <c r="I47" s="40"/>
      <c r="J47" s="40"/>
      <c r="K47" s="41">
        <v>0</v>
      </c>
      <c r="L47">
        <v>12</v>
      </c>
    </row>
    <row r="48" spans="1:12" x14ac:dyDescent="0.3">
      <c r="A48" s="57">
        <v>22</v>
      </c>
      <c r="B48" s="57">
        <v>7120</v>
      </c>
      <c r="C48" s="60">
        <v>23</v>
      </c>
      <c r="D48" s="57">
        <v>7146</v>
      </c>
      <c r="E48" s="60"/>
      <c r="F48" s="57"/>
      <c r="G48" s="63"/>
      <c r="H48" s="63"/>
      <c r="I48" s="40"/>
      <c r="J48" s="40"/>
      <c r="K48" s="41">
        <v>0</v>
      </c>
      <c r="L48">
        <v>22</v>
      </c>
    </row>
    <row r="49" spans="1:12" x14ac:dyDescent="0.3">
      <c r="A49" s="57">
        <v>22</v>
      </c>
      <c r="B49" s="57">
        <v>7285</v>
      </c>
      <c r="C49" s="60">
        <v>23</v>
      </c>
      <c r="D49" s="57">
        <v>7302</v>
      </c>
      <c r="E49" s="60"/>
      <c r="F49" s="57"/>
      <c r="G49" s="63"/>
      <c r="H49" s="63"/>
      <c r="I49" s="40"/>
      <c r="J49" s="40"/>
      <c r="K49" s="41">
        <v>0</v>
      </c>
      <c r="L49">
        <v>22</v>
      </c>
    </row>
    <row r="50" spans="1:12" x14ac:dyDescent="0.3">
      <c r="A50" s="57">
        <v>11</v>
      </c>
      <c r="B50" s="57">
        <v>7433</v>
      </c>
      <c r="C50" s="60">
        <v>21</v>
      </c>
      <c r="D50" s="57">
        <v>7443</v>
      </c>
      <c r="E50" s="60"/>
      <c r="F50" s="57"/>
      <c r="G50" s="63"/>
      <c r="H50" s="63"/>
      <c r="I50" s="40"/>
      <c r="J50" s="40"/>
      <c r="K50" s="41">
        <v>0</v>
      </c>
      <c r="L50">
        <v>12</v>
      </c>
    </row>
    <row r="51" spans="1:12" x14ac:dyDescent="0.3">
      <c r="A51" s="58">
        <v>11</v>
      </c>
      <c r="B51" s="58">
        <v>7544</v>
      </c>
      <c r="C51" s="61">
        <v>21</v>
      </c>
      <c r="D51" s="58">
        <v>7553</v>
      </c>
      <c r="E51" s="61"/>
      <c r="F51" s="58"/>
      <c r="G51" s="64"/>
      <c r="H51" s="64"/>
      <c r="I51" s="39"/>
      <c r="J51" s="39"/>
      <c r="K51" s="49">
        <v>0</v>
      </c>
      <c r="L51">
        <v>12</v>
      </c>
    </row>
    <row r="52" spans="1:12" x14ac:dyDescent="0.3">
      <c r="A52" s="58">
        <v>11</v>
      </c>
      <c r="B52" s="58">
        <v>7704</v>
      </c>
      <c r="C52" s="61">
        <v>12</v>
      </c>
      <c r="D52" s="58">
        <v>7713</v>
      </c>
      <c r="E52" s="61"/>
      <c r="F52" s="58"/>
      <c r="G52" s="64"/>
      <c r="H52" s="64"/>
      <c r="I52" s="39"/>
      <c r="J52" s="39"/>
      <c r="K52" s="49">
        <v>0</v>
      </c>
      <c r="L52">
        <v>11</v>
      </c>
    </row>
    <row r="53" spans="1:12" x14ac:dyDescent="0.3">
      <c r="A53" s="58">
        <v>11</v>
      </c>
      <c r="B53" s="58">
        <v>7877</v>
      </c>
      <c r="C53" s="61">
        <v>21</v>
      </c>
      <c r="D53" s="58">
        <v>7885</v>
      </c>
      <c r="E53" s="61"/>
      <c r="F53" s="58"/>
      <c r="G53" s="64"/>
      <c r="H53" s="64"/>
      <c r="I53" s="39"/>
      <c r="J53" s="39"/>
      <c r="K53" s="49">
        <v>0</v>
      </c>
      <c r="L53">
        <v>12</v>
      </c>
    </row>
    <row r="54" spans="1:12" x14ac:dyDescent="0.3">
      <c r="A54" s="58">
        <v>11</v>
      </c>
      <c r="B54" s="58">
        <v>7981</v>
      </c>
      <c r="C54" s="61">
        <v>21</v>
      </c>
      <c r="D54" s="58">
        <v>7989</v>
      </c>
      <c r="E54" s="61"/>
      <c r="F54" s="58"/>
      <c r="G54" s="64"/>
      <c r="H54" s="64"/>
      <c r="I54" s="39"/>
      <c r="J54" s="39"/>
      <c r="K54" s="49">
        <v>0</v>
      </c>
      <c r="L54">
        <v>12</v>
      </c>
    </row>
    <row r="55" spans="1:12" x14ac:dyDescent="0.3">
      <c r="A55" s="58">
        <v>11</v>
      </c>
      <c r="B55" s="58">
        <v>8083</v>
      </c>
      <c r="C55" s="61">
        <v>21</v>
      </c>
      <c r="D55" s="58">
        <v>8120</v>
      </c>
      <c r="E55" s="61"/>
      <c r="F55" s="58"/>
      <c r="G55" s="64"/>
      <c r="H55" s="64"/>
      <c r="I55" s="39"/>
      <c r="J55" s="39"/>
      <c r="K55" s="49">
        <v>0</v>
      </c>
      <c r="L55">
        <v>12</v>
      </c>
    </row>
    <row r="56" spans="1:12" x14ac:dyDescent="0.3">
      <c r="A56" s="58">
        <v>11</v>
      </c>
      <c r="B56" s="58">
        <v>8213</v>
      </c>
      <c r="C56" s="61">
        <v>21</v>
      </c>
      <c r="D56" s="58">
        <v>8243</v>
      </c>
      <c r="E56" s="61"/>
      <c r="F56" s="58"/>
      <c r="G56" s="64"/>
      <c r="H56" s="64"/>
      <c r="I56" s="39"/>
      <c r="J56" s="39"/>
      <c r="K56" s="49">
        <v>0</v>
      </c>
      <c r="L56">
        <v>12</v>
      </c>
    </row>
    <row r="57" spans="1:12" x14ac:dyDescent="0.3">
      <c r="A57" s="58">
        <v>11</v>
      </c>
      <c r="B57" s="58">
        <v>8340</v>
      </c>
      <c r="C57" s="61">
        <v>21</v>
      </c>
      <c r="D57" s="58">
        <v>8359</v>
      </c>
      <c r="E57" s="61"/>
      <c r="F57" s="58"/>
      <c r="G57" s="64"/>
      <c r="H57" s="64"/>
      <c r="I57" s="39"/>
      <c r="J57" s="39"/>
      <c r="K57" s="49">
        <v>0</v>
      </c>
      <c r="L57">
        <v>12</v>
      </c>
    </row>
    <row r="58" spans="1:12" x14ac:dyDescent="0.3">
      <c r="A58" s="58">
        <v>11</v>
      </c>
      <c r="B58" s="58">
        <v>8454</v>
      </c>
      <c r="C58" s="61">
        <v>21</v>
      </c>
      <c r="D58" s="58">
        <v>8478</v>
      </c>
      <c r="E58" s="61"/>
      <c r="F58" s="58"/>
      <c r="G58" s="64"/>
      <c r="H58" s="64"/>
      <c r="I58" s="39"/>
      <c r="J58" s="39"/>
      <c r="K58" s="49">
        <v>0</v>
      </c>
      <c r="L58">
        <v>12</v>
      </c>
    </row>
    <row r="59" spans="1:12" x14ac:dyDescent="0.3">
      <c r="A59" s="58">
        <v>11</v>
      </c>
      <c r="B59" s="58">
        <v>8571</v>
      </c>
      <c r="C59" s="61">
        <v>21</v>
      </c>
      <c r="D59" s="58">
        <v>8598</v>
      </c>
      <c r="E59" s="61"/>
      <c r="F59" s="58"/>
      <c r="G59" s="64"/>
      <c r="H59" s="64"/>
      <c r="I59" s="39"/>
      <c r="J59" s="39"/>
      <c r="K59" s="49">
        <v>1</v>
      </c>
      <c r="L59">
        <v>12</v>
      </c>
    </row>
    <row r="60" spans="1:12" x14ac:dyDescent="0.3">
      <c r="A60" s="17"/>
      <c r="B60" s="17"/>
      <c r="C60" s="17"/>
      <c r="D60" s="17"/>
      <c r="E60" s="17"/>
      <c r="F60" s="17"/>
      <c r="G60" s="17"/>
      <c r="H6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135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62</v>
      </c>
      <c r="V3" s="25" t="s">
        <v>118</v>
      </c>
      <c r="W3">
        <f>COUNTA(L7:L16)</f>
        <v>10</v>
      </c>
      <c r="AA3" s="25" t="s">
        <v>118</v>
      </c>
      <c r="AB3">
        <f>COUNTA(L17:L27)</f>
        <v>11</v>
      </c>
      <c r="AF3" s="25" t="s">
        <v>118</v>
      </c>
      <c r="AG3">
        <f>COUNTA(L28:L37)</f>
        <v>10</v>
      </c>
      <c r="AK3" s="25" t="s">
        <v>118</v>
      </c>
      <c r="AL3">
        <f>COUNTA(L38:L47)</f>
        <v>10</v>
      </c>
      <c r="AP3" s="25" t="s">
        <v>118</v>
      </c>
      <c r="AQ3">
        <f>COUNTA(L48:L58)</f>
        <v>11</v>
      </c>
      <c r="AU3" s="25" t="s">
        <v>118</v>
      </c>
      <c r="AV3">
        <f>COUNTA(L59:L68)</f>
        <v>10</v>
      </c>
    </row>
    <row r="4" spans="1:48" x14ac:dyDescent="0.3">
      <c r="P4" s="25" t="s">
        <v>86</v>
      </c>
      <c r="Q4" s="26">
        <f>SUM(O7:O14)</f>
        <v>62</v>
      </c>
      <c r="V4" s="25" t="s">
        <v>119</v>
      </c>
      <c r="W4">
        <f>SUM(U7:U14)</f>
        <v>10</v>
      </c>
      <c r="AA4" s="25" t="s">
        <v>119</v>
      </c>
      <c r="AB4">
        <f>SUM(Z7:Z14)</f>
        <v>11</v>
      </c>
      <c r="AF4" s="25" t="s">
        <v>119</v>
      </c>
      <c r="AG4">
        <f>SUM(AE7:AE14)</f>
        <v>10</v>
      </c>
      <c r="AK4" s="25" t="s">
        <v>119</v>
      </c>
      <c r="AL4">
        <f>SUM(AJ7:AJ14)</f>
        <v>10</v>
      </c>
      <c r="AP4" s="25" t="s">
        <v>119</v>
      </c>
      <c r="AQ4">
        <f>SUM(AO7:AO14)</f>
        <v>11</v>
      </c>
      <c r="AU4" s="25" t="s">
        <v>119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67</v>
      </c>
      <c r="C7" s="59">
        <v>12</v>
      </c>
      <c r="D7" s="56">
        <v>78</v>
      </c>
      <c r="E7" s="59"/>
      <c r="F7" s="56"/>
      <c r="G7" s="62"/>
      <c r="H7" s="62"/>
      <c r="I7" s="40"/>
      <c r="J7" s="40"/>
      <c r="K7" s="41">
        <v>0</v>
      </c>
      <c r="L7">
        <v>11</v>
      </c>
      <c r="N7" s="34">
        <v>11</v>
      </c>
      <c r="O7" s="34">
        <f>COUNTIF($L$7:$L$500,N7)</f>
        <v>16</v>
      </c>
      <c r="P7" s="34">
        <f>O7/$Q$4</f>
        <v>0.25806451612903225</v>
      </c>
      <c r="Q7" s="34">
        <f>IF(P7=0,0,(P7*((LOG(P7))/LOG(2))))</f>
        <v>-0.50430872526112902</v>
      </c>
      <c r="T7" s="34">
        <f>N7</f>
        <v>11</v>
      </c>
      <c r="U7" s="34">
        <f>COUNTIF(L7:L16,T7)</f>
        <v>4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COUNTIF(L17:L27,Y7)</f>
        <v>7</v>
      </c>
      <c r="AA7" s="34">
        <f>Z7/(AB4-Z8)</f>
        <v>0.63636363636363635</v>
      </c>
      <c r="AB7" s="34">
        <f>IF(AA7=0,0,(AA7*((LOG(AA7))/LOG(2))))</f>
        <v>-0.41495789782344106</v>
      </c>
      <c r="AD7" s="34">
        <f>N7</f>
        <v>11</v>
      </c>
      <c r="AE7" s="34">
        <f>COUNTIF(L28:L37,AD7)</f>
        <v>5</v>
      </c>
      <c r="AF7" s="34">
        <f>AE7/(AG4-AE8)</f>
        <v>0.7142857142857143</v>
      </c>
      <c r="AG7" s="34">
        <f>IF(AF7=0,0,(AF7*((LOG(AF7))/LOG(2))))</f>
        <v>-0.34673344797874411</v>
      </c>
      <c r="AI7" s="34">
        <f>N7</f>
        <v>11</v>
      </c>
      <c r="AJ7" s="34">
        <f>COUNTIF(L38:L47,AI7)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COUNTIF(L48:L58,AN7)</f>
        <v>0</v>
      </c>
      <c r="AP7" s="34" t="e">
        <f>AO7/(AQ4-AO8)</f>
        <v>#DIV/0!</v>
      </c>
      <c r="AQ7" s="34" t="e">
        <f>IF(AP7=0,0,(AP7*((LOG(AP7))/LOG(2))))</f>
        <v>#DIV/0!</v>
      </c>
      <c r="AS7" s="34">
        <f>N7</f>
        <v>11</v>
      </c>
      <c r="AT7" s="34">
        <f>COUNTIF(L59:L68,AS7)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7">
        <v>11</v>
      </c>
      <c r="B8" s="57">
        <v>183</v>
      </c>
      <c r="C8" s="60">
        <v>21</v>
      </c>
      <c r="D8" s="57">
        <v>203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36</v>
      </c>
      <c r="P8" s="34">
        <f>O8/$Q$4</f>
        <v>0.58064516129032262</v>
      </c>
      <c r="Q8" s="34">
        <f>IF(P8=0,0,(P8*((LOG(P8))/LOG(2))))</f>
        <v>-0.45538334067748809</v>
      </c>
      <c r="T8" s="34">
        <f>N8</f>
        <v>12</v>
      </c>
      <c r="U8" s="34">
        <f>COUNTIF(L7:L16,T8)</f>
        <v>6</v>
      </c>
      <c r="V8" s="53"/>
      <c r="W8" s="54"/>
      <c r="Y8" s="34">
        <f>N8</f>
        <v>12</v>
      </c>
      <c r="Z8" s="34">
        <f>COUNTIF(L17:L27,Y8)</f>
        <v>0</v>
      </c>
      <c r="AA8" s="53"/>
      <c r="AB8" s="54"/>
      <c r="AD8" s="34">
        <f>N8</f>
        <v>12</v>
      </c>
      <c r="AE8" s="34">
        <f>COUNTIF(L28:L37,AD8)</f>
        <v>3</v>
      </c>
      <c r="AF8" s="53"/>
      <c r="AG8" s="54"/>
      <c r="AI8" s="34">
        <f>N8</f>
        <v>12</v>
      </c>
      <c r="AJ8" s="34">
        <f>COUNTIF(L38:L47,AI8)</f>
        <v>8</v>
      </c>
      <c r="AK8" s="53"/>
      <c r="AL8" s="54"/>
      <c r="AN8" s="34">
        <f>N8</f>
        <v>12</v>
      </c>
      <c r="AO8" s="34">
        <f>COUNTIF(L48:L58,AN8)</f>
        <v>11</v>
      </c>
      <c r="AP8" s="53"/>
      <c r="AQ8" s="54"/>
      <c r="AS8" s="34">
        <f>N8</f>
        <v>12</v>
      </c>
      <c r="AT8" s="34">
        <f>COUNTIF(L59:L68,AS8)</f>
        <v>8</v>
      </c>
      <c r="AU8" s="53"/>
      <c r="AV8" s="54"/>
    </row>
    <row r="9" spans="1:48" x14ac:dyDescent="0.3">
      <c r="A9" s="57">
        <v>11</v>
      </c>
      <c r="B9" s="57">
        <v>324</v>
      </c>
      <c r="C9" s="60">
        <v>12</v>
      </c>
      <c r="D9" s="57">
        <v>333</v>
      </c>
      <c r="E9" s="60"/>
      <c r="F9" s="57"/>
      <c r="G9" s="63"/>
      <c r="H9" s="63"/>
      <c r="I9" s="40"/>
      <c r="J9" s="40"/>
      <c r="K9" s="41">
        <v>0</v>
      </c>
      <c r="L9">
        <v>11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COUNTIF(L7:L16,T9)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COUNTIF(L17:L27,Y9)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COUNTIF(L28:L37,AD9)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COUNTIF(L38:L47,AI9)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COUNTIF(L48:L58,AN9)</f>
        <v>0</v>
      </c>
      <c r="AP9" s="34" t="e">
        <f>AO9/(AQ4-AO8)</f>
        <v>#DIV/0!</v>
      </c>
      <c r="AQ9" s="34" t="e">
        <f>IF(AP9=0,0,(AP9*((LOG(AP9))/LOG(2))))</f>
        <v>#DIV/0!</v>
      </c>
      <c r="AS9" s="34">
        <f>N9</f>
        <v>21</v>
      </c>
      <c r="AT9" s="34">
        <f>COUNTIF(L59:L68,AS9)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11</v>
      </c>
      <c r="B10" s="57">
        <v>440</v>
      </c>
      <c r="C10" s="60">
        <v>21</v>
      </c>
      <c r="D10" s="57">
        <v>453</v>
      </c>
      <c r="E10" s="60"/>
      <c r="F10" s="57"/>
      <c r="G10" s="63"/>
      <c r="H10" s="63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10</v>
      </c>
      <c r="P10" s="34">
        <f>O10/$Q$4</f>
        <v>0.16129032258064516</v>
      </c>
      <c r="Q10" s="34">
        <f>IF(P10=0,0,(P10*((LOG(P10))/LOG(2))))</f>
        <v>-0.42455938959669559</v>
      </c>
      <c r="T10" s="34">
        <f>N10</f>
        <v>22</v>
      </c>
      <c r="U10" s="34">
        <f>COUNTIF(L7:L16,T10)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COUNTIF(L17:L27,Y10)</f>
        <v>4</v>
      </c>
      <c r="AA10" s="34">
        <f>Z10/(AB4-Z8)</f>
        <v>0.36363636363636365</v>
      </c>
      <c r="AB10" s="34">
        <f>IF(AA10=0,0,(AA10*((LOG(AA10))/LOG(2))))</f>
        <v>-0.53070240677719893</v>
      </c>
      <c r="AD10" s="34">
        <f>N10</f>
        <v>22</v>
      </c>
      <c r="AE10" s="34">
        <f>COUNTIF(L28:L37,AD10)</f>
        <v>2</v>
      </c>
      <c r="AF10" s="34">
        <f>AE10/(AG4-AE8)</f>
        <v>0.2857142857142857</v>
      </c>
      <c r="AG10" s="34">
        <f>IF(AF10=0,0,(AF10*((LOG(AF10))/LOG(2))))</f>
        <v>-0.51638712058788683</v>
      </c>
      <c r="AI10" s="34">
        <f>N10</f>
        <v>22</v>
      </c>
      <c r="AJ10" s="34">
        <f>COUNTIF(L38:L47,AI10)</f>
        <v>2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COUNTIF(L48:L58,AN10)</f>
        <v>0</v>
      </c>
      <c r="AP10" s="34" t="e">
        <f>AO10/(AQ4-AO8)</f>
        <v>#DIV/0!</v>
      </c>
      <c r="AQ10" s="34" t="e">
        <f>IF(AP10=0,0,(AP10*((LOG(AP10))/LOG(2))))</f>
        <v>#DIV/0!</v>
      </c>
      <c r="AS10" s="34">
        <f>N10</f>
        <v>22</v>
      </c>
      <c r="AT10" s="34">
        <f>COUNTIF(L59:L68,AS10)</f>
        <v>2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7">
        <v>11</v>
      </c>
      <c r="B11" s="57">
        <v>571</v>
      </c>
      <c r="C11" s="60">
        <v>21</v>
      </c>
      <c r="D11" s="57">
        <v>583</v>
      </c>
      <c r="E11" s="60"/>
      <c r="F11" s="57"/>
      <c r="G11" s="63"/>
      <c r="H11" s="63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COUNTIF(L7:L16,T11)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COUNTIF(L17:L27,Y11)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COUNTIF(L28:L37,AD11)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COUNTIF(L38:L47,AI11)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COUNTIF(L48:L58,AN11)</f>
        <v>0</v>
      </c>
      <c r="AP11" s="34" t="e">
        <f>AO11/(AQ4-AO8)</f>
        <v>#DIV/0!</v>
      </c>
      <c r="AQ11" s="34" t="e">
        <f>IF(AP11=0,0,(AP11*((LOG(AP11))/LOG(2))))</f>
        <v>#DIV/0!</v>
      </c>
      <c r="AS11" s="34">
        <f>N11</f>
        <v>0</v>
      </c>
      <c r="AT11" s="34">
        <f>COUNTIF(L59:L68,AS11)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686</v>
      </c>
      <c r="C12" s="60">
        <v>21</v>
      </c>
      <c r="D12" s="57">
        <v>699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COUNTIF(L7:L16,T12)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COUNTIF(L17:L27,Y12)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COUNTIF(L28:L37,AD12)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COUNTIF(L38:L47,AI12)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COUNTIF(L48:L58,AN12)</f>
        <v>0</v>
      </c>
      <c r="AP12" s="34" t="e">
        <f>AO12/(AQ4-AO8)</f>
        <v>#DIV/0!</v>
      </c>
      <c r="AQ12" s="34" t="e">
        <f>IF(AP12=0,0,(AP12*((LOG(AP12))/LOG(2))))</f>
        <v>#DIV/0!</v>
      </c>
      <c r="AS12" s="34">
        <f>N12</f>
        <v>0</v>
      </c>
      <c r="AT12" s="34">
        <f>COUNTIF(L59:L68,AS12)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821</v>
      </c>
      <c r="C13" s="60">
        <v>12</v>
      </c>
      <c r="D13" s="57">
        <v>838</v>
      </c>
      <c r="E13" s="60"/>
      <c r="F13" s="57"/>
      <c r="G13" s="63"/>
      <c r="H13" s="63"/>
      <c r="I13" s="40"/>
      <c r="J13" s="40"/>
      <c r="K13" s="41">
        <v>0</v>
      </c>
      <c r="L13">
        <v>11</v>
      </c>
      <c r="N13" s="34"/>
      <c r="O13" s="34"/>
      <c r="P13" s="34"/>
      <c r="Q13" s="34"/>
      <c r="T13" s="34">
        <f>N13</f>
        <v>0</v>
      </c>
      <c r="U13" s="34">
        <f>COUNTIF(L7:L16,T13)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COUNTIF(L17:L27,Y13)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COUNTIF(L28:L37,AD13)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COUNTIF(L38:L47,AI13)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COUNTIF(L48:L58,AN13)</f>
        <v>0</v>
      </c>
      <c r="AP13" s="34" t="e">
        <f>AO13/(AQ4-AO8)</f>
        <v>#DIV/0!</v>
      </c>
      <c r="AQ13" s="34" t="e">
        <f>IF(AP13=0,0,(AP13*((LOG(AP13))/LOG(2))))</f>
        <v>#DIV/0!</v>
      </c>
      <c r="AS13" s="34">
        <f>N13</f>
        <v>0</v>
      </c>
      <c r="AT13" s="34">
        <f>COUNTIF(L59:L68,AS13)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953</v>
      </c>
      <c r="C14" s="60">
        <v>21</v>
      </c>
      <c r="D14" s="57">
        <v>968</v>
      </c>
      <c r="E14" s="60"/>
      <c r="F14" s="57"/>
      <c r="G14" s="63"/>
      <c r="H14" s="63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COUNTIF(L7:L16,T14)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COUNTIF(L17:L27,Y14)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COUNTIF(L28:L37,AD14)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COUNTIF(L38:L47,AI14)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COUNTIF(L48:L58,AN14)</f>
        <v>0</v>
      </c>
      <c r="AP14" s="34" t="e">
        <f>AO14/(AQ4-AO8)</f>
        <v>#DIV/0!</v>
      </c>
      <c r="AQ14" s="34" t="e">
        <f>IF(AP14=0,0,(AP14*((LOG(AP14))/LOG(2))))</f>
        <v>#DIV/0!</v>
      </c>
      <c r="AS14" s="34">
        <f>N14</f>
        <v>0</v>
      </c>
      <c r="AT14" s="34">
        <f>COUNTIF(L59:L68,AS14)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1122</v>
      </c>
      <c r="C15" s="60">
        <v>12</v>
      </c>
      <c r="D15" s="57">
        <v>1129</v>
      </c>
      <c r="E15" s="60"/>
      <c r="F15" s="57"/>
      <c r="G15" s="63"/>
      <c r="H15" s="63"/>
      <c r="I15" s="40"/>
      <c r="J15" s="40"/>
      <c r="K15" s="41">
        <v>0</v>
      </c>
      <c r="L15">
        <v>11</v>
      </c>
      <c r="P15">
        <f>SUM(P7:P14)</f>
        <v>1</v>
      </c>
      <c r="Q15">
        <f>-SUM(Q7:Q14)</f>
        <v>1.3842514555353127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0.94566030460063999</v>
      </c>
      <c r="AF15">
        <f>SUM(AF7:AF14)</f>
        <v>1</v>
      </c>
      <c r="AG15">
        <f>-SUM(AG7:AG14)</f>
        <v>0.863120568566631</v>
      </c>
      <c r="AK15">
        <f>SUM(AK7:AK14)</f>
        <v>1</v>
      </c>
      <c r="AL15">
        <f>-SUM(AL7:AL14)</f>
        <v>0</v>
      </c>
      <c r="AP15" t="e">
        <f>SUM(AP7:AP14)</f>
        <v>#DIV/0!</v>
      </c>
      <c r="AQ15" t="e">
        <f>-SUM(AQ7:AQ14)</f>
        <v>#DIV/0!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1239</v>
      </c>
      <c r="C16" s="60">
        <v>21</v>
      </c>
      <c r="D16" s="57">
        <v>1272</v>
      </c>
      <c r="E16" s="60"/>
      <c r="F16" s="57"/>
      <c r="G16" s="63"/>
      <c r="H16" s="63"/>
      <c r="I16" s="40"/>
      <c r="J16" s="40"/>
      <c r="K16" s="41">
        <v>0</v>
      </c>
      <c r="L16">
        <v>12</v>
      </c>
      <c r="P16" s="27" t="s">
        <v>90</v>
      </c>
      <c r="Q16" s="27">
        <f>Q15/(LOG(Q4)/LOG(2))</f>
        <v>0.23248334172666382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0.27335713170510489</v>
      </c>
      <c r="AF16" s="27" t="s">
        <v>121</v>
      </c>
      <c r="AG16" s="27">
        <f>AG15/(LOG(AG4)/LOG(2))</f>
        <v>0.25982518101310592</v>
      </c>
      <c r="AK16" s="27" t="s">
        <v>122</v>
      </c>
      <c r="AL16" s="27">
        <f>AL15/(LOG(AL4)/LOG(2))</f>
        <v>0</v>
      </c>
      <c r="AP16" s="27" t="s">
        <v>123</v>
      </c>
      <c r="AQ16" s="27" t="e">
        <f>AQ15/(LOG(AQ4)/LOG(2))</f>
        <v>#DIV/0!</v>
      </c>
      <c r="AU16" s="27" t="s">
        <v>124</v>
      </c>
      <c r="AV16" s="27">
        <f>AV15/(LOG(AV4)/LOG(2))</f>
        <v>0</v>
      </c>
    </row>
    <row r="17" spans="1:22" x14ac:dyDescent="0.3">
      <c r="A17" s="58">
        <v>22</v>
      </c>
      <c r="B17" s="58">
        <v>1404</v>
      </c>
      <c r="C17" s="61">
        <v>23</v>
      </c>
      <c r="D17" s="58">
        <v>1410</v>
      </c>
      <c r="E17" s="61"/>
      <c r="F17" s="58"/>
      <c r="G17" s="64"/>
      <c r="H17" s="64"/>
      <c r="I17" s="39"/>
      <c r="J17" s="39"/>
      <c r="K17" s="49">
        <v>0</v>
      </c>
      <c r="L17">
        <v>22</v>
      </c>
    </row>
    <row r="18" spans="1:22" x14ac:dyDescent="0.3">
      <c r="A18" s="58">
        <v>11</v>
      </c>
      <c r="B18" s="58">
        <v>1586</v>
      </c>
      <c r="C18" s="61">
        <v>12</v>
      </c>
      <c r="D18" s="58">
        <v>1594</v>
      </c>
      <c r="E18" s="61"/>
      <c r="F18" s="58"/>
      <c r="G18" s="64"/>
      <c r="H18" s="64"/>
      <c r="I18" s="39"/>
      <c r="J18" s="39"/>
      <c r="K18" s="49">
        <v>0</v>
      </c>
      <c r="L18">
        <v>11</v>
      </c>
    </row>
    <row r="19" spans="1:22" x14ac:dyDescent="0.3">
      <c r="A19" s="58">
        <v>11</v>
      </c>
      <c r="B19" s="58">
        <v>1974</v>
      </c>
      <c r="C19" s="61">
        <v>12</v>
      </c>
      <c r="D19" s="58">
        <v>1985</v>
      </c>
      <c r="E19" s="61"/>
      <c r="F19" s="58"/>
      <c r="G19" s="64"/>
      <c r="H19" s="64"/>
      <c r="I19" s="39"/>
      <c r="J19" s="39"/>
      <c r="K19" s="49">
        <v>0</v>
      </c>
      <c r="L19">
        <v>11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2317</v>
      </c>
      <c r="C20" s="61">
        <v>12</v>
      </c>
      <c r="D20" s="58">
        <v>2327</v>
      </c>
      <c r="E20" s="61"/>
      <c r="F20" s="58"/>
      <c r="G20" s="64"/>
      <c r="H20" s="64"/>
      <c r="I20" s="39"/>
      <c r="J20" s="39"/>
      <c r="K20" s="49">
        <v>0</v>
      </c>
      <c r="L20">
        <v>11</v>
      </c>
      <c r="N20" s="38">
        <f>COUNTIF(L7:L68,G3)</f>
        <v>36</v>
      </c>
      <c r="O20" s="38"/>
      <c r="P20" s="45">
        <v>10</v>
      </c>
      <c r="Q20" s="45">
        <v>11</v>
      </c>
      <c r="R20" s="45">
        <v>10</v>
      </c>
      <c r="S20" s="45">
        <v>10</v>
      </c>
      <c r="T20" s="45">
        <v>11</v>
      </c>
      <c r="U20" s="45">
        <v>10</v>
      </c>
      <c r="V20" s="44"/>
    </row>
    <row r="21" spans="1:22" x14ac:dyDescent="0.3">
      <c r="A21" s="58">
        <v>11</v>
      </c>
      <c r="B21" s="58">
        <v>2436</v>
      </c>
      <c r="C21" s="61">
        <v>12</v>
      </c>
      <c r="D21" s="58">
        <v>2447</v>
      </c>
      <c r="E21" s="61"/>
      <c r="F21" s="58"/>
      <c r="G21" s="64"/>
      <c r="H21" s="64"/>
      <c r="I21" s="39"/>
      <c r="J21" s="39"/>
      <c r="K21" s="49">
        <v>0</v>
      </c>
      <c r="L21">
        <v>11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11</v>
      </c>
      <c r="B22" s="58">
        <v>2566</v>
      </c>
      <c r="C22" s="61">
        <v>12</v>
      </c>
      <c r="D22" s="58">
        <v>2583</v>
      </c>
      <c r="E22" s="61"/>
      <c r="F22" s="58"/>
      <c r="G22" s="64"/>
      <c r="H22" s="64"/>
      <c r="I22" s="39"/>
      <c r="J22" s="39"/>
      <c r="K22" s="49">
        <v>0</v>
      </c>
      <c r="L22">
        <v>11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8">
        <v>11</v>
      </c>
      <c r="B23" s="58">
        <v>2856</v>
      </c>
      <c r="C23" s="61">
        <v>12</v>
      </c>
      <c r="D23" s="58">
        <v>2866</v>
      </c>
      <c r="E23" s="61"/>
      <c r="F23" s="58"/>
      <c r="G23" s="64"/>
      <c r="H23" s="64"/>
      <c r="I23" s="39"/>
      <c r="J23" s="39"/>
      <c r="K23" s="49">
        <v>0</v>
      </c>
      <c r="L23">
        <v>11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8">
        <v>11</v>
      </c>
      <c r="B24" s="58">
        <v>2976</v>
      </c>
      <c r="C24" s="61">
        <v>12</v>
      </c>
      <c r="D24" s="58">
        <v>2984</v>
      </c>
      <c r="E24" s="61"/>
      <c r="F24" s="58"/>
      <c r="G24" s="64"/>
      <c r="H24" s="64"/>
      <c r="I24" s="39"/>
      <c r="J24" s="39"/>
      <c r="K24" s="49">
        <v>0</v>
      </c>
      <c r="L24">
        <v>11</v>
      </c>
      <c r="O24" s="43" t="s">
        <v>106</v>
      </c>
      <c r="P24" s="45">
        <f>U8</f>
        <v>6</v>
      </c>
      <c r="Q24" s="45">
        <f>Z8</f>
        <v>0</v>
      </c>
      <c r="R24" s="45">
        <f>AE8</f>
        <v>3</v>
      </c>
      <c r="S24" s="45">
        <f>AJ8</f>
        <v>8</v>
      </c>
      <c r="T24" s="45">
        <f>AO8</f>
        <v>11</v>
      </c>
      <c r="U24" s="45">
        <f>AT8</f>
        <v>8</v>
      </c>
      <c r="V24" s="43"/>
    </row>
    <row r="25" spans="1:22" x14ac:dyDescent="0.3">
      <c r="A25" s="58">
        <v>22</v>
      </c>
      <c r="B25" s="58">
        <v>3097</v>
      </c>
      <c r="C25" s="61">
        <v>23</v>
      </c>
      <c r="D25" s="58">
        <v>3129</v>
      </c>
      <c r="E25" s="61"/>
      <c r="F25" s="58"/>
      <c r="G25" s="64"/>
      <c r="H25" s="64"/>
      <c r="I25" s="39"/>
      <c r="J25" s="39"/>
      <c r="K25" s="49">
        <v>0</v>
      </c>
      <c r="L25">
        <v>22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8">
        <v>22</v>
      </c>
      <c r="B26" s="58">
        <v>3244</v>
      </c>
      <c r="C26" s="61">
        <v>23</v>
      </c>
      <c r="D26" s="58">
        <v>3254</v>
      </c>
      <c r="E26" s="61"/>
      <c r="F26" s="58"/>
      <c r="G26" s="64"/>
      <c r="H26" s="64"/>
      <c r="I26" s="39"/>
      <c r="J26" s="39"/>
      <c r="K26" s="49">
        <v>0</v>
      </c>
      <c r="L26">
        <v>22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8">
        <v>22</v>
      </c>
      <c r="B27" s="58">
        <v>3488</v>
      </c>
      <c r="C27" s="61">
        <v>23</v>
      </c>
      <c r="D27" s="58">
        <v>3500</v>
      </c>
      <c r="E27" s="61"/>
      <c r="F27" s="58"/>
      <c r="G27" s="64"/>
      <c r="H27" s="64"/>
      <c r="I27" s="39"/>
      <c r="J27" s="39"/>
      <c r="K27" s="49">
        <v>0</v>
      </c>
      <c r="L27">
        <v>22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3614</v>
      </c>
      <c r="C28" s="60">
        <v>21</v>
      </c>
      <c r="D28" s="57">
        <v>3623</v>
      </c>
      <c r="E28" s="60"/>
      <c r="F28" s="57"/>
      <c r="G28" s="63"/>
      <c r="H28" s="63"/>
      <c r="I28" s="40"/>
      <c r="J28" s="40"/>
      <c r="K28" s="41">
        <v>0</v>
      </c>
      <c r="L28">
        <v>12</v>
      </c>
      <c r="N28" s="39"/>
      <c r="O28" s="48" t="s">
        <v>110</v>
      </c>
      <c r="P28">
        <f>D16/P20</f>
        <v>127.2</v>
      </c>
      <c r="Q28">
        <f>(D27-D16)/Q20</f>
        <v>202.54545454545453</v>
      </c>
      <c r="R28">
        <f>(D37-D27)/R20</f>
        <v>160.69999999999999</v>
      </c>
      <c r="S28">
        <f>(D47-D37)/S20</f>
        <v>142.1</v>
      </c>
      <c r="T28">
        <f>(D58-D47)/T20</f>
        <v>124.18181818181819</v>
      </c>
      <c r="U28">
        <f>(D68-D58)/U20</f>
        <v>132.19999999999999</v>
      </c>
    </row>
    <row r="29" spans="1:22" x14ac:dyDescent="0.3">
      <c r="A29" s="57">
        <v>22</v>
      </c>
      <c r="B29" s="57">
        <v>3757</v>
      </c>
      <c r="C29" s="60">
        <v>23</v>
      </c>
      <c r="D29" s="57">
        <v>3787</v>
      </c>
      <c r="E29" s="60"/>
      <c r="F29" s="57"/>
      <c r="G29" s="63"/>
      <c r="H29" s="63"/>
      <c r="I29" s="40"/>
      <c r="J29" s="40"/>
      <c r="K29" s="41">
        <v>0</v>
      </c>
      <c r="L29">
        <v>22</v>
      </c>
    </row>
    <row r="30" spans="1:22" x14ac:dyDescent="0.3">
      <c r="A30" s="57">
        <v>11</v>
      </c>
      <c r="B30" s="57">
        <v>3917</v>
      </c>
      <c r="C30" s="60">
        <v>21</v>
      </c>
      <c r="D30" s="57">
        <v>3927</v>
      </c>
      <c r="E30" s="60"/>
      <c r="F30" s="57"/>
      <c r="G30" s="63"/>
      <c r="H30" s="63"/>
      <c r="I30" s="40"/>
      <c r="J30" s="40"/>
      <c r="K30" s="41">
        <v>0</v>
      </c>
      <c r="L30">
        <v>12</v>
      </c>
    </row>
    <row r="31" spans="1:22" x14ac:dyDescent="0.3">
      <c r="A31" s="57">
        <v>11</v>
      </c>
      <c r="B31" s="57">
        <v>4042</v>
      </c>
      <c r="C31" s="60">
        <v>21</v>
      </c>
      <c r="D31" s="57">
        <v>4052</v>
      </c>
      <c r="E31" s="60"/>
      <c r="F31" s="57"/>
      <c r="G31" s="63"/>
      <c r="H31" s="63"/>
      <c r="I31" s="40"/>
      <c r="J31" s="40"/>
      <c r="K31" s="41">
        <v>0</v>
      </c>
      <c r="L31">
        <v>12</v>
      </c>
    </row>
    <row r="32" spans="1:22" x14ac:dyDescent="0.3">
      <c r="A32" s="57">
        <v>22</v>
      </c>
      <c r="B32" s="57">
        <v>4198</v>
      </c>
      <c r="C32" s="60">
        <v>23</v>
      </c>
      <c r="D32" s="57">
        <v>4213</v>
      </c>
      <c r="E32" s="60"/>
      <c r="F32" s="57"/>
      <c r="G32" s="63"/>
      <c r="H32" s="63"/>
      <c r="I32" s="40"/>
      <c r="J32" s="40"/>
      <c r="K32" s="41">
        <v>0</v>
      </c>
      <c r="L32">
        <v>22</v>
      </c>
    </row>
    <row r="33" spans="1:12" x14ac:dyDescent="0.3">
      <c r="A33" s="57">
        <v>11</v>
      </c>
      <c r="B33" s="57">
        <v>4337</v>
      </c>
      <c r="C33" s="60">
        <v>12</v>
      </c>
      <c r="D33" s="57">
        <v>4346</v>
      </c>
      <c r="E33" s="60"/>
      <c r="F33" s="57"/>
      <c r="G33" s="63"/>
      <c r="H33" s="63"/>
      <c r="I33" s="40"/>
      <c r="J33" s="40"/>
      <c r="K33" s="41">
        <v>0</v>
      </c>
      <c r="L33">
        <v>11</v>
      </c>
    </row>
    <row r="34" spans="1:12" x14ac:dyDescent="0.3">
      <c r="A34" s="57">
        <v>11</v>
      </c>
      <c r="B34" s="57">
        <v>4446</v>
      </c>
      <c r="C34" s="60">
        <v>12</v>
      </c>
      <c r="D34" s="57">
        <v>4484</v>
      </c>
      <c r="E34" s="60"/>
      <c r="F34" s="57"/>
      <c r="G34" s="63"/>
      <c r="H34" s="63"/>
      <c r="I34" s="40"/>
      <c r="J34" s="40"/>
      <c r="K34" s="41">
        <v>0</v>
      </c>
      <c r="L34">
        <v>11</v>
      </c>
    </row>
    <row r="35" spans="1:12" x14ac:dyDescent="0.3">
      <c r="A35" s="57">
        <v>11</v>
      </c>
      <c r="B35" s="57">
        <v>4660</v>
      </c>
      <c r="C35" s="60">
        <v>12</v>
      </c>
      <c r="D35" s="57">
        <v>4725</v>
      </c>
      <c r="E35" s="60"/>
      <c r="F35" s="57"/>
      <c r="G35" s="63"/>
      <c r="H35" s="63"/>
      <c r="I35" s="40"/>
      <c r="J35" s="40"/>
      <c r="K35" s="41">
        <v>0</v>
      </c>
      <c r="L35">
        <v>11</v>
      </c>
    </row>
    <row r="36" spans="1:12" x14ac:dyDescent="0.3">
      <c r="A36" s="57">
        <v>11</v>
      </c>
      <c r="B36" s="57">
        <v>4830</v>
      </c>
      <c r="C36" s="60">
        <v>12</v>
      </c>
      <c r="D36" s="57">
        <v>4846</v>
      </c>
      <c r="E36" s="60"/>
      <c r="F36" s="57"/>
      <c r="G36" s="63"/>
      <c r="H36" s="63"/>
      <c r="I36" s="40"/>
      <c r="J36" s="40"/>
      <c r="K36" s="41">
        <v>0</v>
      </c>
      <c r="L36">
        <v>11</v>
      </c>
    </row>
    <row r="37" spans="1:12" x14ac:dyDescent="0.3">
      <c r="A37" s="57">
        <v>11</v>
      </c>
      <c r="B37" s="57">
        <v>5093</v>
      </c>
      <c r="C37" s="60">
        <v>12</v>
      </c>
      <c r="D37" s="57">
        <v>5107</v>
      </c>
      <c r="E37" s="60"/>
      <c r="F37" s="57"/>
      <c r="G37" s="63"/>
      <c r="H37" s="63"/>
      <c r="I37" s="40"/>
      <c r="J37" s="40"/>
      <c r="K37" s="41">
        <v>0</v>
      </c>
      <c r="L37">
        <v>11</v>
      </c>
    </row>
    <row r="38" spans="1:12" x14ac:dyDescent="0.3">
      <c r="A38" s="58">
        <v>11</v>
      </c>
      <c r="B38" s="58">
        <v>5234</v>
      </c>
      <c r="C38" s="61">
        <v>21</v>
      </c>
      <c r="D38" s="58">
        <v>5268</v>
      </c>
      <c r="E38" s="61"/>
      <c r="F38" s="58"/>
      <c r="G38" s="64"/>
      <c r="H38" s="64"/>
      <c r="I38" s="39"/>
      <c r="J38" s="39"/>
      <c r="K38" s="49">
        <v>0</v>
      </c>
      <c r="L38">
        <v>12</v>
      </c>
    </row>
    <row r="39" spans="1:12" x14ac:dyDescent="0.3">
      <c r="A39" s="58">
        <v>11</v>
      </c>
      <c r="B39" s="58">
        <v>5375</v>
      </c>
      <c r="C39" s="61">
        <v>21</v>
      </c>
      <c r="D39" s="58">
        <v>5387</v>
      </c>
      <c r="E39" s="61"/>
      <c r="F39" s="58"/>
      <c r="G39" s="64"/>
      <c r="H39" s="64"/>
      <c r="I39" s="39"/>
      <c r="J39" s="39"/>
      <c r="K39" s="49">
        <v>0</v>
      </c>
      <c r="L39">
        <v>12</v>
      </c>
    </row>
    <row r="40" spans="1:12" x14ac:dyDescent="0.3">
      <c r="A40" s="58">
        <v>11</v>
      </c>
      <c r="B40" s="58">
        <v>5481</v>
      </c>
      <c r="C40" s="61">
        <v>21</v>
      </c>
      <c r="D40" s="58">
        <v>5498</v>
      </c>
      <c r="E40" s="61"/>
      <c r="F40" s="58"/>
      <c r="G40" s="64"/>
      <c r="H40" s="64"/>
      <c r="I40" s="39"/>
      <c r="J40" s="39"/>
      <c r="K40" s="49">
        <v>0</v>
      </c>
      <c r="L40">
        <v>12</v>
      </c>
    </row>
    <row r="41" spans="1:12" x14ac:dyDescent="0.3">
      <c r="A41" s="58">
        <v>11</v>
      </c>
      <c r="B41" s="58">
        <v>5602</v>
      </c>
      <c r="C41" s="61">
        <v>21</v>
      </c>
      <c r="D41" s="58">
        <v>5665</v>
      </c>
      <c r="E41" s="61"/>
      <c r="F41" s="58"/>
      <c r="G41" s="64"/>
      <c r="H41" s="64"/>
      <c r="I41" s="39"/>
      <c r="J41" s="39"/>
      <c r="K41" s="49">
        <v>0</v>
      </c>
      <c r="L41">
        <v>12</v>
      </c>
    </row>
    <row r="42" spans="1:12" x14ac:dyDescent="0.3">
      <c r="A42" s="58">
        <v>11</v>
      </c>
      <c r="B42" s="58">
        <v>5790</v>
      </c>
      <c r="C42" s="61">
        <v>21</v>
      </c>
      <c r="D42" s="58">
        <v>5820</v>
      </c>
      <c r="E42" s="61"/>
      <c r="F42" s="58"/>
      <c r="G42" s="64"/>
      <c r="H42" s="64"/>
      <c r="I42" s="39"/>
      <c r="J42" s="39"/>
      <c r="K42" s="49">
        <v>0</v>
      </c>
      <c r="L42">
        <v>12</v>
      </c>
    </row>
    <row r="43" spans="1:12" x14ac:dyDescent="0.3">
      <c r="A43" s="58">
        <v>22</v>
      </c>
      <c r="B43" s="58">
        <v>5935</v>
      </c>
      <c r="C43" s="61">
        <v>23</v>
      </c>
      <c r="D43" s="58">
        <v>5939</v>
      </c>
      <c r="E43" s="61"/>
      <c r="F43" s="58"/>
      <c r="G43" s="64"/>
      <c r="H43" s="64"/>
      <c r="I43" s="39"/>
      <c r="J43" s="39"/>
      <c r="K43" s="49">
        <v>0</v>
      </c>
      <c r="L43">
        <v>22</v>
      </c>
    </row>
    <row r="44" spans="1:12" x14ac:dyDescent="0.3">
      <c r="A44" s="58">
        <v>11</v>
      </c>
      <c r="B44" s="58">
        <v>6044</v>
      </c>
      <c r="C44" s="61">
        <v>21</v>
      </c>
      <c r="D44" s="58">
        <v>6093</v>
      </c>
      <c r="E44" s="61"/>
      <c r="F44" s="58"/>
      <c r="G44" s="64"/>
      <c r="H44" s="64"/>
      <c r="I44" s="39"/>
      <c r="J44" s="39"/>
      <c r="K44" s="49">
        <v>0</v>
      </c>
      <c r="L44">
        <v>12</v>
      </c>
    </row>
    <row r="45" spans="1:12" x14ac:dyDescent="0.3">
      <c r="A45" s="58">
        <v>11</v>
      </c>
      <c r="B45" s="58">
        <v>6187</v>
      </c>
      <c r="C45" s="61">
        <v>21</v>
      </c>
      <c r="D45" s="58">
        <v>6246</v>
      </c>
      <c r="E45" s="61"/>
      <c r="F45" s="58"/>
      <c r="G45" s="64"/>
      <c r="H45" s="64"/>
      <c r="I45" s="39"/>
      <c r="J45" s="39"/>
      <c r="K45" s="49">
        <v>0</v>
      </c>
      <c r="L45">
        <v>12</v>
      </c>
    </row>
    <row r="46" spans="1:12" x14ac:dyDescent="0.3">
      <c r="A46" s="58">
        <v>22</v>
      </c>
      <c r="B46" s="58">
        <v>6373</v>
      </c>
      <c r="C46" s="61">
        <v>23</v>
      </c>
      <c r="D46" s="58">
        <v>6405</v>
      </c>
      <c r="E46" s="61"/>
      <c r="F46" s="58"/>
      <c r="G46" s="64"/>
      <c r="H46" s="64"/>
      <c r="I46" s="39"/>
      <c r="J46" s="39"/>
      <c r="K46" s="49">
        <v>0</v>
      </c>
      <c r="L46">
        <v>22</v>
      </c>
    </row>
    <row r="47" spans="1:12" x14ac:dyDescent="0.3">
      <c r="A47" s="58">
        <v>11</v>
      </c>
      <c r="B47" s="58">
        <v>6505</v>
      </c>
      <c r="C47" s="61">
        <v>21</v>
      </c>
      <c r="D47" s="58">
        <v>6528</v>
      </c>
      <c r="E47" s="61"/>
      <c r="F47" s="58"/>
      <c r="G47" s="64"/>
      <c r="H47" s="64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6628</v>
      </c>
      <c r="C48" s="60">
        <v>21</v>
      </c>
      <c r="D48" s="57">
        <v>6655</v>
      </c>
      <c r="E48" s="60"/>
      <c r="F48" s="57"/>
      <c r="G48" s="63"/>
      <c r="H48" s="63"/>
      <c r="I48" s="40"/>
      <c r="J48" s="40"/>
      <c r="K48" s="41">
        <v>0</v>
      </c>
      <c r="L48">
        <v>12</v>
      </c>
    </row>
    <row r="49" spans="1:12" x14ac:dyDescent="0.3">
      <c r="A49" s="57">
        <v>11</v>
      </c>
      <c r="B49" s="57">
        <v>6752</v>
      </c>
      <c r="C49" s="60">
        <v>21</v>
      </c>
      <c r="D49" s="57">
        <v>6762</v>
      </c>
      <c r="E49" s="60"/>
      <c r="F49" s="57"/>
      <c r="G49" s="63"/>
      <c r="H49" s="63"/>
      <c r="I49" s="40"/>
      <c r="J49" s="40"/>
      <c r="K49" s="41">
        <v>0</v>
      </c>
      <c r="L49">
        <v>12</v>
      </c>
    </row>
    <row r="50" spans="1:12" x14ac:dyDescent="0.3">
      <c r="A50" s="57">
        <v>11</v>
      </c>
      <c r="B50" s="57">
        <v>6866</v>
      </c>
      <c r="C50" s="60">
        <v>21</v>
      </c>
      <c r="D50" s="57">
        <v>6885</v>
      </c>
      <c r="E50" s="60"/>
      <c r="F50" s="57"/>
      <c r="G50" s="63"/>
      <c r="H50" s="63"/>
      <c r="I50" s="40"/>
      <c r="J50" s="40"/>
      <c r="K50" s="41">
        <v>0</v>
      </c>
      <c r="L50">
        <v>12</v>
      </c>
    </row>
    <row r="51" spans="1:12" x14ac:dyDescent="0.3">
      <c r="A51" s="57">
        <v>11</v>
      </c>
      <c r="B51" s="57">
        <v>6988</v>
      </c>
      <c r="C51" s="60">
        <v>21</v>
      </c>
      <c r="D51" s="57">
        <v>7021</v>
      </c>
      <c r="E51" s="60"/>
      <c r="F51" s="57"/>
      <c r="G51" s="63"/>
      <c r="H51" s="63"/>
      <c r="I51" s="40"/>
      <c r="J51" s="40"/>
      <c r="K51" s="41">
        <v>0</v>
      </c>
      <c r="L51">
        <v>12</v>
      </c>
    </row>
    <row r="52" spans="1:12" x14ac:dyDescent="0.3">
      <c r="A52" s="57">
        <v>11</v>
      </c>
      <c r="B52" s="57">
        <v>7118</v>
      </c>
      <c r="C52" s="60">
        <v>21</v>
      </c>
      <c r="D52" s="57">
        <v>7193</v>
      </c>
      <c r="E52" s="60"/>
      <c r="F52" s="57"/>
      <c r="G52" s="63"/>
      <c r="H52" s="63"/>
      <c r="I52" s="40"/>
      <c r="J52" s="40"/>
      <c r="K52" s="41">
        <v>0</v>
      </c>
      <c r="L52">
        <v>12</v>
      </c>
    </row>
    <row r="53" spans="1:12" x14ac:dyDescent="0.3">
      <c r="A53" s="57">
        <v>11</v>
      </c>
      <c r="B53" s="57">
        <v>7292</v>
      </c>
      <c r="C53" s="60">
        <v>21</v>
      </c>
      <c r="D53" s="57">
        <v>7329</v>
      </c>
      <c r="E53" s="60"/>
      <c r="F53" s="57"/>
      <c r="G53" s="63"/>
      <c r="H53" s="63"/>
      <c r="I53" s="40"/>
      <c r="J53" s="40"/>
      <c r="K53" s="41">
        <v>0</v>
      </c>
      <c r="L53">
        <v>12</v>
      </c>
    </row>
    <row r="54" spans="1:12" x14ac:dyDescent="0.3">
      <c r="A54" s="57">
        <v>11</v>
      </c>
      <c r="B54" s="57">
        <v>7422</v>
      </c>
      <c r="C54" s="60">
        <v>21</v>
      </c>
      <c r="D54" s="57">
        <v>7434</v>
      </c>
      <c r="E54" s="60"/>
      <c r="F54" s="57"/>
      <c r="G54" s="63"/>
      <c r="H54" s="63"/>
      <c r="I54" s="40"/>
      <c r="J54" s="40"/>
      <c r="K54" s="41">
        <v>0</v>
      </c>
      <c r="L54">
        <v>12</v>
      </c>
    </row>
    <row r="55" spans="1:12" x14ac:dyDescent="0.3">
      <c r="A55" s="57">
        <v>11</v>
      </c>
      <c r="B55" s="57">
        <v>7546</v>
      </c>
      <c r="C55" s="60">
        <v>21</v>
      </c>
      <c r="D55" s="57">
        <v>7557</v>
      </c>
      <c r="E55" s="60"/>
      <c r="F55" s="57"/>
      <c r="G55" s="63"/>
      <c r="H55" s="63"/>
      <c r="I55" s="40"/>
      <c r="J55" s="40"/>
      <c r="K55" s="41">
        <v>0</v>
      </c>
      <c r="L55">
        <v>12</v>
      </c>
    </row>
    <row r="56" spans="1:12" x14ac:dyDescent="0.3">
      <c r="A56" s="57">
        <v>11</v>
      </c>
      <c r="B56" s="57">
        <v>7653</v>
      </c>
      <c r="C56" s="60">
        <v>21</v>
      </c>
      <c r="D56" s="57">
        <v>7668</v>
      </c>
      <c r="E56" s="60"/>
      <c r="F56" s="57"/>
      <c r="G56" s="63"/>
      <c r="H56" s="63"/>
      <c r="I56" s="40"/>
      <c r="J56" s="40"/>
      <c r="K56" s="41">
        <v>0</v>
      </c>
      <c r="L56">
        <v>12</v>
      </c>
    </row>
    <row r="57" spans="1:12" x14ac:dyDescent="0.3">
      <c r="A57" s="57">
        <v>11</v>
      </c>
      <c r="B57" s="57">
        <v>7764</v>
      </c>
      <c r="C57" s="60">
        <v>21</v>
      </c>
      <c r="D57" s="57">
        <v>7772</v>
      </c>
      <c r="E57" s="60"/>
      <c r="F57" s="57"/>
      <c r="G57" s="63"/>
      <c r="H57" s="63"/>
      <c r="I57" s="40"/>
      <c r="J57" s="40"/>
      <c r="K57" s="41">
        <v>0</v>
      </c>
      <c r="L57">
        <v>12</v>
      </c>
    </row>
    <row r="58" spans="1:12" x14ac:dyDescent="0.3">
      <c r="A58" s="57">
        <v>11</v>
      </c>
      <c r="B58" s="57">
        <v>7867</v>
      </c>
      <c r="C58" s="60">
        <v>21</v>
      </c>
      <c r="D58" s="57">
        <v>7894</v>
      </c>
      <c r="E58" s="60"/>
      <c r="F58" s="57"/>
      <c r="G58" s="63"/>
      <c r="H58" s="63"/>
      <c r="I58" s="40"/>
      <c r="J58" s="40"/>
      <c r="K58" s="41">
        <v>0</v>
      </c>
      <c r="L58">
        <v>12</v>
      </c>
    </row>
    <row r="59" spans="1:12" x14ac:dyDescent="0.3">
      <c r="A59" s="58">
        <v>22</v>
      </c>
      <c r="B59" s="58">
        <v>8024</v>
      </c>
      <c r="C59" s="61">
        <v>23</v>
      </c>
      <c r="D59" s="58">
        <v>8074</v>
      </c>
      <c r="E59" s="61"/>
      <c r="F59" s="58"/>
      <c r="G59" s="64"/>
      <c r="H59" s="64"/>
      <c r="I59" s="39"/>
      <c r="J59" s="39"/>
      <c r="K59" s="49">
        <v>0</v>
      </c>
      <c r="L59">
        <v>22</v>
      </c>
    </row>
    <row r="60" spans="1:12" x14ac:dyDescent="0.3">
      <c r="A60" s="58">
        <v>11</v>
      </c>
      <c r="B60" s="58">
        <v>8180</v>
      </c>
      <c r="C60" s="61">
        <v>21</v>
      </c>
      <c r="D60" s="58">
        <v>8229</v>
      </c>
      <c r="E60" s="61"/>
      <c r="F60" s="58"/>
      <c r="G60" s="64"/>
      <c r="H60" s="64"/>
      <c r="I60" s="39"/>
      <c r="J60" s="39"/>
      <c r="K60" s="49">
        <v>0</v>
      </c>
      <c r="L60">
        <v>12</v>
      </c>
    </row>
    <row r="61" spans="1:12" x14ac:dyDescent="0.3">
      <c r="A61" s="58">
        <v>11</v>
      </c>
      <c r="B61" s="58">
        <v>8322</v>
      </c>
      <c r="C61" s="61">
        <v>21</v>
      </c>
      <c r="D61" s="58">
        <v>8343</v>
      </c>
      <c r="E61" s="61"/>
      <c r="F61" s="58"/>
      <c r="G61" s="64"/>
      <c r="H61" s="64"/>
      <c r="I61" s="39"/>
      <c r="J61" s="39"/>
      <c r="K61" s="49">
        <v>0</v>
      </c>
      <c r="L61">
        <v>12</v>
      </c>
    </row>
    <row r="62" spans="1:12" x14ac:dyDescent="0.3">
      <c r="A62" s="58">
        <v>11</v>
      </c>
      <c r="B62" s="58">
        <v>8443</v>
      </c>
      <c r="C62" s="61">
        <v>21</v>
      </c>
      <c r="D62" s="58">
        <v>8453</v>
      </c>
      <c r="E62" s="61"/>
      <c r="F62" s="58"/>
      <c r="G62" s="64"/>
      <c r="H62" s="64"/>
      <c r="I62" s="39"/>
      <c r="J62" s="39"/>
      <c r="K62" s="49">
        <v>0</v>
      </c>
      <c r="L62">
        <v>12</v>
      </c>
    </row>
    <row r="63" spans="1:12" x14ac:dyDescent="0.3">
      <c r="A63" s="58">
        <v>11</v>
      </c>
      <c r="B63" s="58">
        <v>8550</v>
      </c>
      <c r="C63" s="61">
        <v>21</v>
      </c>
      <c r="D63" s="58">
        <v>8559</v>
      </c>
      <c r="E63" s="61"/>
      <c r="F63" s="58"/>
      <c r="G63" s="64"/>
      <c r="H63" s="64"/>
      <c r="I63" s="39"/>
      <c r="J63" s="39"/>
      <c r="K63" s="49">
        <v>0</v>
      </c>
      <c r="L63">
        <v>12</v>
      </c>
    </row>
    <row r="64" spans="1:12" x14ac:dyDescent="0.3">
      <c r="A64" s="58">
        <v>11</v>
      </c>
      <c r="B64" s="58">
        <v>8651</v>
      </c>
      <c r="C64" s="61">
        <v>21</v>
      </c>
      <c r="D64" s="58">
        <v>8679</v>
      </c>
      <c r="E64" s="61"/>
      <c r="F64" s="58"/>
      <c r="G64" s="64"/>
      <c r="H64" s="64"/>
      <c r="I64" s="39"/>
      <c r="J64" s="39"/>
      <c r="K64" s="49">
        <v>0</v>
      </c>
      <c r="L64">
        <v>12</v>
      </c>
    </row>
    <row r="65" spans="1:12" x14ac:dyDescent="0.3">
      <c r="A65" s="58">
        <v>11</v>
      </c>
      <c r="B65" s="58">
        <v>8779</v>
      </c>
      <c r="C65" s="61">
        <v>21</v>
      </c>
      <c r="D65" s="58">
        <v>8790</v>
      </c>
      <c r="E65" s="61"/>
      <c r="F65" s="58"/>
      <c r="G65" s="64"/>
      <c r="H65" s="64"/>
      <c r="I65" s="39"/>
      <c r="J65" s="39"/>
      <c r="K65" s="49">
        <v>0</v>
      </c>
      <c r="L65">
        <v>12</v>
      </c>
    </row>
    <row r="66" spans="1:12" x14ac:dyDescent="0.3">
      <c r="A66" s="58">
        <v>11</v>
      </c>
      <c r="B66" s="58">
        <v>8895</v>
      </c>
      <c r="C66" s="61">
        <v>21</v>
      </c>
      <c r="D66" s="58">
        <v>8903</v>
      </c>
      <c r="E66" s="61"/>
      <c r="F66" s="58"/>
      <c r="G66" s="64"/>
      <c r="H66" s="64"/>
      <c r="I66" s="39"/>
      <c r="J66" s="39"/>
      <c r="K66" s="49">
        <v>0</v>
      </c>
      <c r="L66">
        <v>12</v>
      </c>
    </row>
    <row r="67" spans="1:12" x14ac:dyDescent="0.3">
      <c r="A67" s="58">
        <v>22</v>
      </c>
      <c r="B67" s="58">
        <v>9026</v>
      </c>
      <c r="C67" s="61">
        <v>23</v>
      </c>
      <c r="D67" s="58">
        <v>9078</v>
      </c>
      <c r="E67" s="61"/>
      <c r="F67" s="58"/>
      <c r="G67" s="64"/>
      <c r="H67" s="64"/>
      <c r="I67" s="39"/>
      <c r="J67" s="39"/>
      <c r="K67" s="49">
        <v>0</v>
      </c>
      <c r="L67">
        <v>22</v>
      </c>
    </row>
    <row r="68" spans="1:12" x14ac:dyDescent="0.3">
      <c r="A68" s="58">
        <v>11</v>
      </c>
      <c r="B68" s="58">
        <v>9194</v>
      </c>
      <c r="C68" s="61">
        <v>21</v>
      </c>
      <c r="D68" s="58">
        <v>9216</v>
      </c>
      <c r="E68" s="61"/>
      <c r="F68" s="58"/>
      <c r="G68" s="64"/>
      <c r="H68" s="64"/>
      <c r="I68" s="39"/>
      <c r="J68" s="39"/>
      <c r="K68" s="49">
        <v>1</v>
      </c>
      <c r="L68">
        <v>12</v>
      </c>
    </row>
    <row r="69" spans="1:12" x14ac:dyDescent="0.3">
      <c r="A69" s="17"/>
      <c r="B69" s="17"/>
      <c r="C69" s="17"/>
      <c r="D69" s="17"/>
      <c r="E69" s="17"/>
      <c r="F69" s="17"/>
      <c r="G69" s="17"/>
      <c r="H6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132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49</v>
      </c>
      <c r="V3" s="25" t="s">
        <v>118</v>
      </c>
      <c r="W3">
        <f>COUNTA(L7:L14)</f>
        <v>8</v>
      </c>
      <c r="AA3" s="25" t="s">
        <v>118</v>
      </c>
      <c r="AB3">
        <f>COUNTA(L15:L22)</f>
        <v>8</v>
      </c>
      <c r="AF3" s="25" t="s">
        <v>118</v>
      </c>
      <c r="AG3">
        <f>COUNTA(L23:L31)</f>
        <v>9</v>
      </c>
      <c r="AK3" s="25" t="s">
        <v>118</v>
      </c>
      <c r="AL3">
        <f>COUNTA(L32:L39)</f>
        <v>8</v>
      </c>
      <c r="AP3" s="25" t="s">
        <v>118</v>
      </c>
      <c r="AQ3">
        <f>COUNTA(L40:L47)</f>
        <v>8</v>
      </c>
      <c r="AU3" s="25" t="s">
        <v>118</v>
      </c>
      <c r="AV3">
        <f>COUNTA(L48:L55)</f>
        <v>8</v>
      </c>
    </row>
    <row r="4" spans="1:48" x14ac:dyDescent="0.3">
      <c r="P4" s="25" t="s">
        <v>86</v>
      </c>
      <c r="Q4" s="26">
        <f>SUM(O7:O14)</f>
        <v>49</v>
      </c>
      <c r="V4" s="25" t="s">
        <v>119</v>
      </c>
      <c r="W4">
        <f>SUM(U7:U14)</f>
        <v>8</v>
      </c>
      <c r="AA4" s="25" t="s">
        <v>119</v>
      </c>
      <c r="AB4">
        <f>SUM(Z7:Z14)</f>
        <v>8</v>
      </c>
      <c r="AF4" s="25" t="s">
        <v>119</v>
      </c>
      <c r="AG4">
        <f>SUM(AE7:AE14)</f>
        <v>9</v>
      </c>
      <c r="AK4" s="25" t="s">
        <v>119</v>
      </c>
      <c r="AL4">
        <f>SUM(AJ7:AJ14)</f>
        <v>8</v>
      </c>
      <c r="AP4" s="25" t="s">
        <v>119</v>
      </c>
      <c r="AQ4">
        <f>SUM(AO7:AO14)</f>
        <v>8</v>
      </c>
      <c r="AU4" s="25" t="s">
        <v>119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16</v>
      </c>
      <c r="C7" s="59">
        <v>12</v>
      </c>
      <c r="D7" s="56">
        <v>30</v>
      </c>
      <c r="E7" s="59"/>
      <c r="F7" s="56"/>
      <c r="G7" s="62"/>
      <c r="H7" s="62"/>
      <c r="I7" s="40"/>
      <c r="J7" s="40"/>
      <c r="K7" s="41">
        <v>0</v>
      </c>
      <c r="L7">
        <v>11</v>
      </c>
      <c r="N7" s="34">
        <v>11</v>
      </c>
      <c r="O7" s="34">
        <f>COUNTIF($L$7:$L$500,N7)</f>
        <v>9</v>
      </c>
      <c r="P7" s="34">
        <f>O7/$Q$4</f>
        <v>0.18367346938775511</v>
      </c>
      <c r="Q7" s="34">
        <f>IF(P7=0,0,(P7*((LOG(P7))/LOG(2))))</f>
        <v>-0.44904211396032784</v>
      </c>
      <c r="T7" s="34">
        <f>N7</f>
        <v>11</v>
      </c>
      <c r="U7" s="34">
        <f>COUNTIF(L7:L14,T7)</f>
        <v>5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COUNTIF(L15:L22,Y7)</f>
        <v>2</v>
      </c>
      <c r="AA7" s="34">
        <f>Z7/(AB4-Z8)</f>
        <v>1</v>
      </c>
      <c r="AB7" s="34">
        <f>IF(AA7=0,0,(AA7*((LOG(AA7))/LOG(2))))</f>
        <v>0</v>
      </c>
      <c r="AD7" s="34">
        <f>N7</f>
        <v>11</v>
      </c>
      <c r="AE7" s="34">
        <f>COUNTIF(L23:L31,AD7)</f>
        <v>1</v>
      </c>
      <c r="AF7" s="34">
        <f>AE7/(AG4-AE8)</f>
        <v>1</v>
      </c>
      <c r="AG7" s="34">
        <f>IF(AF7=0,0,(AF7*((LOG(AF7))/LOG(2))))</f>
        <v>0</v>
      </c>
      <c r="AI7" s="34">
        <f>N7</f>
        <v>11</v>
      </c>
      <c r="AJ7" s="34">
        <f>COUNTIF(L32:L39,AI7)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COUNTIF(L40:L47,AN7)</f>
        <v>1</v>
      </c>
      <c r="AP7" s="34">
        <f>AO7/(AQ4-AO8)</f>
        <v>0.5</v>
      </c>
      <c r="AQ7" s="34">
        <f>IF(AP7=0,0,(AP7*((LOG(AP7))/LOG(2))))</f>
        <v>-0.5</v>
      </c>
      <c r="AS7" s="34">
        <f>N7</f>
        <v>11</v>
      </c>
      <c r="AT7" s="34">
        <f>COUNTIF(L48:L55,AS7)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7">
        <v>11</v>
      </c>
      <c r="B8" s="57">
        <v>160</v>
      </c>
      <c r="C8" s="60">
        <v>21</v>
      </c>
      <c r="D8" s="57">
        <v>171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38</v>
      </c>
      <c r="P8" s="34">
        <f>O8/$Q$4</f>
        <v>0.77551020408163263</v>
      </c>
      <c r="Q8" s="34">
        <f>IF(P8=0,0,(P8*((LOG(P8))/LOG(2))))</f>
        <v>-0.28444344011268707</v>
      </c>
      <c r="T8" s="34">
        <f>N8</f>
        <v>12</v>
      </c>
      <c r="U8" s="34">
        <f>COUNTIF(L7:L14,T8)</f>
        <v>3</v>
      </c>
      <c r="V8" s="53"/>
      <c r="W8" s="54"/>
      <c r="Y8" s="34">
        <f>N8</f>
        <v>12</v>
      </c>
      <c r="Z8" s="34">
        <f>COUNTIF(L15:L22,Y8)</f>
        <v>6</v>
      </c>
      <c r="AA8" s="53"/>
      <c r="AB8" s="54"/>
      <c r="AD8" s="34">
        <f>N8</f>
        <v>12</v>
      </c>
      <c r="AE8" s="34">
        <f>COUNTIF(L23:L31,AD8)</f>
        <v>8</v>
      </c>
      <c r="AF8" s="53"/>
      <c r="AG8" s="54"/>
      <c r="AI8" s="34">
        <f>N8</f>
        <v>12</v>
      </c>
      <c r="AJ8" s="34">
        <f>COUNTIF(L32:L39,AI8)</f>
        <v>8</v>
      </c>
      <c r="AK8" s="53"/>
      <c r="AL8" s="54"/>
      <c r="AN8" s="34">
        <f>N8</f>
        <v>12</v>
      </c>
      <c r="AO8" s="34">
        <f>COUNTIF(L40:L47,AN8)</f>
        <v>6</v>
      </c>
      <c r="AP8" s="53"/>
      <c r="AQ8" s="54"/>
      <c r="AS8" s="34">
        <f>N8</f>
        <v>12</v>
      </c>
      <c r="AT8" s="34">
        <f>COUNTIF(L48:L55,AS8)</f>
        <v>7</v>
      </c>
      <c r="AU8" s="53"/>
      <c r="AV8" s="54"/>
    </row>
    <row r="9" spans="1:48" x14ac:dyDescent="0.3">
      <c r="A9" s="57">
        <v>11</v>
      </c>
      <c r="B9" s="57">
        <v>269</v>
      </c>
      <c r="C9" s="60">
        <v>12</v>
      </c>
      <c r="D9" s="57">
        <v>296</v>
      </c>
      <c r="E9" s="60"/>
      <c r="F9" s="57"/>
      <c r="G9" s="63"/>
      <c r="H9" s="63"/>
      <c r="I9" s="40"/>
      <c r="J9" s="40"/>
      <c r="K9" s="41">
        <v>0</v>
      </c>
      <c r="L9">
        <v>11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COUNTIF(L7:L14,T9)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COUNTIF(L15:L22,Y9)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COUNTIF(L23:L31,AD9)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COUNTIF(L32:L39,AI9)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COUNTIF(L40:L47,AN9)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COUNTIF(L48:L55,AS9)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11</v>
      </c>
      <c r="B10" s="57">
        <v>393</v>
      </c>
      <c r="C10" s="60">
        <v>12</v>
      </c>
      <c r="D10" s="57">
        <v>417</v>
      </c>
      <c r="E10" s="60"/>
      <c r="F10" s="57"/>
      <c r="G10" s="63"/>
      <c r="H10" s="63"/>
      <c r="I10" s="40"/>
      <c r="J10" s="40"/>
      <c r="K10" s="41">
        <v>0</v>
      </c>
      <c r="L10">
        <v>11</v>
      </c>
      <c r="N10" s="34">
        <v>22</v>
      </c>
      <c r="O10" s="34">
        <f>COUNTIF($L$7:$L$500,N10)</f>
        <v>2</v>
      </c>
      <c r="P10" s="34">
        <f>O10/$Q$4</f>
        <v>4.0816326530612242E-2</v>
      </c>
      <c r="Q10" s="34">
        <f>IF(P10=0,0,(P10*((LOG(P10))/LOG(2))))</f>
        <v>-0.18835550384143707</v>
      </c>
      <c r="T10" s="34">
        <f>N10</f>
        <v>22</v>
      </c>
      <c r="U10" s="34">
        <f>COUNTIF(L7:L14,T10)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COUNTIF(L15:L22,Y10)</f>
        <v>0</v>
      </c>
      <c r="AA10" s="34">
        <f>Z10/(AB4-Z8)</f>
        <v>0</v>
      </c>
      <c r="AB10" s="34">
        <f>IF(AA10=0,0,(AA10*((LOG(AA10))/LOG(2))))</f>
        <v>0</v>
      </c>
      <c r="AD10" s="34">
        <f>N10</f>
        <v>22</v>
      </c>
      <c r="AE10" s="34">
        <f>COUNTIF(L23:L31,AD10)</f>
        <v>0</v>
      </c>
      <c r="AF10" s="34">
        <f>AE10/(AG4-AE8)</f>
        <v>0</v>
      </c>
      <c r="AG10" s="34">
        <f>IF(AF10=0,0,(AF10*((LOG(AF10))/LOG(2))))</f>
        <v>0</v>
      </c>
      <c r="AI10" s="34">
        <f>N10</f>
        <v>22</v>
      </c>
      <c r="AJ10" s="34">
        <f>COUNTIF(L32:L39,AI10)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COUNTIF(L40:L47,AN10)</f>
        <v>1</v>
      </c>
      <c r="AP10" s="34">
        <f>AO10/(AQ4-AO8)</f>
        <v>0.5</v>
      </c>
      <c r="AQ10" s="34">
        <f>IF(AP10=0,0,(AP10*((LOG(AP10))/LOG(2))))</f>
        <v>-0.5</v>
      </c>
      <c r="AS10" s="34">
        <f>N10</f>
        <v>22</v>
      </c>
      <c r="AT10" s="34">
        <f>COUNTIF(L48:L55,AS10)</f>
        <v>1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7">
        <v>11</v>
      </c>
      <c r="B11" s="57">
        <v>516</v>
      </c>
      <c r="C11" s="60">
        <v>12</v>
      </c>
      <c r="D11" s="57">
        <v>538</v>
      </c>
      <c r="E11" s="60"/>
      <c r="F11" s="57"/>
      <c r="G11" s="63"/>
      <c r="H11" s="63"/>
      <c r="I11" s="40"/>
      <c r="J11" s="40"/>
      <c r="K11" s="41">
        <v>0</v>
      </c>
      <c r="L11">
        <v>11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COUNTIF(L15:L22,Y11)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COUNTIF(L23:L31,AD11)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COUNTIF(L32:L39,AI11)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COUNTIF(L40:L47,AN11)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COUNTIF(L48:L55,AS11)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638</v>
      </c>
      <c r="C12" s="60">
        <v>21</v>
      </c>
      <c r="D12" s="57">
        <v>657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COUNTIF(L15:L22,Y12)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COUNTIF(L23:L31,AD12)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COUNTIF(L32:L39,AI12)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COUNTIF(L40:L47,AN12)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COUNTIF(L48:L55,AS12)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774</v>
      </c>
      <c r="C13" s="60">
        <v>21</v>
      </c>
      <c r="D13" s="57">
        <v>789</v>
      </c>
      <c r="E13" s="60"/>
      <c r="F13" s="57"/>
      <c r="G13" s="63"/>
      <c r="H13" s="63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COUNTIF(L15:L22,Y13)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COUNTIF(L23:L31,AD13)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COUNTIF(L32:L39,AI13)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COUNTIF(L40:L47,AN13)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COUNTIF(L48:L55,AS13)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883</v>
      </c>
      <c r="C14" s="60">
        <v>12</v>
      </c>
      <c r="D14" s="57">
        <v>910</v>
      </c>
      <c r="E14" s="60"/>
      <c r="F14" s="57"/>
      <c r="G14" s="63"/>
      <c r="H14" s="63"/>
      <c r="I14" s="40"/>
      <c r="J14" s="40"/>
      <c r="K14" s="41">
        <v>0</v>
      </c>
      <c r="L14">
        <v>11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COUNTIF(L15:L22,Y14)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COUNTIF(L23:L31,AD14)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COUNTIF(L32:L39,AI14)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COUNTIF(L40:L47,AN14)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COUNTIF(L48:L55,AS14)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8">
        <v>11</v>
      </c>
      <c r="B15" s="58">
        <v>1018</v>
      </c>
      <c r="C15" s="61">
        <v>21</v>
      </c>
      <c r="D15" s="58">
        <v>1024</v>
      </c>
      <c r="E15" s="61"/>
      <c r="F15" s="58"/>
      <c r="G15" s="64"/>
      <c r="H15" s="64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0.92184105791445203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0</v>
      </c>
    </row>
    <row r="16" spans="1:48" x14ac:dyDescent="0.3">
      <c r="A16" s="58">
        <v>11</v>
      </c>
      <c r="B16" s="58">
        <v>1138</v>
      </c>
      <c r="C16" s="61">
        <v>21</v>
      </c>
      <c r="D16" s="58">
        <v>1165</v>
      </c>
      <c r="E16" s="61"/>
      <c r="F16" s="58"/>
      <c r="G16" s="64"/>
      <c r="H16" s="64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0.16418320510019516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 t="e">
        <f>AL15/(LOG(AL4)/LOG(2))</f>
        <v>#DIV/0!</v>
      </c>
      <c r="AP16" s="27" t="s">
        <v>123</v>
      </c>
      <c r="AQ16" s="27">
        <f>AQ15/(LOG(AQ4)/LOG(2))</f>
        <v>0.33333333333333331</v>
      </c>
      <c r="AU16" s="27" t="s">
        <v>124</v>
      </c>
      <c r="AV16" s="27">
        <f>AV15/(LOG(AV4)/LOG(2))</f>
        <v>0</v>
      </c>
    </row>
    <row r="17" spans="1:22" x14ac:dyDescent="0.3">
      <c r="A17" s="58">
        <v>11</v>
      </c>
      <c r="B17" s="58">
        <v>1268</v>
      </c>
      <c r="C17" s="61">
        <v>21</v>
      </c>
      <c r="D17" s="58">
        <v>1277</v>
      </c>
      <c r="E17" s="61"/>
      <c r="F17" s="58"/>
      <c r="G17" s="64"/>
      <c r="H17" s="64"/>
      <c r="I17" s="39"/>
      <c r="J17" s="39"/>
      <c r="K17" s="49">
        <v>0</v>
      </c>
      <c r="L17">
        <v>12</v>
      </c>
    </row>
    <row r="18" spans="1:22" x14ac:dyDescent="0.3">
      <c r="A18" s="58">
        <v>11</v>
      </c>
      <c r="B18" s="58">
        <v>1428</v>
      </c>
      <c r="C18" s="61">
        <v>12</v>
      </c>
      <c r="D18" s="58">
        <v>1437</v>
      </c>
      <c r="E18" s="61"/>
      <c r="F18" s="58"/>
      <c r="G18" s="64"/>
      <c r="H18" s="64"/>
      <c r="I18" s="39"/>
      <c r="J18" s="39"/>
      <c r="K18" s="49">
        <v>0</v>
      </c>
      <c r="L18">
        <v>11</v>
      </c>
    </row>
    <row r="19" spans="1:22" x14ac:dyDescent="0.3">
      <c r="A19" s="58">
        <v>11</v>
      </c>
      <c r="B19" s="58">
        <v>1568</v>
      </c>
      <c r="C19" s="61">
        <v>21</v>
      </c>
      <c r="D19" s="58">
        <v>1577</v>
      </c>
      <c r="E19" s="61"/>
      <c r="F19" s="58"/>
      <c r="G19" s="64"/>
      <c r="H19" s="64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1685</v>
      </c>
      <c r="C20" s="61">
        <v>21</v>
      </c>
      <c r="D20" s="58">
        <v>1702</v>
      </c>
      <c r="E20" s="61"/>
      <c r="F20" s="58"/>
      <c r="G20" s="64"/>
      <c r="H20" s="64"/>
      <c r="I20" s="39"/>
      <c r="J20" s="39"/>
      <c r="K20" s="49">
        <v>0</v>
      </c>
      <c r="L20">
        <v>12</v>
      </c>
      <c r="N20" s="38">
        <f>COUNTIF(L7:L55,G3)</f>
        <v>38</v>
      </c>
      <c r="O20" s="38"/>
      <c r="P20" s="45">
        <v>8</v>
      </c>
      <c r="Q20" s="45">
        <v>8</v>
      </c>
      <c r="R20" s="45">
        <v>9</v>
      </c>
      <c r="S20" s="45">
        <v>8</v>
      </c>
      <c r="T20" s="45">
        <v>8</v>
      </c>
      <c r="U20" s="45">
        <v>8</v>
      </c>
      <c r="V20" s="44"/>
    </row>
    <row r="21" spans="1:22" x14ac:dyDescent="0.3">
      <c r="A21" s="58">
        <v>11</v>
      </c>
      <c r="B21" s="58">
        <v>1795</v>
      </c>
      <c r="C21" s="61">
        <v>21</v>
      </c>
      <c r="D21" s="58">
        <v>1804</v>
      </c>
      <c r="E21" s="61"/>
      <c r="F21" s="58"/>
      <c r="G21" s="64"/>
      <c r="H21" s="64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11</v>
      </c>
      <c r="B22" s="58">
        <v>1902</v>
      </c>
      <c r="C22" s="61">
        <v>12</v>
      </c>
      <c r="D22" s="58">
        <v>1965</v>
      </c>
      <c r="E22" s="61"/>
      <c r="F22" s="58"/>
      <c r="G22" s="64"/>
      <c r="H22" s="64"/>
      <c r="I22" s="39"/>
      <c r="J22" s="39"/>
      <c r="K22" s="49">
        <v>0</v>
      </c>
      <c r="L22">
        <v>11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2064</v>
      </c>
      <c r="C23" s="60">
        <v>21</v>
      </c>
      <c r="D23" s="57">
        <v>2074</v>
      </c>
      <c r="E23" s="60"/>
      <c r="F23" s="57"/>
      <c r="G23" s="63"/>
      <c r="H23" s="63"/>
      <c r="I23" s="40"/>
      <c r="J23" s="40"/>
      <c r="K23" s="41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2169</v>
      </c>
      <c r="C24" s="60">
        <v>21</v>
      </c>
      <c r="D24" s="57">
        <v>2188</v>
      </c>
      <c r="E24" s="60"/>
      <c r="F24" s="57"/>
      <c r="G24" s="63"/>
      <c r="H24" s="63"/>
      <c r="I24" s="40"/>
      <c r="J24" s="40"/>
      <c r="K24" s="41">
        <v>0</v>
      </c>
      <c r="L24">
        <v>12</v>
      </c>
      <c r="O24" s="43" t="s">
        <v>106</v>
      </c>
      <c r="P24" s="45">
        <f>U8</f>
        <v>3</v>
      </c>
      <c r="Q24" s="45">
        <f>Z8</f>
        <v>6</v>
      </c>
      <c r="R24" s="45">
        <f>AE8</f>
        <v>8</v>
      </c>
      <c r="S24" s="45">
        <f>AJ8</f>
        <v>8</v>
      </c>
      <c r="T24" s="45">
        <f>AO8</f>
        <v>6</v>
      </c>
      <c r="U24" s="45">
        <f>AT8</f>
        <v>7</v>
      </c>
      <c r="V24" s="43"/>
    </row>
    <row r="25" spans="1:22" x14ac:dyDescent="0.3">
      <c r="A25" s="57">
        <v>11</v>
      </c>
      <c r="B25" s="57">
        <v>2286</v>
      </c>
      <c r="C25" s="60">
        <v>21</v>
      </c>
      <c r="D25" s="57">
        <v>2301</v>
      </c>
      <c r="E25" s="60"/>
      <c r="F25" s="57"/>
      <c r="G25" s="63"/>
      <c r="H25" s="63"/>
      <c r="I25" s="40"/>
      <c r="J25" s="40"/>
      <c r="K25" s="41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2400</v>
      </c>
      <c r="C26" s="60">
        <v>21</v>
      </c>
      <c r="D26" s="57">
        <v>2422</v>
      </c>
      <c r="E26" s="60"/>
      <c r="F26" s="57"/>
      <c r="G26" s="63"/>
      <c r="H26" s="63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2522</v>
      </c>
      <c r="C27" s="60">
        <v>12</v>
      </c>
      <c r="D27" s="57">
        <v>2606</v>
      </c>
      <c r="E27" s="60"/>
      <c r="F27" s="57"/>
      <c r="G27" s="63"/>
      <c r="H27" s="63"/>
      <c r="I27" s="40"/>
      <c r="J27" s="40"/>
      <c r="K27" s="41">
        <v>0</v>
      </c>
      <c r="L27">
        <v>11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2703</v>
      </c>
      <c r="C28" s="60">
        <v>21</v>
      </c>
      <c r="D28" s="57">
        <v>2712</v>
      </c>
      <c r="E28" s="60"/>
      <c r="F28" s="57"/>
      <c r="G28" s="63"/>
      <c r="H28" s="63"/>
      <c r="I28" s="40"/>
      <c r="J28" s="40"/>
      <c r="K28" s="41">
        <v>0</v>
      </c>
      <c r="L28">
        <v>12</v>
      </c>
      <c r="N28" s="39"/>
      <c r="O28" s="48" t="s">
        <v>110</v>
      </c>
      <c r="P28">
        <f>D14/P20</f>
        <v>113.75</v>
      </c>
      <c r="Q28">
        <f>(D22-D14)/Q20</f>
        <v>131.875</v>
      </c>
      <c r="R28">
        <f>(D31-D22)/R20</f>
        <v>119.33333333333333</v>
      </c>
      <c r="S28">
        <f>(D39-D31)/S20</f>
        <v>112.75</v>
      </c>
      <c r="T28">
        <f>(D47-D39)/T20</f>
        <v>124.25</v>
      </c>
      <c r="U28">
        <f>(D55-D47)/U20</f>
        <v>126.125</v>
      </c>
    </row>
    <row r="29" spans="1:22" x14ac:dyDescent="0.3">
      <c r="A29" s="57">
        <v>11</v>
      </c>
      <c r="B29" s="57">
        <v>2810</v>
      </c>
      <c r="C29" s="60">
        <v>21</v>
      </c>
      <c r="D29" s="57">
        <v>2828</v>
      </c>
      <c r="E29" s="60"/>
      <c r="F29" s="57"/>
      <c r="G29" s="63"/>
      <c r="H29" s="63"/>
      <c r="I29" s="40"/>
      <c r="J29" s="40"/>
      <c r="K29" s="41">
        <v>0</v>
      </c>
      <c r="L29">
        <v>12</v>
      </c>
    </row>
    <row r="30" spans="1:22" x14ac:dyDescent="0.3">
      <c r="A30" s="57">
        <v>11</v>
      </c>
      <c r="B30" s="57">
        <v>2922</v>
      </c>
      <c r="C30" s="60">
        <v>21</v>
      </c>
      <c r="D30" s="57">
        <v>2933</v>
      </c>
      <c r="E30" s="60"/>
      <c r="F30" s="57"/>
      <c r="G30" s="63"/>
      <c r="H30" s="63"/>
      <c r="I30" s="40"/>
      <c r="J30" s="40"/>
      <c r="K30" s="41">
        <v>0</v>
      </c>
      <c r="L30">
        <v>12</v>
      </c>
    </row>
    <row r="31" spans="1:22" x14ac:dyDescent="0.3">
      <c r="A31" s="57">
        <v>11</v>
      </c>
      <c r="B31" s="57">
        <v>3030</v>
      </c>
      <c r="C31" s="60">
        <v>21</v>
      </c>
      <c r="D31" s="57">
        <v>3039</v>
      </c>
      <c r="E31" s="60"/>
      <c r="F31" s="57"/>
      <c r="G31" s="63"/>
      <c r="H31" s="63"/>
      <c r="I31" s="40"/>
      <c r="J31" s="40"/>
      <c r="K31" s="41">
        <v>0</v>
      </c>
      <c r="L31">
        <v>12</v>
      </c>
    </row>
    <row r="32" spans="1:22" x14ac:dyDescent="0.3">
      <c r="A32" s="58">
        <v>11</v>
      </c>
      <c r="B32" s="58">
        <v>3140</v>
      </c>
      <c r="C32" s="61">
        <v>21</v>
      </c>
      <c r="D32" s="58">
        <v>3148</v>
      </c>
      <c r="E32" s="61"/>
      <c r="F32" s="58"/>
      <c r="G32" s="64"/>
      <c r="H32" s="64"/>
      <c r="I32" s="39"/>
      <c r="J32" s="39"/>
      <c r="K32" s="49">
        <v>0</v>
      </c>
      <c r="L32">
        <v>12</v>
      </c>
    </row>
    <row r="33" spans="1:12" x14ac:dyDescent="0.3">
      <c r="A33" s="58">
        <v>11</v>
      </c>
      <c r="B33" s="58">
        <v>3243</v>
      </c>
      <c r="C33" s="61">
        <v>21</v>
      </c>
      <c r="D33" s="58">
        <v>3252</v>
      </c>
      <c r="E33" s="61"/>
      <c r="F33" s="58"/>
      <c r="G33" s="64"/>
      <c r="H33" s="64"/>
      <c r="I33" s="39"/>
      <c r="J33" s="39"/>
      <c r="K33" s="49">
        <v>0</v>
      </c>
      <c r="L33">
        <v>12</v>
      </c>
    </row>
    <row r="34" spans="1:12" x14ac:dyDescent="0.3">
      <c r="A34" s="58">
        <v>11</v>
      </c>
      <c r="B34" s="58">
        <v>3345</v>
      </c>
      <c r="C34" s="61">
        <v>21</v>
      </c>
      <c r="D34" s="58">
        <v>3351</v>
      </c>
      <c r="E34" s="61"/>
      <c r="F34" s="58"/>
      <c r="G34" s="64"/>
      <c r="H34" s="64"/>
      <c r="I34" s="39"/>
      <c r="J34" s="39"/>
      <c r="K34" s="49">
        <v>0</v>
      </c>
      <c r="L34">
        <v>12</v>
      </c>
    </row>
    <row r="35" spans="1:12" x14ac:dyDescent="0.3">
      <c r="A35" s="58">
        <v>11</v>
      </c>
      <c r="B35" s="58">
        <v>3450</v>
      </c>
      <c r="C35" s="61">
        <v>21</v>
      </c>
      <c r="D35" s="58">
        <v>3458</v>
      </c>
      <c r="E35" s="61"/>
      <c r="F35" s="58"/>
      <c r="G35" s="64"/>
      <c r="H35" s="64"/>
      <c r="I35" s="39"/>
      <c r="J35" s="39"/>
      <c r="K35" s="49">
        <v>0</v>
      </c>
      <c r="L35">
        <v>12</v>
      </c>
    </row>
    <row r="36" spans="1:12" x14ac:dyDescent="0.3">
      <c r="A36" s="58">
        <v>11</v>
      </c>
      <c r="B36" s="58">
        <v>3556</v>
      </c>
      <c r="C36" s="61">
        <v>21</v>
      </c>
      <c r="D36" s="58">
        <v>3600</v>
      </c>
      <c r="E36" s="61"/>
      <c r="F36" s="58"/>
      <c r="G36" s="64"/>
      <c r="H36" s="64"/>
      <c r="I36" s="39"/>
      <c r="J36" s="39"/>
      <c r="K36" s="49">
        <v>0</v>
      </c>
      <c r="L36">
        <v>12</v>
      </c>
    </row>
    <row r="37" spans="1:12" x14ac:dyDescent="0.3">
      <c r="A37" s="58">
        <v>11</v>
      </c>
      <c r="B37" s="58">
        <v>3704</v>
      </c>
      <c r="C37" s="61">
        <v>21</v>
      </c>
      <c r="D37" s="58">
        <v>3713</v>
      </c>
      <c r="E37" s="61"/>
      <c r="F37" s="58"/>
      <c r="G37" s="64"/>
      <c r="H37" s="64"/>
      <c r="I37" s="39"/>
      <c r="J37" s="39"/>
      <c r="K37" s="49">
        <v>0</v>
      </c>
      <c r="L37">
        <v>12</v>
      </c>
    </row>
    <row r="38" spans="1:12" x14ac:dyDescent="0.3">
      <c r="A38" s="58">
        <v>11</v>
      </c>
      <c r="B38" s="58">
        <v>3812</v>
      </c>
      <c r="C38" s="61">
        <v>21</v>
      </c>
      <c r="D38" s="58">
        <v>3827</v>
      </c>
      <c r="E38" s="61"/>
      <c r="F38" s="58"/>
      <c r="G38" s="64"/>
      <c r="H38" s="64"/>
      <c r="I38" s="39"/>
      <c r="J38" s="39"/>
      <c r="K38" s="49">
        <v>0</v>
      </c>
      <c r="L38">
        <v>12</v>
      </c>
    </row>
    <row r="39" spans="1:12" x14ac:dyDescent="0.3">
      <c r="A39" s="58">
        <v>11</v>
      </c>
      <c r="B39" s="58">
        <v>3925</v>
      </c>
      <c r="C39" s="61">
        <v>21</v>
      </c>
      <c r="D39" s="58">
        <v>3941</v>
      </c>
      <c r="E39" s="61"/>
      <c r="F39" s="58"/>
      <c r="G39" s="64"/>
      <c r="H39" s="64"/>
      <c r="I39" s="39"/>
      <c r="J39" s="39"/>
      <c r="K39" s="49">
        <v>0</v>
      </c>
      <c r="L39">
        <v>12</v>
      </c>
    </row>
    <row r="40" spans="1:12" x14ac:dyDescent="0.3">
      <c r="A40" s="57">
        <v>11</v>
      </c>
      <c r="B40" s="57">
        <v>4033</v>
      </c>
      <c r="C40" s="60">
        <v>21</v>
      </c>
      <c r="D40" s="57">
        <v>4042</v>
      </c>
      <c r="E40" s="60"/>
      <c r="F40" s="57"/>
      <c r="G40" s="63"/>
      <c r="H40" s="63"/>
      <c r="I40" s="40"/>
      <c r="J40" s="40"/>
      <c r="K40" s="41">
        <v>0</v>
      </c>
      <c r="L40">
        <v>12</v>
      </c>
    </row>
    <row r="41" spans="1:12" x14ac:dyDescent="0.3">
      <c r="A41" s="57">
        <v>22</v>
      </c>
      <c r="B41" s="57">
        <v>4167</v>
      </c>
      <c r="C41" s="60">
        <v>23</v>
      </c>
      <c r="D41" s="57">
        <v>4183</v>
      </c>
      <c r="E41" s="60"/>
      <c r="F41" s="57"/>
      <c r="G41" s="63"/>
      <c r="H41" s="63"/>
      <c r="I41" s="40"/>
      <c r="J41" s="40"/>
      <c r="K41" s="41">
        <v>0</v>
      </c>
      <c r="L41">
        <v>22</v>
      </c>
    </row>
    <row r="42" spans="1:12" x14ac:dyDescent="0.3">
      <c r="A42" s="57">
        <v>11</v>
      </c>
      <c r="B42" s="57">
        <v>4285</v>
      </c>
      <c r="C42" s="60">
        <v>21</v>
      </c>
      <c r="D42" s="57">
        <v>4312</v>
      </c>
      <c r="E42" s="60"/>
      <c r="F42" s="57"/>
      <c r="G42" s="63"/>
      <c r="H42" s="63"/>
      <c r="I42" s="40"/>
      <c r="J42" s="40"/>
      <c r="K42" s="41">
        <v>0</v>
      </c>
      <c r="L42">
        <v>12</v>
      </c>
    </row>
    <row r="43" spans="1:12" x14ac:dyDescent="0.3">
      <c r="A43" s="57">
        <v>11</v>
      </c>
      <c r="B43" s="57">
        <v>4408</v>
      </c>
      <c r="C43" s="60">
        <v>21</v>
      </c>
      <c r="D43" s="57">
        <v>4417</v>
      </c>
      <c r="E43" s="60"/>
      <c r="F43" s="57"/>
      <c r="G43" s="63"/>
      <c r="H43" s="63"/>
      <c r="I43" s="40"/>
      <c r="J43" s="40"/>
      <c r="K43" s="41">
        <v>0</v>
      </c>
      <c r="L43">
        <v>12</v>
      </c>
    </row>
    <row r="44" spans="1:12" x14ac:dyDescent="0.3">
      <c r="A44" s="57">
        <v>11</v>
      </c>
      <c r="B44" s="57">
        <v>4508</v>
      </c>
      <c r="C44" s="60">
        <v>21</v>
      </c>
      <c r="D44" s="57">
        <v>4534</v>
      </c>
      <c r="E44" s="60"/>
      <c r="F44" s="57"/>
      <c r="G44" s="63"/>
      <c r="H44" s="63"/>
      <c r="I44" s="40"/>
      <c r="J44" s="40"/>
      <c r="K44" s="41">
        <v>0</v>
      </c>
      <c r="L44">
        <v>12</v>
      </c>
    </row>
    <row r="45" spans="1:12" x14ac:dyDescent="0.3">
      <c r="A45" s="57">
        <v>11</v>
      </c>
      <c r="B45" s="57">
        <v>4706</v>
      </c>
      <c r="C45" s="60">
        <v>12</v>
      </c>
      <c r="D45" s="57">
        <v>4714</v>
      </c>
      <c r="E45" s="60"/>
      <c r="F45" s="57"/>
      <c r="G45" s="63"/>
      <c r="H45" s="63"/>
      <c r="I45" s="40"/>
      <c r="J45" s="40"/>
      <c r="K45" s="41">
        <v>0</v>
      </c>
      <c r="L45">
        <v>11</v>
      </c>
    </row>
    <row r="46" spans="1:12" x14ac:dyDescent="0.3">
      <c r="A46" s="57">
        <v>11</v>
      </c>
      <c r="B46" s="57">
        <v>4816</v>
      </c>
      <c r="C46" s="60">
        <v>21</v>
      </c>
      <c r="D46" s="57">
        <v>4825</v>
      </c>
      <c r="E46" s="60"/>
      <c r="F46" s="57"/>
      <c r="G46" s="63"/>
      <c r="H46" s="63"/>
      <c r="I46" s="40"/>
      <c r="J46" s="40"/>
      <c r="K46" s="41">
        <v>0</v>
      </c>
      <c r="L46">
        <v>12</v>
      </c>
    </row>
    <row r="47" spans="1:12" x14ac:dyDescent="0.3">
      <c r="A47" s="57">
        <v>11</v>
      </c>
      <c r="B47" s="57">
        <v>4926</v>
      </c>
      <c r="C47" s="60">
        <v>21</v>
      </c>
      <c r="D47" s="57">
        <v>4935</v>
      </c>
      <c r="E47" s="60"/>
      <c r="F47" s="57"/>
      <c r="G47" s="63"/>
      <c r="H47" s="63"/>
      <c r="I47" s="40"/>
      <c r="J47" s="40"/>
      <c r="K47" s="41">
        <v>0</v>
      </c>
      <c r="L47">
        <v>12</v>
      </c>
    </row>
    <row r="48" spans="1:12" x14ac:dyDescent="0.3">
      <c r="A48" s="58">
        <v>11</v>
      </c>
      <c r="B48" s="58">
        <v>5026</v>
      </c>
      <c r="C48" s="61">
        <v>21</v>
      </c>
      <c r="D48" s="58">
        <v>5034</v>
      </c>
      <c r="E48" s="61"/>
      <c r="F48" s="58"/>
      <c r="G48" s="64"/>
      <c r="H48" s="64"/>
      <c r="I48" s="39"/>
      <c r="J48" s="39"/>
      <c r="K48" s="49">
        <v>0</v>
      </c>
      <c r="L48">
        <v>12</v>
      </c>
    </row>
    <row r="49" spans="1:12" x14ac:dyDescent="0.3">
      <c r="A49" s="58">
        <v>22</v>
      </c>
      <c r="B49" s="58">
        <v>5132</v>
      </c>
      <c r="C49" s="61">
        <v>23</v>
      </c>
      <c r="D49" s="58">
        <v>5166</v>
      </c>
      <c r="E49" s="61"/>
      <c r="F49" s="58"/>
      <c r="G49" s="64"/>
      <c r="H49" s="64"/>
      <c r="I49" s="39"/>
      <c r="J49" s="39"/>
      <c r="K49" s="49">
        <v>0</v>
      </c>
      <c r="L49">
        <v>22</v>
      </c>
    </row>
    <row r="50" spans="1:12" x14ac:dyDescent="0.3">
      <c r="A50" s="58">
        <v>11</v>
      </c>
      <c r="B50" s="58">
        <v>5263</v>
      </c>
      <c r="C50" s="61">
        <v>21</v>
      </c>
      <c r="D50" s="58">
        <v>5296</v>
      </c>
      <c r="E50" s="61"/>
      <c r="F50" s="58"/>
      <c r="G50" s="64"/>
      <c r="H50" s="64"/>
      <c r="I50" s="39"/>
      <c r="J50" s="39"/>
      <c r="K50" s="49">
        <v>0</v>
      </c>
      <c r="L50">
        <v>12</v>
      </c>
    </row>
    <row r="51" spans="1:12" x14ac:dyDescent="0.3">
      <c r="A51" s="58">
        <v>11</v>
      </c>
      <c r="B51" s="58">
        <v>5394</v>
      </c>
      <c r="C51" s="61">
        <v>21</v>
      </c>
      <c r="D51" s="58">
        <v>5427</v>
      </c>
      <c r="E51" s="61"/>
      <c r="F51" s="58"/>
      <c r="G51" s="64"/>
      <c r="H51" s="64"/>
      <c r="I51" s="39"/>
      <c r="J51" s="39"/>
      <c r="K51" s="49">
        <v>0</v>
      </c>
      <c r="L51">
        <v>12</v>
      </c>
    </row>
    <row r="52" spans="1:12" x14ac:dyDescent="0.3">
      <c r="A52" s="58">
        <v>11</v>
      </c>
      <c r="B52" s="58">
        <v>5519</v>
      </c>
      <c r="C52" s="61">
        <v>21</v>
      </c>
      <c r="D52" s="58">
        <v>5596</v>
      </c>
      <c r="E52" s="61"/>
      <c r="F52" s="58"/>
      <c r="G52" s="64"/>
      <c r="H52" s="64"/>
      <c r="I52" s="39"/>
      <c r="J52" s="39"/>
      <c r="K52" s="49">
        <v>0</v>
      </c>
      <c r="L52">
        <v>12</v>
      </c>
    </row>
    <row r="53" spans="1:12" x14ac:dyDescent="0.3">
      <c r="A53" s="58">
        <v>11</v>
      </c>
      <c r="B53" s="58">
        <v>5690</v>
      </c>
      <c r="C53" s="61">
        <v>21</v>
      </c>
      <c r="D53" s="58">
        <v>5704</v>
      </c>
      <c r="E53" s="61"/>
      <c r="F53" s="58"/>
      <c r="G53" s="64"/>
      <c r="H53" s="64"/>
      <c r="I53" s="39"/>
      <c r="J53" s="39"/>
      <c r="K53" s="49">
        <v>0</v>
      </c>
      <c r="L53">
        <v>12</v>
      </c>
    </row>
    <row r="54" spans="1:12" x14ac:dyDescent="0.3">
      <c r="A54" s="58">
        <v>11</v>
      </c>
      <c r="B54" s="58">
        <v>5797</v>
      </c>
      <c r="C54" s="61">
        <v>21</v>
      </c>
      <c r="D54" s="58">
        <v>5836</v>
      </c>
      <c r="E54" s="61"/>
      <c r="F54" s="58"/>
      <c r="G54" s="64"/>
      <c r="H54" s="64"/>
      <c r="I54" s="39"/>
      <c r="J54" s="39"/>
      <c r="K54" s="49">
        <v>0</v>
      </c>
      <c r="L54">
        <v>12</v>
      </c>
    </row>
    <row r="55" spans="1:12" x14ac:dyDescent="0.3">
      <c r="A55" s="58">
        <v>11</v>
      </c>
      <c r="B55" s="58">
        <v>5935</v>
      </c>
      <c r="C55" s="61">
        <v>21</v>
      </c>
      <c r="D55" s="58">
        <v>5944</v>
      </c>
      <c r="E55" s="61"/>
      <c r="F55" s="58"/>
      <c r="G55" s="64"/>
      <c r="H55" s="64"/>
      <c r="I55" s="39"/>
      <c r="J55" s="39"/>
      <c r="K55" s="49">
        <v>1</v>
      </c>
      <c r="L55">
        <v>12</v>
      </c>
    </row>
    <row r="56" spans="1:12" x14ac:dyDescent="0.3">
      <c r="A56" s="17"/>
      <c r="B56" s="17"/>
      <c r="C56" s="17"/>
      <c r="D56" s="17"/>
      <c r="E56" s="17"/>
      <c r="F56" s="17"/>
      <c r="G56" s="17"/>
      <c r="H5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133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48</v>
      </c>
      <c r="V3" s="25" t="s">
        <v>118</v>
      </c>
      <c r="W3">
        <f>COUNTA(L7:L14)</f>
        <v>8</v>
      </c>
      <c r="AA3" s="25" t="s">
        <v>118</v>
      </c>
      <c r="AB3">
        <f>COUNTA(L15:L22)</f>
        <v>8</v>
      </c>
      <c r="AF3" s="25" t="s">
        <v>118</v>
      </c>
      <c r="AG3">
        <f>COUNTA(L23:L30)</f>
        <v>8</v>
      </c>
      <c r="AK3" s="25" t="s">
        <v>118</v>
      </c>
      <c r="AL3">
        <f>COUNTA(L31:L38)</f>
        <v>8</v>
      </c>
      <c r="AP3" s="25" t="s">
        <v>118</v>
      </c>
      <c r="AQ3">
        <f>COUNTA(L39:L46)</f>
        <v>8</v>
      </c>
      <c r="AU3" s="25" t="s">
        <v>118</v>
      </c>
      <c r="AV3">
        <f>COUNTA(L47:L54)</f>
        <v>8</v>
      </c>
    </row>
    <row r="4" spans="1:48" x14ac:dyDescent="0.3">
      <c r="P4" s="25" t="s">
        <v>86</v>
      </c>
      <c r="Q4" s="26">
        <f>SUM(O7:O14)</f>
        <v>48</v>
      </c>
      <c r="V4" s="25" t="s">
        <v>119</v>
      </c>
      <c r="W4">
        <f>SUM(U7:U14)</f>
        <v>8</v>
      </c>
      <c r="AA4" s="25" t="s">
        <v>119</v>
      </c>
      <c r="AB4">
        <f>SUM(Z7:Z14)</f>
        <v>8</v>
      </c>
      <c r="AF4" s="25" t="s">
        <v>119</v>
      </c>
      <c r="AG4">
        <f>SUM(AE7:AE14)</f>
        <v>8</v>
      </c>
      <c r="AK4" s="25" t="s">
        <v>119</v>
      </c>
      <c r="AL4">
        <f>SUM(AJ7:AJ14)</f>
        <v>8</v>
      </c>
      <c r="AP4" s="25" t="s">
        <v>119</v>
      </c>
      <c r="AQ4">
        <f>SUM(AO7:AO14)</f>
        <v>8</v>
      </c>
      <c r="AU4" s="25" t="s">
        <v>119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63</v>
      </c>
      <c r="C7" s="59">
        <v>12</v>
      </c>
      <c r="D7" s="56">
        <v>74</v>
      </c>
      <c r="E7" s="59"/>
      <c r="F7" s="56"/>
      <c r="G7" s="62"/>
      <c r="H7" s="62"/>
      <c r="I7" s="40"/>
      <c r="J7" s="40"/>
      <c r="K7" s="41">
        <v>0</v>
      </c>
      <c r="L7">
        <v>11</v>
      </c>
      <c r="N7" s="34">
        <v>11</v>
      </c>
      <c r="O7" s="34">
        <f>COUNTIF($L$7:$L$500,N7)</f>
        <v>5</v>
      </c>
      <c r="P7" s="34">
        <f>O7/$Q$4</f>
        <v>0.10416666666666667</v>
      </c>
      <c r="Q7" s="34">
        <f>IF(P7=0,0,(P7*((LOG(P7))/LOG(2))))</f>
        <v>-0.33989941727435352</v>
      </c>
      <c r="T7" s="34">
        <f>N7</f>
        <v>11</v>
      </c>
      <c r="U7" s="34">
        <f>COUNTIF(L7:L14,T7)</f>
        <v>3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COUNTIF(L15:L22,Y7)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COUNTIF(L23:L30,AD7)</f>
        <v>1</v>
      </c>
      <c r="AF7" s="34">
        <f>AE7/(AG4-AE8)</f>
        <v>0.5</v>
      </c>
      <c r="AG7" s="34">
        <f>IF(AF7=0,0,(AF7*((LOG(AF7))/LOG(2))))</f>
        <v>-0.5</v>
      </c>
      <c r="AI7" s="34">
        <f>N7</f>
        <v>11</v>
      </c>
      <c r="AJ7" s="34">
        <f>COUNTIF(L31:L38,AI7)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COUNTIF(L39:L46,AN7)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COUNTIF(L47:L54,AS7)</f>
        <v>1</v>
      </c>
      <c r="AU7" s="34">
        <f>AT7/(AV4-AT8)</f>
        <v>0.5</v>
      </c>
      <c r="AV7" s="34">
        <f>IF(AU7=0,0,(AU7*((LOG(AU7))/LOG(2))))</f>
        <v>-0.5</v>
      </c>
    </row>
    <row r="8" spans="1:48" x14ac:dyDescent="0.3">
      <c r="A8" s="57">
        <v>11</v>
      </c>
      <c r="B8" s="57">
        <v>179</v>
      </c>
      <c r="C8" s="60">
        <v>12</v>
      </c>
      <c r="D8" s="57">
        <v>222</v>
      </c>
      <c r="E8" s="60"/>
      <c r="F8" s="57"/>
      <c r="G8" s="63"/>
      <c r="H8" s="63"/>
      <c r="I8" s="40"/>
      <c r="J8" s="40"/>
      <c r="K8" s="41">
        <v>0</v>
      </c>
      <c r="L8">
        <v>11</v>
      </c>
      <c r="N8" s="34">
        <v>12</v>
      </c>
      <c r="O8" s="34">
        <f>COUNTIF($L$7:$L$500,N8)</f>
        <v>39</v>
      </c>
      <c r="P8" s="34">
        <f>O8/$Q$4</f>
        <v>0.8125</v>
      </c>
      <c r="Q8" s="34">
        <f>IF(P8=0,0,(P8*((LOG(P8))/LOG(2))))</f>
        <v>-0.24339272901036266</v>
      </c>
      <c r="T8" s="34">
        <f>N8</f>
        <v>12</v>
      </c>
      <c r="U8" s="34">
        <f>COUNTIF(L7:L14,T8)</f>
        <v>5</v>
      </c>
      <c r="V8" s="53"/>
      <c r="W8" s="54"/>
      <c r="Y8" s="34">
        <f>N8</f>
        <v>12</v>
      </c>
      <c r="Z8" s="34">
        <f>COUNTIF(L15:L22,Y8)</f>
        <v>7</v>
      </c>
      <c r="AA8" s="53"/>
      <c r="AB8" s="54"/>
      <c r="AD8" s="34">
        <f>N8</f>
        <v>12</v>
      </c>
      <c r="AE8" s="34">
        <f>COUNTIF(L23:L30,AD8)</f>
        <v>6</v>
      </c>
      <c r="AF8" s="53"/>
      <c r="AG8" s="54"/>
      <c r="AI8" s="34">
        <f>N8</f>
        <v>12</v>
      </c>
      <c r="AJ8" s="34">
        <f>COUNTIF(L31:L38,AI8)</f>
        <v>8</v>
      </c>
      <c r="AK8" s="53"/>
      <c r="AL8" s="54"/>
      <c r="AN8" s="34">
        <f>N8</f>
        <v>12</v>
      </c>
      <c r="AO8" s="34">
        <f>COUNTIF(L39:L46,AN8)</f>
        <v>7</v>
      </c>
      <c r="AP8" s="53"/>
      <c r="AQ8" s="54"/>
      <c r="AS8" s="34">
        <f>N8</f>
        <v>12</v>
      </c>
      <c r="AT8" s="34">
        <f>COUNTIF(L47:L54,AS8)</f>
        <v>6</v>
      </c>
      <c r="AU8" s="53"/>
      <c r="AV8" s="54"/>
    </row>
    <row r="9" spans="1:48" x14ac:dyDescent="0.3">
      <c r="A9" s="57">
        <v>11</v>
      </c>
      <c r="B9" s="57">
        <v>324</v>
      </c>
      <c r="C9" s="60">
        <v>21</v>
      </c>
      <c r="D9" s="57">
        <v>333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COUNTIF(L7:L14,T9)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COUNTIF(L15:L22,Y9)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COUNTIF(L23:L30,AD9)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COUNTIF(L31:L38,AI9)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COUNTIF(L39:L46,AN9)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COUNTIF(L47:L54,AS9)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11</v>
      </c>
      <c r="B10" s="57">
        <v>431</v>
      </c>
      <c r="C10" s="60">
        <v>12</v>
      </c>
      <c r="D10" s="57">
        <v>462</v>
      </c>
      <c r="E10" s="60"/>
      <c r="F10" s="57"/>
      <c r="G10" s="63"/>
      <c r="H10" s="63"/>
      <c r="I10" s="40"/>
      <c r="J10" s="40"/>
      <c r="K10" s="41">
        <v>0</v>
      </c>
      <c r="L10">
        <v>11</v>
      </c>
      <c r="N10" s="34">
        <v>22</v>
      </c>
      <c r="O10" s="34">
        <f>COUNTIF($L$7:$L$500,N10)</f>
        <v>4</v>
      </c>
      <c r="P10" s="34">
        <f>O10/$Q$4</f>
        <v>8.3333333333333329E-2</v>
      </c>
      <c r="Q10" s="34">
        <f>IF(P10=0,0,(P10*((LOG(P10))/LOG(2))))</f>
        <v>-0.29874687506009634</v>
      </c>
      <c r="T10" s="34">
        <f>N10</f>
        <v>22</v>
      </c>
      <c r="U10" s="34">
        <f>COUNTIF(L7:L14,T10)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COUNTIF(L15:L22,Y10)</f>
        <v>1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COUNTIF(L23:L30,AD10)</f>
        <v>1</v>
      </c>
      <c r="AF10" s="34">
        <f>AE10/(AG4-AE8)</f>
        <v>0.5</v>
      </c>
      <c r="AG10" s="34">
        <f>IF(AF10=0,0,(AF10*((LOG(AF10))/LOG(2))))</f>
        <v>-0.5</v>
      </c>
      <c r="AI10" s="34">
        <f>N10</f>
        <v>22</v>
      </c>
      <c r="AJ10" s="34">
        <f>COUNTIF(L31:L38,AI10)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COUNTIF(L39:L46,AN10)</f>
        <v>1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COUNTIF(L47:L54,AS10)</f>
        <v>1</v>
      </c>
      <c r="AU10" s="34">
        <f>AT10/(AV4-AT8)</f>
        <v>0.5</v>
      </c>
      <c r="AV10" s="34">
        <f>IF(AU10=0,0,(AU10*((LOG(AU10))/LOG(2))))</f>
        <v>-0.5</v>
      </c>
    </row>
    <row r="11" spans="1:48" x14ac:dyDescent="0.3">
      <c r="A11" s="57">
        <v>11</v>
      </c>
      <c r="B11" s="57">
        <v>561</v>
      </c>
      <c r="C11" s="60">
        <v>21</v>
      </c>
      <c r="D11" s="57">
        <v>614</v>
      </c>
      <c r="E11" s="60"/>
      <c r="F11" s="57"/>
      <c r="G11" s="63"/>
      <c r="H11" s="63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COUNTIF(L15:L22,Y11)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COUNTIF(L23:L30,AD11)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COUNTIF(L31:L38,AI11)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COUNTIF(L39:L46,AN11)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COUNTIF(L47:L54,AS11)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714</v>
      </c>
      <c r="C12" s="60">
        <v>21</v>
      </c>
      <c r="D12" s="57">
        <v>723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COUNTIF(L15:L22,Y12)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COUNTIF(L23:L30,AD12)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COUNTIF(L31:L38,AI12)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COUNTIF(L39:L46,AN12)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COUNTIF(L47:L54,AS12)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821</v>
      </c>
      <c r="C13" s="60">
        <v>21</v>
      </c>
      <c r="D13" s="57">
        <v>833</v>
      </c>
      <c r="E13" s="60"/>
      <c r="F13" s="57"/>
      <c r="G13" s="63"/>
      <c r="H13" s="63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COUNTIF(L15:L22,Y13)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COUNTIF(L23:L30,AD13)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COUNTIF(L31:L38,AI13)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COUNTIF(L39:L46,AN13)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COUNTIF(L47:L54,AS13)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932</v>
      </c>
      <c r="C14" s="60">
        <v>21</v>
      </c>
      <c r="D14" s="57">
        <v>948</v>
      </c>
      <c r="E14" s="60"/>
      <c r="F14" s="57"/>
      <c r="G14" s="63"/>
      <c r="H14" s="63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COUNTIF(L15:L22,Y14)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COUNTIF(L23:L30,AD14)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COUNTIF(L31:L38,AI14)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COUNTIF(L39:L46,AN14)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COUNTIF(L47:L54,AS14)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8">
        <v>11</v>
      </c>
      <c r="B15" s="58">
        <v>1044</v>
      </c>
      <c r="C15" s="61">
        <v>21</v>
      </c>
      <c r="D15" s="58">
        <v>1078</v>
      </c>
      <c r="E15" s="61"/>
      <c r="F15" s="58"/>
      <c r="G15" s="64"/>
      <c r="H15" s="64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0.88203902134481249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1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1</v>
      </c>
    </row>
    <row r="16" spans="1:48" x14ac:dyDescent="0.3">
      <c r="A16" s="58">
        <v>11</v>
      </c>
      <c r="B16" s="58">
        <v>1178</v>
      </c>
      <c r="C16" s="61">
        <v>21</v>
      </c>
      <c r="D16" s="58">
        <v>1188</v>
      </c>
      <c r="E16" s="61"/>
      <c r="F16" s="58"/>
      <c r="G16" s="64"/>
      <c r="H16" s="64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0.1579310552632931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0.33333333333333331</v>
      </c>
      <c r="AK16" s="27" t="s">
        <v>122</v>
      </c>
      <c r="AL16" s="27" t="e">
        <f>AL15/(LOG(AL4)/LOG(2))</f>
        <v>#DIV/0!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0.33333333333333331</v>
      </c>
    </row>
    <row r="17" spans="1:22" x14ac:dyDescent="0.3">
      <c r="A17" s="58">
        <v>22</v>
      </c>
      <c r="B17" s="58">
        <v>1297</v>
      </c>
      <c r="C17" s="61">
        <v>23</v>
      </c>
      <c r="D17" s="58">
        <v>1325</v>
      </c>
      <c r="E17" s="61"/>
      <c r="F17" s="58"/>
      <c r="G17" s="64"/>
      <c r="H17" s="64"/>
      <c r="I17" s="39"/>
      <c r="J17" s="39"/>
      <c r="K17" s="49">
        <v>0</v>
      </c>
      <c r="L17">
        <v>22</v>
      </c>
    </row>
    <row r="18" spans="1:22" x14ac:dyDescent="0.3">
      <c r="A18" s="58">
        <v>11</v>
      </c>
      <c r="B18" s="58">
        <v>1426</v>
      </c>
      <c r="C18" s="61">
        <v>21</v>
      </c>
      <c r="D18" s="58">
        <v>1441</v>
      </c>
      <c r="E18" s="61"/>
      <c r="F18" s="58"/>
      <c r="G18" s="64"/>
      <c r="H18" s="64"/>
      <c r="I18" s="39"/>
      <c r="J18" s="39"/>
      <c r="K18" s="49">
        <v>0</v>
      </c>
      <c r="L18">
        <v>12</v>
      </c>
    </row>
    <row r="19" spans="1:22" x14ac:dyDescent="0.3">
      <c r="A19" s="58">
        <v>11</v>
      </c>
      <c r="B19" s="58">
        <v>1537</v>
      </c>
      <c r="C19" s="61">
        <v>21</v>
      </c>
      <c r="D19" s="58">
        <v>1568</v>
      </c>
      <c r="E19" s="61"/>
      <c r="F19" s="58"/>
      <c r="G19" s="64"/>
      <c r="H19" s="64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1664</v>
      </c>
      <c r="C20" s="61">
        <v>21</v>
      </c>
      <c r="D20" s="58">
        <v>1681</v>
      </c>
      <c r="E20" s="61"/>
      <c r="F20" s="58"/>
      <c r="G20" s="64"/>
      <c r="H20" s="64"/>
      <c r="I20" s="39"/>
      <c r="J20" s="39"/>
      <c r="K20" s="49">
        <v>0</v>
      </c>
      <c r="L20">
        <v>12</v>
      </c>
      <c r="N20" s="38">
        <f>COUNTIF(L7:L54,G3)</f>
        <v>39</v>
      </c>
      <c r="O20" s="38"/>
      <c r="P20" s="45">
        <v>8</v>
      </c>
      <c r="Q20" s="45">
        <v>8</v>
      </c>
      <c r="R20" s="45">
        <v>8</v>
      </c>
      <c r="S20" s="45">
        <v>8</v>
      </c>
      <c r="T20" s="45">
        <v>8</v>
      </c>
      <c r="U20" s="45">
        <v>8</v>
      </c>
      <c r="V20" s="44"/>
    </row>
    <row r="21" spans="1:22" x14ac:dyDescent="0.3">
      <c r="A21" s="58">
        <v>11</v>
      </c>
      <c r="B21" s="58">
        <v>1777</v>
      </c>
      <c r="C21" s="61">
        <v>21</v>
      </c>
      <c r="D21" s="58">
        <v>1786</v>
      </c>
      <c r="E21" s="61"/>
      <c r="F21" s="58"/>
      <c r="G21" s="64"/>
      <c r="H21" s="64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11</v>
      </c>
      <c r="B22" s="58">
        <v>1886</v>
      </c>
      <c r="C22" s="61">
        <v>21</v>
      </c>
      <c r="D22" s="58">
        <v>1909</v>
      </c>
      <c r="E22" s="61"/>
      <c r="F22" s="58"/>
      <c r="G22" s="64"/>
      <c r="H22" s="64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2008</v>
      </c>
      <c r="C23" s="60">
        <v>21</v>
      </c>
      <c r="D23" s="57">
        <v>2018</v>
      </c>
      <c r="E23" s="60"/>
      <c r="F23" s="57"/>
      <c r="G23" s="63"/>
      <c r="H23" s="63"/>
      <c r="I23" s="40"/>
      <c r="J23" s="40"/>
      <c r="K23" s="41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2114</v>
      </c>
      <c r="C24" s="60">
        <v>21</v>
      </c>
      <c r="D24" s="57">
        <v>2157</v>
      </c>
      <c r="E24" s="60"/>
      <c r="F24" s="57"/>
      <c r="G24" s="63"/>
      <c r="H24" s="63"/>
      <c r="I24" s="40"/>
      <c r="J24" s="40"/>
      <c r="K24" s="41">
        <v>0</v>
      </c>
      <c r="L24">
        <v>12</v>
      </c>
      <c r="O24" s="43" t="s">
        <v>106</v>
      </c>
      <c r="P24" s="45">
        <f>U8</f>
        <v>5</v>
      </c>
      <c r="Q24" s="45">
        <f>Z8</f>
        <v>7</v>
      </c>
      <c r="R24" s="45">
        <f>AE8</f>
        <v>6</v>
      </c>
      <c r="S24" s="45">
        <f>AJ8</f>
        <v>8</v>
      </c>
      <c r="T24" s="45">
        <f>AO8</f>
        <v>7</v>
      </c>
      <c r="U24" s="45">
        <f>AT8</f>
        <v>6</v>
      </c>
      <c r="V24" s="43"/>
    </row>
    <row r="25" spans="1:22" x14ac:dyDescent="0.3">
      <c r="A25" s="57">
        <v>11</v>
      </c>
      <c r="B25" s="57">
        <v>2250</v>
      </c>
      <c r="C25" s="60">
        <v>21</v>
      </c>
      <c r="D25" s="57">
        <v>2260</v>
      </c>
      <c r="E25" s="60"/>
      <c r="F25" s="57"/>
      <c r="G25" s="63"/>
      <c r="H25" s="63"/>
      <c r="I25" s="40"/>
      <c r="J25" s="40"/>
      <c r="K25" s="41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2359</v>
      </c>
      <c r="C26" s="60">
        <v>12</v>
      </c>
      <c r="D26" s="57">
        <v>2478</v>
      </c>
      <c r="E26" s="60"/>
      <c r="F26" s="57"/>
      <c r="G26" s="63"/>
      <c r="H26" s="63"/>
      <c r="I26" s="40"/>
      <c r="J26" s="40"/>
      <c r="K26" s="41">
        <v>0</v>
      </c>
      <c r="L26">
        <v>11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2576</v>
      </c>
      <c r="C27" s="60">
        <v>21</v>
      </c>
      <c r="D27" s="57">
        <v>2599</v>
      </c>
      <c r="E27" s="60"/>
      <c r="F27" s="57"/>
      <c r="G27" s="63"/>
      <c r="H27" s="63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2693</v>
      </c>
      <c r="C28" s="60">
        <v>21</v>
      </c>
      <c r="D28" s="57">
        <v>2702</v>
      </c>
      <c r="E28" s="60"/>
      <c r="F28" s="57"/>
      <c r="G28" s="63"/>
      <c r="H28" s="63"/>
      <c r="I28" s="40"/>
      <c r="J28" s="40"/>
      <c r="K28" s="41">
        <v>0</v>
      </c>
      <c r="L28">
        <v>12</v>
      </c>
      <c r="N28" s="39"/>
      <c r="O28" s="48" t="s">
        <v>110</v>
      </c>
      <c r="P28">
        <f>D14/P20</f>
        <v>118.5</v>
      </c>
      <c r="Q28">
        <f>(D22-D14)/Q20</f>
        <v>120.125</v>
      </c>
      <c r="R28">
        <f>(D30-D22)/R20</f>
        <v>135.25</v>
      </c>
      <c r="S28">
        <f>(D38-D30)/S20</f>
        <v>117.125</v>
      </c>
      <c r="T28">
        <f>(D46-D38)/T20</f>
        <v>123.625</v>
      </c>
      <c r="U28">
        <f>(D54-D46)/U20</f>
        <v>137.625</v>
      </c>
    </row>
    <row r="29" spans="1:22" x14ac:dyDescent="0.3">
      <c r="A29" s="57">
        <v>22</v>
      </c>
      <c r="B29" s="57">
        <v>2813</v>
      </c>
      <c r="C29" s="60">
        <v>23</v>
      </c>
      <c r="D29" s="57">
        <v>2883</v>
      </c>
      <c r="E29" s="60"/>
      <c r="F29" s="57"/>
      <c r="G29" s="63"/>
      <c r="H29" s="63"/>
      <c r="I29" s="40"/>
      <c r="J29" s="40"/>
      <c r="K29" s="41">
        <v>0</v>
      </c>
      <c r="L29">
        <v>22</v>
      </c>
    </row>
    <row r="30" spans="1:22" x14ac:dyDescent="0.3">
      <c r="A30" s="57">
        <v>11</v>
      </c>
      <c r="B30" s="57">
        <v>2982</v>
      </c>
      <c r="C30" s="60">
        <v>21</v>
      </c>
      <c r="D30" s="57">
        <v>2991</v>
      </c>
      <c r="E30" s="60"/>
      <c r="F30" s="57"/>
      <c r="G30" s="63"/>
      <c r="H30" s="63"/>
      <c r="I30" s="40"/>
      <c r="J30" s="40"/>
      <c r="K30" s="41">
        <v>0</v>
      </c>
      <c r="L30">
        <v>12</v>
      </c>
    </row>
    <row r="31" spans="1:22" x14ac:dyDescent="0.3">
      <c r="A31" s="58">
        <v>11</v>
      </c>
      <c r="B31" s="58">
        <v>3088</v>
      </c>
      <c r="C31" s="61">
        <v>21</v>
      </c>
      <c r="D31" s="58">
        <v>3133</v>
      </c>
      <c r="E31" s="61"/>
      <c r="F31" s="58"/>
      <c r="G31" s="64"/>
      <c r="H31" s="64"/>
      <c r="I31" s="39"/>
      <c r="J31" s="39"/>
      <c r="K31" s="49">
        <v>0</v>
      </c>
      <c r="L31">
        <v>12</v>
      </c>
    </row>
    <row r="32" spans="1:22" x14ac:dyDescent="0.3">
      <c r="A32" s="58">
        <v>11</v>
      </c>
      <c r="B32" s="58">
        <v>3225</v>
      </c>
      <c r="C32" s="61">
        <v>21</v>
      </c>
      <c r="D32" s="58">
        <v>3235</v>
      </c>
      <c r="E32" s="61"/>
      <c r="F32" s="58"/>
      <c r="G32" s="64"/>
      <c r="H32" s="64"/>
      <c r="I32" s="39"/>
      <c r="J32" s="39"/>
      <c r="K32" s="49">
        <v>0</v>
      </c>
      <c r="L32">
        <v>12</v>
      </c>
    </row>
    <row r="33" spans="1:12" x14ac:dyDescent="0.3">
      <c r="A33" s="58">
        <v>11</v>
      </c>
      <c r="B33" s="58">
        <v>3328</v>
      </c>
      <c r="C33" s="61">
        <v>21</v>
      </c>
      <c r="D33" s="58">
        <v>3387</v>
      </c>
      <c r="E33" s="61"/>
      <c r="F33" s="58"/>
      <c r="G33" s="64"/>
      <c r="H33" s="64"/>
      <c r="I33" s="39"/>
      <c r="J33" s="39"/>
      <c r="K33" s="49">
        <v>0</v>
      </c>
      <c r="L33">
        <v>12</v>
      </c>
    </row>
    <row r="34" spans="1:12" x14ac:dyDescent="0.3">
      <c r="A34" s="58">
        <v>11</v>
      </c>
      <c r="B34" s="58">
        <v>3479</v>
      </c>
      <c r="C34" s="61">
        <v>21</v>
      </c>
      <c r="D34" s="58">
        <v>3504</v>
      </c>
      <c r="E34" s="61"/>
      <c r="F34" s="58"/>
      <c r="G34" s="64"/>
      <c r="H34" s="64"/>
      <c r="I34" s="39"/>
      <c r="J34" s="39"/>
      <c r="K34" s="49">
        <v>0</v>
      </c>
      <c r="L34">
        <v>12</v>
      </c>
    </row>
    <row r="35" spans="1:12" x14ac:dyDescent="0.3">
      <c r="A35" s="58">
        <v>11</v>
      </c>
      <c r="B35" s="58">
        <v>3601</v>
      </c>
      <c r="C35" s="61">
        <v>21</v>
      </c>
      <c r="D35" s="58">
        <v>3612</v>
      </c>
      <c r="E35" s="61"/>
      <c r="F35" s="58"/>
      <c r="G35" s="64"/>
      <c r="H35" s="64"/>
      <c r="I35" s="39"/>
      <c r="J35" s="39"/>
      <c r="K35" s="49">
        <v>0</v>
      </c>
      <c r="L35">
        <v>12</v>
      </c>
    </row>
    <row r="36" spans="1:12" x14ac:dyDescent="0.3">
      <c r="A36" s="58">
        <v>11</v>
      </c>
      <c r="B36" s="58">
        <v>3704</v>
      </c>
      <c r="C36" s="61">
        <v>21</v>
      </c>
      <c r="D36" s="58">
        <v>3713</v>
      </c>
      <c r="E36" s="61"/>
      <c r="F36" s="58"/>
      <c r="G36" s="64"/>
      <c r="H36" s="64"/>
      <c r="I36" s="39"/>
      <c r="J36" s="39"/>
      <c r="K36" s="49">
        <v>0</v>
      </c>
      <c r="L36">
        <v>12</v>
      </c>
    </row>
    <row r="37" spans="1:12" x14ac:dyDescent="0.3">
      <c r="A37" s="58">
        <v>11</v>
      </c>
      <c r="B37" s="58">
        <v>3805</v>
      </c>
      <c r="C37" s="61">
        <v>21</v>
      </c>
      <c r="D37" s="58">
        <v>3814</v>
      </c>
      <c r="E37" s="61"/>
      <c r="F37" s="58"/>
      <c r="G37" s="64"/>
      <c r="H37" s="64"/>
      <c r="I37" s="39"/>
      <c r="J37" s="39"/>
      <c r="K37" s="49">
        <v>0</v>
      </c>
      <c r="L37">
        <v>12</v>
      </c>
    </row>
    <row r="38" spans="1:12" x14ac:dyDescent="0.3">
      <c r="A38" s="58">
        <v>11</v>
      </c>
      <c r="B38" s="58">
        <v>3914</v>
      </c>
      <c r="C38" s="61">
        <v>21</v>
      </c>
      <c r="D38" s="58">
        <v>3928</v>
      </c>
      <c r="E38" s="61"/>
      <c r="F38" s="58"/>
      <c r="G38" s="64"/>
      <c r="H38" s="64"/>
      <c r="I38" s="39"/>
      <c r="J38" s="39"/>
      <c r="K38" s="49">
        <v>0</v>
      </c>
      <c r="L38">
        <v>12</v>
      </c>
    </row>
    <row r="39" spans="1:12" x14ac:dyDescent="0.3">
      <c r="A39" s="57">
        <v>11</v>
      </c>
      <c r="B39" s="57">
        <v>4020</v>
      </c>
      <c r="C39" s="60">
        <v>21</v>
      </c>
      <c r="D39" s="57">
        <v>4040</v>
      </c>
      <c r="E39" s="60"/>
      <c r="F39" s="57"/>
      <c r="G39" s="63"/>
      <c r="H39" s="63"/>
      <c r="I39" s="40"/>
      <c r="J39" s="40"/>
      <c r="K39" s="41">
        <v>0</v>
      </c>
      <c r="L39">
        <v>12</v>
      </c>
    </row>
    <row r="40" spans="1:12" x14ac:dyDescent="0.3">
      <c r="A40" s="57">
        <v>11</v>
      </c>
      <c r="B40" s="57">
        <v>4141</v>
      </c>
      <c r="C40" s="60">
        <v>21</v>
      </c>
      <c r="D40" s="57">
        <v>4177</v>
      </c>
      <c r="E40" s="60"/>
      <c r="F40" s="57"/>
      <c r="G40" s="63"/>
      <c r="H40" s="63"/>
      <c r="I40" s="40"/>
      <c r="J40" s="40"/>
      <c r="K40" s="41">
        <v>0</v>
      </c>
      <c r="L40">
        <v>12</v>
      </c>
    </row>
    <row r="41" spans="1:12" x14ac:dyDescent="0.3">
      <c r="A41" s="57">
        <v>11</v>
      </c>
      <c r="B41" s="57">
        <v>4270</v>
      </c>
      <c r="C41" s="60">
        <v>21</v>
      </c>
      <c r="D41" s="57">
        <v>4282</v>
      </c>
      <c r="E41" s="60"/>
      <c r="F41" s="57"/>
      <c r="G41" s="63"/>
      <c r="H41" s="63"/>
      <c r="I41" s="40"/>
      <c r="J41" s="40"/>
      <c r="K41" s="41">
        <v>0</v>
      </c>
      <c r="L41">
        <v>12</v>
      </c>
    </row>
    <row r="42" spans="1:12" x14ac:dyDescent="0.3">
      <c r="A42" s="57">
        <v>11</v>
      </c>
      <c r="B42" s="57">
        <v>4374</v>
      </c>
      <c r="C42" s="60">
        <v>21</v>
      </c>
      <c r="D42" s="57">
        <v>4383</v>
      </c>
      <c r="E42" s="60"/>
      <c r="F42" s="57"/>
      <c r="G42" s="63"/>
      <c r="H42" s="63"/>
      <c r="I42" s="40"/>
      <c r="J42" s="40"/>
      <c r="K42" s="41">
        <v>0</v>
      </c>
      <c r="L42">
        <v>12</v>
      </c>
    </row>
    <row r="43" spans="1:12" x14ac:dyDescent="0.3">
      <c r="A43" s="57">
        <v>11</v>
      </c>
      <c r="B43" s="57">
        <v>4475</v>
      </c>
      <c r="C43" s="60">
        <v>21</v>
      </c>
      <c r="D43" s="57">
        <v>4497</v>
      </c>
      <c r="E43" s="60"/>
      <c r="F43" s="57"/>
      <c r="G43" s="63"/>
      <c r="H43" s="63"/>
      <c r="I43" s="40"/>
      <c r="J43" s="40"/>
      <c r="K43" s="41">
        <v>0</v>
      </c>
      <c r="L43">
        <v>12</v>
      </c>
    </row>
    <row r="44" spans="1:12" x14ac:dyDescent="0.3">
      <c r="A44" s="57">
        <v>11</v>
      </c>
      <c r="B44" s="57">
        <v>4593</v>
      </c>
      <c r="C44" s="60">
        <v>21</v>
      </c>
      <c r="D44" s="57">
        <v>4654</v>
      </c>
      <c r="E44" s="60"/>
      <c r="F44" s="57"/>
      <c r="G44" s="63"/>
      <c r="H44" s="63"/>
      <c r="I44" s="40"/>
      <c r="J44" s="40"/>
      <c r="K44" s="41">
        <v>0</v>
      </c>
      <c r="L44">
        <v>12</v>
      </c>
    </row>
    <row r="45" spans="1:12" x14ac:dyDescent="0.3">
      <c r="A45" s="57">
        <v>11</v>
      </c>
      <c r="B45" s="57">
        <v>4751</v>
      </c>
      <c r="C45" s="60">
        <v>21</v>
      </c>
      <c r="D45" s="57">
        <v>4773</v>
      </c>
      <c r="E45" s="60"/>
      <c r="F45" s="57"/>
      <c r="G45" s="63"/>
      <c r="H45" s="63"/>
      <c r="I45" s="40"/>
      <c r="J45" s="40"/>
      <c r="K45" s="41">
        <v>0</v>
      </c>
      <c r="L45">
        <v>12</v>
      </c>
    </row>
    <row r="46" spans="1:12" x14ac:dyDescent="0.3">
      <c r="A46" s="57">
        <v>22</v>
      </c>
      <c r="B46" s="57">
        <v>4887</v>
      </c>
      <c r="C46" s="60">
        <v>23</v>
      </c>
      <c r="D46" s="57">
        <v>4917</v>
      </c>
      <c r="E46" s="60"/>
      <c r="F46" s="57"/>
      <c r="G46" s="63"/>
      <c r="H46" s="63"/>
      <c r="I46" s="40"/>
      <c r="J46" s="40"/>
      <c r="K46" s="41">
        <v>0</v>
      </c>
      <c r="L46">
        <v>22</v>
      </c>
    </row>
    <row r="47" spans="1:12" x14ac:dyDescent="0.3">
      <c r="A47" s="58">
        <v>11</v>
      </c>
      <c r="B47" s="58">
        <v>5014</v>
      </c>
      <c r="C47" s="61">
        <v>21</v>
      </c>
      <c r="D47" s="58">
        <v>5023</v>
      </c>
      <c r="E47" s="61"/>
      <c r="F47" s="58"/>
      <c r="G47" s="64"/>
      <c r="H47" s="64"/>
      <c r="I47" s="39"/>
      <c r="J47" s="39"/>
      <c r="K47" s="49">
        <v>0</v>
      </c>
      <c r="L47">
        <v>12</v>
      </c>
    </row>
    <row r="48" spans="1:12" x14ac:dyDescent="0.3">
      <c r="A48" s="58">
        <v>11</v>
      </c>
      <c r="B48" s="58">
        <v>5118</v>
      </c>
      <c r="C48" s="61">
        <v>12</v>
      </c>
      <c r="D48" s="58">
        <v>5223</v>
      </c>
      <c r="E48" s="61"/>
      <c r="F48" s="58"/>
      <c r="G48" s="64"/>
      <c r="H48" s="64"/>
      <c r="I48" s="39"/>
      <c r="J48" s="39"/>
      <c r="K48" s="49">
        <v>0</v>
      </c>
      <c r="L48">
        <v>11</v>
      </c>
    </row>
    <row r="49" spans="1:12" x14ac:dyDescent="0.3">
      <c r="A49" s="58">
        <v>11</v>
      </c>
      <c r="B49" s="58">
        <v>5320</v>
      </c>
      <c r="C49" s="61">
        <v>21</v>
      </c>
      <c r="D49" s="58">
        <v>5330</v>
      </c>
      <c r="E49" s="61"/>
      <c r="F49" s="58"/>
      <c r="G49" s="64"/>
      <c r="H49" s="64"/>
      <c r="I49" s="39"/>
      <c r="J49" s="39"/>
      <c r="K49" s="49">
        <v>0</v>
      </c>
      <c r="L49">
        <v>12</v>
      </c>
    </row>
    <row r="50" spans="1:12" x14ac:dyDescent="0.3">
      <c r="A50" s="58">
        <v>11</v>
      </c>
      <c r="B50" s="58">
        <v>5426</v>
      </c>
      <c r="C50" s="61">
        <v>21</v>
      </c>
      <c r="D50" s="58">
        <v>5458</v>
      </c>
      <c r="E50" s="61"/>
      <c r="F50" s="58"/>
      <c r="G50" s="64"/>
      <c r="H50" s="64"/>
      <c r="I50" s="39"/>
      <c r="J50" s="39"/>
      <c r="K50" s="49">
        <v>0</v>
      </c>
      <c r="L50">
        <v>12</v>
      </c>
    </row>
    <row r="51" spans="1:12" x14ac:dyDescent="0.3">
      <c r="A51" s="58">
        <v>11</v>
      </c>
      <c r="B51" s="58">
        <v>5557</v>
      </c>
      <c r="C51" s="61">
        <v>21</v>
      </c>
      <c r="D51" s="58">
        <v>5617</v>
      </c>
      <c r="E51" s="61"/>
      <c r="F51" s="58"/>
      <c r="G51" s="64"/>
      <c r="H51" s="64"/>
      <c r="I51" s="39"/>
      <c r="J51" s="39"/>
      <c r="K51" s="49">
        <v>0</v>
      </c>
      <c r="L51">
        <v>12</v>
      </c>
    </row>
    <row r="52" spans="1:12" x14ac:dyDescent="0.3">
      <c r="A52" s="58">
        <v>22</v>
      </c>
      <c r="B52" s="58">
        <v>5721</v>
      </c>
      <c r="C52" s="61">
        <v>23</v>
      </c>
      <c r="D52" s="58">
        <v>5802</v>
      </c>
      <c r="E52" s="61"/>
      <c r="F52" s="58"/>
      <c r="G52" s="64"/>
      <c r="H52" s="64"/>
      <c r="I52" s="39"/>
      <c r="J52" s="39"/>
      <c r="K52" s="49">
        <v>0</v>
      </c>
      <c r="L52">
        <v>22</v>
      </c>
    </row>
    <row r="53" spans="1:12" x14ac:dyDescent="0.3">
      <c r="A53" s="58">
        <v>11</v>
      </c>
      <c r="B53" s="58">
        <v>5899</v>
      </c>
      <c r="C53" s="61">
        <v>21</v>
      </c>
      <c r="D53" s="58">
        <v>5908</v>
      </c>
      <c r="E53" s="61"/>
      <c r="F53" s="58"/>
      <c r="G53" s="64"/>
      <c r="H53" s="64"/>
      <c r="I53" s="39"/>
      <c r="J53" s="39"/>
      <c r="K53" s="49">
        <v>0</v>
      </c>
      <c r="L53">
        <v>12</v>
      </c>
    </row>
    <row r="54" spans="1:12" x14ac:dyDescent="0.3">
      <c r="A54" s="58">
        <v>11</v>
      </c>
      <c r="B54" s="58">
        <v>6008</v>
      </c>
      <c r="C54" s="61">
        <v>21</v>
      </c>
      <c r="D54" s="58">
        <v>6018</v>
      </c>
      <c r="E54" s="61"/>
      <c r="F54" s="58"/>
      <c r="G54" s="64"/>
      <c r="H54" s="64"/>
      <c r="I54" s="39"/>
      <c r="J54" s="39"/>
      <c r="K54" s="49">
        <v>1</v>
      </c>
      <c r="L54">
        <v>12</v>
      </c>
    </row>
    <row r="55" spans="1:12" x14ac:dyDescent="0.3">
      <c r="A55" s="17"/>
      <c r="B55" s="17"/>
      <c r="C55" s="17"/>
      <c r="D55" s="17"/>
      <c r="E55" s="17"/>
      <c r="F55" s="17"/>
      <c r="G55" s="17"/>
      <c r="H5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134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62</v>
      </c>
      <c r="V3" s="25" t="s">
        <v>118</v>
      </c>
      <c r="W3">
        <f>COUNTA(L7:L16)</f>
        <v>10</v>
      </c>
      <c r="AA3" s="25" t="s">
        <v>118</v>
      </c>
      <c r="AB3">
        <f>COUNTA(L17:L27)</f>
        <v>11</v>
      </c>
      <c r="AF3" s="25" t="s">
        <v>118</v>
      </c>
      <c r="AG3">
        <f>COUNTA(L28:L37)</f>
        <v>10</v>
      </c>
      <c r="AK3" s="25" t="s">
        <v>118</v>
      </c>
      <c r="AL3">
        <f>COUNTA(L38:L47)</f>
        <v>10</v>
      </c>
      <c r="AP3" s="25" t="s">
        <v>118</v>
      </c>
      <c r="AQ3">
        <f>COUNTA(L48:L58)</f>
        <v>11</v>
      </c>
      <c r="AU3" s="25" t="s">
        <v>118</v>
      </c>
      <c r="AV3">
        <f>COUNTA(L59:L68)</f>
        <v>10</v>
      </c>
    </row>
    <row r="4" spans="1:48" x14ac:dyDescent="0.3">
      <c r="P4" s="25" t="s">
        <v>86</v>
      </c>
      <c r="Q4" s="26">
        <f>SUM(O7:O14)</f>
        <v>62</v>
      </c>
      <c r="V4" s="25" t="s">
        <v>119</v>
      </c>
      <c r="W4">
        <f>SUM(U7:U14)</f>
        <v>10</v>
      </c>
      <c r="AA4" s="25" t="s">
        <v>119</v>
      </c>
      <c r="AB4">
        <f>SUM(Z7:Z14)</f>
        <v>11</v>
      </c>
      <c r="AF4" s="25" t="s">
        <v>119</v>
      </c>
      <c r="AG4">
        <f>SUM(AE7:AE14)</f>
        <v>10</v>
      </c>
      <c r="AK4" s="25" t="s">
        <v>119</v>
      </c>
      <c r="AL4">
        <f>SUM(AJ7:AJ14)</f>
        <v>10</v>
      </c>
      <c r="AP4" s="25" t="s">
        <v>119</v>
      </c>
      <c r="AQ4">
        <f>SUM(AO7:AO14)</f>
        <v>11</v>
      </c>
      <c r="AU4" s="25" t="s">
        <v>119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22</v>
      </c>
      <c r="B7" s="56">
        <v>44</v>
      </c>
      <c r="C7" s="59">
        <v>14</v>
      </c>
      <c r="D7" s="56">
        <v>77</v>
      </c>
      <c r="E7" s="59"/>
      <c r="F7" s="56"/>
      <c r="G7" s="62"/>
      <c r="H7" s="62"/>
      <c r="I7" s="40"/>
      <c r="J7" s="40"/>
      <c r="K7" s="41">
        <v>0</v>
      </c>
      <c r="L7">
        <v>21</v>
      </c>
      <c r="N7" s="34">
        <v>11</v>
      </c>
      <c r="O7" s="34">
        <f>COUNTIF($L$7:$L$500,N7)</f>
        <v>23</v>
      </c>
      <c r="P7" s="34">
        <f>O7/$Q$4</f>
        <v>0.37096774193548387</v>
      </c>
      <c r="Q7" s="34">
        <f>IF(P7=0,0,(P7*((LOG(P7))/LOG(2))))</f>
        <v>-0.53071919596107797</v>
      </c>
      <c r="T7" s="34">
        <f>N7</f>
        <v>11</v>
      </c>
      <c r="U7" s="34">
        <f>COUNTIF(L7:L16,T7)</f>
        <v>1</v>
      </c>
      <c r="V7" s="34">
        <f>U7/(W4-U8)</f>
        <v>0.5</v>
      </c>
      <c r="W7" s="34">
        <f>IF(V7=0,0,(V7*((LOG(V7))/LOG(2))))</f>
        <v>-0.5</v>
      </c>
      <c r="Y7" s="34">
        <f>N7</f>
        <v>11</v>
      </c>
      <c r="Z7" s="34">
        <f>COUNTIF(L17:L27,Y7)</f>
        <v>7</v>
      </c>
      <c r="AA7" s="34">
        <f>Z7/(AB4-Z8)</f>
        <v>1</v>
      </c>
      <c r="AB7" s="34">
        <f>IF(AA7=0,0,(AA7*((LOG(AA7))/LOG(2))))</f>
        <v>0</v>
      </c>
      <c r="AD7" s="34">
        <f>N7</f>
        <v>11</v>
      </c>
      <c r="AE7" s="34">
        <f>COUNTIF(L28:L37,AD7)</f>
        <v>4</v>
      </c>
      <c r="AF7" s="34">
        <f>AE7/(AG4-AE8)</f>
        <v>0.8</v>
      </c>
      <c r="AG7" s="34">
        <f>IF(AF7=0,0,(AF7*((LOG(AF7))/LOG(2))))</f>
        <v>-0.25754247590988982</v>
      </c>
      <c r="AI7" s="34">
        <f>N7</f>
        <v>11</v>
      </c>
      <c r="AJ7" s="34">
        <f>COUNTIF(L38:L47,AI7)</f>
        <v>3</v>
      </c>
      <c r="AK7" s="34">
        <f>AJ7/(AL4-AJ8)</f>
        <v>0.6</v>
      </c>
      <c r="AL7" s="34">
        <f>IF(AK7=0,0,(AK7*((LOG(AK7))/LOG(2))))</f>
        <v>-0.44217935649972373</v>
      </c>
      <c r="AN7" s="34">
        <f>N7</f>
        <v>11</v>
      </c>
      <c r="AO7" s="34">
        <f>COUNTIF(L48:L58,AN7)</f>
        <v>4</v>
      </c>
      <c r="AP7" s="34">
        <f>AO7/(AQ4-AO8)</f>
        <v>0.5714285714285714</v>
      </c>
      <c r="AQ7" s="34">
        <f>IF(AP7=0,0,(AP7*((LOG(AP7))/LOG(2))))</f>
        <v>-0.46134566974720237</v>
      </c>
      <c r="AS7" s="34">
        <f>N7</f>
        <v>11</v>
      </c>
      <c r="AT7" s="34">
        <f>COUNTIF(L59:L68,AS7)</f>
        <v>4</v>
      </c>
      <c r="AU7" s="34">
        <f>AT7/(AV4-AT8)</f>
        <v>0.8</v>
      </c>
      <c r="AV7" s="34">
        <f>IF(AU7=0,0,(AU7*((LOG(AU7))/LOG(2))))</f>
        <v>-0.25754247590988982</v>
      </c>
    </row>
    <row r="8" spans="1:48" x14ac:dyDescent="0.3">
      <c r="A8" s="57">
        <v>11</v>
      </c>
      <c r="B8" s="57">
        <v>178</v>
      </c>
      <c r="C8" s="60">
        <v>21</v>
      </c>
      <c r="D8" s="57">
        <v>188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31</v>
      </c>
      <c r="P8" s="34">
        <f>O8/$Q$4</f>
        <v>0.5</v>
      </c>
      <c r="Q8" s="34">
        <f>IF(P8=0,0,(P8*((LOG(P8))/LOG(2))))</f>
        <v>-0.5</v>
      </c>
      <c r="T8" s="34">
        <f>N8</f>
        <v>12</v>
      </c>
      <c r="U8" s="34">
        <f>COUNTIF(L7:L16,T8)</f>
        <v>8</v>
      </c>
      <c r="V8" s="53"/>
      <c r="W8" s="54"/>
      <c r="Y8" s="34">
        <f>N8</f>
        <v>12</v>
      </c>
      <c r="Z8" s="34">
        <f>COUNTIF(L17:L27,Y8)</f>
        <v>4</v>
      </c>
      <c r="AA8" s="53"/>
      <c r="AB8" s="54"/>
      <c r="AD8" s="34">
        <f>N8</f>
        <v>12</v>
      </c>
      <c r="AE8" s="34">
        <f>COUNTIF(L28:L37,AD8)</f>
        <v>5</v>
      </c>
      <c r="AF8" s="53"/>
      <c r="AG8" s="54"/>
      <c r="AI8" s="34">
        <f>N8</f>
        <v>12</v>
      </c>
      <c r="AJ8" s="34">
        <f>COUNTIF(L38:L47,AI8)</f>
        <v>5</v>
      </c>
      <c r="AK8" s="53"/>
      <c r="AL8" s="54"/>
      <c r="AN8" s="34">
        <f>N8</f>
        <v>12</v>
      </c>
      <c r="AO8" s="34">
        <f>COUNTIF(L48:L58,AN8)</f>
        <v>4</v>
      </c>
      <c r="AP8" s="53"/>
      <c r="AQ8" s="54"/>
      <c r="AS8" s="34">
        <f>N8</f>
        <v>12</v>
      </c>
      <c r="AT8" s="34">
        <f>COUNTIF(L59:L68,AS8)</f>
        <v>5</v>
      </c>
      <c r="AU8" s="53"/>
      <c r="AV8" s="54"/>
    </row>
    <row r="9" spans="1:48" x14ac:dyDescent="0.3">
      <c r="A9" s="57">
        <v>11</v>
      </c>
      <c r="B9" s="57">
        <v>288</v>
      </c>
      <c r="C9" s="60">
        <v>21</v>
      </c>
      <c r="D9" s="57">
        <v>314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7</v>
      </c>
      <c r="P9" s="34">
        <f>O9/$Q$4</f>
        <v>0.11290322580645161</v>
      </c>
      <c r="Q9" s="34">
        <f>IF(P9=0,0,(P9*((LOG(P9))/LOG(2))))</f>
        <v>-0.3552885438436274</v>
      </c>
      <c r="T9" s="34">
        <f>N9</f>
        <v>21</v>
      </c>
      <c r="U9" s="34">
        <f>COUNTIF(L7:L16,T9)</f>
        <v>1</v>
      </c>
      <c r="V9" s="34">
        <f>U9/(W4-U8)</f>
        <v>0.5</v>
      </c>
      <c r="W9" s="34">
        <f>IF(V9=0,0,(V9*((LOG(V9))/LOG(2))))</f>
        <v>-0.5</v>
      </c>
      <c r="Y9" s="34">
        <f>N9</f>
        <v>21</v>
      </c>
      <c r="Z9" s="34">
        <f>COUNTIF(L17:L27,Y9)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COUNTIF(L28:L37,AD9)</f>
        <v>1</v>
      </c>
      <c r="AF9" s="34">
        <f>AE9/(AG4-AE8)</f>
        <v>0.2</v>
      </c>
      <c r="AG9" s="34">
        <f>IF(AF9=0,0,(AF9*((LOG(AF9))/LOG(2))))</f>
        <v>-0.46438561897747244</v>
      </c>
      <c r="AI9" s="34">
        <f>N9</f>
        <v>21</v>
      </c>
      <c r="AJ9" s="34">
        <f>COUNTIF(L38:L47,AI9)</f>
        <v>2</v>
      </c>
      <c r="AK9" s="34">
        <f>AJ9/(AL4-AJ8)</f>
        <v>0.4</v>
      </c>
      <c r="AL9" s="34">
        <f>IF(AK9=0,0,(AK9*((LOG(AK9))/LOG(2))))</f>
        <v>-0.52877123795494496</v>
      </c>
      <c r="AN9" s="34">
        <f>N9</f>
        <v>21</v>
      </c>
      <c r="AO9" s="34">
        <f>COUNTIF(L48:L58,AN9)</f>
        <v>2</v>
      </c>
      <c r="AP9" s="34">
        <f>AO9/(AQ4-AO8)</f>
        <v>0.2857142857142857</v>
      </c>
      <c r="AQ9" s="34">
        <f>IF(AP9=0,0,(AP9*((LOG(AP9))/LOG(2))))</f>
        <v>-0.51638712058788683</v>
      </c>
      <c r="AS9" s="34">
        <f>N9</f>
        <v>21</v>
      </c>
      <c r="AT9" s="34">
        <f>COUNTIF(L59:L68,AS9)</f>
        <v>1</v>
      </c>
      <c r="AU9" s="34">
        <f>AT9/(AV4-AT8)</f>
        <v>0.2</v>
      </c>
      <c r="AV9" s="34">
        <f>IF(AU9=0,0,(AU9*((LOG(AU9))/LOG(2))))</f>
        <v>-0.46438561897747244</v>
      </c>
    </row>
    <row r="10" spans="1:48" x14ac:dyDescent="0.3">
      <c r="A10" s="57">
        <v>11</v>
      </c>
      <c r="B10" s="57">
        <v>414</v>
      </c>
      <c r="C10" s="60">
        <v>21</v>
      </c>
      <c r="D10" s="57">
        <v>424</v>
      </c>
      <c r="E10" s="60"/>
      <c r="F10" s="57"/>
      <c r="G10" s="63"/>
      <c r="H10" s="63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1</v>
      </c>
      <c r="P10" s="34">
        <f>O10/$Q$4</f>
        <v>1.6129032258064516E-2</v>
      </c>
      <c r="Q10" s="34">
        <f>IF(P10=0,0,(P10*((LOG(P10))/LOG(2))))</f>
        <v>-9.603542436107862E-2</v>
      </c>
      <c r="T10" s="34">
        <f>N10</f>
        <v>22</v>
      </c>
      <c r="U10" s="34">
        <f>COUNTIF(L7:L16,T10)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COUNTIF(L17:L27,Y10)</f>
        <v>0</v>
      </c>
      <c r="AA10" s="34">
        <f>Z10/(AB4-Z8)</f>
        <v>0</v>
      </c>
      <c r="AB10" s="34">
        <f>IF(AA10=0,0,(AA10*((LOG(AA10))/LOG(2))))</f>
        <v>0</v>
      </c>
      <c r="AD10" s="34">
        <f>N10</f>
        <v>22</v>
      </c>
      <c r="AE10" s="34">
        <f>COUNTIF(L28:L37,AD10)</f>
        <v>0</v>
      </c>
      <c r="AF10" s="34">
        <f>AE10/(AG4-AE8)</f>
        <v>0</v>
      </c>
      <c r="AG10" s="34">
        <f>IF(AF10=0,0,(AF10*((LOG(AF10))/LOG(2))))</f>
        <v>0</v>
      </c>
      <c r="AI10" s="34">
        <f>N10</f>
        <v>22</v>
      </c>
      <c r="AJ10" s="34">
        <f>COUNTIF(L38:L47,AI10)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COUNTIF(L48:L58,AN10)</f>
        <v>1</v>
      </c>
      <c r="AP10" s="34">
        <f>AO10/(AQ4-AO8)</f>
        <v>0.14285714285714285</v>
      </c>
      <c r="AQ10" s="34">
        <f>IF(AP10=0,0,(AP10*((LOG(AP10))/LOG(2))))</f>
        <v>-0.40105070315108626</v>
      </c>
      <c r="AS10" s="34">
        <f>N10</f>
        <v>22</v>
      </c>
      <c r="AT10" s="34">
        <f>COUNTIF(L59:L68,AS10)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7">
        <v>11</v>
      </c>
      <c r="B11" s="57">
        <v>519</v>
      </c>
      <c r="C11" s="60">
        <v>21</v>
      </c>
      <c r="D11" s="57">
        <v>538</v>
      </c>
      <c r="E11" s="60"/>
      <c r="F11" s="57"/>
      <c r="G11" s="63"/>
      <c r="H11" s="63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COUNTIF(L7:L16,T11)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COUNTIF(L17:L27,Y11)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COUNTIF(L28:L37,AD11)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COUNTIF(L38:L47,AI11)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COUNTIF(L48:L58,AN11)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COUNTIF(L59:L68,AS11)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634</v>
      </c>
      <c r="C12" s="60">
        <v>21</v>
      </c>
      <c r="D12" s="57">
        <v>650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COUNTIF(L7:L16,T12)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COUNTIF(L17:L27,Y12)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COUNTIF(L28:L37,AD12)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COUNTIF(L38:L47,AI12)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COUNTIF(L48:L58,AN12)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COUNTIF(L59:L68,AS12)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742</v>
      </c>
      <c r="C13" s="60">
        <v>21</v>
      </c>
      <c r="D13" s="57">
        <v>839</v>
      </c>
      <c r="E13" s="60"/>
      <c r="F13" s="57"/>
      <c r="G13" s="63"/>
      <c r="H13" s="63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COUNTIF(L7:L16,T13)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COUNTIF(L17:L27,Y13)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COUNTIF(L28:L37,AD13)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COUNTIF(L38:L47,AI13)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COUNTIF(L48:L58,AN13)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COUNTIF(L59:L68,AS13)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931</v>
      </c>
      <c r="C14" s="60">
        <v>21</v>
      </c>
      <c r="D14" s="57">
        <v>938</v>
      </c>
      <c r="E14" s="60"/>
      <c r="F14" s="57"/>
      <c r="G14" s="63"/>
      <c r="H14" s="63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COUNTIF(L7:L16,T14)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COUNTIF(L17:L27,Y14)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COUNTIF(L28:L37,AD14)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COUNTIF(L38:L47,AI14)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COUNTIF(L48:L58,AN14)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COUNTIF(L59:L68,AS14)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1030</v>
      </c>
      <c r="C15" s="60">
        <v>21</v>
      </c>
      <c r="D15" s="57">
        <v>1040</v>
      </c>
      <c r="E15" s="60"/>
      <c r="F15" s="57"/>
      <c r="G15" s="63"/>
      <c r="H15" s="63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1.4820431641657839</v>
      </c>
      <c r="V15">
        <f>SUM(V7:V14)</f>
        <v>1</v>
      </c>
      <c r="W15">
        <f>-SUM(W7:W14)</f>
        <v>1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0.72192809488736231</v>
      </c>
      <c r="AK15">
        <f>SUM(AK7:AK14)</f>
        <v>1</v>
      </c>
      <c r="AL15">
        <f>-SUM(AL7:AL14)</f>
        <v>0.97095059445466869</v>
      </c>
      <c r="AP15">
        <f>SUM(AP7:AP14)</f>
        <v>1</v>
      </c>
      <c r="AQ15">
        <f>-SUM(AQ7:AQ14)</f>
        <v>1.3787834934861753</v>
      </c>
      <c r="AU15">
        <f>SUM(AU7:AU14)</f>
        <v>1</v>
      </c>
      <c r="AV15">
        <f>-SUM(AV7:AV14)</f>
        <v>0.72192809488736231</v>
      </c>
    </row>
    <row r="16" spans="1:48" x14ac:dyDescent="0.3">
      <c r="A16" s="57">
        <v>11</v>
      </c>
      <c r="B16" s="57">
        <v>1131</v>
      </c>
      <c r="C16" s="60">
        <v>12</v>
      </c>
      <c r="D16" s="57">
        <v>1242</v>
      </c>
      <c r="E16" s="60"/>
      <c r="F16" s="57"/>
      <c r="G16" s="63"/>
      <c r="H16" s="63"/>
      <c r="I16" s="40"/>
      <c r="J16" s="40"/>
      <c r="K16" s="41">
        <v>0</v>
      </c>
      <c r="L16">
        <v>11</v>
      </c>
      <c r="P16" s="27" t="s">
        <v>90</v>
      </c>
      <c r="Q16" s="27">
        <f>Q15/(LOG(Q4)/LOG(2))</f>
        <v>0.24890733978327426</v>
      </c>
      <c r="V16" s="27" t="s">
        <v>117</v>
      </c>
      <c r="W16" s="27">
        <f>W15/(LOG(W4)/LOG(2))</f>
        <v>0.3010299956639812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0.21732201127364889</v>
      </c>
      <c r="AK16" s="27" t="s">
        <v>122</v>
      </c>
      <c r="AL16" s="27">
        <f>AL15/(LOG(AL4)/LOG(2))</f>
        <v>0.29228525323862892</v>
      </c>
      <c r="AP16" s="27" t="s">
        <v>123</v>
      </c>
      <c r="AQ16" s="27">
        <f>AQ15/(LOG(AQ4)/LOG(2))</f>
        <v>0.3985578110745519</v>
      </c>
      <c r="AU16" s="27" t="s">
        <v>124</v>
      </c>
      <c r="AV16" s="27">
        <f>AV15/(LOG(AV4)/LOG(2))</f>
        <v>0.21732201127364889</v>
      </c>
    </row>
    <row r="17" spans="1:22" x14ac:dyDescent="0.3">
      <c r="A17" s="58">
        <v>11</v>
      </c>
      <c r="B17" s="58">
        <v>1342</v>
      </c>
      <c r="C17" s="61">
        <v>12</v>
      </c>
      <c r="D17" s="58">
        <v>1432</v>
      </c>
      <c r="E17" s="61"/>
      <c r="F17" s="58"/>
      <c r="G17" s="64"/>
      <c r="H17" s="64"/>
      <c r="I17" s="39"/>
      <c r="J17" s="39"/>
      <c r="K17" s="49">
        <v>0</v>
      </c>
      <c r="L17">
        <v>11</v>
      </c>
    </row>
    <row r="18" spans="1:22" x14ac:dyDescent="0.3">
      <c r="A18" s="58">
        <v>11</v>
      </c>
      <c r="B18" s="58">
        <v>1529</v>
      </c>
      <c r="C18" s="61">
        <v>21</v>
      </c>
      <c r="D18" s="58">
        <v>1539</v>
      </c>
      <c r="E18" s="61"/>
      <c r="F18" s="58"/>
      <c r="G18" s="64"/>
      <c r="H18" s="64"/>
      <c r="I18" s="39"/>
      <c r="J18" s="39"/>
      <c r="K18" s="49">
        <v>0</v>
      </c>
      <c r="L18">
        <v>12</v>
      </c>
    </row>
    <row r="19" spans="1:22" x14ac:dyDescent="0.3">
      <c r="A19" s="58">
        <v>11</v>
      </c>
      <c r="B19" s="58">
        <v>1631</v>
      </c>
      <c r="C19" s="61">
        <v>21</v>
      </c>
      <c r="D19" s="58">
        <v>1640</v>
      </c>
      <c r="E19" s="61"/>
      <c r="F19" s="58"/>
      <c r="G19" s="64"/>
      <c r="H19" s="64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1733</v>
      </c>
      <c r="C20" s="61">
        <v>12</v>
      </c>
      <c r="D20" s="58">
        <v>1785</v>
      </c>
      <c r="E20" s="61"/>
      <c r="F20" s="58"/>
      <c r="G20" s="64"/>
      <c r="H20" s="64"/>
      <c r="I20" s="39"/>
      <c r="J20" s="39"/>
      <c r="K20" s="49">
        <v>0</v>
      </c>
      <c r="L20">
        <v>11</v>
      </c>
      <c r="N20" s="38">
        <f>COUNTIF(L7:L68,G3)</f>
        <v>31</v>
      </c>
      <c r="O20" s="38"/>
      <c r="P20" s="45">
        <v>10</v>
      </c>
      <c r="Q20" s="45">
        <v>11</v>
      </c>
      <c r="R20" s="45">
        <v>10</v>
      </c>
      <c r="S20" s="45">
        <v>10</v>
      </c>
      <c r="T20" s="45">
        <v>11</v>
      </c>
      <c r="U20" s="45">
        <v>10</v>
      </c>
      <c r="V20" s="44"/>
    </row>
    <row r="21" spans="1:22" x14ac:dyDescent="0.3">
      <c r="A21" s="58">
        <v>11</v>
      </c>
      <c r="B21" s="58">
        <v>1883</v>
      </c>
      <c r="C21" s="61">
        <v>21</v>
      </c>
      <c r="D21" s="58">
        <v>1891</v>
      </c>
      <c r="E21" s="61"/>
      <c r="F21" s="58"/>
      <c r="G21" s="64"/>
      <c r="H21" s="64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11</v>
      </c>
      <c r="B22" s="58">
        <v>1988</v>
      </c>
      <c r="C22" s="61">
        <v>12</v>
      </c>
      <c r="D22" s="58">
        <v>2014</v>
      </c>
      <c r="E22" s="61"/>
      <c r="F22" s="58"/>
      <c r="G22" s="64"/>
      <c r="H22" s="64"/>
      <c r="I22" s="39"/>
      <c r="J22" s="39"/>
      <c r="K22" s="49">
        <v>0</v>
      </c>
      <c r="L22">
        <v>11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8">
        <v>11</v>
      </c>
      <c r="B23" s="58">
        <v>2112</v>
      </c>
      <c r="C23" s="61">
        <v>12</v>
      </c>
      <c r="D23" s="58">
        <v>2146</v>
      </c>
      <c r="E23" s="61"/>
      <c r="F23" s="58"/>
      <c r="G23" s="64"/>
      <c r="H23" s="64"/>
      <c r="I23" s="39"/>
      <c r="J23" s="39"/>
      <c r="K23" s="49">
        <v>0</v>
      </c>
      <c r="L23">
        <v>11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8">
        <v>11</v>
      </c>
      <c r="B24" s="58">
        <v>2239</v>
      </c>
      <c r="C24" s="61">
        <v>12</v>
      </c>
      <c r="D24" s="58">
        <v>2292</v>
      </c>
      <c r="E24" s="61"/>
      <c r="F24" s="58"/>
      <c r="G24" s="64"/>
      <c r="H24" s="64"/>
      <c r="I24" s="39"/>
      <c r="J24" s="39"/>
      <c r="K24" s="49">
        <v>0</v>
      </c>
      <c r="L24">
        <v>11</v>
      </c>
      <c r="O24" s="43" t="s">
        <v>106</v>
      </c>
      <c r="P24" s="45">
        <f>U8</f>
        <v>8</v>
      </c>
      <c r="Q24" s="45">
        <f>Z8</f>
        <v>4</v>
      </c>
      <c r="R24" s="45">
        <f>AE8</f>
        <v>5</v>
      </c>
      <c r="S24" s="45">
        <f>AJ8</f>
        <v>5</v>
      </c>
      <c r="T24" s="45">
        <f>AO8</f>
        <v>4</v>
      </c>
      <c r="U24" s="45">
        <f>AT8</f>
        <v>5</v>
      </c>
      <c r="V24" s="43"/>
    </row>
    <row r="25" spans="1:22" x14ac:dyDescent="0.3">
      <c r="A25" s="58">
        <v>11</v>
      </c>
      <c r="B25" s="58">
        <v>2390</v>
      </c>
      <c r="C25" s="61">
        <v>12</v>
      </c>
      <c r="D25" s="58">
        <v>2448</v>
      </c>
      <c r="E25" s="61"/>
      <c r="F25" s="58"/>
      <c r="G25" s="64"/>
      <c r="H25" s="64"/>
      <c r="I25" s="39"/>
      <c r="J25" s="39"/>
      <c r="K25" s="49">
        <v>0</v>
      </c>
      <c r="L25">
        <v>11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8">
        <v>11</v>
      </c>
      <c r="B26" s="58">
        <v>2543</v>
      </c>
      <c r="C26" s="61">
        <v>21</v>
      </c>
      <c r="D26" s="58">
        <v>2551</v>
      </c>
      <c r="E26" s="61"/>
      <c r="F26" s="58"/>
      <c r="G26" s="64"/>
      <c r="H26" s="64"/>
      <c r="I26" s="39"/>
      <c r="J26" s="39"/>
      <c r="K26" s="49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8">
        <v>11</v>
      </c>
      <c r="B27" s="58">
        <v>2645</v>
      </c>
      <c r="C27" s="61">
        <v>12</v>
      </c>
      <c r="D27" s="58">
        <v>2705</v>
      </c>
      <c r="E27" s="61"/>
      <c r="F27" s="58"/>
      <c r="G27" s="64"/>
      <c r="H27" s="64"/>
      <c r="I27" s="39"/>
      <c r="J27" s="39"/>
      <c r="K27" s="49">
        <v>0</v>
      </c>
      <c r="L27">
        <v>11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22</v>
      </c>
      <c r="B28" s="57">
        <v>2806</v>
      </c>
      <c r="C28" s="60">
        <v>14</v>
      </c>
      <c r="D28" s="57">
        <v>2830</v>
      </c>
      <c r="E28" s="60"/>
      <c r="F28" s="57"/>
      <c r="G28" s="63"/>
      <c r="H28" s="63"/>
      <c r="I28" s="40"/>
      <c r="J28" s="40"/>
      <c r="K28" s="41">
        <v>0</v>
      </c>
      <c r="L28">
        <v>21</v>
      </c>
      <c r="N28" s="39"/>
      <c r="O28" s="48" t="s">
        <v>110</v>
      </c>
      <c r="P28">
        <f>D16/P20</f>
        <v>124.2</v>
      </c>
      <c r="Q28">
        <f>(D27-D16)/Q20</f>
        <v>133</v>
      </c>
      <c r="R28">
        <f>(D37-D27)/R20</f>
        <v>125.4</v>
      </c>
      <c r="S28">
        <f>(D47-D37)/S20</f>
        <v>118.4</v>
      </c>
      <c r="T28">
        <f>(D58-D47)/T20</f>
        <v>130.36363636363637</v>
      </c>
      <c r="U28">
        <f>(D68-D58)/U20</f>
        <v>122.1</v>
      </c>
    </row>
    <row r="29" spans="1:22" x14ac:dyDescent="0.3">
      <c r="A29" s="57">
        <v>11</v>
      </c>
      <c r="B29" s="57">
        <v>2933</v>
      </c>
      <c r="C29" s="60">
        <v>21</v>
      </c>
      <c r="D29" s="57">
        <v>2947</v>
      </c>
      <c r="E29" s="60"/>
      <c r="F29" s="57"/>
      <c r="G29" s="63"/>
      <c r="H29" s="63"/>
      <c r="I29" s="40"/>
      <c r="J29" s="40"/>
      <c r="K29" s="41">
        <v>0</v>
      </c>
      <c r="L29">
        <v>12</v>
      </c>
    </row>
    <row r="30" spans="1:22" x14ac:dyDescent="0.3">
      <c r="A30" s="57">
        <v>11</v>
      </c>
      <c r="B30" s="57">
        <v>3046</v>
      </c>
      <c r="C30" s="60">
        <v>21</v>
      </c>
      <c r="D30" s="57">
        <v>3061</v>
      </c>
      <c r="E30" s="60"/>
      <c r="F30" s="57"/>
      <c r="G30" s="63"/>
      <c r="H30" s="63"/>
      <c r="I30" s="40"/>
      <c r="J30" s="40"/>
      <c r="K30" s="41">
        <v>0</v>
      </c>
      <c r="L30">
        <v>12</v>
      </c>
    </row>
    <row r="31" spans="1:22" x14ac:dyDescent="0.3">
      <c r="A31" s="57">
        <v>11</v>
      </c>
      <c r="B31" s="57">
        <v>3155</v>
      </c>
      <c r="C31" s="60">
        <v>21</v>
      </c>
      <c r="D31" s="57">
        <v>3169</v>
      </c>
      <c r="E31" s="60"/>
      <c r="F31" s="57"/>
      <c r="G31" s="63"/>
      <c r="H31" s="63"/>
      <c r="I31" s="40"/>
      <c r="J31" s="40"/>
      <c r="K31" s="41">
        <v>0</v>
      </c>
      <c r="L31">
        <v>12</v>
      </c>
    </row>
    <row r="32" spans="1:22" x14ac:dyDescent="0.3">
      <c r="A32" s="57">
        <v>11</v>
      </c>
      <c r="B32" s="57">
        <v>3261</v>
      </c>
      <c r="C32" s="60">
        <v>12</v>
      </c>
      <c r="D32" s="57">
        <v>3305</v>
      </c>
      <c r="E32" s="60"/>
      <c r="F32" s="57"/>
      <c r="G32" s="63"/>
      <c r="H32" s="63"/>
      <c r="I32" s="40"/>
      <c r="J32" s="40"/>
      <c r="K32" s="41">
        <v>0</v>
      </c>
      <c r="L32">
        <v>11</v>
      </c>
    </row>
    <row r="33" spans="1:12" x14ac:dyDescent="0.3">
      <c r="A33" s="57">
        <v>11</v>
      </c>
      <c r="B33" s="57">
        <v>3405</v>
      </c>
      <c r="C33" s="60">
        <v>12</v>
      </c>
      <c r="D33" s="57">
        <v>3459</v>
      </c>
      <c r="E33" s="60"/>
      <c r="F33" s="57"/>
      <c r="G33" s="63"/>
      <c r="H33" s="63"/>
      <c r="I33" s="40"/>
      <c r="J33" s="40"/>
      <c r="K33" s="41">
        <v>0</v>
      </c>
      <c r="L33">
        <v>11</v>
      </c>
    </row>
    <row r="34" spans="1:12" x14ac:dyDescent="0.3">
      <c r="A34" s="57">
        <v>11</v>
      </c>
      <c r="B34" s="57">
        <v>3558</v>
      </c>
      <c r="C34" s="60">
        <v>12</v>
      </c>
      <c r="D34" s="57">
        <v>3615</v>
      </c>
      <c r="E34" s="60"/>
      <c r="F34" s="57"/>
      <c r="G34" s="63"/>
      <c r="H34" s="63"/>
      <c r="I34" s="40"/>
      <c r="J34" s="40"/>
      <c r="K34" s="41">
        <v>0</v>
      </c>
      <c r="L34">
        <v>11</v>
      </c>
    </row>
    <row r="35" spans="1:12" x14ac:dyDescent="0.3">
      <c r="A35" s="57">
        <v>11</v>
      </c>
      <c r="B35" s="57">
        <v>3713</v>
      </c>
      <c r="C35" s="60">
        <v>12</v>
      </c>
      <c r="D35" s="57">
        <v>3752</v>
      </c>
      <c r="E35" s="60"/>
      <c r="F35" s="57"/>
      <c r="G35" s="63"/>
      <c r="H35" s="63"/>
      <c r="I35" s="40"/>
      <c r="J35" s="40"/>
      <c r="K35" s="41">
        <v>0</v>
      </c>
      <c r="L35">
        <v>11</v>
      </c>
    </row>
    <row r="36" spans="1:12" x14ac:dyDescent="0.3">
      <c r="A36" s="57">
        <v>11</v>
      </c>
      <c r="B36" s="57">
        <v>3846</v>
      </c>
      <c r="C36" s="60">
        <v>21</v>
      </c>
      <c r="D36" s="57">
        <v>3856</v>
      </c>
      <c r="E36" s="60"/>
      <c r="F36" s="57"/>
      <c r="G36" s="63"/>
      <c r="H36" s="63"/>
      <c r="I36" s="40"/>
      <c r="J36" s="40"/>
      <c r="K36" s="41">
        <v>0</v>
      </c>
      <c r="L36">
        <v>12</v>
      </c>
    </row>
    <row r="37" spans="1:12" x14ac:dyDescent="0.3">
      <c r="A37" s="57">
        <v>11</v>
      </c>
      <c r="B37" s="57">
        <v>3951</v>
      </c>
      <c r="C37" s="60">
        <v>21</v>
      </c>
      <c r="D37" s="57">
        <v>3959</v>
      </c>
      <c r="E37" s="60"/>
      <c r="F37" s="57"/>
      <c r="G37" s="63"/>
      <c r="H37" s="63"/>
      <c r="I37" s="40"/>
      <c r="J37" s="40"/>
      <c r="K37" s="41">
        <v>0</v>
      </c>
      <c r="L37">
        <v>12</v>
      </c>
    </row>
    <row r="38" spans="1:12" x14ac:dyDescent="0.3">
      <c r="A38" s="58">
        <v>11</v>
      </c>
      <c r="B38" s="58">
        <v>4051</v>
      </c>
      <c r="C38" s="61">
        <v>21</v>
      </c>
      <c r="D38" s="58">
        <v>4060</v>
      </c>
      <c r="E38" s="61"/>
      <c r="F38" s="58"/>
      <c r="G38" s="64"/>
      <c r="H38" s="64"/>
      <c r="I38" s="39"/>
      <c r="J38" s="39"/>
      <c r="K38" s="49">
        <v>0</v>
      </c>
      <c r="L38">
        <v>12</v>
      </c>
    </row>
    <row r="39" spans="1:12" x14ac:dyDescent="0.3">
      <c r="A39" s="58">
        <v>11</v>
      </c>
      <c r="B39" s="58">
        <v>4154</v>
      </c>
      <c r="C39" s="61">
        <v>12</v>
      </c>
      <c r="D39" s="58">
        <v>4189</v>
      </c>
      <c r="E39" s="61"/>
      <c r="F39" s="58"/>
      <c r="G39" s="64"/>
      <c r="H39" s="64"/>
      <c r="I39" s="39"/>
      <c r="J39" s="39"/>
      <c r="K39" s="49">
        <v>0</v>
      </c>
      <c r="L39">
        <v>11</v>
      </c>
    </row>
    <row r="40" spans="1:12" x14ac:dyDescent="0.3">
      <c r="A40" s="58">
        <v>11</v>
      </c>
      <c r="B40" s="58">
        <v>4287</v>
      </c>
      <c r="C40" s="61">
        <v>12</v>
      </c>
      <c r="D40" s="58">
        <v>4294</v>
      </c>
      <c r="E40" s="61"/>
      <c r="F40" s="58"/>
      <c r="G40" s="64"/>
      <c r="H40" s="64"/>
      <c r="I40" s="39"/>
      <c r="J40" s="39"/>
      <c r="K40" s="49">
        <v>0</v>
      </c>
      <c r="L40">
        <v>11</v>
      </c>
    </row>
    <row r="41" spans="1:12" x14ac:dyDescent="0.3">
      <c r="A41" s="58">
        <v>22</v>
      </c>
      <c r="B41" s="58">
        <v>4394</v>
      </c>
      <c r="C41" s="61">
        <v>14</v>
      </c>
      <c r="D41" s="58">
        <v>4445</v>
      </c>
      <c r="E41" s="61"/>
      <c r="F41" s="58"/>
      <c r="G41" s="64"/>
      <c r="H41" s="64"/>
      <c r="I41" s="39"/>
      <c r="J41" s="39"/>
      <c r="K41" s="49">
        <v>0</v>
      </c>
      <c r="L41">
        <v>21</v>
      </c>
    </row>
    <row r="42" spans="1:12" x14ac:dyDescent="0.3">
      <c r="A42" s="58">
        <v>11</v>
      </c>
      <c r="B42" s="58">
        <v>4543</v>
      </c>
      <c r="C42" s="61">
        <v>21</v>
      </c>
      <c r="D42" s="58">
        <v>4552</v>
      </c>
      <c r="E42" s="61"/>
      <c r="F42" s="58"/>
      <c r="G42" s="64"/>
      <c r="H42" s="64"/>
      <c r="I42" s="39"/>
      <c r="J42" s="39"/>
      <c r="K42" s="49">
        <v>0</v>
      </c>
      <c r="L42">
        <v>12</v>
      </c>
    </row>
    <row r="43" spans="1:12" x14ac:dyDescent="0.3">
      <c r="A43" s="58">
        <v>11</v>
      </c>
      <c r="B43" s="58">
        <v>4643</v>
      </c>
      <c r="C43" s="61">
        <v>21</v>
      </c>
      <c r="D43" s="58">
        <v>4652</v>
      </c>
      <c r="E43" s="61"/>
      <c r="F43" s="58"/>
      <c r="G43" s="64"/>
      <c r="H43" s="64"/>
      <c r="I43" s="39"/>
      <c r="J43" s="39"/>
      <c r="K43" s="49">
        <v>0</v>
      </c>
      <c r="L43">
        <v>12</v>
      </c>
    </row>
    <row r="44" spans="1:12" x14ac:dyDescent="0.3">
      <c r="A44" s="58">
        <v>11</v>
      </c>
      <c r="B44" s="58">
        <v>4745</v>
      </c>
      <c r="C44" s="61">
        <v>21</v>
      </c>
      <c r="D44" s="58">
        <v>4762</v>
      </c>
      <c r="E44" s="61"/>
      <c r="F44" s="58"/>
      <c r="G44" s="64"/>
      <c r="H44" s="64"/>
      <c r="I44" s="39"/>
      <c r="J44" s="39"/>
      <c r="K44" s="49">
        <v>0</v>
      </c>
      <c r="L44">
        <v>12</v>
      </c>
    </row>
    <row r="45" spans="1:12" x14ac:dyDescent="0.3">
      <c r="A45" s="58">
        <v>11</v>
      </c>
      <c r="B45" s="58">
        <v>4858</v>
      </c>
      <c r="C45" s="61">
        <v>21</v>
      </c>
      <c r="D45" s="58">
        <v>4883</v>
      </c>
      <c r="E45" s="61"/>
      <c r="F45" s="58"/>
      <c r="G45" s="64"/>
      <c r="H45" s="64"/>
      <c r="I45" s="39"/>
      <c r="J45" s="39"/>
      <c r="K45" s="49">
        <v>0</v>
      </c>
      <c r="L45">
        <v>12</v>
      </c>
    </row>
    <row r="46" spans="1:12" x14ac:dyDescent="0.3">
      <c r="A46" s="58">
        <v>11</v>
      </c>
      <c r="B46" s="58">
        <v>4975</v>
      </c>
      <c r="C46" s="61">
        <v>12</v>
      </c>
      <c r="D46" s="58">
        <v>5002</v>
      </c>
      <c r="E46" s="61"/>
      <c r="F46" s="58"/>
      <c r="G46" s="64"/>
      <c r="H46" s="64"/>
      <c r="I46" s="39"/>
      <c r="J46" s="39"/>
      <c r="K46" s="49">
        <v>0</v>
      </c>
      <c r="L46">
        <v>11</v>
      </c>
    </row>
    <row r="47" spans="1:12" x14ac:dyDescent="0.3">
      <c r="A47" s="58">
        <v>22</v>
      </c>
      <c r="B47" s="58">
        <v>5105</v>
      </c>
      <c r="C47" s="61">
        <v>14</v>
      </c>
      <c r="D47" s="58">
        <v>5143</v>
      </c>
      <c r="E47" s="61"/>
      <c r="F47" s="58"/>
      <c r="G47" s="64"/>
      <c r="H47" s="64"/>
      <c r="I47" s="39"/>
      <c r="J47" s="39"/>
      <c r="K47" s="49">
        <v>0</v>
      </c>
      <c r="L47">
        <v>21</v>
      </c>
    </row>
    <row r="48" spans="1:12" x14ac:dyDescent="0.3">
      <c r="A48" s="57">
        <v>11</v>
      </c>
      <c r="B48" s="57">
        <v>5239</v>
      </c>
      <c r="C48" s="60">
        <v>12</v>
      </c>
      <c r="D48" s="57">
        <v>5285</v>
      </c>
      <c r="E48" s="60"/>
      <c r="F48" s="57"/>
      <c r="G48" s="63"/>
      <c r="H48" s="63"/>
      <c r="I48" s="40"/>
      <c r="J48" s="40"/>
      <c r="K48" s="41">
        <v>0</v>
      </c>
      <c r="L48">
        <v>11</v>
      </c>
    </row>
    <row r="49" spans="1:12" x14ac:dyDescent="0.3">
      <c r="A49" s="57">
        <v>11</v>
      </c>
      <c r="B49" s="57">
        <v>5382</v>
      </c>
      <c r="C49" s="60">
        <v>21</v>
      </c>
      <c r="D49" s="57">
        <v>5391</v>
      </c>
      <c r="E49" s="60"/>
      <c r="F49" s="57"/>
      <c r="G49" s="63"/>
      <c r="H49" s="63"/>
      <c r="I49" s="40"/>
      <c r="J49" s="40"/>
      <c r="K49" s="41">
        <v>0</v>
      </c>
      <c r="L49">
        <v>12</v>
      </c>
    </row>
    <row r="50" spans="1:12" x14ac:dyDescent="0.3">
      <c r="A50" s="57">
        <v>11</v>
      </c>
      <c r="B50" s="57">
        <v>5484</v>
      </c>
      <c r="C50" s="60">
        <v>12</v>
      </c>
      <c r="D50" s="57">
        <v>5513</v>
      </c>
      <c r="E50" s="60"/>
      <c r="F50" s="57"/>
      <c r="G50" s="63"/>
      <c r="H50" s="63"/>
      <c r="I50" s="40"/>
      <c r="J50" s="40"/>
      <c r="K50" s="41">
        <v>0</v>
      </c>
      <c r="L50">
        <v>11</v>
      </c>
    </row>
    <row r="51" spans="1:12" x14ac:dyDescent="0.3">
      <c r="A51" s="57">
        <v>11</v>
      </c>
      <c r="B51" s="57">
        <v>5610</v>
      </c>
      <c r="C51" s="60">
        <v>21</v>
      </c>
      <c r="D51" s="57">
        <v>5684</v>
      </c>
      <c r="E51" s="60"/>
      <c r="F51" s="57"/>
      <c r="G51" s="63"/>
      <c r="H51" s="63"/>
      <c r="I51" s="40"/>
      <c r="J51" s="40"/>
      <c r="K51" s="41">
        <v>0</v>
      </c>
      <c r="L51">
        <v>12</v>
      </c>
    </row>
    <row r="52" spans="1:12" x14ac:dyDescent="0.3">
      <c r="A52" s="57">
        <v>11</v>
      </c>
      <c r="B52" s="57">
        <v>5781</v>
      </c>
      <c r="C52" s="60">
        <v>21</v>
      </c>
      <c r="D52" s="57">
        <v>5791</v>
      </c>
      <c r="E52" s="60"/>
      <c r="F52" s="57"/>
      <c r="G52" s="63"/>
      <c r="H52" s="63"/>
      <c r="I52" s="40"/>
      <c r="J52" s="40"/>
      <c r="K52" s="41">
        <v>0</v>
      </c>
      <c r="L52">
        <v>12</v>
      </c>
    </row>
    <row r="53" spans="1:12" x14ac:dyDescent="0.3">
      <c r="A53" s="57">
        <v>11</v>
      </c>
      <c r="B53" s="57">
        <v>5884</v>
      </c>
      <c r="C53" s="60">
        <v>12</v>
      </c>
      <c r="D53" s="57">
        <v>5939</v>
      </c>
      <c r="E53" s="60"/>
      <c r="F53" s="57"/>
      <c r="G53" s="63"/>
      <c r="H53" s="63"/>
      <c r="I53" s="40"/>
      <c r="J53" s="40"/>
      <c r="K53" s="41">
        <v>0</v>
      </c>
      <c r="L53">
        <v>11</v>
      </c>
    </row>
    <row r="54" spans="1:12" x14ac:dyDescent="0.3">
      <c r="A54" s="57">
        <v>11</v>
      </c>
      <c r="B54" s="57">
        <v>6035</v>
      </c>
      <c r="C54" s="60">
        <v>12</v>
      </c>
      <c r="D54" s="57">
        <v>6088</v>
      </c>
      <c r="E54" s="60"/>
      <c r="F54" s="57"/>
      <c r="G54" s="63"/>
      <c r="H54" s="63"/>
      <c r="I54" s="40"/>
      <c r="J54" s="40"/>
      <c r="K54" s="41">
        <v>0</v>
      </c>
      <c r="L54">
        <v>11</v>
      </c>
    </row>
    <row r="55" spans="1:12" x14ac:dyDescent="0.3">
      <c r="A55" s="57">
        <v>22</v>
      </c>
      <c r="B55" s="57">
        <v>6187</v>
      </c>
      <c r="C55" s="60">
        <v>14</v>
      </c>
      <c r="D55" s="57">
        <v>6251</v>
      </c>
      <c r="E55" s="60"/>
      <c r="F55" s="57"/>
      <c r="G55" s="63"/>
      <c r="H55" s="63"/>
      <c r="I55" s="40"/>
      <c r="J55" s="40"/>
      <c r="K55" s="41">
        <v>0</v>
      </c>
      <c r="L55">
        <v>21</v>
      </c>
    </row>
    <row r="56" spans="1:12" x14ac:dyDescent="0.3">
      <c r="A56" s="57">
        <v>22</v>
      </c>
      <c r="B56" s="57">
        <v>6344</v>
      </c>
      <c r="C56" s="60">
        <v>23</v>
      </c>
      <c r="D56" s="57">
        <v>6351</v>
      </c>
      <c r="E56" s="60"/>
      <c r="F56" s="57"/>
      <c r="G56" s="63"/>
      <c r="H56" s="63"/>
      <c r="I56" s="40"/>
      <c r="J56" s="40"/>
      <c r="K56" s="41">
        <v>0</v>
      </c>
      <c r="L56">
        <v>22</v>
      </c>
    </row>
    <row r="57" spans="1:12" x14ac:dyDescent="0.3">
      <c r="A57" s="57">
        <v>22</v>
      </c>
      <c r="B57" s="57">
        <v>6446</v>
      </c>
      <c r="C57" s="60">
        <v>14</v>
      </c>
      <c r="D57" s="57">
        <v>6467</v>
      </c>
      <c r="E57" s="60"/>
      <c r="F57" s="57"/>
      <c r="G57" s="63"/>
      <c r="H57" s="63"/>
      <c r="I57" s="40"/>
      <c r="J57" s="40"/>
      <c r="K57" s="41">
        <v>0</v>
      </c>
      <c r="L57">
        <v>21</v>
      </c>
    </row>
    <row r="58" spans="1:12" x14ac:dyDescent="0.3">
      <c r="A58" s="57">
        <v>11</v>
      </c>
      <c r="B58" s="57">
        <v>6565</v>
      </c>
      <c r="C58" s="60">
        <v>21</v>
      </c>
      <c r="D58" s="57">
        <v>6577</v>
      </c>
      <c r="E58" s="60"/>
      <c r="F58" s="57"/>
      <c r="G58" s="63"/>
      <c r="H58" s="63"/>
      <c r="I58" s="40"/>
      <c r="J58" s="40"/>
      <c r="K58" s="41">
        <v>0</v>
      </c>
      <c r="L58">
        <v>12</v>
      </c>
    </row>
    <row r="59" spans="1:12" x14ac:dyDescent="0.3">
      <c r="A59" s="58">
        <v>11</v>
      </c>
      <c r="B59" s="58">
        <v>6669</v>
      </c>
      <c r="C59" s="61">
        <v>12</v>
      </c>
      <c r="D59" s="58">
        <v>6700</v>
      </c>
      <c r="E59" s="61"/>
      <c r="F59" s="58"/>
      <c r="G59" s="64"/>
      <c r="H59" s="64"/>
      <c r="I59" s="39"/>
      <c r="J59" s="39"/>
      <c r="K59" s="49">
        <v>0</v>
      </c>
      <c r="L59">
        <v>11</v>
      </c>
    </row>
    <row r="60" spans="1:12" x14ac:dyDescent="0.3">
      <c r="A60" s="58">
        <v>11</v>
      </c>
      <c r="B60" s="58">
        <v>6799</v>
      </c>
      <c r="C60" s="61">
        <v>21</v>
      </c>
      <c r="D60" s="58">
        <v>6838</v>
      </c>
      <c r="E60" s="61"/>
      <c r="F60" s="58"/>
      <c r="G60" s="64"/>
      <c r="H60" s="64"/>
      <c r="I60" s="39"/>
      <c r="J60" s="39"/>
      <c r="K60" s="49">
        <v>0</v>
      </c>
      <c r="L60">
        <v>12</v>
      </c>
    </row>
    <row r="61" spans="1:12" x14ac:dyDescent="0.3">
      <c r="A61" s="58">
        <v>11</v>
      </c>
      <c r="B61" s="58">
        <v>6930</v>
      </c>
      <c r="C61" s="61">
        <v>21</v>
      </c>
      <c r="D61" s="58">
        <v>6943</v>
      </c>
      <c r="E61" s="61"/>
      <c r="F61" s="58"/>
      <c r="G61" s="64"/>
      <c r="H61" s="64"/>
      <c r="I61" s="39"/>
      <c r="J61" s="39"/>
      <c r="K61" s="49">
        <v>0</v>
      </c>
      <c r="L61">
        <v>12</v>
      </c>
    </row>
    <row r="62" spans="1:12" x14ac:dyDescent="0.3">
      <c r="A62" s="58">
        <v>11</v>
      </c>
      <c r="B62" s="58">
        <v>7038</v>
      </c>
      <c r="C62" s="61">
        <v>21</v>
      </c>
      <c r="D62" s="58">
        <v>7051</v>
      </c>
      <c r="E62" s="61"/>
      <c r="F62" s="58"/>
      <c r="G62" s="64"/>
      <c r="H62" s="64"/>
      <c r="I62" s="39"/>
      <c r="J62" s="39"/>
      <c r="K62" s="49">
        <v>0</v>
      </c>
      <c r="L62">
        <v>12</v>
      </c>
    </row>
    <row r="63" spans="1:12" x14ac:dyDescent="0.3">
      <c r="A63" s="58">
        <v>11</v>
      </c>
      <c r="B63" s="58">
        <v>7146</v>
      </c>
      <c r="C63" s="61">
        <v>12</v>
      </c>
      <c r="D63" s="58">
        <v>7198</v>
      </c>
      <c r="E63" s="61"/>
      <c r="F63" s="58"/>
      <c r="G63" s="64"/>
      <c r="H63" s="64"/>
      <c r="I63" s="39"/>
      <c r="J63" s="39"/>
      <c r="K63" s="49">
        <v>0</v>
      </c>
      <c r="L63">
        <v>11</v>
      </c>
    </row>
    <row r="64" spans="1:12" x14ac:dyDescent="0.3">
      <c r="A64" s="58">
        <v>11</v>
      </c>
      <c r="B64" s="58">
        <v>7291</v>
      </c>
      <c r="C64" s="61">
        <v>12</v>
      </c>
      <c r="D64" s="58">
        <v>7334</v>
      </c>
      <c r="E64" s="61"/>
      <c r="F64" s="58"/>
      <c r="G64" s="64"/>
      <c r="H64" s="64"/>
      <c r="I64" s="39"/>
      <c r="J64" s="39"/>
      <c r="K64" s="49">
        <v>0</v>
      </c>
      <c r="L64">
        <v>11</v>
      </c>
    </row>
    <row r="65" spans="1:12" x14ac:dyDescent="0.3">
      <c r="A65" s="58">
        <v>22</v>
      </c>
      <c r="B65" s="58">
        <v>7441</v>
      </c>
      <c r="C65" s="61">
        <v>14</v>
      </c>
      <c r="D65" s="58">
        <v>7466</v>
      </c>
      <c r="E65" s="61"/>
      <c r="F65" s="58"/>
      <c r="G65" s="64"/>
      <c r="H65" s="64"/>
      <c r="I65" s="39"/>
      <c r="J65" s="39"/>
      <c r="K65" s="49">
        <v>0</v>
      </c>
      <c r="L65">
        <v>21</v>
      </c>
    </row>
    <row r="66" spans="1:12" x14ac:dyDescent="0.3">
      <c r="A66" s="58">
        <v>11</v>
      </c>
      <c r="B66" s="58">
        <v>7564</v>
      </c>
      <c r="C66" s="61">
        <v>12</v>
      </c>
      <c r="D66" s="58">
        <v>7585</v>
      </c>
      <c r="E66" s="61"/>
      <c r="F66" s="58"/>
      <c r="G66" s="64"/>
      <c r="H66" s="64"/>
      <c r="I66" s="39"/>
      <c r="J66" s="39"/>
      <c r="K66" s="49">
        <v>0</v>
      </c>
      <c r="L66">
        <v>11</v>
      </c>
    </row>
    <row r="67" spans="1:12" x14ac:dyDescent="0.3">
      <c r="A67" s="58">
        <v>11</v>
      </c>
      <c r="B67" s="58">
        <v>7683</v>
      </c>
      <c r="C67" s="61">
        <v>21</v>
      </c>
      <c r="D67" s="58">
        <v>7694</v>
      </c>
      <c r="E67" s="61"/>
      <c r="F67" s="58"/>
      <c r="G67" s="64"/>
      <c r="H67" s="64"/>
      <c r="I67" s="39"/>
      <c r="J67" s="39"/>
      <c r="K67" s="49">
        <v>0</v>
      </c>
      <c r="L67">
        <v>12</v>
      </c>
    </row>
    <row r="68" spans="1:12" x14ac:dyDescent="0.3">
      <c r="A68" s="58">
        <v>11</v>
      </c>
      <c r="B68" s="58">
        <v>7788</v>
      </c>
      <c r="C68" s="61">
        <v>21</v>
      </c>
      <c r="D68" s="58">
        <v>7798</v>
      </c>
      <c r="E68" s="61"/>
      <c r="F68" s="58"/>
      <c r="G68" s="64"/>
      <c r="H68" s="64"/>
      <c r="I68" s="39"/>
      <c r="J68" s="39"/>
      <c r="K68" s="49">
        <v>1</v>
      </c>
      <c r="L68">
        <v>12</v>
      </c>
    </row>
    <row r="69" spans="1:12" x14ac:dyDescent="0.3">
      <c r="A69" s="17"/>
      <c r="B69" s="17"/>
      <c r="C69" s="17"/>
      <c r="D69" s="17"/>
      <c r="E69" s="17"/>
      <c r="F69" s="17"/>
      <c r="G69" s="17"/>
      <c r="H6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136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64</v>
      </c>
      <c r="V3" s="25" t="s">
        <v>118</v>
      </c>
      <c r="W3">
        <f>COUNTA(L7:L17)</f>
        <v>11</v>
      </c>
      <c r="AA3" s="25" t="s">
        <v>118</v>
      </c>
      <c r="AB3">
        <f>COUNTA(L18:L27)</f>
        <v>10</v>
      </c>
      <c r="AF3" s="25" t="s">
        <v>118</v>
      </c>
      <c r="AG3">
        <f>COUNTA(L28:L38)</f>
        <v>11</v>
      </c>
      <c r="AK3" s="25" t="s">
        <v>118</v>
      </c>
      <c r="AL3">
        <f>COUNTA(L39:L49)</f>
        <v>11</v>
      </c>
      <c r="AP3" s="25" t="s">
        <v>118</v>
      </c>
      <c r="AQ3">
        <f>COUNTA(L50:L59)</f>
        <v>10</v>
      </c>
      <c r="AU3" s="25" t="s">
        <v>118</v>
      </c>
      <c r="AV3">
        <f>COUNTA(L60:L70)</f>
        <v>11</v>
      </c>
    </row>
    <row r="4" spans="1:48" x14ac:dyDescent="0.3">
      <c r="P4" s="25" t="s">
        <v>86</v>
      </c>
      <c r="Q4" s="26">
        <f>SUM(O7:O14)</f>
        <v>64</v>
      </c>
      <c r="V4" s="25" t="s">
        <v>119</v>
      </c>
      <c r="W4">
        <f>SUM(U7:U14)</f>
        <v>11</v>
      </c>
      <c r="AA4" s="25" t="s">
        <v>119</v>
      </c>
      <c r="AB4">
        <f>SUM(Z7:Z14)</f>
        <v>10</v>
      </c>
      <c r="AF4" s="25" t="s">
        <v>119</v>
      </c>
      <c r="AG4">
        <f>SUM(AE7:AE14)</f>
        <v>11</v>
      </c>
      <c r="AK4" s="25" t="s">
        <v>119</v>
      </c>
      <c r="AL4">
        <f>SUM(AJ7:AJ14)</f>
        <v>11</v>
      </c>
      <c r="AP4" s="25" t="s">
        <v>119</v>
      </c>
      <c r="AQ4">
        <f>SUM(AO7:AO14)</f>
        <v>10</v>
      </c>
      <c r="AU4" s="25" t="s">
        <v>119</v>
      </c>
      <c r="AV4">
        <f>SUM(AT7:AT14)</f>
        <v>11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53</v>
      </c>
      <c r="C7" s="59">
        <v>12</v>
      </c>
      <c r="D7" s="56">
        <v>78</v>
      </c>
      <c r="E7" s="59"/>
      <c r="F7" s="56"/>
      <c r="G7" s="62"/>
      <c r="H7" s="62"/>
      <c r="I7" s="40"/>
      <c r="J7" s="40"/>
      <c r="K7" s="41">
        <v>0</v>
      </c>
      <c r="L7">
        <v>11</v>
      </c>
      <c r="N7" s="34">
        <v>11</v>
      </c>
      <c r="O7" s="34">
        <f>COUNTIF($L$7:$L$500,N7)</f>
        <v>23</v>
      </c>
      <c r="P7" s="34">
        <f>O7/$Q$4</f>
        <v>0.359375</v>
      </c>
      <c r="Q7" s="34">
        <f>IF(P7=0,0,(P7*((LOG(P7))/LOG(2))))</f>
        <v>-0.53059492204201097</v>
      </c>
      <c r="T7" s="34">
        <f>N7</f>
        <v>11</v>
      </c>
      <c r="U7" s="34">
        <f>COUNTIF(L7:L17,T7)</f>
        <v>5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COUNTIF(L18:L27,Y7)</f>
        <v>8</v>
      </c>
      <c r="AA7" s="34">
        <f>Z7/(AB4-Z8)</f>
        <v>1</v>
      </c>
      <c r="AB7" s="34">
        <f>IF(AA7=0,0,(AA7*((LOG(AA7))/LOG(2))))</f>
        <v>0</v>
      </c>
      <c r="AD7" s="34">
        <f>N7</f>
        <v>11</v>
      </c>
      <c r="AE7" s="34">
        <f>COUNTIF(L28:L38,AD7)</f>
        <v>6</v>
      </c>
      <c r="AF7" s="34">
        <f>AE7/(AG4-AE8)</f>
        <v>0.75</v>
      </c>
      <c r="AG7" s="34">
        <f>IF(AF7=0,0,(AF7*((LOG(AF7))/LOG(2))))</f>
        <v>-0.31127812445913283</v>
      </c>
      <c r="AI7" s="34">
        <f>N7</f>
        <v>11</v>
      </c>
      <c r="AJ7" s="34">
        <f>COUNTIF(L39:L49,AI7)</f>
        <v>4</v>
      </c>
      <c r="AK7" s="34">
        <f>AJ7/(AL4-AJ8)</f>
        <v>0.8</v>
      </c>
      <c r="AL7" s="34">
        <f>IF(AK7=0,0,(AK7*((LOG(AK7))/LOG(2))))</f>
        <v>-0.25754247590988982</v>
      </c>
      <c r="AN7" s="34">
        <f>N7</f>
        <v>11</v>
      </c>
      <c r="AO7" s="34">
        <f>COUNTIF(L50:L59,AN7)</f>
        <v>0</v>
      </c>
      <c r="AP7" s="34" t="e">
        <f>AO7/(AQ4-AO8)</f>
        <v>#DIV/0!</v>
      </c>
      <c r="AQ7" s="34" t="e">
        <f>IF(AP7=0,0,(AP7*((LOG(AP7))/LOG(2))))</f>
        <v>#DIV/0!</v>
      </c>
      <c r="AS7" s="34">
        <f>N7</f>
        <v>11</v>
      </c>
      <c r="AT7" s="34">
        <f>COUNTIF(L60:L70,AS7)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7">
        <v>11</v>
      </c>
      <c r="B8" s="57">
        <v>182</v>
      </c>
      <c r="C8" s="60">
        <v>21</v>
      </c>
      <c r="D8" s="57">
        <v>192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36</v>
      </c>
      <c r="P8" s="34">
        <f>O8/$Q$4</f>
        <v>0.5625</v>
      </c>
      <c r="Q8" s="34">
        <f>IF(P8=0,0,(P8*((LOG(P8))/LOG(2))))</f>
        <v>-0.4669171866886993</v>
      </c>
      <c r="T8" s="34">
        <f>N8</f>
        <v>12</v>
      </c>
      <c r="U8" s="34">
        <f>COUNTIF(L7:L17,T8)</f>
        <v>6</v>
      </c>
      <c r="V8" s="53"/>
      <c r="W8" s="54"/>
      <c r="Y8" s="34">
        <f>N8</f>
        <v>12</v>
      </c>
      <c r="Z8" s="34">
        <f>COUNTIF(L18:L27,Y8)</f>
        <v>2</v>
      </c>
      <c r="AA8" s="53"/>
      <c r="AB8" s="54"/>
      <c r="AD8" s="34">
        <f>N8</f>
        <v>12</v>
      </c>
      <c r="AE8" s="34">
        <f>COUNTIF(L28:L38,AD8)</f>
        <v>3</v>
      </c>
      <c r="AF8" s="53"/>
      <c r="AG8" s="54"/>
      <c r="AI8" s="34">
        <f>N8</f>
        <v>12</v>
      </c>
      <c r="AJ8" s="34">
        <f>COUNTIF(L39:L49,AI8)</f>
        <v>6</v>
      </c>
      <c r="AK8" s="53"/>
      <c r="AL8" s="54"/>
      <c r="AN8" s="34">
        <f>N8</f>
        <v>12</v>
      </c>
      <c r="AO8" s="34">
        <f>COUNTIF(L50:L59,AN8)</f>
        <v>10</v>
      </c>
      <c r="AP8" s="53"/>
      <c r="AQ8" s="54"/>
      <c r="AS8" s="34">
        <f>N8</f>
        <v>12</v>
      </c>
      <c r="AT8" s="34">
        <f>COUNTIF(L60:L70,AS8)</f>
        <v>9</v>
      </c>
      <c r="AU8" s="53"/>
      <c r="AV8" s="54"/>
    </row>
    <row r="9" spans="1:48" x14ac:dyDescent="0.3">
      <c r="A9" s="57">
        <v>11</v>
      </c>
      <c r="B9" s="57">
        <v>293</v>
      </c>
      <c r="C9" s="60">
        <v>12</v>
      </c>
      <c r="D9" s="57">
        <v>334</v>
      </c>
      <c r="E9" s="60"/>
      <c r="F9" s="57"/>
      <c r="G9" s="63"/>
      <c r="H9" s="63"/>
      <c r="I9" s="40"/>
      <c r="J9" s="40"/>
      <c r="K9" s="41">
        <v>0</v>
      </c>
      <c r="L9">
        <v>11</v>
      </c>
      <c r="N9" s="34">
        <v>21</v>
      </c>
      <c r="O9" s="34">
        <f>COUNTIF($L$7:$L$500,N9)</f>
        <v>2</v>
      </c>
      <c r="P9" s="34">
        <f>O9/$Q$4</f>
        <v>3.125E-2</v>
      </c>
      <c r="Q9" s="34">
        <f>IF(P9=0,0,(P9*((LOG(P9))/LOG(2))))</f>
        <v>-0.15625</v>
      </c>
      <c r="T9" s="34">
        <f>N9</f>
        <v>21</v>
      </c>
      <c r="U9" s="34">
        <f>COUNTIF(L7:L17,T9)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COUNTIF(L18:L27,Y9)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COUNTIF(L28:L38,AD9)</f>
        <v>1</v>
      </c>
      <c r="AF9" s="34">
        <f>AE9/(AG4-AE8)</f>
        <v>0.125</v>
      </c>
      <c r="AG9" s="34">
        <f>IF(AF9=0,0,(AF9*((LOG(AF9))/LOG(2))))</f>
        <v>-0.375</v>
      </c>
      <c r="AI9" s="34">
        <f>N9</f>
        <v>21</v>
      </c>
      <c r="AJ9" s="34">
        <f>COUNTIF(L39:L49,AI9)</f>
        <v>1</v>
      </c>
      <c r="AK9" s="34">
        <f>AJ9/(AL4-AJ8)</f>
        <v>0.2</v>
      </c>
      <c r="AL9" s="34">
        <f>IF(AK9=0,0,(AK9*((LOG(AK9))/LOG(2))))</f>
        <v>-0.46438561897747244</v>
      </c>
      <c r="AN9" s="34">
        <f>N9</f>
        <v>21</v>
      </c>
      <c r="AO9" s="34">
        <f>COUNTIF(L50:L59,AN9)</f>
        <v>0</v>
      </c>
      <c r="AP9" s="34" t="e">
        <f>AO9/(AQ4-AO8)</f>
        <v>#DIV/0!</v>
      </c>
      <c r="AQ9" s="34" t="e">
        <f>IF(AP9=0,0,(AP9*((LOG(AP9))/LOG(2))))</f>
        <v>#DIV/0!</v>
      </c>
      <c r="AS9" s="34">
        <f>N9</f>
        <v>21</v>
      </c>
      <c r="AT9" s="34">
        <f>COUNTIF(L60:L70,AS9)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11</v>
      </c>
      <c r="B10" s="57">
        <v>432</v>
      </c>
      <c r="C10" s="60">
        <v>12</v>
      </c>
      <c r="D10" s="57">
        <v>498</v>
      </c>
      <c r="E10" s="60"/>
      <c r="F10" s="57"/>
      <c r="G10" s="63"/>
      <c r="H10" s="63"/>
      <c r="I10" s="40"/>
      <c r="J10" s="40"/>
      <c r="K10" s="41">
        <v>0</v>
      </c>
      <c r="L10">
        <v>11</v>
      </c>
      <c r="N10" s="34">
        <v>22</v>
      </c>
      <c r="O10" s="34">
        <f>COUNTIF($L$7:$L$500,N10)</f>
        <v>3</v>
      </c>
      <c r="P10" s="34">
        <f>O10/$Q$4</f>
        <v>4.6875E-2</v>
      </c>
      <c r="Q10" s="34">
        <f>IF(P10=0,0,(P10*((LOG(P10))/LOG(2))))</f>
        <v>-0.20695488277869581</v>
      </c>
      <c r="T10" s="34">
        <f>N10</f>
        <v>22</v>
      </c>
      <c r="U10" s="34">
        <f>COUNTIF(L7:L17,T10)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COUNTIF(L18:L27,Y10)</f>
        <v>0</v>
      </c>
      <c r="AA10" s="34">
        <f>Z10/(AB4-Z8)</f>
        <v>0</v>
      </c>
      <c r="AB10" s="34">
        <f>IF(AA10=0,0,(AA10*((LOG(AA10))/LOG(2))))</f>
        <v>0</v>
      </c>
      <c r="AD10" s="34">
        <f>N10</f>
        <v>22</v>
      </c>
      <c r="AE10" s="34">
        <f>COUNTIF(L28:L38,AD10)</f>
        <v>1</v>
      </c>
      <c r="AF10" s="34">
        <f>AE10/(AG4-AE8)</f>
        <v>0.125</v>
      </c>
      <c r="AG10" s="34">
        <f>IF(AF10=0,0,(AF10*((LOG(AF10))/LOG(2))))</f>
        <v>-0.375</v>
      </c>
      <c r="AI10" s="34">
        <f>N10</f>
        <v>22</v>
      </c>
      <c r="AJ10" s="34">
        <f>COUNTIF(L39:L49,AI10)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COUNTIF(L50:L59,AN10)</f>
        <v>0</v>
      </c>
      <c r="AP10" s="34" t="e">
        <f>AO10/(AQ4-AO8)</f>
        <v>#DIV/0!</v>
      </c>
      <c r="AQ10" s="34" t="e">
        <f>IF(AP10=0,0,(AP10*((LOG(AP10))/LOG(2))))</f>
        <v>#DIV/0!</v>
      </c>
      <c r="AS10" s="34">
        <f>N10</f>
        <v>22</v>
      </c>
      <c r="AT10" s="34">
        <f>COUNTIF(L60:L70,AS10)</f>
        <v>2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7">
        <v>11</v>
      </c>
      <c r="B11" s="57">
        <v>604</v>
      </c>
      <c r="C11" s="60">
        <v>21</v>
      </c>
      <c r="D11" s="57">
        <v>639</v>
      </c>
      <c r="E11" s="60"/>
      <c r="F11" s="57"/>
      <c r="G11" s="63"/>
      <c r="H11" s="63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COUNTIF(L7:L17,T11)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COUNTIF(L18:L27,Y11)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COUNTIF(L28:L38,AD11)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COUNTIF(L39:L49,AI11)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COUNTIF(L50:L59,AN11)</f>
        <v>0</v>
      </c>
      <c r="AP11" s="34" t="e">
        <f>AO11/(AQ4-AO8)</f>
        <v>#DIV/0!</v>
      </c>
      <c r="AQ11" s="34" t="e">
        <f>IF(AP11=0,0,(AP11*((LOG(AP11))/LOG(2))))</f>
        <v>#DIV/0!</v>
      </c>
      <c r="AS11" s="34">
        <f>N11</f>
        <v>0</v>
      </c>
      <c r="AT11" s="34">
        <f>COUNTIF(L60:L70,AS11)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737</v>
      </c>
      <c r="C12" s="60">
        <v>12</v>
      </c>
      <c r="D12" s="57">
        <v>747</v>
      </c>
      <c r="E12" s="60"/>
      <c r="F12" s="57"/>
      <c r="G12" s="63"/>
      <c r="H12" s="63"/>
      <c r="I12" s="40"/>
      <c r="J12" s="40"/>
      <c r="K12" s="41">
        <v>0</v>
      </c>
      <c r="L12">
        <v>11</v>
      </c>
      <c r="N12" s="34"/>
      <c r="O12" s="34"/>
      <c r="P12" s="34"/>
      <c r="Q12" s="34"/>
      <c r="T12" s="34">
        <f>N12</f>
        <v>0</v>
      </c>
      <c r="U12" s="34">
        <f>COUNTIF(L7:L17,T12)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COUNTIF(L18:L27,Y12)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COUNTIF(L28:L38,AD12)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COUNTIF(L39:L49,AI12)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COUNTIF(L50:L59,AN12)</f>
        <v>0</v>
      </c>
      <c r="AP12" s="34" t="e">
        <f>AO12/(AQ4-AO8)</f>
        <v>#DIV/0!</v>
      </c>
      <c r="AQ12" s="34" t="e">
        <f>IF(AP12=0,0,(AP12*((LOG(AP12))/LOG(2))))</f>
        <v>#DIV/0!</v>
      </c>
      <c r="AS12" s="34">
        <f>N12</f>
        <v>0</v>
      </c>
      <c r="AT12" s="34">
        <f>COUNTIF(L60:L70,AS12)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851</v>
      </c>
      <c r="C13" s="60">
        <v>21</v>
      </c>
      <c r="D13" s="57">
        <v>968</v>
      </c>
      <c r="E13" s="60"/>
      <c r="F13" s="57"/>
      <c r="G13" s="63"/>
      <c r="H13" s="63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COUNTIF(L7:L17,T13)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COUNTIF(L18:L27,Y13)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COUNTIF(L28:L38,AD13)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COUNTIF(L39:L49,AI13)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COUNTIF(L50:L59,AN13)</f>
        <v>0</v>
      </c>
      <c r="AP13" s="34" t="e">
        <f>AO13/(AQ4-AO8)</f>
        <v>#DIV/0!</v>
      </c>
      <c r="AQ13" s="34" t="e">
        <f>IF(AP13=0,0,(AP13*((LOG(AP13))/LOG(2))))</f>
        <v>#DIV/0!</v>
      </c>
      <c r="AS13" s="34">
        <f>N13</f>
        <v>0</v>
      </c>
      <c r="AT13" s="34">
        <f>COUNTIF(L60:L70,AS13)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1064</v>
      </c>
      <c r="C14" s="60">
        <v>21</v>
      </c>
      <c r="D14" s="57">
        <v>1081</v>
      </c>
      <c r="E14" s="60"/>
      <c r="F14" s="57"/>
      <c r="G14" s="63"/>
      <c r="H14" s="63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COUNTIF(L7:L17,T14)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COUNTIF(L18:L27,Y14)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COUNTIF(L28:L38,AD14)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COUNTIF(L39:L49,AI14)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COUNTIF(L50:L59,AN14)</f>
        <v>0</v>
      </c>
      <c r="AP14" s="34" t="e">
        <f>AO14/(AQ4-AO8)</f>
        <v>#DIV/0!</v>
      </c>
      <c r="AQ14" s="34" t="e">
        <f>IF(AP14=0,0,(AP14*((LOG(AP14))/LOG(2))))</f>
        <v>#DIV/0!</v>
      </c>
      <c r="AS14" s="34">
        <f>N14</f>
        <v>0</v>
      </c>
      <c r="AT14" s="34">
        <f>COUNTIF(L60:L70,AS14)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1177</v>
      </c>
      <c r="C15" s="60">
        <v>21</v>
      </c>
      <c r="D15" s="57">
        <v>1258</v>
      </c>
      <c r="E15" s="60"/>
      <c r="F15" s="57"/>
      <c r="G15" s="63"/>
      <c r="H15" s="63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1.3607169915094059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1.0612781244591329</v>
      </c>
      <c r="AK15">
        <f>SUM(AK7:AK14)</f>
        <v>1</v>
      </c>
      <c r="AL15">
        <f>-SUM(AL7:AL14)</f>
        <v>0.72192809488736231</v>
      </c>
      <c r="AP15" t="e">
        <f>SUM(AP7:AP14)</f>
        <v>#DIV/0!</v>
      </c>
      <c r="AQ15" t="e">
        <f>-SUM(AQ7:AQ14)</f>
        <v>#DIV/0!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1437</v>
      </c>
      <c r="C16" s="60">
        <v>12</v>
      </c>
      <c r="D16" s="57">
        <v>1465</v>
      </c>
      <c r="E16" s="60"/>
      <c r="F16" s="57"/>
      <c r="G16" s="63"/>
      <c r="H16" s="63"/>
      <c r="I16" s="40"/>
      <c r="J16" s="40"/>
      <c r="K16" s="41">
        <v>0</v>
      </c>
      <c r="L16">
        <v>11</v>
      </c>
      <c r="P16" s="27" t="s">
        <v>90</v>
      </c>
      <c r="Q16" s="27">
        <f>Q15/(LOG(Q4)/LOG(2))</f>
        <v>0.22678616525156767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0.306778176721753</v>
      </c>
      <c r="AK16" s="27" t="s">
        <v>122</v>
      </c>
      <c r="AL16" s="27">
        <f>AL15/(LOG(AL4)/LOG(2))</f>
        <v>0.20868401936261902</v>
      </c>
      <c r="AP16" s="27" t="s">
        <v>123</v>
      </c>
      <c r="AQ16" s="27" t="e">
        <f>AQ15/(LOG(AQ4)/LOG(2))</f>
        <v>#DIV/0!</v>
      </c>
      <c r="AU16" s="27" t="s">
        <v>124</v>
      </c>
      <c r="AV16" s="27">
        <f>AV15/(LOG(AV4)/LOG(2))</f>
        <v>0</v>
      </c>
    </row>
    <row r="17" spans="1:22" x14ac:dyDescent="0.3">
      <c r="A17" s="57">
        <v>11</v>
      </c>
      <c r="B17" s="57">
        <v>1564</v>
      </c>
      <c r="C17" s="60">
        <v>21</v>
      </c>
      <c r="D17" s="57">
        <v>1575</v>
      </c>
      <c r="E17" s="60"/>
      <c r="F17" s="57"/>
      <c r="G17" s="63"/>
      <c r="H17" s="63"/>
      <c r="I17" s="40"/>
      <c r="J17" s="40"/>
      <c r="K17" s="41">
        <v>0</v>
      </c>
      <c r="L17">
        <v>12</v>
      </c>
    </row>
    <row r="18" spans="1:22" x14ac:dyDescent="0.3">
      <c r="A18" s="58">
        <v>11</v>
      </c>
      <c r="B18" s="58">
        <v>1668</v>
      </c>
      <c r="C18" s="61">
        <v>12</v>
      </c>
      <c r="D18" s="58">
        <v>1704</v>
      </c>
      <c r="E18" s="61"/>
      <c r="F18" s="58"/>
      <c r="G18" s="64"/>
      <c r="H18" s="64"/>
      <c r="I18" s="39"/>
      <c r="J18" s="39"/>
      <c r="K18" s="49">
        <v>0</v>
      </c>
      <c r="L18">
        <v>11</v>
      </c>
    </row>
    <row r="19" spans="1:22" x14ac:dyDescent="0.3">
      <c r="A19" s="58">
        <v>11</v>
      </c>
      <c r="B19" s="58">
        <v>1805</v>
      </c>
      <c r="C19" s="61">
        <v>12</v>
      </c>
      <c r="D19" s="58">
        <v>1832</v>
      </c>
      <c r="E19" s="61"/>
      <c r="F19" s="58"/>
      <c r="G19" s="64"/>
      <c r="H19" s="64"/>
      <c r="I19" s="39"/>
      <c r="J19" s="39"/>
      <c r="K19" s="49">
        <v>0</v>
      </c>
      <c r="L19">
        <v>11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1933</v>
      </c>
      <c r="C20" s="61">
        <v>12</v>
      </c>
      <c r="D20" s="58">
        <v>1970</v>
      </c>
      <c r="E20" s="61"/>
      <c r="F20" s="58"/>
      <c r="G20" s="64"/>
      <c r="H20" s="64"/>
      <c r="I20" s="39"/>
      <c r="J20" s="39"/>
      <c r="K20" s="49">
        <v>0</v>
      </c>
      <c r="L20">
        <v>11</v>
      </c>
      <c r="N20" s="38">
        <f>COUNTIF(L7:L70,G3)</f>
        <v>36</v>
      </c>
      <c r="O20" s="38"/>
      <c r="P20" s="45">
        <v>11</v>
      </c>
      <c r="Q20" s="45">
        <v>10</v>
      </c>
      <c r="R20" s="45">
        <v>11</v>
      </c>
      <c r="S20" s="45">
        <v>11</v>
      </c>
      <c r="T20" s="45">
        <v>10</v>
      </c>
      <c r="U20" s="45">
        <v>11</v>
      </c>
      <c r="V20" s="44"/>
    </row>
    <row r="21" spans="1:22" x14ac:dyDescent="0.3">
      <c r="A21" s="58">
        <v>11</v>
      </c>
      <c r="B21" s="58">
        <v>2067</v>
      </c>
      <c r="C21" s="61">
        <v>12</v>
      </c>
      <c r="D21" s="58">
        <v>2092</v>
      </c>
      <c r="E21" s="61"/>
      <c r="F21" s="58"/>
      <c r="G21" s="64"/>
      <c r="H21" s="64"/>
      <c r="I21" s="39"/>
      <c r="J21" s="39"/>
      <c r="K21" s="49">
        <v>0</v>
      </c>
      <c r="L21">
        <v>11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11</v>
      </c>
      <c r="B22" s="58">
        <v>2190</v>
      </c>
      <c r="C22" s="61">
        <v>21</v>
      </c>
      <c r="D22" s="58">
        <v>2199</v>
      </c>
      <c r="E22" s="61"/>
      <c r="F22" s="58"/>
      <c r="G22" s="64"/>
      <c r="H22" s="64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8">
        <v>11</v>
      </c>
      <c r="B23" s="58">
        <v>2295</v>
      </c>
      <c r="C23" s="61">
        <v>12</v>
      </c>
      <c r="D23" s="58">
        <v>2318</v>
      </c>
      <c r="E23" s="61"/>
      <c r="F23" s="58"/>
      <c r="G23" s="64"/>
      <c r="H23" s="64"/>
      <c r="I23" s="39"/>
      <c r="J23" s="39"/>
      <c r="K23" s="49">
        <v>0</v>
      </c>
      <c r="L23">
        <v>11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8">
        <v>11</v>
      </c>
      <c r="B24" s="58">
        <v>2421</v>
      </c>
      <c r="C24" s="61">
        <v>12</v>
      </c>
      <c r="D24" s="58">
        <v>2459</v>
      </c>
      <c r="E24" s="61"/>
      <c r="F24" s="58"/>
      <c r="G24" s="64"/>
      <c r="H24" s="64"/>
      <c r="I24" s="39"/>
      <c r="J24" s="39"/>
      <c r="K24" s="49">
        <v>0</v>
      </c>
      <c r="L24">
        <v>11</v>
      </c>
      <c r="O24" s="43" t="s">
        <v>106</v>
      </c>
      <c r="P24" s="45">
        <f>U8</f>
        <v>6</v>
      </c>
      <c r="Q24" s="45">
        <f>Z8</f>
        <v>2</v>
      </c>
      <c r="R24" s="45">
        <f>AE8</f>
        <v>3</v>
      </c>
      <c r="S24" s="45">
        <f>AJ8</f>
        <v>6</v>
      </c>
      <c r="T24" s="45">
        <f>AO8</f>
        <v>10</v>
      </c>
      <c r="U24" s="45">
        <f>AT8</f>
        <v>9</v>
      </c>
      <c r="V24" s="43"/>
    </row>
    <row r="25" spans="1:22" x14ac:dyDescent="0.3">
      <c r="A25" s="58">
        <v>11</v>
      </c>
      <c r="B25" s="58">
        <v>2557</v>
      </c>
      <c r="C25" s="61">
        <v>12</v>
      </c>
      <c r="D25" s="58">
        <v>2589</v>
      </c>
      <c r="E25" s="61"/>
      <c r="F25" s="58"/>
      <c r="G25" s="64"/>
      <c r="H25" s="64"/>
      <c r="I25" s="39"/>
      <c r="J25" s="39"/>
      <c r="K25" s="49">
        <v>0</v>
      </c>
      <c r="L25">
        <v>11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8">
        <v>11</v>
      </c>
      <c r="B26" s="58">
        <v>2686</v>
      </c>
      <c r="C26" s="61">
        <v>21</v>
      </c>
      <c r="D26" s="58">
        <v>2693</v>
      </c>
      <c r="E26" s="61"/>
      <c r="F26" s="58"/>
      <c r="G26" s="64"/>
      <c r="H26" s="64"/>
      <c r="I26" s="39"/>
      <c r="J26" s="39"/>
      <c r="K26" s="49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8">
        <v>11</v>
      </c>
      <c r="B27" s="58">
        <v>2786</v>
      </c>
      <c r="C27" s="61">
        <v>12</v>
      </c>
      <c r="D27" s="58">
        <v>2835</v>
      </c>
      <c r="E27" s="61"/>
      <c r="F27" s="58"/>
      <c r="G27" s="64"/>
      <c r="H27" s="64"/>
      <c r="I27" s="39"/>
      <c r="J27" s="39"/>
      <c r="K27" s="49">
        <v>0</v>
      </c>
      <c r="L27">
        <v>11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2932</v>
      </c>
      <c r="C28" s="60">
        <v>12</v>
      </c>
      <c r="D28" s="57">
        <v>2960</v>
      </c>
      <c r="E28" s="60"/>
      <c r="F28" s="57"/>
      <c r="G28" s="63"/>
      <c r="H28" s="63"/>
      <c r="I28" s="40"/>
      <c r="J28" s="40"/>
      <c r="K28" s="41">
        <v>0</v>
      </c>
      <c r="L28">
        <v>11</v>
      </c>
      <c r="N28" s="39"/>
      <c r="O28" s="48" t="s">
        <v>110</v>
      </c>
      <c r="P28">
        <f>D17/P20</f>
        <v>143.18181818181819</v>
      </c>
      <c r="Q28">
        <f>(D27-D17)/Q20</f>
        <v>126</v>
      </c>
      <c r="R28">
        <f>(D38-D27)/R20</f>
        <v>143.81818181818181</v>
      </c>
      <c r="S28">
        <f>(D49-D38)/S20</f>
        <v>155.90909090909091</v>
      </c>
      <c r="T28">
        <f>(D59-D49)/T20</f>
        <v>149.1</v>
      </c>
      <c r="U28">
        <f>(D70-D59)/U20</f>
        <v>157.72727272727272</v>
      </c>
    </row>
    <row r="29" spans="1:22" x14ac:dyDescent="0.3">
      <c r="A29" s="57">
        <v>11</v>
      </c>
      <c r="B29" s="57">
        <v>3059</v>
      </c>
      <c r="C29" s="60">
        <v>12</v>
      </c>
      <c r="D29" s="57">
        <v>3116</v>
      </c>
      <c r="E29" s="60"/>
      <c r="F29" s="57"/>
      <c r="G29" s="63"/>
      <c r="H29" s="63"/>
      <c r="I29" s="40"/>
      <c r="J29" s="40"/>
      <c r="K29" s="41">
        <v>0</v>
      </c>
      <c r="L29">
        <v>11</v>
      </c>
    </row>
    <row r="30" spans="1:22" x14ac:dyDescent="0.3">
      <c r="A30" s="57">
        <v>11</v>
      </c>
      <c r="B30" s="57">
        <v>3213</v>
      </c>
      <c r="C30" s="60">
        <v>21</v>
      </c>
      <c r="D30" s="57">
        <v>3227</v>
      </c>
      <c r="E30" s="60"/>
      <c r="F30" s="57"/>
      <c r="G30" s="63"/>
      <c r="H30" s="63"/>
      <c r="I30" s="40"/>
      <c r="J30" s="40"/>
      <c r="K30" s="41">
        <v>0</v>
      </c>
      <c r="L30">
        <v>12</v>
      </c>
    </row>
    <row r="31" spans="1:22" x14ac:dyDescent="0.3">
      <c r="A31" s="57">
        <v>11</v>
      </c>
      <c r="B31" s="57">
        <v>3324</v>
      </c>
      <c r="C31" s="60">
        <v>12</v>
      </c>
      <c r="D31" s="57">
        <v>3421</v>
      </c>
      <c r="E31" s="60"/>
      <c r="F31" s="57"/>
      <c r="G31" s="63"/>
      <c r="H31" s="63"/>
      <c r="I31" s="40"/>
      <c r="J31" s="40"/>
      <c r="K31" s="41">
        <v>0</v>
      </c>
      <c r="L31">
        <v>11</v>
      </c>
    </row>
    <row r="32" spans="1:22" x14ac:dyDescent="0.3">
      <c r="A32" s="57">
        <v>11</v>
      </c>
      <c r="B32" s="57">
        <v>3518</v>
      </c>
      <c r="C32" s="60">
        <v>12</v>
      </c>
      <c r="D32" s="57">
        <v>3547</v>
      </c>
      <c r="E32" s="60"/>
      <c r="F32" s="57"/>
      <c r="G32" s="63"/>
      <c r="H32" s="63"/>
      <c r="I32" s="40"/>
      <c r="J32" s="40"/>
      <c r="K32" s="41">
        <v>0</v>
      </c>
      <c r="L32">
        <v>11</v>
      </c>
    </row>
    <row r="33" spans="1:12" x14ac:dyDescent="0.3">
      <c r="A33" s="57">
        <v>11</v>
      </c>
      <c r="B33" s="57">
        <v>3644</v>
      </c>
      <c r="C33" s="60">
        <v>21</v>
      </c>
      <c r="D33" s="57">
        <v>3653</v>
      </c>
      <c r="E33" s="60"/>
      <c r="F33" s="57"/>
      <c r="G33" s="63"/>
      <c r="H33" s="63"/>
      <c r="I33" s="40"/>
      <c r="J33" s="40"/>
      <c r="K33" s="41">
        <v>0</v>
      </c>
      <c r="L33">
        <v>12</v>
      </c>
    </row>
    <row r="34" spans="1:12" x14ac:dyDescent="0.3">
      <c r="A34" s="57">
        <v>11</v>
      </c>
      <c r="B34" s="57">
        <v>3751</v>
      </c>
      <c r="C34" s="60">
        <v>12</v>
      </c>
      <c r="D34" s="57">
        <v>3782</v>
      </c>
      <c r="E34" s="60"/>
      <c r="F34" s="57"/>
      <c r="G34" s="63"/>
      <c r="H34" s="63"/>
      <c r="I34" s="40"/>
      <c r="J34" s="40"/>
      <c r="K34" s="41">
        <v>0</v>
      </c>
      <c r="L34">
        <v>11</v>
      </c>
    </row>
    <row r="35" spans="1:12" x14ac:dyDescent="0.3">
      <c r="A35" s="57">
        <v>22</v>
      </c>
      <c r="B35" s="57">
        <v>3884</v>
      </c>
      <c r="C35" s="60">
        <v>14</v>
      </c>
      <c r="D35" s="57">
        <v>3965</v>
      </c>
      <c r="E35" s="60"/>
      <c r="F35" s="57"/>
      <c r="G35" s="63"/>
      <c r="H35" s="63"/>
      <c r="I35" s="40"/>
      <c r="J35" s="40"/>
      <c r="K35" s="41">
        <v>0</v>
      </c>
      <c r="L35">
        <v>21</v>
      </c>
    </row>
    <row r="36" spans="1:12" x14ac:dyDescent="0.3">
      <c r="A36" s="57">
        <v>22</v>
      </c>
      <c r="B36" s="57">
        <v>4075</v>
      </c>
      <c r="C36" s="60">
        <v>23</v>
      </c>
      <c r="D36" s="57">
        <v>4091</v>
      </c>
      <c r="E36" s="60"/>
      <c r="F36" s="57"/>
      <c r="G36" s="63"/>
      <c r="H36" s="63"/>
      <c r="I36" s="40"/>
      <c r="J36" s="40"/>
      <c r="K36" s="41">
        <v>0</v>
      </c>
      <c r="L36">
        <v>22</v>
      </c>
    </row>
    <row r="37" spans="1:12" x14ac:dyDescent="0.3">
      <c r="A37" s="57">
        <v>11</v>
      </c>
      <c r="B37" s="57">
        <v>4191</v>
      </c>
      <c r="C37" s="60">
        <v>21</v>
      </c>
      <c r="D37" s="57">
        <v>4280</v>
      </c>
      <c r="E37" s="60"/>
      <c r="F37" s="57"/>
      <c r="G37" s="63"/>
      <c r="H37" s="63"/>
      <c r="I37" s="40"/>
      <c r="J37" s="40"/>
      <c r="K37" s="41">
        <v>0</v>
      </c>
      <c r="L37">
        <v>12</v>
      </c>
    </row>
    <row r="38" spans="1:12" x14ac:dyDescent="0.3">
      <c r="A38" s="57">
        <v>11</v>
      </c>
      <c r="B38" s="57">
        <v>4375</v>
      </c>
      <c r="C38" s="60">
        <v>12</v>
      </c>
      <c r="D38" s="57">
        <v>4417</v>
      </c>
      <c r="E38" s="60"/>
      <c r="F38" s="57"/>
      <c r="G38" s="63"/>
      <c r="H38" s="63"/>
      <c r="I38" s="40"/>
      <c r="J38" s="40"/>
      <c r="K38" s="41">
        <v>0</v>
      </c>
      <c r="L38">
        <v>11</v>
      </c>
    </row>
    <row r="39" spans="1:12" x14ac:dyDescent="0.3">
      <c r="A39" s="58">
        <v>22</v>
      </c>
      <c r="B39" s="58">
        <v>4561</v>
      </c>
      <c r="C39" s="61">
        <v>14</v>
      </c>
      <c r="D39" s="58">
        <v>4590</v>
      </c>
      <c r="E39" s="61"/>
      <c r="F39" s="58"/>
      <c r="G39" s="64"/>
      <c r="H39" s="64"/>
      <c r="I39" s="39"/>
      <c r="J39" s="39"/>
      <c r="K39" s="49">
        <v>0</v>
      </c>
      <c r="L39">
        <v>21</v>
      </c>
    </row>
    <row r="40" spans="1:12" x14ac:dyDescent="0.3">
      <c r="A40" s="58">
        <v>11</v>
      </c>
      <c r="B40" s="58">
        <v>4689</v>
      </c>
      <c r="C40" s="61">
        <v>21</v>
      </c>
      <c r="D40" s="58">
        <v>4845</v>
      </c>
      <c r="E40" s="61"/>
      <c r="F40" s="58"/>
      <c r="G40" s="64"/>
      <c r="H40" s="64"/>
      <c r="I40" s="39"/>
      <c r="J40" s="39"/>
      <c r="K40" s="49">
        <v>0</v>
      </c>
      <c r="L40">
        <v>12</v>
      </c>
    </row>
    <row r="41" spans="1:12" x14ac:dyDescent="0.3">
      <c r="A41" s="58">
        <v>11</v>
      </c>
      <c r="B41" s="58">
        <v>4940</v>
      </c>
      <c r="C41" s="61">
        <v>12</v>
      </c>
      <c r="D41" s="58">
        <v>5010</v>
      </c>
      <c r="E41" s="61"/>
      <c r="F41" s="58"/>
      <c r="G41" s="64"/>
      <c r="H41" s="64"/>
      <c r="I41" s="39"/>
      <c r="J41" s="39"/>
      <c r="K41" s="49">
        <v>0</v>
      </c>
      <c r="L41">
        <v>11</v>
      </c>
    </row>
    <row r="42" spans="1:12" x14ac:dyDescent="0.3">
      <c r="A42" s="58">
        <v>11</v>
      </c>
      <c r="B42" s="58">
        <v>5107</v>
      </c>
      <c r="C42" s="61">
        <v>21</v>
      </c>
      <c r="D42" s="58">
        <v>5119</v>
      </c>
      <c r="E42" s="61"/>
      <c r="F42" s="58"/>
      <c r="G42" s="64"/>
      <c r="H42" s="64"/>
      <c r="I42" s="39"/>
      <c r="J42" s="39"/>
      <c r="K42" s="49">
        <v>0</v>
      </c>
      <c r="L42">
        <v>12</v>
      </c>
    </row>
    <row r="43" spans="1:12" x14ac:dyDescent="0.3">
      <c r="A43" s="58">
        <v>11</v>
      </c>
      <c r="B43" s="58">
        <v>5216</v>
      </c>
      <c r="C43" s="61">
        <v>21</v>
      </c>
      <c r="D43" s="58">
        <v>5228</v>
      </c>
      <c r="E43" s="61"/>
      <c r="F43" s="58"/>
      <c r="G43" s="64"/>
      <c r="H43" s="64"/>
      <c r="I43" s="39"/>
      <c r="J43" s="39"/>
      <c r="K43" s="49">
        <v>0</v>
      </c>
      <c r="L43">
        <v>12</v>
      </c>
    </row>
    <row r="44" spans="1:12" x14ac:dyDescent="0.3">
      <c r="A44" s="58">
        <v>11</v>
      </c>
      <c r="B44" s="58">
        <v>5320</v>
      </c>
      <c r="C44" s="61">
        <v>21</v>
      </c>
      <c r="D44" s="58">
        <v>5374</v>
      </c>
      <c r="E44" s="61"/>
      <c r="F44" s="58"/>
      <c r="G44" s="64"/>
      <c r="H44" s="64"/>
      <c r="I44" s="39"/>
      <c r="J44" s="39"/>
      <c r="K44" s="49">
        <v>0</v>
      </c>
      <c r="L44">
        <v>12</v>
      </c>
    </row>
    <row r="45" spans="1:12" x14ac:dyDescent="0.3">
      <c r="A45" s="58">
        <v>11</v>
      </c>
      <c r="B45" s="58">
        <v>5466</v>
      </c>
      <c r="C45" s="61">
        <v>21</v>
      </c>
      <c r="D45" s="58">
        <v>5501</v>
      </c>
      <c r="E45" s="61"/>
      <c r="F45" s="58"/>
      <c r="G45" s="64"/>
      <c r="H45" s="64"/>
      <c r="I45" s="39"/>
      <c r="J45" s="39"/>
      <c r="K45" s="49">
        <v>0</v>
      </c>
      <c r="L45">
        <v>12</v>
      </c>
    </row>
    <row r="46" spans="1:12" x14ac:dyDescent="0.3">
      <c r="A46" s="58">
        <v>11</v>
      </c>
      <c r="B46" s="58">
        <v>5597</v>
      </c>
      <c r="C46" s="61">
        <v>12</v>
      </c>
      <c r="D46" s="58">
        <v>5648</v>
      </c>
      <c r="E46" s="61"/>
      <c r="F46" s="58"/>
      <c r="G46" s="64"/>
      <c r="H46" s="64"/>
      <c r="I46" s="39"/>
      <c r="J46" s="39"/>
      <c r="K46" s="49">
        <v>0</v>
      </c>
      <c r="L46">
        <v>11</v>
      </c>
    </row>
    <row r="47" spans="1:12" x14ac:dyDescent="0.3">
      <c r="A47" s="58">
        <v>11</v>
      </c>
      <c r="B47" s="58">
        <v>5745</v>
      </c>
      <c r="C47" s="61">
        <v>12</v>
      </c>
      <c r="D47" s="58">
        <v>5882</v>
      </c>
      <c r="E47" s="61"/>
      <c r="F47" s="58"/>
      <c r="G47" s="64"/>
      <c r="H47" s="64"/>
      <c r="I47" s="39"/>
      <c r="J47" s="39"/>
      <c r="K47" s="49">
        <v>0</v>
      </c>
      <c r="L47">
        <v>11</v>
      </c>
    </row>
    <row r="48" spans="1:12" x14ac:dyDescent="0.3">
      <c r="A48" s="58">
        <v>11</v>
      </c>
      <c r="B48" s="58">
        <v>5979</v>
      </c>
      <c r="C48" s="61">
        <v>21</v>
      </c>
      <c r="D48" s="58">
        <v>5989</v>
      </c>
      <c r="E48" s="61"/>
      <c r="F48" s="58"/>
      <c r="G48" s="64"/>
      <c r="H48" s="64"/>
      <c r="I48" s="39"/>
      <c r="J48" s="39"/>
      <c r="K48" s="49">
        <v>0</v>
      </c>
      <c r="L48">
        <v>12</v>
      </c>
    </row>
    <row r="49" spans="1:12" x14ac:dyDescent="0.3">
      <c r="A49" s="58">
        <v>11</v>
      </c>
      <c r="B49" s="58">
        <v>6086</v>
      </c>
      <c r="C49" s="61">
        <v>12</v>
      </c>
      <c r="D49" s="58">
        <v>6132</v>
      </c>
      <c r="E49" s="61"/>
      <c r="F49" s="58"/>
      <c r="G49" s="64"/>
      <c r="H49" s="64"/>
      <c r="I49" s="39"/>
      <c r="J49" s="39"/>
      <c r="K49" s="49">
        <v>0</v>
      </c>
      <c r="L49">
        <v>11</v>
      </c>
    </row>
    <row r="50" spans="1:12" x14ac:dyDescent="0.3">
      <c r="A50" s="57">
        <v>11</v>
      </c>
      <c r="B50" s="57">
        <v>6230</v>
      </c>
      <c r="C50" s="60">
        <v>21</v>
      </c>
      <c r="D50" s="57">
        <v>6240</v>
      </c>
      <c r="E50" s="60"/>
      <c r="F50" s="57"/>
      <c r="G50" s="63"/>
      <c r="H50" s="63"/>
      <c r="I50" s="40"/>
      <c r="J50" s="40"/>
      <c r="K50" s="41">
        <v>0</v>
      </c>
      <c r="L50">
        <v>12</v>
      </c>
    </row>
    <row r="51" spans="1:12" x14ac:dyDescent="0.3">
      <c r="A51" s="57">
        <v>11</v>
      </c>
      <c r="B51" s="57">
        <v>6340</v>
      </c>
      <c r="C51" s="60">
        <v>21</v>
      </c>
      <c r="D51" s="57">
        <v>6349</v>
      </c>
      <c r="E51" s="60"/>
      <c r="F51" s="57"/>
      <c r="G51" s="63"/>
      <c r="H51" s="63"/>
      <c r="I51" s="40"/>
      <c r="J51" s="40"/>
      <c r="K51" s="41">
        <v>0</v>
      </c>
      <c r="L51">
        <v>12</v>
      </c>
    </row>
    <row r="52" spans="1:12" x14ac:dyDescent="0.3">
      <c r="A52" s="57">
        <v>11</v>
      </c>
      <c r="B52" s="57">
        <v>6447</v>
      </c>
      <c r="C52" s="60">
        <v>21</v>
      </c>
      <c r="D52" s="57">
        <v>6602</v>
      </c>
      <c r="E52" s="60"/>
      <c r="F52" s="57"/>
      <c r="G52" s="63"/>
      <c r="H52" s="63"/>
      <c r="I52" s="40"/>
      <c r="J52" s="40"/>
      <c r="K52" s="41">
        <v>0</v>
      </c>
      <c r="L52">
        <v>12</v>
      </c>
    </row>
    <row r="53" spans="1:12" x14ac:dyDescent="0.3">
      <c r="A53" s="57">
        <v>11</v>
      </c>
      <c r="B53" s="57">
        <v>6704</v>
      </c>
      <c r="C53" s="60">
        <v>21</v>
      </c>
      <c r="D53" s="57">
        <v>6735</v>
      </c>
      <c r="E53" s="60"/>
      <c r="F53" s="57"/>
      <c r="G53" s="63"/>
      <c r="H53" s="63"/>
      <c r="I53" s="40"/>
      <c r="J53" s="40"/>
      <c r="K53" s="41">
        <v>0</v>
      </c>
      <c r="L53">
        <v>12</v>
      </c>
    </row>
    <row r="54" spans="1:12" x14ac:dyDescent="0.3">
      <c r="A54" s="57">
        <v>11</v>
      </c>
      <c r="B54" s="57">
        <v>6828</v>
      </c>
      <c r="C54" s="60">
        <v>21</v>
      </c>
      <c r="D54" s="57">
        <v>6837</v>
      </c>
      <c r="E54" s="60"/>
      <c r="F54" s="57"/>
      <c r="G54" s="63"/>
      <c r="H54" s="63"/>
      <c r="I54" s="40"/>
      <c r="J54" s="40"/>
      <c r="K54" s="41">
        <v>0</v>
      </c>
      <c r="L54">
        <v>12</v>
      </c>
    </row>
    <row r="55" spans="1:12" x14ac:dyDescent="0.3">
      <c r="A55" s="57">
        <v>11</v>
      </c>
      <c r="B55" s="57">
        <v>6928</v>
      </c>
      <c r="C55" s="60">
        <v>21</v>
      </c>
      <c r="D55" s="57">
        <v>7034</v>
      </c>
      <c r="E55" s="60"/>
      <c r="F55" s="57"/>
      <c r="G55" s="63"/>
      <c r="H55" s="63"/>
      <c r="I55" s="40"/>
      <c r="J55" s="40"/>
      <c r="K55" s="41">
        <v>0</v>
      </c>
      <c r="L55">
        <v>12</v>
      </c>
    </row>
    <row r="56" spans="1:12" x14ac:dyDescent="0.3">
      <c r="A56" s="57">
        <v>11</v>
      </c>
      <c r="B56" s="57">
        <v>7126</v>
      </c>
      <c r="C56" s="60">
        <v>21</v>
      </c>
      <c r="D56" s="57">
        <v>7170</v>
      </c>
      <c r="E56" s="60"/>
      <c r="F56" s="57"/>
      <c r="G56" s="63"/>
      <c r="H56" s="63"/>
      <c r="I56" s="40"/>
      <c r="J56" s="40"/>
      <c r="K56" s="41">
        <v>0</v>
      </c>
      <c r="L56">
        <v>12</v>
      </c>
    </row>
    <row r="57" spans="1:12" x14ac:dyDescent="0.3">
      <c r="A57" s="57">
        <v>11</v>
      </c>
      <c r="B57" s="57">
        <v>7271</v>
      </c>
      <c r="C57" s="60">
        <v>21</v>
      </c>
      <c r="D57" s="57">
        <v>7348</v>
      </c>
      <c r="E57" s="60"/>
      <c r="F57" s="57"/>
      <c r="G57" s="63"/>
      <c r="H57" s="63"/>
      <c r="I57" s="40"/>
      <c r="J57" s="40"/>
      <c r="K57" s="41">
        <v>0</v>
      </c>
      <c r="L57">
        <v>12</v>
      </c>
    </row>
    <row r="58" spans="1:12" x14ac:dyDescent="0.3">
      <c r="A58" s="57">
        <v>11</v>
      </c>
      <c r="B58" s="57">
        <v>7443</v>
      </c>
      <c r="C58" s="60">
        <v>21</v>
      </c>
      <c r="D58" s="57">
        <v>7514</v>
      </c>
      <c r="E58" s="60"/>
      <c r="F58" s="57"/>
      <c r="G58" s="63"/>
      <c r="H58" s="63"/>
      <c r="I58" s="40"/>
      <c r="J58" s="40"/>
      <c r="K58" s="41">
        <v>0</v>
      </c>
      <c r="L58">
        <v>12</v>
      </c>
    </row>
    <row r="59" spans="1:12" x14ac:dyDescent="0.3">
      <c r="A59" s="57">
        <v>11</v>
      </c>
      <c r="B59" s="57">
        <v>7610</v>
      </c>
      <c r="C59" s="60">
        <v>21</v>
      </c>
      <c r="D59" s="57">
        <v>7623</v>
      </c>
      <c r="E59" s="60"/>
      <c r="F59" s="57"/>
      <c r="G59" s="63"/>
      <c r="H59" s="63"/>
      <c r="I59" s="40"/>
      <c r="J59" s="40"/>
      <c r="K59" s="41">
        <v>0</v>
      </c>
      <c r="L59">
        <v>12</v>
      </c>
    </row>
    <row r="60" spans="1:12" x14ac:dyDescent="0.3">
      <c r="A60" s="58">
        <v>11</v>
      </c>
      <c r="B60" s="58">
        <v>7715</v>
      </c>
      <c r="C60" s="61">
        <v>21</v>
      </c>
      <c r="D60" s="58">
        <v>7846</v>
      </c>
      <c r="E60" s="61"/>
      <c r="F60" s="58"/>
      <c r="G60" s="64"/>
      <c r="H60" s="64"/>
      <c r="I60" s="39"/>
      <c r="J60" s="39"/>
      <c r="K60" s="49">
        <v>0</v>
      </c>
      <c r="L60">
        <v>12</v>
      </c>
    </row>
    <row r="61" spans="1:12" x14ac:dyDescent="0.3">
      <c r="A61" s="58">
        <v>11</v>
      </c>
      <c r="B61" s="58">
        <v>7944</v>
      </c>
      <c r="C61" s="61">
        <v>21</v>
      </c>
      <c r="D61" s="58">
        <v>7995</v>
      </c>
      <c r="E61" s="61"/>
      <c r="F61" s="58"/>
      <c r="G61" s="64"/>
      <c r="H61" s="64"/>
      <c r="I61" s="39"/>
      <c r="J61" s="39"/>
      <c r="K61" s="49">
        <v>0</v>
      </c>
      <c r="L61">
        <v>12</v>
      </c>
    </row>
    <row r="62" spans="1:12" x14ac:dyDescent="0.3">
      <c r="A62" s="58">
        <v>11</v>
      </c>
      <c r="B62" s="58">
        <v>8086</v>
      </c>
      <c r="C62" s="61">
        <v>21</v>
      </c>
      <c r="D62" s="58">
        <v>8095</v>
      </c>
      <c r="E62" s="61"/>
      <c r="F62" s="58"/>
      <c r="G62" s="64"/>
      <c r="H62" s="64"/>
      <c r="I62" s="39"/>
      <c r="J62" s="39"/>
      <c r="K62" s="49">
        <v>0</v>
      </c>
      <c r="L62">
        <v>12</v>
      </c>
    </row>
    <row r="63" spans="1:12" x14ac:dyDescent="0.3">
      <c r="A63" s="58">
        <v>11</v>
      </c>
      <c r="B63" s="58">
        <v>8186</v>
      </c>
      <c r="C63" s="61">
        <v>21</v>
      </c>
      <c r="D63" s="58">
        <v>8246</v>
      </c>
      <c r="E63" s="61"/>
      <c r="F63" s="58"/>
      <c r="G63" s="64"/>
      <c r="H63" s="64"/>
      <c r="I63" s="39"/>
      <c r="J63" s="39"/>
      <c r="K63" s="49">
        <v>0</v>
      </c>
      <c r="L63">
        <v>12</v>
      </c>
    </row>
    <row r="64" spans="1:12" x14ac:dyDescent="0.3">
      <c r="A64" s="58">
        <v>22</v>
      </c>
      <c r="B64" s="58">
        <v>8374</v>
      </c>
      <c r="C64" s="61">
        <v>23</v>
      </c>
      <c r="D64" s="58">
        <v>8505</v>
      </c>
      <c r="E64" s="61"/>
      <c r="F64" s="58"/>
      <c r="G64" s="64"/>
      <c r="H64" s="64"/>
      <c r="I64" s="39"/>
      <c r="J64" s="39"/>
      <c r="K64" s="49">
        <v>0</v>
      </c>
      <c r="L64">
        <v>22</v>
      </c>
    </row>
    <row r="65" spans="1:12" x14ac:dyDescent="0.3">
      <c r="A65" s="58">
        <v>22</v>
      </c>
      <c r="B65" s="58">
        <v>8613</v>
      </c>
      <c r="C65" s="61">
        <v>23</v>
      </c>
      <c r="D65" s="58">
        <v>8621</v>
      </c>
      <c r="E65" s="61"/>
      <c r="F65" s="58"/>
      <c r="G65" s="64"/>
      <c r="H65" s="64"/>
      <c r="I65" s="39"/>
      <c r="J65" s="39"/>
      <c r="K65" s="49">
        <v>0</v>
      </c>
      <c r="L65">
        <v>22</v>
      </c>
    </row>
    <row r="66" spans="1:12" x14ac:dyDescent="0.3">
      <c r="A66" s="58">
        <v>11</v>
      </c>
      <c r="B66" s="58">
        <v>8722</v>
      </c>
      <c r="C66" s="61">
        <v>21</v>
      </c>
      <c r="D66" s="58">
        <v>8741</v>
      </c>
      <c r="E66" s="61"/>
      <c r="F66" s="58"/>
      <c r="G66" s="64"/>
      <c r="H66" s="64"/>
      <c r="I66" s="39"/>
      <c r="J66" s="39"/>
      <c r="K66" s="49">
        <v>0</v>
      </c>
      <c r="L66">
        <v>12</v>
      </c>
    </row>
    <row r="67" spans="1:12" x14ac:dyDescent="0.3">
      <c r="A67" s="58">
        <v>11</v>
      </c>
      <c r="B67" s="58">
        <v>8835</v>
      </c>
      <c r="C67" s="61">
        <v>21</v>
      </c>
      <c r="D67" s="58">
        <v>8910</v>
      </c>
      <c r="E67" s="61"/>
      <c r="F67" s="58"/>
      <c r="G67" s="64"/>
      <c r="H67" s="64"/>
      <c r="I67" s="39"/>
      <c r="J67" s="39"/>
      <c r="K67" s="49">
        <v>0</v>
      </c>
      <c r="L67">
        <v>12</v>
      </c>
    </row>
    <row r="68" spans="1:12" x14ac:dyDescent="0.3">
      <c r="A68" s="58">
        <v>11</v>
      </c>
      <c r="B68" s="58">
        <v>9002</v>
      </c>
      <c r="C68" s="61">
        <v>21</v>
      </c>
      <c r="D68" s="58">
        <v>9058</v>
      </c>
      <c r="E68" s="61"/>
      <c r="F68" s="58"/>
      <c r="G68" s="64"/>
      <c r="H68" s="64"/>
      <c r="I68" s="39"/>
      <c r="J68" s="39"/>
      <c r="K68" s="49">
        <v>0</v>
      </c>
      <c r="L68">
        <v>12</v>
      </c>
    </row>
    <row r="69" spans="1:12" x14ac:dyDescent="0.3">
      <c r="A69" s="58">
        <v>11</v>
      </c>
      <c r="B69" s="58">
        <v>9152</v>
      </c>
      <c r="C69" s="61">
        <v>21</v>
      </c>
      <c r="D69" s="58">
        <v>9254</v>
      </c>
      <c r="E69" s="61"/>
      <c r="F69" s="58"/>
      <c r="G69" s="64"/>
      <c r="H69" s="64"/>
      <c r="I69" s="39"/>
      <c r="J69" s="39"/>
      <c r="K69" s="49">
        <v>0</v>
      </c>
      <c r="L69">
        <v>12</v>
      </c>
    </row>
    <row r="70" spans="1:12" x14ac:dyDescent="0.3">
      <c r="A70" s="58">
        <v>11</v>
      </c>
      <c r="B70" s="58">
        <v>9349</v>
      </c>
      <c r="C70" s="61">
        <v>21</v>
      </c>
      <c r="D70" s="58">
        <v>9358</v>
      </c>
      <c r="E70" s="61"/>
      <c r="F70" s="58"/>
      <c r="G70" s="64"/>
      <c r="H70" s="64"/>
      <c r="I70" s="39"/>
      <c r="J70" s="39"/>
      <c r="K70" s="49">
        <v>1</v>
      </c>
      <c r="L70">
        <v>12</v>
      </c>
    </row>
    <row r="71" spans="1:12" x14ac:dyDescent="0.3">
      <c r="A71" s="17"/>
      <c r="B71" s="17"/>
      <c r="C71" s="17"/>
      <c r="D71" s="17"/>
      <c r="E71" s="17"/>
      <c r="F71" s="17"/>
      <c r="G71" s="17"/>
      <c r="H7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137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42</v>
      </c>
      <c r="V3" s="25" t="s">
        <v>118</v>
      </c>
      <c r="W3">
        <f>COUNTA(L7:L13)</f>
        <v>7</v>
      </c>
      <c r="AA3" s="25" t="s">
        <v>118</v>
      </c>
      <c r="AB3">
        <f>COUNTA(L14:L20)</f>
        <v>7</v>
      </c>
      <c r="AF3" s="25" t="s">
        <v>118</v>
      </c>
      <c r="AG3">
        <f>COUNTA(L21:L27)</f>
        <v>7</v>
      </c>
      <c r="AK3" s="25" t="s">
        <v>118</v>
      </c>
      <c r="AL3">
        <f>COUNTA(L28:L34)</f>
        <v>7</v>
      </c>
      <c r="AP3" s="25" t="s">
        <v>118</v>
      </c>
      <c r="AQ3">
        <f>COUNTA(L35:L41)</f>
        <v>7</v>
      </c>
      <c r="AU3" s="25" t="s">
        <v>118</v>
      </c>
      <c r="AV3">
        <f>COUNTA(L42:L48)</f>
        <v>7</v>
      </c>
    </row>
    <row r="4" spans="1:48" x14ac:dyDescent="0.3">
      <c r="P4" s="25" t="s">
        <v>86</v>
      </c>
      <c r="Q4" s="26">
        <f>SUM(O7:O14)</f>
        <v>42</v>
      </c>
      <c r="V4" s="25" t="s">
        <v>119</v>
      </c>
      <c r="W4">
        <f>SUM(U7:U14)</f>
        <v>7</v>
      </c>
      <c r="AA4" s="25" t="s">
        <v>119</v>
      </c>
      <c r="AB4">
        <f>SUM(Z7:Z14)</f>
        <v>7</v>
      </c>
      <c r="AF4" s="25" t="s">
        <v>119</v>
      </c>
      <c r="AG4">
        <f>SUM(AE7:AE14)</f>
        <v>7</v>
      </c>
      <c r="AK4" s="25" t="s">
        <v>119</v>
      </c>
      <c r="AL4">
        <f>SUM(AJ7:AJ14)</f>
        <v>7</v>
      </c>
      <c r="AP4" s="25" t="s">
        <v>119</v>
      </c>
      <c r="AQ4">
        <f>SUM(AO7:AO14)</f>
        <v>7</v>
      </c>
      <c r="AU4" s="25" t="s">
        <v>119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40</v>
      </c>
      <c r="C7" s="59">
        <v>12</v>
      </c>
      <c r="D7" s="56">
        <v>72</v>
      </c>
      <c r="E7" s="59"/>
      <c r="F7" s="56"/>
      <c r="G7" s="62"/>
      <c r="H7" s="62"/>
      <c r="I7" s="40"/>
      <c r="J7" s="40"/>
      <c r="K7" s="41">
        <v>0</v>
      </c>
      <c r="L7">
        <v>11</v>
      </c>
      <c r="N7" s="34">
        <v>11</v>
      </c>
      <c r="O7" s="34">
        <f>COUNTIF($L$7:$L$500,N7)</f>
        <v>2</v>
      </c>
      <c r="P7" s="34">
        <f>O7/$Q$4</f>
        <v>4.7619047619047616E-2</v>
      </c>
      <c r="Q7" s="34">
        <f>IF(P7=0,0,(P7*((LOG(P7))/LOG(2))))</f>
        <v>-0.20915797251327431</v>
      </c>
      <c r="T7" s="34">
        <f>N7</f>
        <v>11</v>
      </c>
      <c r="U7" s="34">
        <f>COUNTIF(L7:L13,T7)</f>
        <v>2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COUNTIF(L14:L20,Y7)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COUNTIF(L21:L27,AD7)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COUNTIF(L28:L34,AI7)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COUNTIF(L35:L41,AN7)</f>
        <v>0</v>
      </c>
      <c r="AP7" s="34" t="e">
        <f>AO7/(AQ4-AO8)</f>
        <v>#DIV/0!</v>
      </c>
      <c r="AQ7" s="34" t="e">
        <f>IF(AP7=0,0,(AP7*((LOG(AP7))/LOG(2))))</f>
        <v>#DIV/0!</v>
      </c>
      <c r="AS7" s="34">
        <f>N7</f>
        <v>11</v>
      </c>
      <c r="AT7" s="34">
        <f>COUNTIF(L42:L48,AS7)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7">
        <v>11</v>
      </c>
      <c r="B8" s="57">
        <v>174</v>
      </c>
      <c r="C8" s="60">
        <v>21</v>
      </c>
      <c r="D8" s="57">
        <v>203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39</v>
      </c>
      <c r="P8" s="34">
        <f>O8/$Q$4</f>
        <v>0.9285714285714286</v>
      </c>
      <c r="Q8" s="34">
        <f>IF(P8=0,0,(P8*((LOG(P8))/LOG(2))))</f>
        <v>-9.9278403636761048E-2</v>
      </c>
      <c r="T8" s="34">
        <f>N8</f>
        <v>12</v>
      </c>
      <c r="U8" s="34">
        <f>COUNTIF(L7:L13,T8)</f>
        <v>5</v>
      </c>
      <c r="V8" s="53"/>
      <c r="W8" s="54"/>
      <c r="Y8" s="34">
        <f>N8</f>
        <v>12</v>
      </c>
      <c r="Z8" s="34">
        <f>COUNTIF(L14:L20,Y8)</f>
        <v>7</v>
      </c>
      <c r="AA8" s="53"/>
      <c r="AB8" s="54"/>
      <c r="AD8" s="34">
        <f>N8</f>
        <v>12</v>
      </c>
      <c r="AE8" s="34">
        <f>COUNTIF(L21:L27,AD8)</f>
        <v>7</v>
      </c>
      <c r="AF8" s="53"/>
      <c r="AG8" s="54"/>
      <c r="AI8" s="34">
        <f>N8</f>
        <v>12</v>
      </c>
      <c r="AJ8" s="34">
        <f>COUNTIF(L28:L34,AI8)</f>
        <v>6</v>
      </c>
      <c r="AK8" s="53"/>
      <c r="AL8" s="54"/>
      <c r="AN8" s="34">
        <f>N8</f>
        <v>12</v>
      </c>
      <c r="AO8" s="34">
        <f>COUNTIF(L35:L41,AN8)</f>
        <v>7</v>
      </c>
      <c r="AP8" s="53"/>
      <c r="AQ8" s="54"/>
      <c r="AS8" s="34">
        <f>N8</f>
        <v>12</v>
      </c>
      <c r="AT8" s="34">
        <f>COUNTIF(L42:L48,AS8)</f>
        <v>7</v>
      </c>
      <c r="AU8" s="53"/>
      <c r="AV8" s="54"/>
    </row>
    <row r="9" spans="1:48" x14ac:dyDescent="0.3">
      <c r="A9" s="57">
        <v>11</v>
      </c>
      <c r="B9" s="57">
        <v>300</v>
      </c>
      <c r="C9" s="60">
        <v>21</v>
      </c>
      <c r="D9" s="57">
        <v>310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COUNTIF(L14:L20,Y9)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COUNTIF(L21:L27,AD9)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COUNTIF(L28:L34,AI9)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COUNTIF(L35:L41,AN9)</f>
        <v>0</v>
      </c>
      <c r="AP9" s="34" t="e">
        <f>AO9/(AQ4-AO8)</f>
        <v>#DIV/0!</v>
      </c>
      <c r="AQ9" s="34" t="e">
        <f>IF(AP9=0,0,(AP9*((LOG(AP9))/LOG(2))))</f>
        <v>#DIV/0!</v>
      </c>
      <c r="AS9" s="34">
        <f>N9</f>
        <v>21</v>
      </c>
      <c r="AT9" s="34">
        <f>COUNTIF(L42:L48,AS9)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7">
        <v>11</v>
      </c>
      <c r="B10" s="57">
        <v>407</v>
      </c>
      <c r="C10" s="60">
        <v>21</v>
      </c>
      <c r="D10" s="57">
        <v>443</v>
      </c>
      <c r="E10" s="60"/>
      <c r="F10" s="57"/>
      <c r="G10" s="63"/>
      <c r="H10" s="63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1</v>
      </c>
      <c r="P10" s="34">
        <f>O10/$Q$4</f>
        <v>2.3809523809523808E-2</v>
      </c>
      <c r="Q10" s="34">
        <f>IF(P10=0,0,(P10*((LOG(P10))/LOG(2))))</f>
        <v>-0.12838851006616095</v>
      </c>
      <c r="T10" s="34">
        <f>N10</f>
        <v>22</v>
      </c>
      <c r="U10" s="34">
        <f>COUNTIF(L7:L13,T10)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COUNTIF(L14:L20,Y10)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COUNTIF(L21:L27,AD10)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COUNTIF(L28:L34,AI10)</f>
        <v>1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COUNTIF(L35:L41,AN10)</f>
        <v>0</v>
      </c>
      <c r="AP10" s="34" t="e">
        <f>AO10/(AQ4-AO8)</f>
        <v>#DIV/0!</v>
      </c>
      <c r="AQ10" s="34" t="e">
        <f>IF(AP10=0,0,(AP10*((LOG(AP10))/LOG(2))))</f>
        <v>#DIV/0!</v>
      </c>
      <c r="AS10" s="34">
        <f>N10</f>
        <v>22</v>
      </c>
      <c r="AT10" s="34">
        <f>COUNTIF(L42:L48,AS10)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7">
        <v>11</v>
      </c>
      <c r="B11" s="57">
        <v>541</v>
      </c>
      <c r="C11" s="60">
        <v>21</v>
      </c>
      <c r="D11" s="57">
        <v>627</v>
      </c>
      <c r="E11" s="60"/>
      <c r="F11" s="57"/>
      <c r="G11" s="63"/>
      <c r="H11" s="63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COUNTIF(L14:L20,Y11)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COUNTIF(L21:L27,AD11)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COUNTIF(L28:L34,AI11)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COUNTIF(L35:L41,AN11)</f>
        <v>0</v>
      </c>
      <c r="AP11" s="34" t="e">
        <f>AO11/(AQ4-AO8)</f>
        <v>#DIV/0!</v>
      </c>
      <c r="AQ11" s="34" t="e">
        <f>IF(AP11=0,0,(AP11*((LOG(AP11))/LOG(2))))</f>
        <v>#DIV/0!</v>
      </c>
      <c r="AS11" s="34">
        <f>N11</f>
        <v>0</v>
      </c>
      <c r="AT11" s="34">
        <f>COUNTIF(L42:L48,AS11)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7">
        <v>11</v>
      </c>
      <c r="B12" s="57">
        <v>720</v>
      </c>
      <c r="C12" s="60">
        <v>12</v>
      </c>
      <c r="D12" s="57">
        <v>808</v>
      </c>
      <c r="E12" s="60"/>
      <c r="F12" s="57"/>
      <c r="G12" s="63"/>
      <c r="H12" s="63"/>
      <c r="I12" s="40"/>
      <c r="J12" s="40"/>
      <c r="K12" s="41">
        <v>0</v>
      </c>
      <c r="L12">
        <v>11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COUNTIF(L14:L20,Y12)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COUNTIF(L21:L27,AD12)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COUNTIF(L28:L34,AI12)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COUNTIF(L35:L41,AN12)</f>
        <v>0</v>
      </c>
      <c r="AP12" s="34" t="e">
        <f>AO12/(AQ4-AO8)</f>
        <v>#DIV/0!</v>
      </c>
      <c r="AQ12" s="34" t="e">
        <f>IF(AP12=0,0,(AP12*((LOG(AP12))/LOG(2))))</f>
        <v>#DIV/0!</v>
      </c>
      <c r="AS12" s="34">
        <f>N12</f>
        <v>0</v>
      </c>
      <c r="AT12" s="34">
        <f>COUNTIF(L42:L48,AS12)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7">
        <v>11</v>
      </c>
      <c r="B13" s="57">
        <v>905</v>
      </c>
      <c r="C13" s="60">
        <v>21</v>
      </c>
      <c r="D13" s="57">
        <v>917</v>
      </c>
      <c r="E13" s="60"/>
      <c r="F13" s="57"/>
      <c r="G13" s="63"/>
      <c r="H13" s="63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COUNTIF(L14:L20,Y13)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COUNTIF(L21:L27,AD13)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COUNTIF(L28:L34,AI13)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COUNTIF(L35:L41,AN13)</f>
        <v>0</v>
      </c>
      <c r="AP13" s="34" t="e">
        <f>AO13/(AQ4-AO8)</f>
        <v>#DIV/0!</v>
      </c>
      <c r="AQ13" s="34" t="e">
        <f>IF(AP13=0,0,(AP13*((LOG(AP13))/LOG(2))))</f>
        <v>#DIV/0!</v>
      </c>
      <c r="AS13" s="34">
        <f>N13</f>
        <v>0</v>
      </c>
      <c r="AT13" s="34">
        <f>COUNTIF(L42:L48,AS13)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8">
        <v>11</v>
      </c>
      <c r="B14" s="58">
        <v>1011</v>
      </c>
      <c r="C14" s="61">
        <v>21</v>
      </c>
      <c r="D14" s="58">
        <v>1021</v>
      </c>
      <c r="E14" s="61"/>
      <c r="F14" s="58"/>
      <c r="G14" s="64"/>
      <c r="H14" s="64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COUNTIF(L14:L20,Y14)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COUNTIF(L21:L27,AD14)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COUNTIF(L28:L34,AI14)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COUNTIF(L35:L41,AN14)</f>
        <v>0</v>
      </c>
      <c r="AP14" s="34" t="e">
        <f>AO14/(AQ4-AO8)</f>
        <v>#DIV/0!</v>
      </c>
      <c r="AQ14" s="34" t="e">
        <f>IF(AP14=0,0,(AP14*((LOG(AP14))/LOG(2))))</f>
        <v>#DIV/0!</v>
      </c>
      <c r="AS14" s="34">
        <f>N14</f>
        <v>0</v>
      </c>
      <c r="AT14" s="34">
        <f>COUNTIF(L42:L48,AS14)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8">
        <v>11</v>
      </c>
      <c r="B15" s="58">
        <v>1117</v>
      </c>
      <c r="C15" s="61">
        <v>21</v>
      </c>
      <c r="D15" s="58">
        <v>1131</v>
      </c>
      <c r="E15" s="61"/>
      <c r="F15" s="58"/>
      <c r="G15" s="64"/>
      <c r="H15" s="64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0.43682488621619631</v>
      </c>
      <c r="V15">
        <f>SUM(V7:V14)</f>
        <v>1</v>
      </c>
      <c r="W15">
        <f>-SUM(W7:W14)</f>
        <v>0</v>
      </c>
      <c r="AA15" t="e">
        <f>SUM(AA7:AA14)</f>
        <v>#DIV/0!</v>
      </c>
      <c r="AB15" t="e">
        <f>-SUM(AB7:AB14)</f>
        <v>#DIV/0!</v>
      </c>
      <c r="AF15" t="e">
        <f>SUM(AF7:AF14)</f>
        <v>#DIV/0!</v>
      </c>
      <c r="AG15" t="e">
        <f>-SUM(AG7:AG14)</f>
        <v>#DIV/0!</v>
      </c>
      <c r="AK15">
        <f>SUM(AK7:AK14)</f>
        <v>1</v>
      </c>
      <c r="AL15">
        <f>-SUM(AL7:AL14)</f>
        <v>0</v>
      </c>
      <c r="AP15" t="e">
        <f>SUM(AP7:AP14)</f>
        <v>#DIV/0!</v>
      </c>
      <c r="AQ15" t="e">
        <f>-SUM(AQ7:AQ14)</f>
        <v>#DIV/0!</v>
      </c>
      <c r="AU15" t="e">
        <f>SUM(AU7:AU14)</f>
        <v>#DIV/0!</v>
      </c>
      <c r="AV15" t="e">
        <f>-SUM(AV7:AV14)</f>
        <v>#DIV/0!</v>
      </c>
    </row>
    <row r="16" spans="1:48" x14ac:dyDescent="0.3">
      <c r="A16" s="58">
        <v>11</v>
      </c>
      <c r="B16" s="58">
        <v>1228</v>
      </c>
      <c r="C16" s="61">
        <v>21</v>
      </c>
      <c r="D16" s="58">
        <v>1279</v>
      </c>
      <c r="E16" s="61"/>
      <c r="F16" s="58"/>
      <c r="G16" s="64"/>
      <c r="H16" s="64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8.1008748552323234E-2</v>
      </c>
      <c r="V16" s="27" t="s">
        <v>117</v>
      </c>
      <c r="W16" s="27">
        <f>W15/(LOG(W4)/LOG(2))</f>
        <v>0</v>
      </c>
      <c r="AA16" s="27" t="s">
        <v>120</v>
      </c>
      <c r="AB16" s="27" t="e">
        <f>AB15/(LOG(AB4)/LOG(2))</f>
        <v>#DIV/0!</v>
      </c>
      <c r="AF16" s="27" t="s">
        <v>121</v>
      </c>
      <c r="AG16" s="27" t="e">
        <f>AG15/(LOG(AG4)/LOG(2))</f>
        <v>#DIV/0!</v>
      </c>
      <c r="AK16" s="27" t="s">
        <v>122</v>
      </c>
      <c r="AL16" s="27">
        <f>AL15/(LOG(AL4)/LOG(2))</f>
        <v>0</v>
      </c>
      <c r="AP16" s="27" t="s">
        <v>123</v>
      </c>
      <c r="AQ16" s="27" t="e">
        <f>AQ15/(LOG(AQ4)/LOG(2))</f>
        <v>#DIV/0!</v>
      </c>
      <c r="AU16" s="27" t="s">
        <v>124</v>
      </c>
      <c r="AV16" s="27" t="e">
        <f>AV15/(LOG(AV4)/LOG(2))</f>
        <v>#DIV/0!</v>
      </c>
    </row>
    <row r="17" spans="1:22" x14ac:dyDescent="0.3">
      <c r="A17" s="58">
        <v>11</v>
      </c>
      <c r="B17" s="58">
        <v>1376</v>
      </c>
      <c r="C17" s="61">
        <v>21</v>
      </c>
      <c r="D17" s="58">
        <v>1399</v>
      </c>
      <c r="E17" s="61"/>
      <c r="F17" s="58"/>
      <c r="G17" s="64"/>
      <c r="H17" s="64"/>
      <c r="I17" s="39"/>
      <c r="J17" s="39"/>
      <c r="K17" s="49">
        <v>0</v>
      </c>
      <c r="L17">
        <v>12</v>
      </c>
    </row>
    <row r="18" spans="1:22" x14ac:dyDescent="0.3">
      <c r="A18" s="58">
        <v>11</v>
      </c>
      <c r="B18" s="58">
        <v>1496</v>
      </c>
      <c r="C18" s="61">
        <v>21</v>
      </c>
      <c r="D18" s="58">
        <v>1513</v>
      </c>
      <c r="E18" s="61"/>
      <c r="F18" s="58"/>
      <c r="G18" s="64"/>
      <c r="H18" s="64"/>
      <c r="I18" s="39"/>
      <c r="J18" s="39"/>
      <c r="K18" s="49">
        <v>0</v>
      </c>
      <c r="L18">
        <v>12</v>
      </c>
    </row>
    <row r="19" spans="1:22" x14ac:dyDescent="0.3">
      <c r="A19" s="58">
        <v>11</v>
      </c>
      <c r="B19" s="58">
        <v>1605</v>
      </c>
      <c r="C19" s="61">
        <v>21</v>
      </c>
      <c r="D19" s="58">
        <v>1635</v>
      </c>
      <c r="E19" s="61"/>
      <c r="F19" s="58"/>
      <c r="G19" s="64"/>
      <c r="H19" s="64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1732</v>
      </c>
      <c r="C20" s="61">
        <v>21</v>
      </c>
      <c r="D20" s="58">
        <v>1746</v>
      </c>
      <c r="E20" s="61"/>
      <c r="F20" s="58"/>
      <c r="G20" s="64"/>
      <c r="H20" s="64"/>
      <c r="I20" s="39"/>
      <c r="J20" s="39"/>
      <c r="K20" s="49">
        <v>0</v>
      </c>
      <c r="L20">
        <v>12</v>
      </c>
      <c r="N20" s="38">
        <f>COUNTIF(L7:L48,G3)</f>
        <v>39</v>
      </c>
      <c r="O20" s="38"/>
      <c r="P20" s="45">
        <v>7</v>
      </c>
      <c r="Q20" s="45">
        <v>7</v>
      </c>
      <c r="R20" s="45">
        <v>7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7">
        <v>11</v>
      </c>
      <c r="B21" s="57">
        <v>1842</v>
      </c>
      <c r="C21" s="60">
        <v>21</v>
      </c>
      <c r="D21" s="57">
        <v>1867</v>
      </c>
      <c r="E21" s="60"/>
      <c r="F21" s="57"/>
      <c r="G21" s="63"/>
      <c r="H21" s="63"/>
      <c r="I21" s="40"/>
      <c r="J21" s="40"/>
      <c r="K21" s="41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1960</v>
      </c>
      <c r="C22" s="60">
        <v>21</v>
      </c>
      <c r="D22" s="57">
        <v>1980</v>
      </c>
      <c r="E22" s="60"/>
      <c r="F22" s="57"/>
      <c r="G22" s="63"/>
      <c r="H22" s="63"/>
      <c r="I22" s="40"/>
      <c r="J22" s="40"/>
      <c r="K22" s="41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2079</v>
      </c>
      <c r="C23" s="60">
        <v>21</v>
      </c>
      <c r="D23" s="57">
        <v>2088</v>
      </c>
      <c r="E23" s="60"/>
      <c r="F23" s="57"/>
      <c r="G23" s="63"/>
      <c r="H23" s="63"/>
      <c r="I23" s="40"/>
      <c r="J23" s="40"/>
      <c r="K23" s="41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2181</v>
      </c>
      <c r="C24" s="60">
        <v>21</v>
      </c>
      <c r="D24" s="57">
        <v>2218</v>
      </c>
      <c r="E24" s="60"/>
      <c r="F24" s="57"/>
      <c r="G24" s="63"/>
      <c r="H24" s="63"/>
      <c r="I24" s="40"/>
      <c r="J24" s="40"/>
      <c r="K24" s="41">
        <v>0</v>
      </c>
      <c r="L24">
        <v>12</v>
      </c>
      <c r="O24" s="43" t="s">
        <v>106</v>
      </c>
      <c r="P24" s="45">
        <f>U8</f>
        <v>5</v>
      </c>
      <c r="Q24" s="45">
        <f>Z8</f>
        <v>7</v>
      </c>
      <c r="R24" s="45">
        <f>AE8</f>
        <v>7</v>
      </c>
      <c r="S24" s="45">
        <f>AJ8</f>
        <v>6</v>
      </c>
      <c r="T24" s="45">
        <f>AO8</f>
        <v>7</v>
      </c>
      <c r="U24" s="45">
        <f>AT8</f>
        <v>7</v>
      </c>
      <c r="V24" s="43"/>
    </row>
    <row r="25" spans="1:22" x14ac:dyDescent="0.3">
      <c r="A25" s="57">
        <v>11</v>
      </c>
      <c r="B25" s="57">
        <v>2317</v>
      </c>
      <c r="C25" s="60">
        <v>21</v>
      </c>
      <c r="D25" s="57">
        <v>2349</v>
      </c>
      <c r="E25" s="60"/>
      <c r="F25" s="57"/>
      <c r="G25" s="63"/>
      <c r="H25" s="63"/>
      <c r="I25" s="40"/>
      <c r="J25" s="40"/>
      <c r="K25" s="41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2446</v>
      </c>
      <c r="C26" s="60">
        <v>21</v>
      </c>
      <c r="D26" s="57">
        <v>2452</v>
      </c>
      <c r="E26" s="60"/>
      <c r="F26" s="57"/>
      <c r="G26" s="63"/>
      <c r="H26" s="63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2546</v>
      </c>
      <c r="C27" s="60">
        <v>21</v>
      </c>
      <c r="D27" s="57">
        <v>2576</v>
      </c>
      <c r="E27" s="60"/>
      <c r="F27" s="57"/>
      <c r="G27" s="63"/>
      <c r="H27" s="63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8">
        <v>11</v>
      </c>
      <c r="B28" s="58">
        <v>2675</v>
      </c>
      <c r="C28" s="61">
        <v>21</v>
      </c>
      <c r="D28" s="58">
        <v>2699</v>
      </c>
      <c r="E28" s="61"/>
      <c r="F28" s="58"/>
      <c r="G28" s="64"/>
      <c r="H28" s="64"/>
      <c r="I28" s="39"/>
      <c r="J28" s="39"/>
      <c r="K28" s="49">
        <v>0</v>
      </c>
      <c r="L28">
        <v>12</v>
      </c>
      <c r="N28" s="39"/>
      <c r="O28" s="48" t="s">
        <v>110</v>
      </c>
      <c r="P28">
        <f>D13/P20</f>
        <v>131</v>
      </c>
      <c r="Q28">
        <f>(D20-D13)/Q20</f>
        <v>118.42857142857143</v>
      </c>
      <c r="R28">
        <f>(D27-D20)/R20</f>
        <v>118.57142857142857</v>
      </c>
      <c r="S28">
        <f>(D34-D27)/S20</f>
        <v>115.57142857142857</v>
      </c>
      <c r="T28">
        <f>(D41-D34)/T20</f>
        <v>114.14285714285714</v>
      </c>
      <c r="U28">
        <f>(D48-D41)/U20</f>
        <v>111</v>
      </c>
    </row>
    <row r="29" spans="1:22" x14ac:dyDescent="0.3">
      <c r="A29" s="58">
        <v>11</v>
      </c>
      <c r="B29" s="58">
        <v>2792</v>
      </c>
      <c r="C29" s="61">
        <v>21</v>
      </c>
      <c r="D29" s="58">
        <v>2823</v>
      </c>
      <c r="E29" s="61"/>
      <c r="F29" s="58"/>
      <c r="G29" s="64"/>
      <c r="H29" s="64"/>
      <c r="I29" s="39"/>
      <c r="J29" s="39"/>
      <c r="K29" s="49">
        <v>0</v>
      </c>
      <c r="L29">
        <v>12</v>
      </c>
    </row>
    <row r="30" spans="1:22" x14ac:dyDescent="0.3">
      <c r="A30" s="58">
        <v>11</v>
      </c>
      <c r="B30" s="58">
        <v>2916</v>
      </c>
      <c r="C30" s="61">
        <v>21</v>
      </c>
      <c r="D30" s="58">
        <v>2925</v>
      </c>
      <c r="E30" s="61"/>
      <c r="F30" s="58"/>
      <c r="G30" s="64"/>
      <c r="H30" s="64"/>
      <c r="I30" s="39"/>
      <c r="J30" s="39"/>
      <c r="K30" s="49">
        <v>0</v>
      </c>
      <c r="L30">
        <v>12</v>
      </c>
    </row>
    <row r="31" spans="1:22" x14ac:dyDescent="0.3">
      <c r="A31" s="58">
        <v>11</v>
      </c>
      <c r="B31" s="58">
        <v>3018</v>
      </c>
      <c r="C31" s="61">
        <v>21</v>
      </c>
      <c r="D31" s="58">
        <v>3035</v>
      </c>
      <c r="E31" s="61"/>
      <c r="F31" s="58"/>
      <c r="G31" s="64"/>
      <c r="H31" s="64"/>
      <c r="I31" s="39"/>
      <c r="J31" s="39"/>
      <c r="K31" s="49">
        <v>0</v>
      </c>
      <c r="L31">
        <v>12</v>
      </c>
    </row>
    <row r="32" spans="1:22" x14ac:dyDescent="0.3">
      <c r="A32" s="58">
        <v>11</v>
      </c>
      <c r="B32" s="58">
        <v>3131</v>
      </c>
      <c r="C32" s="61">
        <v>21</v>
      </c>
      <c r="D32" s="58">
        <v>3158</v>
      </c>
      <c r="E32" s="61"/>
      <c r="F32" s="58"/>
      <c r="G32" s="64"/>
      <c r="H32" s="64"/>
      <c r="I32" s="39"/>
      <c r="J32" s="39"/>
      <c r="K32" s="49">
        <v>0</v>
      </c>
      <c r="L32">
        <v>12</v>
      </c>
    </row>
    <row r="33" spans="1:12" x14ac:dyDescent="0.3">
      <c r="A33" s="58">
        <v>22</v>
      </c>
      <c r="B33" s="58">
        <v>3266</v>
      </c>
      <c r="C33" s="61">
        <v>23</v>
      </c>
      <c r="D33" s="58">
        <v>3280</v>
      </c>
      <c r="E33" s="61"/>
      <c r="F33" s="58"/>
      <c r="G33" s="64"/>
      <c r="H33" s="64"/>
      <c r="I33" s="39"/>
      <c r="J33" s="39"/>
      <c r="K33" s="49">
        <v>0</v>
      </c>
      <c r="L33">
        <v>22</v>
      </c>
    </row>
    <row r="34" spans="1:12" x14ac:dyDescent="0.3">
      <c r="A34" s="58">
        <v>11</v>
      </c>
      <c r="B34" s="58">
        <v>3376</v>
      </c>
      <c r="C34" s="61">
        <v>21</v>
      </c>
      <c r="D34" s="58">
        <v>3385</v>
      </c>
      <c r="E34" s="61"/>
      <c r="F34" s="58"/>
      <c r="G34" s="64"/>
      <c r="H34" s="64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3477</v>
      </c>
      <c r="C35" s="60">
        <v>21</v>
      </c>
      <c r="D35" s="57">
        <v>3506</v>
      </c>
      <c r="E35" s="60"/>
      <c r="F35" s="57"/>
      <c r="G35" s="63"/>
      <c r="H35" s="63"/>
      <c r="I35" s="40"/>
      <c r="J35" s="40"/>
      <c r="K35" s="41">
        <v>0</v>
      </c>
      <c r="L35">
        <v>12</v>
      </c>
    </row>
    <row r="36" spans="1:12" x14ac:dyDescent="0.3">
      <c r="A36" s="57">
        <v>11</v>
      </c>
      <c r="B36" s="57">
        <v>3599</v>
      </c>
      <c r="C36" s="60">
        <v>21</v>
      </c>
      <c r="D36" s="57">
        <v>3620</v>
      </c>
      <c r="E36" s="60"/>
      <c r="F36" s="57"/>
      <c r="G36" s="63"/>
      <c r="H36" s="63"/>
      <c r="I36" s="40"/>
      <c r="J36" s="40"/>
      <c r="K36" s="41">
        <v>0</v>
      </c>
      <c r="L36">
        <v>12</v>
      </c>
    </row>
    <row r="37" spans="1:12" x14ac:dyDescent="0.3">
      <c r="A37" s="57">
        <v>11</v>
      </c>
      <c r="B37" s="57">
        <v>3712</v>
      </c>
      <c r="C37" s="60">
        <v>21</v>
      </c>
      <c r="D37" s="57">
        <v>3741</v>
      </c>
      <c r="E37" s="60"/>
      <c r="F37" s="57"/>
      <c r="G37" s="63"/>
      <c r="H37" s="63"/>
      <c r="I37" s="40"/>
      <c r="J37" s="40"/>
      <c r="K37" s="41">
        <v>0</v>
      </c>
      <c r="L37">
        <v>12</v>
      </c>
    </row>
    <row r="38" spans="1:12" x14ac:dyDescent="0.3">
      <c r="A38" s="57">
        <v>11</v>
      </c>
      <c r="B38" s="57">
        <v>3838</v>
      </c>
      <c r="C38" s="60">
        <v>21</v>
      </c>
      <c r="D38" s="57">
        <v>3859</v>
      </c>
      <c r="E38" s="60"/>
      <c r="F38" s="57"/>
      <c r="G38" s="63"/>
      <c r="H38" s="63"/>
      <c r="I38" s="40"/>
      <c r="J38" s="40"/>
      <c r="K38" s="41">
        <v>0</v>
      </c>
      <c r="L38">
        <v>12</v>
      </c>
    </row>
    <row r="39" spans="1:12" x14ac:dyDescent="0.3">
      <c r="A39" s="57">
        <v>11</v>
      </c>
      <c r="B39" s="57">
        <v>3953</v>
      </c>
      <c r="C39" s="60">
        <v>21</v>
      </c>
      <c r="D39" s="57">
        <v>3962</v>
      </c>
      <c r="E39" s="60"/>
      <c r="F39" s="57"/>
      <c r="G39" s="63"/>
      <c r="H39" s="63"/>
      <c r="I39" s="40"/>
      <c r="J39" s="40"/>
      <c r="K39" s="41">
        <v>0</v>
      </c>
      <c r="L39">
        <v>12</v>
      </c>
    </row>
    <row r="40" spans="1:12" x14ac:dyDescent="0.3">
      <c r="A40" s="57">
        <v>11</v>
      </c>
      <c r="B40" s="57">
        <v>4057</v>
      </c>
      <c r="C40" s="60">
        <v>21</v>
      </c>
      <c r="D40" s="57">
        <v>4075</v>
      </c>
      <c r="E40" s="60"/>
      <c r="F40" s="57"/>
      <c r="G40" s="63"/>
      <c r="H40" s="63"/>
      <c r="I40" s="40"/>
      <c r="J40" s="40"/>
      <c r="K40" s="41">
        <v>0</v>
      </c>
      <c r="L40">
        <v>12</v>
      </c>
    </row>
    <row r="41" spans="1:12" x14ac:dyDescent="0.3">
      <c r="A41" s="57">
        <v>11</v>
      </c>
      <c r="B41" s="57">
        <v>4171</v>
      </c>
      <c r="C41" s="60">
        <v>21</v>
      </c>
      <c r="D41" s="57">
        <v>4184</v>
      </c>
      <c r="E41" s="60"/>
      <c r="F41" s="57"/>
      <c r="G41" s="63"/>
      <c r="H41" s="63"/>
      <c r="I41" s="40"/>
      <c r="J41" s="40"/>
      <c r="K41" s="41">
        <v>0</v>
      </c>
      <c r="L41">
        <v>12</v>
      </c>
    </row>
    <row r="42" spans="1:12" x14ac:dyDescent="0.3">
      <c r="A42" s="58">
        <v>11</v>
      </c>
      <c r="B42" s="58">
        <v>4277</v>
      </c>
      <c r="C42" s="61">
        <v>21</v>
      </c>
      <c r="D42" s="58">
        <v>4287</v>
      </c>
      <c r="E42" s="61"/>
      <c r="F42" s="58"/>
      <c r="G42" s="64"/>
      <c r="H42" s="64"/>
      <c r="I42" s="39"/>
      <c r="J42" s="39"/>
      <c r="K42" s="49">
        <v>0</v>
      </c>
      <c r="L42">
        <v>12</v>
      </c>
    </row>
    <row r="43" spans="1:12" x14ac:dyDescent="0.3">
      <c r="A43" s="58">
        <v>11</v>
      </c>
      <c r="B43" s="58">
        <v>4383</v>
      </c>
      <c r="C43" s="61">
        <v>21</v>
      </c>
      <c r="D43" s="58">
        <v>4409</v>
      </c>
      <c r="E43" s="61"/>
      <c r="F43" s="58"/>
      <c r="G43" s="64"/>
      <c r="H43" s="64"/>
      <c r="I43" s="39"/>
      <c r="J43" s="39"/>
      <c r="K43" s="49">
        <v>0</v>
      </c>
      <c r="L43">
        <v>12</v>
      </c>
    </row>
    <row r="44" spans="1:12" x14ac:dyDescent="0.3">
      <c r="A44" s="58">
        <v>11</v>
      </c>
      <c r="B44" s="58">
        <v>4501</v>
      </c>
      <c r="C44" s="61">
        <v>21</v>
      </c>
      <c r="D44" s="58">
        <v>4515</v>
      </c>
      <c r="E44" s="61"/>
      <c r="F44" s="58"/>
      <c r="G44" s="64"/>
      <c r="H44" s="64"/>
      <c r="I44" s="39"/>
      <c r="J44" s="39"/>
      <c r="K44" s="49">
        <v>0</v>
      </c>
      <c r="L44">
        <v>12</v>
      </c>
    </row>
    <row r="45" spans="1:12" x14ac:dyDescent="0.3">
      <c r="A45" s="58">
        <v>11</v>
      </c>
      <c r="B45" s="58">
        <v>4606</v>
      </c>
      <c r="C45" s="61">
        <v>21</v>
      </c>
      <c r="D45" s="58">
        <v>4643</v>
      </c>
      <c r="E45" s="61"/>
      <c r="F45" s="58"/>
      <c r="G45" s="64"/>
      <c r="H45" s="64"/>
      <c r="I45" s="39"/>
      <c r="J45" s="39"/>
      <c r="K45" s="49">
        <v>0</v>
      </c>
      <c r="L45">
        <v>12</v>
      </c>
    </row>
    <row r="46" spans="1:12" x14ac:dyDescent="0.3">
      <c r="A46" s="58">
        <v>11</v>
      </c>
      <c r="B46" s="58">
        <v>4736</v>
      </c>
      <c r="C46" s="61">
        <v>21</v>
      </c>
      <c r="D46" s="58">
        <v>4748</v>
      </c>
      <c r="E46" s="61"/>
      <c r="F46" s="58"/>
      <c r="G46" s="64"/>
      <c r="H46" s="64"/>
      <c r="I46" s="39"/>
      <c r="J46" s="39"/>
      <c r="K46" s="49">
        <v>0</v>
      </c>
      <c r="L46">
        <v>12</v>
      </c>
    </row>
    <row r="47" spans="1:12" x14ac:dyDescent="0.3">
      <c r="A47" s="58">
        <v>11</v>
      </c>
      <c r="B47" s="58">
        <v>4839</v>
      </c>
      <c r="C47" s="61">
        <v>21</v>
      </c>
      <c r="D47" s="58">
        <v>4859</v>
      </c>
      <c r="E47" s="61"/>
      <c r="F47" s="58"/>
      <c r="G47" s="64"/>
      <c r="H47" s="64"/>
      <c r="I47" s="39"/>
      <c r="J47" s="39"/>
      <c r="K47" s="49">
        <v>0</v>
      </c>
      <c r="L47">
        <v>12</v>
      </c>
    </row>
    <row r="48" spans="1:12" x14ac:dyDescent="0.3">
      <c r="A48" s="58">
        <v>11</v>
      </c>
      <c r="B48" s="58">
        <v>4952</v>
      </c>
      <c r="C48" s="61">
        <v>21</v>
      </c>
      <c r="D48" s="58">
        <v>4961</v>
      </c>
      <c r="E48" s="61"/>
      <c r="F48" s="58"/>
      <c r="G48" s="64"/>
      <c r="H48" s="64"/>
      <c r="I48" s="39"/>
      <c r="J48" s="39"/>
      <c r="K48" s="49">
        <v>1</v>
      </c>
      <c r="L48">
        <v>12</v>
      </c>
    </row>
    <row r="49" spans="1:8" x14ac:dyDescent="0.3">
      <c r="A49" s="17"/>
      <c r="B49" s="17"/>
      <c r="C49" s="17"/>
      <c r="D49" s="17"/>
      <c r="E49" s="17"/>
      <c r="F49" s="17"/>
      <c r="G49" s="17"/>
      <c r="H4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138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43</v>
      </c>
      <c r="V3" s="25" t="s">
        <v>118</v>
      </c>
      <c r="W3">
        <f>COUNTA(L7:L13)</f>
        <v>7</v>
      </c>
      <c r="AA3" s="25" t="s">
        <v>118</v>
      </c>
      <c r="AB3">
        <f>COUNTA(L14:L20)</f>
        <v>7</v>
      </c>
      <c r="AF3" s="25" t="s">
        <v>118</v>
      </c>
      <c r="AG3">
        <f>COUNTA(L21:L28)</f>
        <v>8</v>
      </c>
      <c r="AK3" s="25" t="s">
        <v>118</v>
      </c>
      <c r="AL3">
        <f>COUNTA(L29:L35)</f>
        <v>7</v>
      </c>
      <c r="AP3" s="25" t="s">
        <v>118</v>
      </c>
      <c r="AQ3">
        <f>COUNTA(L36:L42)</f>
        <v>7</v>
      </c>
      <c r="AU3" s="25" t="s">
        <v>118</v>
      </c>
      <c r="AV3">
        <f>COUNTA(L43:L49)</f>
        <v>7</v>
      </c>
    </row>
    <row r="4" spans="1:48" x14ac:dyDescent="0.3">
      <c r="P4" s="25" t="s">
        <v>86</v>
      </c>
      <c r="Q4" s="26">
        <f>SUM(O7:O14)</f>
        <v>43</v>
      </c>
      <c r="V4" s="25" t="s">
        <v>119</v>
      </c>
      <c r="W4">
        <f>SUM(U7:U14)</f>
        <v>7</v>
      </c>
      <c r="AA4" s="25" t="s">
        <v>119</v>
      </c>
      <c r="AB4">
        <f>SUM(Z7:Z14)</f>
        <v>7</v>
      </c>
      <c r="AF4" s="25" t="s">
        <v>119</v>
      </c>
      <c r="AG4">
        <f>SUM(AE7:AE14)</f>
        <v>8</v>
      </c>
      <c r="AK4" s="25" t="s">
        <v>119</v>
      </c>
      <c r="AL4">
        <f>SUM(AJ7:AJ14)</f>
        <v>7</v>
      </c>
      <c r="AP4" s="25" t="s">
        <v>119</v>
      </c>
      <c r="AQ4">
        <f>SUM(AO7:AO14)</f>
        <v>7</v>
      </c>
      <c r="AU4" s="25" t="s">
        <v>119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26</v>
      </c>
      <c r="C7" s="59">
        <v>21</v>
      </c>
      <c r="D7" s="56">
        <v>64</v>
      </c>
      <c r="E7" s="59"/>
      <c r="F7" s="56"/>
      <c r="G7" s="62"/>
      <c r="H7" s="62"/>
      <c r="I7" s="40"/>
      <c r="J7" s="40"/>
      <c r="K7" s="41">
        <v>0</v>
      </c>
      <c r="L7">
        <v>12</v>
      </c>
      <c r="N7" s="34">
        <v>11</v>
      </c>
      <c r="O7" s="34">
        <f>COUNTIF($L$7:$L$500,N7)</f>
        <v>4</v>
      </c>
      <c r="P7" s="34">
        <f>O7/$Q$4</f>
        <v>9.3023255813953487E-2</v>
      </c>
      <c r="Q7" s="34">
        <f>IF(P7=0,0,(P7*((LOG(P7))/LOG(2))))</f>
        <v>-0.31872230276298585</v>
      </c>
      <c r="T7" s="34">
        <f>N7</f>
        <v>11</v>
      </c>
      <c r="U7" s="34">
        <f>COUNTIF(L7:L13,T7)</f>
        <v>0</v>
      </c>
      <c r="V7" s="34" t="e">
        <f>U7/(W4-U8)</f>
        <v>#DIV/0!</v>
      </c>
      <c r="W7" s="34" t="e">
        <f>IF(V7=0,0,(V7*((LOG(V7))/LOG(2))))</f>
        <v>#DIV/0!</v>
      </c>
      <c r="Y7" s="34">
        <f>N7</f>
        <v>11</v>
      </c>
      <c r="Z7" s="34">
        <f>COUNTIF(L14:L20,Y7)</f>
        <v>1</v>
      </c>
      <c r="AA7" s="34">
        <f>Z7/(AB4-Z8)</f>
        <v>1</v>
      </c>
      <c r="AB7" s="34">
        <f>IF(AA7=0,0,(AA7*((LOG(AA7))/LOG(2))))</f>
        <v>0</v>
      </c>
      <c r="AD7" s="34">
        <f>N7</f>
        <v>11</v>
      </c>
      <c r="AE7" s="34">
        <f>COUNTIF(L21:L28,AD7)</f>
        <v>2</v>
      </c>
      <c r="AF7" s="34">
        <f>AE7/(AG4-AE8)</f>
        <v>1</v>
      </c>
      <c r="AG7" s="34">
        <f>IF(AF7=0,0,(AF7*((LOG(AF7))/LOG(2))))</f>
        <v>0</v>
      </c>
      <c r="AI7" s="34">
        <f>N7</f>
        <v>11</v>
      </c>
      <c r="AJ7" s="34">
        <f>COUNTIF(L29:L35,AI7)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COUNTIF(L36:L42,AN7)</f>
        <v>1</v>
      </c>
      <c r="AP7" s="34">
        <f>AO7/(AQ4-AO8)</f>
        <v>1</v>
      </c>
      <c r="AQ7" s="34">
        <f>IF(AP7=0,0,(AP7*((LOG(AP7))/LOG(2))))</f>
        <v>0</v>
      </c>
      <c r="AS7" s="34">
        <f>N7</f>
        <v>11</v>
      </c>
      <c r="AT7" s="34">
        <f>COUNTIF(L43:L49,AS7)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7">
        <v>11</v>
      </c>
      <c r="B8" s="57">
        <v>164</v>
      </c>
      <c r="C8" s="60">
        <v>21</v>
      </c>
      <c r="D8" s="57">
        <v>188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37</v>
      </c>
      <c r="P8" s="34">
        <f>O8/$Q$4</f>
        <v>0.86046511627906974</v>
      </c>
      <c r="Q8" s="34">
        <f>IF(P8=0,0,(P8*((LOG(P8))/LOG(2))))</f>
        <v>-0.18655863710945311</v>
      </c>
      <c r="T8" s="34">
        <f>N8</f>
        <v>12</v>
      </c>
      <c r="U8" s="34">
        <f>COUNTIF(L7:L13,T8)</f>
        <v>7</v>
      </c>
      <c r="V8" s="53"/>
      <c r="W8" s="54"/>
      <c r="Y8" s="34">
        <f>N8</f>
        <v>12</v>
      </c>
      <c r="Z8" s="34">
        <f>COUNTIF(L14:L20,Y8)</f>
        <v>6</v>
      </c>
      <c r="AA8" s="53"/>
      <c r="AB8" s="54"/>
      <c r="AD8" s="34">
        <f>N8</f>
        <v>12</v>
      </c>
      <c r="AE8" s="34">
        <f>COUNTIF(L21:L28,AD8)</f>
        <v>6</v>
      </c>
      <c r="AF8" s="53"/>
      <c r="AG8" s="54"/>
      <c r="AI8" s="34">
        <f>N8</f>
        <v>12</v>
      </c>
      <c r="AJ8" s="34">
        <f>COUNTIF(L29:L35,AI8)</f>
        <v>6</v>
      </c>
      <c r="AK8" s="53"/>
      <c r="AL8" s="54"/>
      <c r="AN8" s="34">
        <f>N8</f>
        <v>12</v>
      </c>
      <c r="AO8" s="34">
        <f>COUNTIF(L36:L42,AN8)</f>
        <v>6</v>
      </c>
      <c r="AP8" s="53"/>
      <c r="AQ8" s="54"/>
      <c r="AS8" s="34">
        <f>N8</f>
        <v>12</v>
      </c>
      <c r="AT8" s="34">
        <f>COUNTIF(L43:L49,AS8)</f>
        <v>6</v>
      </c>
      <c r="AU8" s="53"/>
      <c r="AV8" s="54"/>
    </row>
    <row r="9" spans="1:48" x14ac:dyDescent="0.3">
      <c r="A9" s="57">
        <v>11</v>
      </c>
      <c r="B9" s="57">
        <v>284</v>
      </c>
      <c r="C9" s="60">
        <v>21</v>
      </c>
      <c r="D9" s="57">
        <v>300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 t="e">
        <f>U9/(W4-U8)</f>
        <v>#DIV/0!</v>
      </c>
      <c r="W9" s="34" t="e">
        <f>IF(V9=0,0,(V9*((LOG(V9))/LOG(2))))</f>
        <v>#DIV/0!</v>
      </c>
      <c r="Y9" s="34">
        <f>N9</f>
        <v>21</v>
      </c>
      <c r="Z9" s="34">
        <f>COUNTIF(L14:L20,Y9)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COUNTIF(L21:L28,AD9)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COUNTIF(L29:L35,AI9)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COUNTIF(L36:L42,AN9)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COUNTIF(L43:L49,AS9)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11</v>
      </c>
      <c r="B10" s="57">
        <v>402</v>
      </c>
      <c r="C10" s="60">
        <v>21</v>
      </c>
      <c r="D10" s="57">
        <v>425</v>
      </c>
      <c r="E10" s="60"/>
      <c r="F10" s="57"/>
      <c r="G10" s="63"/>
      <c r="H10" s="63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2</v>
      </c>
      <c r="P10" s="34">
        <f>O10/$Q$4</f>
        <v>4.6511627906976744E-2</v>
      </c>
      <c r="Q10" s="34">
        <f>IF(P10=0,0,(P10*((LOG(P10))/LOG(2))))</f>
        <v>-0.20587277928846967</v>
      </c>
      <c r="T10" s="34">
        <f>N10</f>
        <v>22</v>
      </c>
      <c r="U10" s="34">
        <f>COUNTIF(L7:L13,T10)</f>
        <v>0</v>
      </c>
      <c r="V10" s="34" t="e">
        <f>U10/(W4-U8)</f>
        <v>#DIV/0!</v>
      </c>
      <c r="W10" s="34" t="e">
        <f>IF(V10=0,0,(V10*((LOG(V10))/LOG(2))))</f>
        <v>#DIV/0!</v>
      </c>
      <c r="Y10" s="34">
        <f>N10</f>
        <v>22</v>
      </c>
      <c r="Z10" s="34">
        <f>COUNTIF(L14:L20,Y10)</f>
        <v>0</v>
      </c>
      <c r="AA10" s="34">
        <f>Z10/(AB4-Z8)</f>
        <v>0</v>
      </c>
      <c r="AB10" s="34">
        <f>IF(AA10=0,0,(AA10*((LOG(AA10))/LOG(2))))</f>
        <v>0</v>
      </c>
      <c r="AD10" s="34">
        <f>N10</f>
        <v>22</v>
      </c>
      <c r="AE10" s="34">
        <f>COUNTIF(L21:L28,AD10)</f>
        <v>0</v>
      </c>
      <c r="AF10" s="34">
        <f>AE10/(AG4-AE8)</f>
        <v>0</v>
      </c>
      <c r="AG10" s="34">
        <f>IF(AF10=0,0,(AF10*((LOG(AF10))/LOG(2))))</f>
        <v>0</v>
      </c>
      <c r="AI10" s="34">
        <f>N10</f>
        <v>22</v>
      </c>
      <c r="AJ10" s="34">
        <f>COUNTIF(L29:L35,AI10)</f>
        <v>1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COUNTIF(L36:L42,AN10)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COUNTIF(L43:L49,AS10)</f>
        <v>1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7">
        <v>11</v>
      </c>
      <c r="B11" s="57">
        <v>524</v>
      </c>
      <c r="C11" s="60">
        <v>21</v>
      </c>
      <c r="D11" s="57">
        <v>535</v>
      </c>
      <c r="E11" s="60"/>
      <c r="F11" s="57"/>
      <c r="G11" s="63"/>
      <c r="H11" s="63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 t="e">
        <f>U11/(W4-U8)</f>
        <v>#DIV/0!</v>
      </c>
      <c r="W11" s="34" t="e">
        <f>IF(V11=0,0,(V11*((LOG(V11))/LOG(2))))</f>
        <v>#DIV/0!</v>
      </c>
      <c r="Y11" s="34">
        <f>N11</f>
        <v>0</v>
      </c>
      <c r="Z11" s="34">
        <f>COUNTIF(L14:L20,Y11)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COUNTIF(L21:L28,AD11)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COUNTIF(L29:L35,AI11)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COUNTIF(L36:L42,AN11)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COUNTIF(L43:L49,AS11)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627</v>
      </c>
      <c r="C12" s="60">
        <v>21</v>
      </c>
      <c r="D12" s="57">
        <v>651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 t="e">
        <f>U12/(W4-U8)</f>
        <v>#DIV/0!</v>
      </c>
      <c r="W12" s="34" t="e">
        <f>IF(V12=0,0,(V12*((LOG(V12))/LOG(2))))</f>
        <v>#DIV/0!</v>
      </c>
      <c r="Y12" s="34">
        <f>N12</f>
        <v>0</v>
      </c>
      <c r="Z12" s="34">
        <f>COUNTIF(L14:L20,Y12)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COUNTIF(L21:L28,AD12)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COUNTIF(L29:L35,AI12)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COUNTIF(L36:L42,AN12)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COUNTIF(L43:L49,AS12)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746</v>
      </c>
      <c r="C13" s="60">
        <v>21</v>
      </c>
      <c r="D13" s="57">
        <v>776</v>
      </c>
      <c r="E13" s="60"/>
      <c r="F13" s="57"/>
      <c r="G13" s="63"/>
      <c r="H13" s="63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 t="e">
        <f>U13/(W4-U8)</f>
        <v>#DIV/0!</v>
      </c>
      <c r="W13" s="34" t="e">
        <f>IF(V13=0,0,(V13*((LOG(V13))/LOG(2))))</f>
        <v>#DIV/0!</v>
      </c>
      <c r="Y13" s="34">
        <f>N13</f>
        <v>0</v>
      </c>
      <c r="Z13" s="34">
        <f>COUNTIF(L14:L20,Y13)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COUNTIF(L21:L28,AD13)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COUNTIF(L29:L35,AI13)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COUNTIF(L36:L42,AN13)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COUNTIF(L43:L49,AS13)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8">
        <v>11</v>
      </c>
      <c r="B14" s="58">
        <v>868</v>
      </c>
      <c r="C14" s="61">
        <v>12</v>
      </c>
      <c r="D14" s="58">
        <v>901</v>
      </c>
      <c r="E14" s="61"/>
      <c r="F14" s="58"/>
      <c r="G14" s="64"/>
      <c r="H14" s="64"/>
      <c r="I14" s="39"/>
      <c r="J14" s="39"/>
      <c r="K14" s="49">
        <v>0</v>
      </c>
      <c r="L14">
        <v>11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 t="e">
        <f>U14/(W4-U8)</f>
        <v>#DIV/0!</v>
      </c>
      <c r="W14" s="34" t="e">
        <f>IF(V14=0,0,(V14*((LOG(V14))/LOG(2))))</f>
        <v>#DIV/0!</v>
      </c>
      <c r="Y14" s="34">
        <f>N14</f>
        <v>0</v>
      </c>
      <c r="Z14" s="34">
        <f>COUNTIF(L14:L20,Y14)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COUNTIF(L21:L28,AD14)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COUNTIF(L29:L35,AI14)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COUNTIF(L36:L42,AN14)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COUNTIF(L43:L49,AS14)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8">
        <v>11</v>
      </c>
      <c r="B15" s="58">
        <v>1000</v>
      </c>
      <c r="C15" s="61">
        <v>21</v>
      </c>
      <c r="D15" s="58">
        <v>1033</v>
      </c>
      <c r="E15" s="61"/>
      <c r="F15" s="58"/>
      <c r="G15" s="64"/>
      <c r="H15" s="64"/>
      <c r="I15" s="39"/>
      <c r="J15" s="39"/>
      <c r="K15" s="49">
        <v>0</v>
      </c>
      <c r="L15">
        <v>12</v>
      </c>
      <c r="P15">
        <f>SUM(P7:P14)</f>
        <v>0.99999999999999989</v>
      </c>
      <c r="Q15">
        <f>-SUM(Q7:Q14)</f>
        <v>0.71115371916090864</v>
      </c>
      <c r="V15" t="e">
        <f>SUM(V7:V14)</f>
        <v>#DIV/0!</v>
      </c>
      <c r="W15" t="e">
        <f>-SUM(W7:W14)</f>
        <v>#DIV/0!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8">
        <v>11</v>
      </c>
      <c r="B16" s="58">
        <v>1128</v>
      </c>
      <c r="C16" s="61">
        <v>21</v>
      </c>
      <c r="D16" s="58">
        <v>1166</v>
      </c>
      <c r="E16" s="61"/>
      <c r="F16" s="58"/>
      <c r="G16" s="64"/>
      <c r="H16" s="64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0.13105768909352655</v>
      </c>
      <c r="V16" s="27" t="s">
        <v>117</v>
      </c>
      <c r="W16" s="27" t="e">
        <f>W15/(LOG(W4)/LOG(2))</f>
        <v>#DIV/0!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8">
        <v>11</v>
      </c>
      <c r="B17" s="58">
        <v>1260</v>
      </c>
      <c r="C17" s="61">
        <v>21</v>
      </c>
      <c r="D17" s="58">
        <v>1302</v>
      </c>
      <c r="E17" s="61"/>
      <c r="F17" s="58"/>
      <c r="G17" s="64"/>
      <c r="H17" s="64"/>
      <c r="I17" s="39"/>
      <c r="J17" s="39"/>
      <c r="K17" s="49">
        <v>0</v>
      </c>
      <c r="L17">
        <v>12</v>
      </c>
    </row>
    <row r="18" spans="1:22" x14ac:dyDescent="0.3">
      <c r="A18" s="58">
        <v>11</v>
      </c>
      <c r="B18" s="58">
        <v>1394</v>
      </c>
      <c r="C18" s="61">
        <v>21</v>
      </c>
      <c r="D18" s="58">
        <v>1430</v>
      </c>
      <c r="E18" s="61"/>
      <c r="F18" s="58"/>
      <c r="G18" s="64"/>
      <c r="H18" s="64"/>
      <c r="I18" s="39"/>
      <c r="J18" s="39"/>
      <c r="K18" s="49">
        <v>0</v>
      </c>
      <c r="L18">
        <v>12</v>
      </c>
    </row>
    <row r="19" spans="1:22" x14ac:dyDescent="0.3">
      <c r="A19" s="58">
        <v>11</v>
      </c>
      <c r="B19" s="58">
        <v>1526</v>
      </c>
      <c r="C19" s="61">
        <v>21</v>
      </c>
      <c r="D19" s="58">
        <v>1553</v>
      </c>
      <c r="E19" s="61"/>
      <c r="F19" s="58"/>
      <c r="G19" s="64"/>
      <c r="H19" s="64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1651</v>
      </c>
      <c r="C20" s="61">
        <v>21</v>
      </c>
      <c r="D20" s="58">
        <v>1667</v>
      </c>
      <c r="E20" s="61"/>
      <c r="F20" s="58"/>
      <c r="G20" s="64"/>
      <c r="H20" s="64"/>
      <c r="I20" s="39"/>
      <c r="J20" s="39"/>
      <c r="K20" s="49">
        <v>0</v>
      </c>
      <c r="L20">
        <v>12</v>
      </c>
      <c r="N20" s="38">
        <f>COUNTIF(L7:L49,G3)</f>
        <v>37</v>
      </c>
      <c r="O20" s="38"/>
      <c r="P20" s="45">
        <v>7</v>
      </c>
      <c r="Q20" s="45">
        <v>7</v>
      </c>
      <c r="R20" s="45">
        <v>8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7">
        <v>11</v>
      </c>
      <c r="B21" s="57">
        <v>1762</v>
      </c>
      <c r="C21" s="60">
        <v>21</v>
      </c>
      <c r="D21" s="57">
        <v>1776</v>
      </c>
      <c r="E21" s="60"/>
      <c r="F21" s="57"/>
      <c r="G21" s="63"/>
      <c r="H21" s="63"/>
      <c r="I21" s="40"/>
      <c r="J21" s="40"/>
      <c r="K21" s="41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1867</v>
      </c>
      <c r="C22" s="60">
        <v>21</v>
      </c>
      <c r="D22" s="57">
        <v>1886</v>
      </c>
      <c r="E22" s="60"/>
      <c r="F22" s="57"/>
      <c r="G22" s="63"/>
      <c r="H22" s="63"/>
      <c r="I22" s="40"/>
      <c r="J22" s="40"/>
      <c r="K22" s="41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1978</v>
      </c>
      <c r="C23" s="60">
        <v>21</v>
      </c>
      <c r="D23" s="57">
        <v>1986</v>
      </c>
      <c r="E23" s="60"/>
      <c r="F23" s="57"/>
      <c r="G23" s="63"/>
      <c r="H23" s="63"/>
      <c r="I23" s="40"/>
      <c r="J23" s="40"/>
      <c r="K23" s="41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2079</v>
      </c>
      <c r="C24" s="60">
        <v>21</v>
      </c>
      <c r="D24" s="57">
        <v>2090</v>
      </c>
      <c r="E24" s="60"/>
      <c r="F24" s="57"/>
      <c r="G24" s="63"/>
      <c r="H24" s="63"/>
      <c r="I24" s="40"/>
      <c r="J24" s="40"/>
      <c r="K24" s="41">
        <v>0</v>
      </c>
      <c r="L24">
        <v>12</v>
      </c>
      <c r="O24" s="43" t="s">
        <v>106</v>
      </c>
      <c r="P24" s="45">
        <f>U8</f>
        <v>7</v>
      </c>
      <c r="Q24" s="45">
        <f>Z8</f>
        <v>6</v>
      </c>
      <c r="R24" s="45">
        <f>AE8</f>
        <v>6</v>
      </c>
      <c r="S24" s="45">
        <f>AJ8</f>
        <v>6</v>
      </c>
      <c r="T24" s="45">
        <f>AO8</f>
        <v>6</v>
      </c>
      <c r="U24" s="45">
        <f>AT8</f>
        <v>6</v>
      </c>
      <c r="V24" s="43"/>
    </row>
    <row r="25" spans="1:22" x14ac:dyDescent="0.3">
      <c r="A25" s="57">
        <v>11</v>
      </c>
      <c r="B25" s="57">
        <v>2182</v>
      </c>
      <c r="C25" s="60">
        <v>12</v>
      </c>
      <c r="D25" s="57">
        <v>2235</v>
      </c>
      <c r="E25" s="60"/>
      <c r="F25" s="57"/>
      <c r="G25" s="63"/>
      <c r="H25" s="63"/>
      <c r="I25" s="40"/>
      <c r="J25" s="40"/>
      <c r="K25" s="41">
        <v>0</v>
      </c>
      <c r="L25">
        <v>11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2332</v>
      </c>
      <c r="C26" s="60">
        <v>21</v>
      </c>
      <c r="D26" s="57">
        <v>2358</v>
      </c>
      <c r="E26" s="60"/>
      <c r="F26" s="57"/>
      <c r="G26" s="63"/>
      <c r="H26" s="63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2452</v>
      </c>
      <c r="C27" s="60">
        <v>21</v>
      </c>
      <c r="D27" s="57">
        <v>2464</v>
      </c>
      <c r="E27" s="60"/>
      <c r="F27" s="57"/>
      <c r="G27" s="63"/>
      <c r="H27" s="63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2555</v>
      </c>
      <c r="C28" s="60">
        <v>12</v>
      </c>
      <c r="D28" s="57">
        <v>2580</v>
      </c>
      <c r="E28" s="60"/>
      <c r="F28" s="57"/>
      <c r="G28" s="63"/>
      <c r="H28" s="63"/>
      <c r="I28" s="40"/>
      <c r="J28" s="40"/>
      <c r="K28" s="41">
        <v>0</v>
      </c>
      <c r="L28">
        <v>11</v>
      </c>
      <c r="N28" s="39"/>
      <c r="O28" s="48" t="s">
        <v>110</v>
      </c>
      <c r="P28">
        <f>D13/P20</f>
        <v>110.85714285714286</v>
      </c>
      <c r="Q28">
        <f>(D20-D13)/Q20</f>
        <v>127.28571428571429</v>
      </c>
      <c r="R28">
        <f>(D28-D20)/R20</f>
        <v>114.125</v>
      </c>
      <c r="S28">
        <f>(D35-D28)/S20</f>
        <v>120.28571428571429</v>
      </c>
      <c r="T28">
        <f>(D42-D35)/T20</f>
        <v>123.42857142857143</v>
      </c>
      <c r="U28">
        <f>(D49-D42)/U20</f>
        <v>114.71428571428571</v>
      </c>
    </row>
    <row r="29" spans="1:22" x14ac:dyDescent="0.3">
      <c r="A29" s="58">
        <v>11</v>
      </c>
      <c r="B29" s="58">
        <v>2677</v>
      </c>
      <c r="C29" s="61">
        <v>21</v>
      </c>
      <c r="D29" s="58">
        <v>2705</v>
      </c>
      <c r="E29" s="61"/>
      <c r="F29" s="58"/>
      <c r="G29" s="64"/>
      <c r="H29" s="64"/>
      <c r="I29" s="39"/>
      <c r="J29" s="39"/>
      <c r="K29" s="49">
        <v>0</v>
      </c>
      <c r="L29">
        <v>12</v>
      </c>
    </row>
    <row r="30" spans="1:22" x14ac:dyDescent="0.3">
      <c r="A30" s="58">
        <v>11</v>
      </c>
      <c r="B30" s="58">
        <v>2797</v>
      </c>
      <c r="C30" s="61">
        <v>21</v>
      </c>
      <c r="D30" s="58">
        <v>2843</v>
      </c>
      <c r="E30" s="61"/>
      <c r="F30" s="58"/>
      <c r="G30" s="64"/>
      <c r="H30" s="64"/>
      <c r="I30" s="39"/>
      <c r="J30" s="39"/>
      <c r="K30" s="49">
        <v>0</v>
      </c>
      <c r="L30">
        <v>12</v>
      </c>
    </row>
    <row r="31" spans="1:22" x14ac:dyDescent="0.3">
      <c r="A31" s="58">
        <v>22</v>
      </c>
      <c r="B31" s="58">
        <v>2941</v>
      </c>
      <c r="C31" s="61">
        <v>23</v>
      </c>
      <c r="D31" s="58">
        <v>2975</v>
      </c>
      <c r="E31" s="61"/>
      <c r="F31" s="58"/>
      <c r="G31" s="64"/>
      <c r="H31" s="64"/>
      <c r="I31" s="39"/>
      <c r="J31" s="39"/>
      <c r="K31" s="49">
        <v>0</v>
      </c>
      <c r="L31">
        <v>22</v>
      </c>
    </row>
    <row r="32" spans="1:22" x14ac:dyDescent="0.3">
      <c r="A32" s="58">
        <v>11</v>
      </c>
      <c r="B32" s="58">
        <v>3068</v>
      </c>
      <c r="C32" s="61">
        <v>21</v>
      </c>
      <c r="D32" s="58">
        <v>3078</v>
      </c>
      <c r="E32" s="61"/>
      <c r="F32" s="58"/>
      <c r="G32" s="64"/>
      <c r="H32" s="64"/>
      <c r="I32" s="39"/>
      <c r="J32" s="39"/>
      <c r="K32" s="49">
        <v>0</v>
      </c>
      <c r="L32">
        <v>12</v>
      </c>
    </row>
    <row r="33" spans="1:12" x14ac:dyDescent="0.3">
      <c r="A33" s="58">
        <v>11</v>
      </c>
      <c r="B33" s="58">
        <v>3172</v>
      </c>
      <c r="C33" s="61">
        <v>21</v>
      </c>
      <c r="D33" s="58">
        <v>3187</v>
      </c>
      <c r="E33" s="61"/>
      <c r="F33" s="58"/>
      <c r="G33" s="64"/>
      <c r="H33" s="64"/>
      <c r="I33" s="39"/>
      <c r="J33" s="39"/>
      <c r="K33" s="49">
        <v>0</v>
      </c>
      <c r="L33">
        <v>12</v>
      </c>
    </row>
    <row r="34" spans="1:12" x14ac:dyDescent="0.3">
      <c r="A34" s="58">
        <v>11</v>
      </c>
      <c r="B34" s="58">
        <v>3279</v>
      </c>
      <c r="C34" s="61">
        <v>21</v>
      </c>
      <c r="D34" s="58">
        <v>3290</v>
      </c>
      <c r="E34" s="61"/>
      <c r="F34" s="58"/>
      <c r="G34" s="64"/>
      <c r="H34" s="64"/>
      <c r="I34" s="39"/>
      <c r="J34" s="39"/>
      <c r="K34" s="49">
        <v>0</v>
      </c>
      <c r="L34">
        <v>12</v>
      </c>
    </row>
    <row r="35" spans="1:12" x14ac:dyDescent="0.3">
      <c r="A35" s="58">
        <v>11</v>
      </c>
      <c r="B35" s="58">
        <v>3384</v>
      </c>
      <c r="C35" s="61">
        <v>21</v>
      </c>
      <c r="D35" s="58">
        <v>3422</v>
      </c>
      <c r="E35" s="61"/>
      <c r="F35" s="58"/>
      <c r="G35" s="64"/>
      <c r="H35" s="64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3515</v>
      </c>
      <c r="C36" s="60">
        <v>12</v>
      </c>
      <c r="D36" s="57">
        <v>3564</v>
      </c>
      <c r="E36" s="60"/>
      <c r="F36" s="57"/>
      <c r="G36" s="63"/>
      <c r="H36" s="63"/>
      <c r="I36" s="40"/>
      <c r="J36" s="40"/>
      <c r="K36" s="41">
        <v>0</v>
      </c>
      <c r="L36">
        <v>11</v>
      </c>
    </row>
    <row r="37" spans="1:12" x14ac:dyDescent="0.3">
      <c r="A37" s="57">
        <v>11</v>
      </c>
      <c r="B37" s="57">
        <v>3657</v>
      </c>
      <c r="C37" s="60">
        <v>21</v>
      </c>
      <c r="D37" s="57">
        <v>3685</v>
      </c>
      <c r="E37" s="60"/>
      <c r="F37" s="57"/>
      <c r="G37" s="63"/>
      <c r="H37" s="63"/>
      <c r="I37" s="40"/>
      <c r="J37" s="40"/>
      <c r="K37" s="41">
        <v>0</v>
      </c>
      <c r="L37">
        <v>12</v>
      </c>
    </row>
    <row r="38" spans="1:12" x14ac:dyDescent="0.3">
      <c r="A38" s="57">
        <v>11</v>
      </c>
      <c r="B38" s="57">
        <v>3777</v>
      </c>
      <c r="C38" s="60">
        <v>21</v>
      </c>
      <c r="D38" s="57">
        <v>3801</v>
      </c>
      <c r="E38" s="60"/>
      <c r="F38" s="57"/>
      <c r="G38" s="63"/>
      <c r="H38" s="63"/>
      <c r="I38" s="40"/>
      <c r="J38" s="40"/>
      <c r="K38" s="41">
        <v>0</v>
      </c>
      <c r="L38">
        <v>12</v>
      </c>
    </row>
    <row r="39" spans="1:12" x14ac:dyDescent="0.3">
      <c r="A39" s="57">
        <v>11</v>
      </c>
      <c r="B39" s="57">
        <v>3897</v>
      </c>
      <c r="C39" s="60">
        <v>21</v>
      </c>
      <c r="D39" s="57">
        <v>3924</v>
      </c>
      <c r="E39" s="60"/>
      <c r="F39" s="57"/>
      <c r="G39" s="63"/>
      <c r="H39" s="63"/>
      <c r="I39" s="40"/>
      <c r="J39" s="40"/>
      <c r="K39" s="41">
        <v>0</v>
      </c>
      <c r="L39">
        <v>12</v>
      </c>
    </row>
    <row r="40" spans="1:12" x14ac:dyDescent="0.3">
      <c r="A40" s="57">
        <v>11</v>
      </c>
      <c r="B40" s="57">
        <v>4016</v>
      </c>
      <c r="C40" s="60">
        <v>21</v>
      </c>
      <c r="D40" s="57">
        <v>4061</v>
      </c>
      <c r="E40" s="60"/>
      <c r="F40" s="57"/>
      <c r="G40" s="63"/>
      <c r="H40" s="63"/>
      <c r="I40" s="40"/>
      <c r="J40" s="40"/>
      <c r="K40" s="41">
        <v>0</v>
      </c>
      <c r="L40">
        <v>12</v>
      </c>
    </row>
    <row r="41" spans="1:12" x14ac:dyDescent="0.3">
      <c r="A41" s="57">
        <v>11</v>
      </c>
      <c r="B41" s="57">
        <v>4153</v>
      </c>
      <c r="C41" s="60">
        <v>21</v>
      </c>
      <c r="D41" s="57">
        <v>4172</v>
      </c>
      <c r="E41" s="60"/>
      <c r="F41" s="57"/>
      <c r="G41" s="63"/>
      <c r="H41" s="63"/>
      <c r="I41" s="40"/>
      <c r="J41" s="40"/>
      <c r="K41" s="41">
        <v>0</v>
      </c>
      <c r="L41">
        <v>12</v>
      </c>
    </row>
    <row r="42" spans="1:12" x14ac:dyDescent="0.3">
      <c r="A42" s="57">
        <v>11</v>
      </c>
      <c r="B42" s="57">
        <v>4265</v>
      </c>
      <c r="C42" s="60">
        <v>21</v>
      </c>
      <c r="D42" s="57">
        <v>4286</v>
      </c>
      <c r="E42" s="60"/>
      <c r="F42" s="57"/>
      <c r="G42" s="63"/>
      <c r="H42" s="63"/>
      <c r="I42" s="40"/>
      <c r="J42" s="40"/>
      <c r="K42" s="41">
        <v>0</v>
      </c>
      <c r="L42">
        <v>12</v>
      </c>
    </row>
    <row r="43" spans="1:12" x14ac:dyDescent="0.3">
      <c r="A43" s="58">
        <v>11</v>
      </c>
      <c r="B43" s="58">
        <v>4380</v>
      </c>
      <c r="C43" s="61">
        <v>21</v>
      </c>
      <c r="D43" s="58">
        <v>4395</v>
      </c>
      <c r="E43" s="61"/>
      <c r="F43" s="58"/>
      <c r="G43" s="64"/>
      <c r="H43" s="64"/>
      <c r="I43" s="39"/>
      <c r="J43" s="39"/>
      <c r="K43" s="49">
        <v>0</v>
      </c>
      <c r="L43">
        <v>12</v>
      </c>
    </row>
    <row r="44" spans="1:12" x14ac:dyDescent="0.3">
      <c r="A44" s="58">
        <v>11</v>
      </c>
      <c r="B44" s="58">
        <v>4487</v>
      </c>
      <c r="C44" s="61">
        <v>21</v>
      </c>
      <c r="D44" s="58">
        <v>4500</v>
      </c>
      <c r="E44" s="61"/>
      <c r="F44" s="58"/>
      <c r="G44" s="64"/>
      <c r="H44" s="64"/>
      <c r="I44" s="39"/>
      <c r="J44" s="39"/>
      <c r="K44" s="49">
        <v>0</v>
      </c>
      <c r="L44">
        <v>12</v>
      </c>
    </row>
    <row r="45" spans="1:12" x14ac:dyDescent="0.3">
      <c r="A45" s="58">
        <v>22</v>
      </c>
      <c r="B45" s="58">
        <v>4627</v>
      </c>
      <c r="C45" s="61">
        <v>23</v>
      </c>
      <c r="D45" s="58">
        <v>4643</v>
      </c>
      <c r="E45" s="61"/>
      <c r="F45" s="58"/>
      <c r="G45" s="64"/>
      <c r="H45" s="64"/>
      <c r="I45" s="39"/>
      <c r="J45" s="39"/>
      <c r="K45" s="49">
        <v>0</v>
      </c>
      <c r="L45">
        <v>22</v>
      </c>
    </row>
    <row r="46" spans="1:12" x14ac:dyDescent="0.3">
      <c r="A46" s="58">
        <v>11</v>
      </c>
      <c r="B46" s="58">
        <v>4740</v>
      </c>
      <c r="C46" s="61">
        <v>21</v>
      </c>
      <c r="D46" s="58">
        <v>4758</v>
      </c>
      <c r="E46" s="61"/>
      <c r="F46" s="58"/>
      <c r="G46" s="64"/>
      <c r="H46" s="64"/>
      <c r="I46" s="39"/>
      <c r="J46" s="39"/>
      <c r="K46" s="49">
        <v>0</v>
      </c>
      <c r="L46">
        <v>12</v>
      </c>
    </row>
    <row r="47" spans="1:12" x14ac:dyDescent="0.3">
      <c r="A47" s="58">
        <v>11</v>
      </c>
      <c r="B47" s="58">
        <v>4851</v>
      </c>
      <c r="C47" s="61">
        <v>21</v>
      </c>
      <c r="D47" s="58">
        <v>4871</v>
      </c>
      <c r="E47" s="61"/>
      <c r="F47" s="58"/>
      <c r="G47" s="64"/>
      <c r="H47" s="64"/>
      <c r="I47" s="39"/>
      <c r="J47" s="39"/>
      <c r="K47" s="49">
        <v>0</v>
      </c>
      <c r="L47">
        <v>12</v>
      </c>
    </row>
    <row r="48" spans="1:12" x14ac:dyDescent="0.3">
      <c r="A48" s="58">
        <v>11</v>
      </c>
      <c r="B48" s="58">
        <v>4964</v>
      </c>
      <c r="C48" s="61">
        <v>21</v>
      </c>
      <c r="D48" s="58">
        <v>4975</v>
      </c>
      <c r="E48" s="61"/>
      <c r="F48" s="58"/>
      <c r="G48" s="64"/>
      <c r="H48" s="64"/>
      <c r="I48" s="39"/>
      <c r="J48" s="39"/>
      <c r="K48" s="49">
        <v>0</v>
      </c>
      <c r="L48">
        <v>12</v>
      </c>
    </row>
    <row r="49" spans="1:12" x14ac:dyDescent="0.3">
      <c r="A49" s="58">
        <v>11</v>
      </c>
      <c r="B49" s="58">
        <v>5072</v>
      </c>
      <c r="C49" s="61">
        <v>21</v>
      </c>
      <c r="D49" s="58">
        <v>5089</v>
      </c>
      <c r="E49" s="61"/>
      <c r="F49" s="58"/>
      <c r="G49" s="64"/>
      <c r="H49" s="64"/>
      <c r="I49" s="39"/>
      <c r="J49" s="39"/>
      <c r="K49" s="49">
        <v>1</v>
      </c>
      <c r="L49">
        <v>12</v>
      </c>
    </row>
    <row r="50" spans="1:12" x14ac:dyDescent="0.3">
      <c r="A50" s="17"/>
      <c r="B50" s="17"/>
      <c r="C50" s="17"/>
      <c r="D50" s="17"/>
      <c r="E50" s="17"/>
      <c r="F50" s="17"/>
      <c r="G50" s="17"/>
      <c r="H5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139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43</v>
      </c>
      <c r="V3" s="25" t="s">
        <v>118</v>
      </c>
      <c r="W3">
        <f>COUNTA(L7:L13)</f>
        <v>7</v>
      </c>
      <c r="AA3" s="25" t="s">
        <v>118</v>
      </c>
      <c r="AB3">
        <f>COUNTA(L14:L20)</f>
        <v>7</v>
      </c>
      <c r="AF3" s="25" t="s">
        <v>118</v>
      </c>
      <c r="AG3">
        <f>COUNTA(L21:L28)</f>
        <v>8</v>
      </c>
      <c r="AK3" s="25" t="s">
        <v>118</v>
      </c>
      <c r="AL3">
        <f>COUNTA(L29:L35)</f>
        <v>7</v>
      </c>
      <c r="AP3" s="25" t="s">
        <v>118</v>
      </c>
      <c r="AQ3">
        <f>COUNTA(L36:L42)</f>
        <v>7</v>
      </c>
      <c r="AU3" s="25" t="s">
        <v>118</v>
      </c>
      <c r="AV3">
        <f>COUNTA(L43:L49)</f>
        <v>7</v>
      </c>
    </row>
    <row r="4" spans="1:48" x14ac:dyDescent="0.3">
      <c r="P4" s="25" t="s">
        <v>86</v>
      </c>
      <c r="Q4" s="26">
        <f>SUM(O7:O14)</f>
        <v>43</v>
      </c>
      <c r="V4" s="25" t="s">
        <v>119</v>
      </c>
      <c r="W4">
        <f>SUM(U7:U14)</f>
        <v>7</v>
      </c>
      <c r="AA4" s="25" t="s">
        <v>119</v>
      </c>
      <c r="AB4">
        <f>SUM(Z7:Z14)</f>
        <v>7</v>
      </c>
      <c r="AF4" s="25" t="s">
        <v>119</v>
      </c>
      <c r="AG4">
        <f>SUM(AE7:AE14)</f>
        <v>8</v>
      </c>
      <c r="AK4" s="25" t="s">
        <v>119</v>
      </c>
      <c r="AL4">
        <f>SUM(AJ7:AJ14)</f>
        <v>7</v>
      </c>
      <c r="AP4" s="25" t="s">
        <v>119</v>
      </c>
      <c r="AQ4">
        <f>SUM(AO7:AO14)</f>
        <v>7</v>
      </c>
      <c r="AU4" s="25" t="s">
        <v>119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14</v>
      </c>
      <c r="C7" s="59">
        <v>21</v>
      </c>
      <c r="D7" s="56">
        <v>30</v>
      </c>
      <c r="E7" s="59"/>
      <c r="F7" s="56"/>
      <c r="G7" s="62"/>
      <c r="H7" s="62"/>
      <c r="I7" s="40"/>
      <c r="J7" s="40"/>
      <c r="K7" s="41">
        <v>0</v>
      </c>
      <c r="L7">
        <v>12</v>
      </c>
      <c r="N7" s="34">
        <v>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</v>
      </c>
      <c r="U7" s="34">
        <f>COUNTIF(L7:L13,T7)</f>
        <v>0</v>
      </c>
      <c r="V7" s="34" t="e">
        <f>U7/(W4-U8)</f>
        <v>#DIV/0!</v>
      </c>
      <c r="W7" s="34" t="e">
        <f>IF(V7=0,0,(V7*((LOG(V7))/LOG(2))))</f>
        <v>#DIV/0!</v>
      </c>
      <c r="Y7" s="34">
        <f>N7</f>
        <v>11</v>
      </c>
      <c r="Z7" s="34">
        <f>COUNTIF(L14:L20,Y7)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COUNTIF(L21:L28,AD7)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COUNTIF(L29:L35,AI7)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COUNTIF(L36:L42,AN7)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COUNTIF(L43:L49,AS7)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7">
        <v>11</v>
      </c>
      <c r="B8" s="57">
        <v>130</v>
      </c>
      <c r="C8" s="60">
        <v>21</v>
      </c>
      <c r="D8" s="57">
        <v>144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38</v>
      </c>
      <c r="P8" s="34">
        <f>O8/$Q$4</f>
        <v>0.88372093023255816</v>
      </c>
      <c r="Q8" s="34">
        <f>IF(P8=0,0,(P8*((LOG(P8))/LOG(2))))</f>
        <v>-0.15760035274008075</v>
      </c>
      <c r="T8" s="34">
        <f>N8</f>
        <v>12</v>
      </c>
      <c r="U8" s="34">
        <f>COUNTIF(L7:L13,T8)</f>
        <v>7</v>
      </c>
      <c r="V8" s="53"/>
      <c r="W8" s="54"/>
      <c r="Y8" s="34">
        <f>N8</f>
        <v>12</v>
      </c>
      <c r="Z8" s="34">
        <f>COUNTIF(L14:L20,Y8)</f>
        <v>6</v>
      </c>
      <c r="AA8" s="53"/>
      <c r="AB8" s="54"/>
      <c r="AD8" s="34">
        <f>N8</f>
        <v>12</v>
      </c>
      <c r="AE8" s="34">
        <f>COUNTIF(L21:L28,AD8)</f>
        <v>7</v>
      </c>
      <c r="AF8" s="53"/>
      <c r="AG8" s="54"/>
      <c r="AI8" s="34">
        <f>N8</f>
        <v>12</v>
      </c>
      <c r="AJ8" s="34">
        <f>COUNTIF(L29:L35,AI8)</f>
        <v>7</v>
      </c>
      <c r="AK8" s="53"/>
      <c r="AL8" s="54"/>
      <c r="AN8" s="34">
        <f>N8</f>
        <v>12</v>
      </c>
      <c r="AO8" s="34">
        <f>COUNTIF(L36:L42,AN8)</f>
        <v>6</v>
      </c>
      <c r="AP8" s="53"/>
      <c r="AQ8" s="54"/>
      <c r="AS8" s="34">
        <f>N8</f>
        <v>12</v>
      </c>
      <c r="AT8" s="34">
        <f>COUNTIF(L43:L49,AS8)</f>
        <v>5</v>
      </c>
      <c r="AU8" s="53"/>
      <c r="AV8" s="54"/>
    </row>
    <row r="9" spans="1:48" x14ac:dyDescent="0.3">
      <c r="A9" s="57">
        <v>11</v>
      </c>
      <c r="B9" s="57">
        <v>243</v>
      </c>
      <c r="C9" s="60">
        <v>21</v>
      </c>
      <c r="D9" s="57">
        <v>254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 t="e">
        <f>U9/(W4-U8)</f>
        <v>#DIV/0!</v>
      </c>
      <c r="W9" s="34" t="e">
        <f>IF(V9=0,0,(V9*((LOG(V9))/LOG(2))))</f>
        <v>#DIV/0!</v>
      </c>
      <c r="Y9" s="34">
        <f>N9</f>
        <v>21</v>
      </c>
      <c r="Z9" s="34">
        <f>COUNTIF(L14:L20,Y9)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COUNTIF(L21:L28,AD9)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COUNTIF(L29:L35,AI9)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COUNTIF(L36:L42,AN9)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COUNTIF(L43:L49,AS9)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11</v>
      </c>
      <c r="B10" s="57">
        <v>351</v>
      </c>
      <c r="C10" s="60">
        <v>21</v>
      </c>
      <c r="D10" s="57">
        <v>365</v>
      </c>
      <c r="E10" s="60"/>
      <c r="F10" s="57"/>
      <c r="G10" s="63"/>
      <c r="H10" s="63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5</v>
      </c>
      <c r="P10" s="34">
        <f>O10/$Q$4</f>
        <v>0.11627906976744186</v>
      </c>
      <c r="Q10" s="34">
        <f>IF(P10=0,0,(P10*((LOG(P10))/LOG(2))))</f>
        <v>-0.36096937904822501</v>
      </c>
      <c r="T10" s="34">
        <f>N10</f>
        <v>22</v>
      </c>
      <c r="U10" s="34">
        <f>COUNTIF(L7:L13,T10)</f>
        <v>0</v>
      </c>
      <c r="V10" s="34" t="e">
        <f>U10/(W4-U8)</f>
        <v>#DIV/0!</v>
      </c>
      <c r="W10" s="34" t="e">
        <f>IF(V10=0,0,(V10*((LOG(V10))/LOG(2))))</f>
        <v>#DIV/0!</v>
      </c>
      <c r="Y10" s="34">
        <f>N10</f>
        <v>22</v>
      </c>
      <c r="Z10" s="34">
        <f>COUNTIF(L14:L20,Y10)</f>
        <v>1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COUNTIF(L21:L28,AD10)</f>
        <v>1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COUNTIF(L29:L35,AI10)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COUNTIF(L36:L42,AN10)</f>
        <v>1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COUNTIF(L43:L49,AS10)</f>
        <v>2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7">
        <v>11</v>
      </c>
      <c r="B11" s="57">
        <v>465</v>
      </c>
      <c r="C11" s="60">
        <v>21</v>
      </c>
      <c r="D11" s="57">
        <v>489</v>
      </c>
      <c r="E11" s="60"/>
      <c r="F11" s="57"/>
      <c r="G11" s="63"/>
      <c r="H11" s="63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 t="e">
        <f>U11/(W4-U8)</f>
        <v>#DIV/0!</v>
      </c>
      <c r="W11" s="34" t="e">
        <f>IF(V11=0,0,(V11*((LOG(V11))/LOG(2))))</f>
        <v>#DIV/0!</v>
      </c>
      <c r="Y11" s="34">
        <f>N11</f>
        <v>0</v>
      </c>
      <c r="Z11" s="34">
        <f>COUNTIF(L14:L20,Y11)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COUNTIF(L21:L28,AD11)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COUNTIF(L29:L35,AI11)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COUNTIF(L36:L42,AN11)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COUNTIF(L43:L49,AS11)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582</v>
      </c>
      <c r="C12" s="60">
        <v>21</v>
      </c>
      <c r="D12" s="57">
        <v>634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 t="e">
        <f>U12/(W4-U8)</f>
        <v>#DIV/0!</v>
      </c>
      <c r="W12" s="34" t="e">
        <f>IF(V12=0,0,(V12*((LOG(V12))/LOG(2))))</f>
        <v>#DIV/0!</v>
      </c>
      <c r="Y12" s="34">
        <f>N12</f>
        <v>0</v>
      </c>
      <c r="Z12" s="34">
        <f>COUNTIF(L14:L20,Y12)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COUNTIF(L21:L28,AD12)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COUNTIF(L29:L35,AI12)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COUNTIF(L36:L42,AN12)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COUNTIF(L43:L49,AS12)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727</v>
      </c>
      <c r="C13" s="60">
        <v>21</v>
      </c>
      <c r="D13" s="57">
        <v>736</v>
      </c>
      <c r="E13" s="60"/>
      <c r="F13" s="57"/>
      <c r="G13" s="63"/>
      <c r="H13" s="63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 t="e">
        <f>U13/(W4-U8)</f>
        <v>#DIV/0!</v>
      </c>
      <c r="W13" s="34" t="e">
        <f>IF(V13=0,0,(V13*((LOG(V13))/LOG(2))))</f>
        <v>#DIV/0!</v>
      </c>
      <c r="Y13" s="34">
        <f>N13</f>
        <v>0</v>
      </c>
      <c r="Z13" s="34">
        <f>COUNTIF(L14:L20,Y13)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COUNTIF(L21:L28,AD13)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COUNTIF(L29:L35,AI13)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COUNTIF(L36:L42,AN13)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COUNTIF(L43:L49,AS13)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8">
        <v>11</v>
      </c>
      <c r="B14" s="58">
        <v>829</v>
      </c>
      <c r="C14" s="61">
        <v>21</v>
      </c>
      <c r="D14" s="58">
        <v>839</v>
      </c>
      <c r="E14" s="61"/>
      <c r="F14" s="58"/>
      <c r="G14" s="64"/>
      <c r="H14" s="64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 t="e">
        <f>U14/(W4-U8)</f>
        <v>#DIV/0!</v>
      </c>
      <c r="W14" s="34" t="e">
        <f>IF(V14=0,0,(V14*((LOG(V14))/LOG(2))))</f>
        <v>#DIV/0!</v>
      </c>
      <c r="Y14" s="34">
        <f>N14</f>
        <v>0</v>
      </c>
      <c r="Z14" s="34">
        <f>COUNTIF(L14:L20,Y14)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COUNTIF(L21:L28,AD14)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COUNTIF(L29:L35,AI14)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COUNTIF(L36:L42,AN14)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COUNTIF(L43:L49,AS14)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8">
        <v>11</v>
      </c>
      <c r="B15" s="58">
        <v>935</v>
      </c>
      <c r="C15" s="61">
        <v>21</v>
      </c>
      <c r="D15" s="58">
        <v>960</v>
      </c>
      <c r="E15" s="61"/>
      <c r="F15" s="58"/>
      <c r="G15" s="64"/>
      <c r="H15" s="64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0.51856973178830579</v>
      </c>
      <c r="V15" t="e">
        <f>SUM(V7:V14)</f>
        <v>#DIV/0!</v>
      </c>
      <c r="W15" t="e">
        <f>-SUM(W7:W14)</f>
        <v>#DIV/0!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8">
        <v>22</v>
      </c>
      <c r="B16" s="58">
        <v>1066</v>
      </c>
      <c r="C16" s="61">
        <v>23</v>
      </c>
      <c r="D16" s="58">
        <v>1099</v>
      </c>
      <c r="E16" s="61"/>
      <c r="F16" s="58"/>
      <c r="G16" s="64"/>
      <c r="H16" s="64"/>
      <c r="I16" s="39"/>
      <c r="J16" s="39"/>
      <c r="K16" s="49">
        <v>0</v>
      </c>
      <c r="L16">
        <v>22</v>
      </c>
      <c r="P16" s="27" t="s">
        <v>90</v>
      </c>
      <c r="Q16" s="27">
        <f>Q15/(LOG(Q4)/LOG(2))</f>
        <v>9.5566610777504404E-2</v>
      </c>
      <c r="V16" s="27" t="s">
        <v>117</v>
      </c>
      <c r="W16" s="27" t="e">
        <f>W15/(LOG(W4)/LOG(2))</f>
        <v>#DIV/0!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 t="e">
        <f>AL15/(LOG(AL4)/LOG(2))</f>
        <v>#DIV/0!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8">
        <v>11</v>
      </c>
      <c r="B17" s="58">
        <v>1198</v>
      </c>
      <c r="C17" s="61">
        <v>21</v>
      </c>
      <c r="D17" s="58">
        <v>1208</v>
      </c>
      <c r="E17" s="61"/>
      <c r="F17" s="58"/>
      <c r="G17" s="64"/>
      <c r="H17" s="64"/>
      <c r="I17" s="39"/>
      <c r="J17" s="39"/>
      <c r="K17" s="49">
        <v>0</v>
      </c>
      <c r="L17">
        <v>12</v>
      </c>
    </row>
    <row r="18" spans="1:22" x14ac:dyDescent="0.3">
      <c r="A18" s="58">
        <v>11</v>
      </c>
      <c r="B18" s="58">
        <v>1303</v>
      </c>
      <c r="C18" s="61">
        <v>21</v>
      </c>
      <c r="D18" s="58">
        <v>1328</v>
      </c>
      <c r="E18" s="61"/>
      <c r="F18" s="58"/>
      <c r="G18" s="64"/>
      <c r="H18" s="64"/>
      <c r="I18" s="39"/>
      <c r="J18" s="39"/>
      <c r="K18" s="49">
        <v>0</v>
      </c>
      <c r="L18">
        <v>12</v>
      </c>
    </row>
    <row r="19" spans="1:22" x14ac:dyDescent="0.3">
      <c r="A19" s="58">
        <v>11</v>
      </c>
      <c r="B19" s="58">
        <v>1420</v>
      </c>
      <c r="C19" s="61">
        <v>21</v>
      </c>
      <c r="D19" s="58">
        <v>1487</v>
      </c>
      <c r="E19" s="61"/>
      <c r="F19" s="58"/>
      <c r="G19" s="64"/>
      <c r="H19" s="64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1582</v>
      </c>
      <c r="C20" s="61">
        <v>21</v>
      </c>
      <c r="D20" s="58">
        <v>1590</v>
      </c>
      <c r="E20" s="61"/>
      <c r="F20" s="58"/>
      <c r="G20" s="64"/>
      <c r="H20" s="64"/>
      <c r="I20" s="39"/>
      <c r="J20" s="39"/>
      <c r="K20" s="49">
        <v>0</v>
      </c>
      <c r="L20">
        <v>12</v>
      </c>
      <c r="N20" s="38">
        <f>COUNTIF(L7:L49,G3)</f>
        <v>38</v>
      </c>
      <c r="O20" s="38"/>
      <c r="P20" s="45">
        <v>7</v>
      </c>
      <c r="Q20" s="45">
        <v>7</v>
      </c>
      <c r="R20" s="45">
        <v>8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7">
        <v>22</v>
      </c>
      <c r="B21" s="57">
        <v>1716</v>
      </c>
      <c r="C21" s="60">
        <v>23</v>
      </c>
      <c r="D21" s="57">
        <v>1757</v>
      </c>
      <c r="E21" s="60"/>
      <c r="F21" s="57"/>
      <c r="G21" s="63"/>
      <c r="H21" s="63"/>
      <c r="I21" s="40"/>
      <c r="J21" s="40"/>
      <c r="K21" s="41">
        <v>0</v>
      </c>
      <c r="L21">
        <v>22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1856</v>
      </c>
      <c r="C22" s="60">
        <v>21</v>
      </c>
      <c r="D22" s="57">
        <v>1887</v>
      </c>
      <c r="E22" s="60"/>
      <c r="F22" s="57"/>
      <c r="G22" s="63"/>
      <c r="H22" s="63"/>
      <c r="I22" s="40"/>
      <c r="J22" s="40"/>
      <c r="K22" s="41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1985</v>
      </c>
      <c r="C23" s="60">
        <v>21</v>
      </c>
      <c r="D23" s="57">
        <v>2006</v>
      </c>
      <c r="E23" s="60"/>
      <c r="F23" s="57"/>
      <c r="G23" s="63"/>
      <c r="H23" s="63"/>
      <c r="I23" s="40"/>
      <c r="J23" s="40"/>
      <c r="K23" s="41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2104</v>
      </c>
      <c r="C24" s="60">
        <v>21</v>
      </c>
      <c r="D24" s="57">
        <v>2121</v>
      </c>
      <c r="E24" s="60"/>
      <c r="F24" s="57"/>
      <c r="G24" s="63"/>
      <c r="H24" s="63"/>
      <c r="I24" s="40"/>
      <c r="J24" s="40"/>
      <c r="K24" s="41">
        <v>0</v>
      </c>
      <c r="L24">
        <v>12</v>
      </c>
      <c r="O24" s="43" t="s">
        <v>106</v>
      </c>
      <c r="P24" s="45">
        <f>U8</f>
        <v>7</v>
      </c>
      <c r="Q24" s="45">
        <f>Z8</f>
        <v>6</v>
      </c>
      <c r="R24" s="45">
        <f>AE8</f>
        <v>7</v>
      </c>
      <c r="S24" s="45">
        <f>AJ8</f>
        <v>7</v>
      </c>
      <c r="T24" s="45">
        <f>AO8</f>
        <v>6</v>
      </c>
      <c r="U24" s="45">
        <f>AT8</f>
        <v>5</v>
      </c>
      <c r="V24" s="43"/>
    </row>
    <row r="25" spans="1:22" x14ac:dyDescent="0.3">
      <c r="A25" s="57">
        <v>11</v>
      </c>
      <c r="B25" s="57">
        <v>2213</v>
      </c>
      <c r="C25" s="60">
        <v>21</v>
      </c>
      <c r="D25" s="57">
        <v>2240</v>
      </c>
      <c r="E25" s="60"/>
      <c r="F25" s="57"/>
      <c r="G25" s="63"/>
      <c r="H25" s="63"/>
      <c r="I25" s="40"/>
      <c r="J25" s="40"/>
      <c r="K25" s="41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2336</v>
      </c>
      <c r="C26" s="60">
        <v>21</v>
      </c>
      <c r="D26" s="57">
        <v>2352</v>
      </c>
      <c r="E26" s="60"/>
      <c r="F26" s="57"/>
      <c r="G26" s="63"/>
      <c r="H26" s="63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2445</v>
      </c>
      <c r="C27" s="60">
        <v>21</v>
      </c>
      <c r="D27" s="57">
        <v>2462</v>
      </c>
      <c r="E27" s="60"/>
      <c r="F27" s="57"/>
      <c r="G27" s="63"/>
      <c r="H27" s="63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2554</v>
      </c>
      <c r="C28" s="60">
        <v>21</v>
      </c>
      <c r="D28" s="57">
        <v>2565</v>
      </c>
      <c r="E28" s="60"/>
      <c r="F28" s="57"/>
      <c r="G28" s="63"/>
      <c r="H28" s="63"/>
      <c r="I28" s="40"/>
      <c r="J28" s="40"/>
      <c r="K28" s="41">
        <v>0</v>
      </c>
      <c r="L28">
        <v>12</v>
      </c>
      <c r="N28" s="39"/>
      <c r="O28" s="48" t="s">
        <v>110</v>
      </c>
      <c r="P28">
        <f>D13/P20</f>
        <v>105.14285714285714</v>
      </c>
      <c r="Q28">
        <f>(D20-D13)/Q20</f>
        <v>122</v>
      </c>
      <c r="R28">
        <f>(D28-D20)/R20</f>
        <v>121.875</v>
      </c>
      <c r="S28">
        <f>(D35-D28)/S20</f>
        <v>111.28571428571429</v>
      </c>
      <c r="T28">
        <f>(D42-D35)/T20</f>
        <v>135</v>
      </c>
      <c r="U28">
        <f>(D49-D42)/U20</f>
        <v>121.71428571428571</v>
      </c>
    </row>
    <row r="29" spans="1:22" x14ac:dyDescent="0.3">
      <c r="A29" s="58">
        <v>11</v>
      </c>
      <c r="B29" s="58">
        <v>2657</v>
      </c>
      <c r="C29" s="61">
        <v>21</v>
      </c>
      <c r="D29" s="58">
        <v>2674</v>
      </c>
      <c r="E29" s="61"/>
      <c r="F29" s="58"/>
      <c r="G29" s="64"/>
      <c r="H29" s="64"/>
      <c r="I29" s="39"/>
      <c r="J29" s="39"/>
      <c r="K29" s="49">
        <v>0</v>
      </c>
      <c r="L29">
        <v>12</v>
      </c>
    </row>
    <row r="30" spans="1:22" x14ac:dyDescent="0.3">
      <c r="A30" s="58">
        <v>11</v>
      </c>
      <c r="B30" s="58">
        <v>2767</v>
      </c>
      <c r="C30" s="61">
        <v>21</v>
      </c>
      <c r="D30" s="58">
        <v>2795</v>
      </c>
      <c r="E30" s="61"/>
      <c r="F30" s="58"/>
      <c r="G30" s="64"/>
      <c r="H30" s="64"/>
      <c r="I30" s="39"/>
      <c r="J30" s="39"/>
      <c r="K30" s="49">
        <v>0</v>
      </c>
      <c r="L30">
        <v>12</v>
      </c>
    </row>
    <row r="31" spans="1:22" x14ac:dyDescent="0.3">
      <c r="A31" s="58">
        <v>11</v>
      </c>
      <c r="B31" s="58">
        <v>2888</v>
      </c>
      <c r="C31" s="61">
        <v>21</v>
      </c>
      <c r="D31" s="58">
        <v>2907</v>
      </c>
      <c r="E31" s="61"/>
      <c r="F31" s="58"/>
      <c r="G31" s="64"/>
      <c r="H31" s="64"/>
      <c r="I31" s="39"/>
      <c r="J31" s="39"/>
      <c r="K31" s="49">
        <v>0</v>
      </c>
      <c r="L31">
        <v>12</v>
      </c>
    </row>
    <row r="32" spans="1:22" x14ac:dyDescent="0.3">
      <c r="A32" s="58">
        <v>11</v>
      </c>
      <c r="B32" s="58">
        <v>3003</v>
      </c>
      <c r="C32" s="61">
        <v>21</v>
      </c>
      <c r="D32" s="58">
        <v>3016</v>
      </c>
      <c r="E32" s="61"/>
      <c r="F32" s="58"/>
      <c r="G32" s="64"/>
      <c r="H32" s="64"/>
      <c r="I32" s="39"/>
      <c r="J32" s="39"/>
      <c r="K32" s="49">
        <v>0</v>
      </c>
      <c r="L32">
        <v>12</v>
      </c>
    </row>
    <row r="33" spans="1:12" x14ac:dyDescent="0.3">
      <c r="A33" s="58">
        <v>11</v>
      </c>
      <c r="B33" s="58">
        <v>3109</v>
      </c>
      <c r="C33" s="61">
        <v>21</v>
      </c>
      <c r="D33" s="58">
        <v>3127</v>
      </c>
      <c r="E33" s="61"/>
      <c r="F33" s="58"/>
      <c r="G33" s="64"/>
      <c r="H33" s="64"/>
      <c r="I33" s="39"/>
      <c r="J33" s="39"/>
      <c r="K33" s="49">
        <v>0</v>
      </c>
      <c r="L33">
        <v>12</v>
      </c>
    </row>
    <row r="34" spans="1:12" x14ac:dyDescent="0.3">
      <c r="A34" s="58">
        <v>11</v>
      </c>
      <c r="B34" s="58">
        <v>3219</v>
      </c>
      <c r="C34" s="61">
        <v>21</v>
      </c>
      <c r="D34" s="58">
        <v>3228</v>
      </c>
      <c r="E34" s="61"/>
      <c r="F34" s="58"/>
      <c r="G34" s="64"/>
      <c r="H34" s="64"/>
      <c r="I34" s="39"/>
      <c r="J34" s="39"/>
      <c r="K34" s="49">
        <v>0</v>
      </c>
      <c r="L34">
        <v>12</v>
      </c>
    </row>
    <row r="35" spans="1:12" x14ac:dyDescent="0.3">
      <c r="A35" s="58">
        <v>11</v>
      </c>
      <c r="B35" s="58">
        <v>3325</v>
      </c>
      <c r="C35" s="61">
        <v>21</v>
      </c>
      <c r="D35" s="58">
        <v>3344</v>
      </c>
      <c r="E35" s="61"/>
      <c r="F35" s="58"/>
      <c r="G35" s="64"/>
      <c r="H35" s="64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3436</v>
      </c>
      <c r="C36" s="60">
        <v>21</v>
      </c>
      <c r="D36" s="57">
        <v>3450</v>
      </c>
      <c r="E36" s="60"/>
      <c r="F36" s="57"/>
      <c r="G36" s="63"/>
      <c r="H36" s="63"/>
      <c r="I36" s="40"/>
      <c r="J36" s="40"/>
      <c r="K36" s="41">
        <v>0</v>
      </c>
      <c r="L36">
        <v>12</v>
      </c>
    </row>
    <row r="37" spans="1:12" x14ac:dyDescent="0.3">
      <c r="A37" s="57">
        <v>11</v>
      </c>
      <c r="B37" s="57">
        <v>3547</v>
      </c>
      <c r="C37" s="60">
        <v>21</v>
      </c>
      <c r="D37" s="57">
        <v>3574</v>
      </c>
      <c r="E37" s="60"/>
      <c r="F37" s="57"/>
      <c r="G37" s="63"/>
      <c r="H37" s="63"/>
      <c r="I37" s="40"/>
      <c r="J37" s="40"/>
      <c r="K37" s="41">
        <v>0</v>
      </c>
      <c r="L37">
        <v>12</v>
      </c>
    </row>
    <row r="38" spans="1:12" x14ac:dyDescent="0.3">
      <c r="A38" s="57">
        <v>11</v>
      </c>
      <c r="B38" s="57">
        <v>3672</v>
      </c>
      <c r="C38" s="60">
        <v>21</v>
      </c>
      <c r="D38" s="57">
        <v>3751</v>
      </c>
      <c r="E38" s="60"/>
      <c r="F38" s="57"/>
      <c r="G38" s="63"/>
      <c r="H38" s="63"/>
      <c r="I38" s="40"/>
      <c r="J38" s="40"/>
      <c r="K38" s="41">
        <v>0</v>
      </c>
      <c r="L38">
        <v>12</v>
      </c>
    </row>
    <row r="39" spans="1:12" x14ac:dyDescent="0.3">
      <c r="A39" s="57">
        <v>11</v>
      </c>
      <c r="B39" s="57">
        <v>3844</v>
      </c>
      <c r="C39" s="60">
        <v>21</v>
      </c>
      <c r="D39" s="57">
        <v>3879</v>
      </c>
      <c r="E39" s="60"/>
      <c r="F39" s="57"/>
      <c r="G39" s="63"/>
      <c r="H39" s="63"/>
      <c r="I39" s="40"/>
      <c r="J39" s="40"/>
      <c r="K39" s="41">
        <v>0</v>
      </c>
      <c r="L39">
        <v>12</v>
      </c>
    </row>
    <row r="40" spans="1:12" x14ac:dyDescent="0.3">
      <c r="A40" s="57">
        <v>11</v>
      </c>
      <c r="B40" s="57">
        <v>3972</v>
      </c>
      <c r="C40" s="60">
        <v>21</v>
      </c>
      <c r="D40" s="57">
        <v>4059</v>
      </c>
      <c r="E40" s="60"/>
      <c r="F40" s="57"/>
      <c r="G40" s="63"/>
      <c r="H40" s="63"/>
      <c r="I40" s="40"/>
      <c r="J40" s="40"/>
      <c r="K40" s="41">
        <v>0</v>
      </c>
      <c r="L40">
        <v>12</v>
      </c>
    </row>
    <row r="41" spans="1:12" x14ac:dyDescent="0.3">
      <c r="A41" s="57">
        <v>22</v>
      </c>
      <c r="B41" s="57">
        <v>4173</v>
      </c>
      <c r="C41" s="60">
        <v>23</v>
      </c>
      <c r="D41" s="57">
        <v>4184</v>
      </c>
      <c r="E41" s="60"/>
      <c r="F41" s="57"/>
      <c r="G41" s="63"/>
      <c r="H41" s="63"/>
      <c r="I41" s="40"/>
      <c r="J41" s="40"/>
      <c r="K41" s="41">
        <v>0</v>
      </c>
      <c r="L41">
        <v>22</v>
      </c>
    </row>
    <row r="42" spans="1:12" x14ac:dyDescent="0.3">
      <c r="A42" s="57">
        <v>11</v>
      </c>
      <c r="B42" s="57">
        <v>4280</v>
      </c>
      <c r="C42" s="60">
        <v>21</v>
      </c>
      <c r="D42" s="57">
        <v>4289</v>
      </c>
      <c r="E42" s="60"/>
      <c r="F42" s="57"/>
      <c r="G42" s="63"/>
      <c r="H42" s="63"/>
      <c r="I42" s="40"/>
      <c r="J42" s="40"/>
      <c r="K42" s="41">
        <v>0</v>
      </c>
      <c r="L42">
        <v>12</v>
      </c>
    </row>
    <row r="43" spans="1:12" x14ac:dyDescent="0.3">
      <c r="A43" s="58">
        <v>11</v>
      </c>
      <c r="B43" s="58">
        <v>4380</v>
      </c>
      <c r="C43" s="61">
        <v>21</v>
      </c>
      <c r="D43" s="58">
        <v>4390</v>
      </c>
      <c r="E43" s="61"/>
      <c r="F43" s="58"/>
      <c r="G43" s="64"/>
      <c r="H43" s="64"/>
      <c r="I43" s="39"/>
      <c r="J43" s="39"/>
      <c r="K43" s="49">
        <v>0</v>
      </c>
      <c r="L43">
        <v>12</v>
      </c>
    </row>
    <row r="44" spans="1:12" x14ac:dyDescent="0.3">
      <c r="A44" s="58">
        <v>11</v>
      </c>
      <c r="B44" s="58">
        <v>4481</v>
      </c>
      <c r="C44" s="61">
        <v>21</v>
      </c>
      <c r="D44" s="58">
        <v>4499</v>
      </c>
      <c r="E44" s="61"/>
      <c r="F44" s="58"/>
      <c r="G44" s="64"/>
      <c r="H44" s="64"/>
      <c r="I44" s="39"/>
      <c r="J44" s="39"/>
      <c r="K44" s="49">
        <v>0</v>
      </c>
      <c r="L44">
        <v>12</v>
      </c>
    </row>
    <row r="45" spans="1:12" x14ac:dyDescent="0.3">
      <c r="A45" s="58">
        <v>22</v>
      </c>
      <c r="B45" s="58">
        <v>4612</v>
      </c>
      <c r="C45" s="61">
        <v>23</v>
      </c>
      <c r="D45" s="58">
        <v>4636</v>
      </c>
      <c r="E45" s="61"/>
      <c r="F45" s="58"/>
      <c r="G45" s="64"/>
      <c r="H45" s="64"/>
      <c r="I45" s="39"/>
      <c r="J45" s="39"/>
      <c r="K45" s="49">
        <v>0</v>
      </c>
      <c r="L45">
        <v>22</v>
      </c>
    </row>
    <row r="46" spans="1:12" x14ac:dyDescent="0.3">
      <c r="A46" s="58">
        <v>22</v>
      </c>
      <c r="B46" s="58">
        <v>4746</v>
      </c>
      <c r="C46" s="61">
        <v>23</v>
      </c>
      <c r="D46" s="58">
        <v>4762</v>
      </c>
      <c r="E46" s="61"/>
      <c r="F46" s="58"/>
      <c r="G46" s="64"/>
      <c r="H46" s="64"/>
      <c r="I46" s="39"/>
      <c r="J46" s="39"/>
      <c r="K46" s="49">
        <v>0</v>
      </c>
      <c r="L46">
        <v>22</v>
      </c>
    </row>
    <row r="47" spans="1:12" x14ac:dyDescent="0.3">
      <c r="A47" s="58">
        <v>11</v>
      </c>
      <c r="B47" s="58">
        <v>4859</v>
      </c>
      <c r="C47" s="61">
        <v>21</v>
      </c>
      <c r="D47" s="58">
        <v>4892</v>
      </c>
      <c r="E47" s="61"/>
      <c r="F47" s="58"/>
      <c r="G47" s="64"/>
      <c r="H47" s="64"/>
      <c r="I47" s="39"/>
      <c r="J47" s="39"/>
      <c r="K47" s="49">
        <v>0</v>
      </c>
      <c r="L47">
        <v>12</v>
      </c>
    </row>
    <row r="48" spans="1:12" x14ac:dyDescent="0.3">
      <c r="A48" s="58">
        <v>11</v>
      </c>
      <c r="B48" s="58">
        <v>4984</v>
      </c>
      <c r="C48" s="61">
        <v>21</v>
      </c>
      <c r="D48" s="58">
        <v>5020</v>
      </c>
      <c r="E48" s="61"/>
      <c r="F48" s="58"/>
      <c r="G48" s="64"/>
      <c r="H48" s="64"/>
      <c r="I48" s="39"/>
      <c r="J48" s="39"/>
      <c r="K48" s="49">
        <v>0</v>
      </c>
      <c r="L48">
        <v>12</v>
      </c>
    </row>
    <row r="49" spans="1:12" x14ac:dyDescent="0.3">
      <c r="A49" s="58">
        <v>11</v>
      </c>
      <c r="B49" s="58">
        <v>5113</v>
      </c>
      <c r="C49" s="61">
        <v>21</v>
      </c>
      <c r="D49" s="58">
        <v>5141</v>
      </c>
      <c r="E49" s="61"/>
      <c r="F49" s="58"/>
      <c r="G49" s="64"/>
      <c r="H49" s="64"/>
      <c r="I49" s="39"/>
      <c r="J49" s="39"/>
      <c r="K49" s="49">
        <v>1</v>
      </c>
      <c r="L49">
        <v>12</v>
      </c>
    </row>
    <row r="50" spans="1:12" x14ac:dyDescent="0.3">
      <c r="A50" s="17"/>
      <c r="B50" s="17"/>
      <c r="C50" s="17"/>
      <c r="D50" s="17"/>
      <c r="E50" s="17"/>
      <c r="F50" s="17"/>
      <c r="G50" s="17"/>
      <c r="H5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140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45</v>
      </c>
      <c r="V3" s="25" t="s">
        <v>118</v>
      </c>
      <c r="W3">
        <f>COUNTA(L7:L14)</f>
        <v>8</v>
      </c>
      <c r="AA3" s="25" t="s">
        <v>118</v>
      </c>
      <c r="AB3">
        <f>COUNTA(L15:L21)</f>
        <v>7</v>
      </c>
      <c r="AF3" s="25" t="s">
        <v>118</v>
      </c>
      <c r="AG3">
        <f>COUNTA(L22:L29)</f>
        <v>8</v>
      </c>
      <c r="AK3" s="25" t="s">
        <v>118</v>
      </c>
      <c r="AL3">
        <f>COUNTA(L30:L36)</f>
        <v>7</v>
      </c>
      <c r="AP3" s="25" t="s">
        <v>118</v>
      </c>
      <c r="AQ3">
        <f>COUNTA(L37:L44)</f>
        <v>8</v>
      </c>
      <c r="AU3" s="25" t="s">
        <v>118</v>
      </c>
      <c r="AV3">
        <f>COUNTA(L45:L51)</f>
        <v>7</v>
      </c>
    </row>
    <row r="4" spans="1:48" x14ac:dyDescent="0.3">
      <c r="P4" s="25" t="s">
        <v>86</v>
      </c>
      <c r="Q4" s="26">
        <f>SUM(O7:O14)</f>
        <v>45</v>
      </c>
      <c r="V4" s="25" t="s">
        <v>119</v>
      </c>
      <c r="W4">
        <f>SUM(U7:U14)</f>
        <v>8</v>
      </c>
      <c r="AA4" s="25" t="s">
        <v>119</v>
      </c>
      <c r="AB4">
        <f>SUM(Z7:Z14)</f>
        <v>7</v>
      </c>
      <c r="AF4" s="25" t="s">
        <v>119</v>
      </c>
      <c r="AG4">
        <f>SUM(AE7:AE14)</f>
        <v>8</v>
      </c>
      <c r="AK4" s="25" t="s">
        <v>119</v>
      </c>
      <c r="AL4">
        <f>SUM(AJ7:AJ14)</f>
        <v>7</v>
      </c>
      <c r="AP4" s="25" t="s">
        <v>119</v>
      </c>
      <c r="AQ4">
        <f>SUM(AO7:AO14)</f>
        <v>8</v>
      </c>
      <c r="AU4" s="25" t="s">
        <v>119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22</v>
      </c>
      <c r="B7" s="56">
        <v>55</v>
      </c>
      <c r="C7" s="59">
        <v>23</v>
      </c>
      <c r="D7" s="56">
        <v>105</v>
      </c>
      <c r="E7" s="59"/>
      <c r="F7" s="56"/>
      <c r="G7" s="62"/>
      <c r="H7" s="62"/>
      <c r="I7" s="40"/>
      <c r="J7" s="40"/>
      <c r="K7" s="41">
        <v>0</v>
      </c>
      <c r="L7">
        <v>22</v>
      </c>
      <c r="N7" s="34">
        <v>11</v>
      </c>
      <c r="O7" s="34">
        <f>COUNTIF($L$7:$L$500,N7)</f>
        <v>4</v>
      </c>
      <c r="P7" s="34">
        <f>O7/$Q$4</f>
        <v>8.8888888888888892E-2</v>
      </c>
      <c r="Q7" s="34">
        <f>IF(P7=0,0,(P7*((LOG(P7))/LOG(2))))</f>
        <v>-0.31038694189597105</v>
      </c>
      <c r="T7" s="34">
        <f>N7</f>
        <v>11</v>
      </c>
      <c r="U7" s="34">
        <f>COUNTIF(L7:L14,T7)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COUNTIF(L15:L21,Y7)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COUNTIF(L22:L29,AD7)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COUNTIF(L30:L36,AI7)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COUNTIF(L37:L44,AN7)</f>
        <v>3</v>
      </c>
      <c r="AP7" s="34">
        <f>AO7/(AQ4-AO8)</f>
        <v>1</v>
      </c>
      <c r="AQ7" s="34">
        <f>IF(AP7=0,0,(AP7*((LOG(AP7))/LOG(2))))</f>
        <v>0</v>
      </c>
      <c r="AS7" s="34">
        <f>N7</f>
        <v>11</v>
      </c>
      <c r="AT7" s="34">
        <f>COUNTIF(L45:L51,AS7)</f>
        <v>1</v>
      </c>
      <c r="AU7" s="34">
        <f>AT7/(AV4-AT8)</f>
        <v>0.33333333333333331</v>
      </c>
      <c r="AV7" s="34">
        <f>IF(AU7=0,0,(AU7*((LOG(AU7))/LOG(2))))</f>
        <v>-0.52832083357371862</v>
      </c>
    </row>
    <row r="8" spans="1:48" x14ac:dyDescent="0.3">
      <c r="A8" s="57">
        <v>11</v>
      </c>
      <c r="B8" s="57">
        <v>203</v>
      </c>
      <c r="C8" s="60">
        <v>21</v>
      </c>
      <c r="D8" s="57">
        <v>214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34</v>
      </c>
      <c r="P8" s="34">
        <f>O8/$Q$4</f>
        <v>0.75555555555555554</v>
      </c>
      <c r="Q8" s="34">
        <f>IF(P8=0,0,(P8*((LOG(P8))/LOG(2))))</f>
        <v>-0.30553930383771999</v>
      </c>
      <c r="T8" s="34">
        <f>N8</f>
        <v>12</v>
      </c>
      <c r="U8" s="34">
        <f>COUNTIF(L7:L14,T8)</f>
        <v>7</v>
      </c>
      <c r="V8" s="53"/>
      <c r="W8" s="54"/>
      <c r="Y8" s="34">
        <f>N8</f>
        <v>12</v>
      </c>
      <c r="Z8" s="34">
        <f>COUNTIF(L15:L21,Y8)</f>
        <v>5</v>
      </c>
      <c r="AA8" s="53"/>
      <c r="AB8" s="54"/>
      <c r="AD8" s="34">
        <f>N8</f>
        <v>12</v>
      </c>
      <c r="AE8" s="34">
        <f>COUNTIF(L22:L29,AD8)</f>
        <v>7</v>
      </c>
      <c r="AF8" s="53"/>
      <c r="AG8" s="54"/>
      <c r="AI8" s="34">
        <f>N8</f>
        <v>12</v>
      </c>
      <c r="AJ8" s="34">
        <f>COUNTIF(L30:L36,AI8)</f>
        <v>6</v>
      </c>
      <c r="AK8" s="53"/>
      <c r="AL8" s="54"/>
      <c r="AN8" s="34">
        <f>N8</f>
        <v>12</v>
      </c>
      <c r="AO8" s="34">
        <f>COUNTIF(L37:L44,AN8)</f>
        <v>5</v>
      </c>
      <c r="AP8" s="53"/>
      <c r="AQ8" s="54"/>
      <c r="AS8" s="34">
        <f>N8</f>
        <v>12</v>
      </c>
      <c r="AT8" s="34">
        <f>COUNTIF(L45:L51,AS8)</f>
        <v>4</v>
      </c>
      <c r="AU8" s="53"/>
      <c r="AV8" s="54"/>
    </row>
    <row r="9" spans="1:48" x14ac:dyDescent="0.3">
      <c r="A9" s="57">
        <v>11</v>
      </c>
      <c r="B9" s="57">
        <v>306</v>
      </c>
      <c r="C9" s="60">
        <v>21</v>
      </c>
      <c r="D9" s="57">
        <v>316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1</v>
      </c>
      <c r="P9" s="34">
        <f>O9/$Q$4</f>
        <v>2.2222222222222223E-2</v>
      </c>
      <c r="Q9" s="34">
        <f>IF(P9=0,0,(P9*((LOG(P9))/LOG(2))))</f>
        <v>-0.12204117991843723</v>
      </c>
      <c r="T9" s="34">
        <f>N9</f>
        <v>21</v>
      </c>
      <c r="U9" s="34">
        <f>COUNTIF(L7:L14,T9)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COUNTIF(L15:L21,Y9)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COUNTIF(L22:L29,AD9)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COUNTIF(L30:L36,AI9)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COUNTIF(L37:L44,AN9)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COUNTIF(L45:L51,AS9)</f>
        <v>1</v>
      </c>
      <c r="AU9" s="34">
        <f>AT9/(AV4-AT8)</f>
        <v>0.33333333333333331</v>
      </c>
      <c r="AV9" s="34">
        <f>IF(AU9=0,0,(AU9*((LOG(AU9))/LOG(2))))</f>
        <v>-0.52832083357371862</v>
      </c>
    </row>
    <row r="10" spans="1:48" x14ac:dyDescent="0.3">
      <c r="A10" s="57">
        <v>11</v>
      </c>
      <c r="B10" s="57">
        <v>414</v>
      </c>
      <c r="C10" s="60">
        <v>21</v>
      </c>
      <c r="D10" s="57">
        <v>433</v>
      </c>
      <c r="E10" s="60"/>
      <c r="F10" s="57"/>
      <c r="G10" s="63"/>
      <c r="H10" s="63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6</v>
      </c>
      <c r="P10" s="34">
        <f>O10/$Q$4</f>
        <v>0.13333333333333333</v>
      </c>
      <c r="Q10" s="34">
        <f>IF(P10=0,0,(P10*((LOG(P10))/LOG(2))))</f>
        <v>-0.3875854127478025</v>
      </c>
      <c r="T10" s="34">
        <f>N10</f>
        <v>22</v>
      </c>
      <c r="U10" s="34">
        <f>COUNTIF(L7:L14,T10)</f>
        <v>1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COUNTIF(L15:L21,Y10)</f>
        <v>2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COUNTIF(L22:L29,AD10)</f>
        <v>1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COUNTIF(L30:L36,AI10)</f>
        <v>1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COUNTIF(L37:L44,AN10)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COUNTIF(L45:L51,AS10)</f>
        <v>1</v>
      </c>
      <c r="AU10" s="34">
        <f>AT10/(AV4-AT8)</f>
        <v>0.33333333333333331</v>
      </c>
      <c r="AV10" s="34">
        <f>IF(AU10=0,0,(AU10*((LOG(AU10))/LOG(2))))</f>
        <v>-0.52832083357371862</v>
      </c>
    </row>
    <row r="11" spans="1:48" x14ac:dyDescent="0.3">
      <c r="A11" s="57">
        <v>11</v>
      </c>
      <c r="B11" s="57">
        <v>526</v>
      </c>
      <c r="C11" s="60">
        <v>21</v>
      </c>
      <c r="D11" s="57">
        <v>567</v>
      </c>
      <c r="E11" s="60"/>
      <c r="F11" s="57"/>
      <c r="G11" s="63"/>
      <c r="H11" s="63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COUNTIF(L15:L21,Y11)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COUNTIF(L22:L29,AD11)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COUNTIF(L30:L36,AI11)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COUNTIF(L37:L44,AN11)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COUNTIF(L45:L51,AS11)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658</v>
      </c>
      <c r="C12" s="60">
        <v>21</v>
      </c>
      <c r="D12" s="57">
        <v>678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COUNTIF(L15:L21,Y12)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COUNTIF(L22:L29,AD12)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COUNTIF(L30:L36,AI12)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COUNTIF(L37:L44,AN12)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COUNTIF(L45:L51,AS12)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772</v>
      </c>
      <c r="C13" s="60">
        <v>21</v>
      </c>
      <c r="D13" s="57">
        <v>781</v>
      </c>
      <c r="E13" s="60"/>
      <c r="F13" s="57"/>
      <c r="G13" s="63"/>
      <c r="H13" s="63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COUNTIF(L15:L21,Y13)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COUNTIF(L22:L29,AD13)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COUNTIF(L30:L36,AI13)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COUNTIF(L37:L44,AN13)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COUNTIF(L45:L51,AS13)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873</v>
      </c>
      <c r="C14" s="60">
        <v>21</v>
      </c>
      <c r="D14" s="57">
        <v>882</v>
      </c>
      <c r="E14" s="60"/>
      <c r="F14" s="57"/>
      <c r="G14" s="63"/>
      <c r="H14" s="63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COUNTIF(L15:L21,Y14)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COUNTIF(L22:L29,AD14)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COUNTIF(L30:L36,AI14)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COUNTIF(L37:L44,AN14)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COUNTIF(L45:L51,AS14)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8">
        <v>22</v>
      </c>
      <c r="B15" s="58">
        <v>996</v>
      </c>
      <c r="C15" s="61">
        <v>23</v>
      </c>
      <c r="D15" s="58">
        <v>1008</v>
      </c>
      <c r="E15" s="61"/>
      <c r="F15" s="58"/>
      <c r="G15" s="64"/>
      <c r="H15" s="64"/>
      <c r="I15" s="39"/>
      <c r="J15" s="39"/>
      <c r="K15" s="49">
        <v>0</v>
      </c>
      <c r="L15">
        <v>22</v>
      </c>
      <c r="P15">
        <f>SUM(P7:P14)</f>
        <v>1</v>
      </c>
      <c r="Q15">
        <f>-SUM(Q7:Q14)</f>
        <v>1.1255528383999307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1.5849625007211559</v>
      </c>
    </row>
    <row r="16" spans="1:48" x14ac:dyDescent="0.3">
      <c r="A16" s="58">
        <v>22</v>
      </c>
      <c r="B16" s="58">
        <v>1118</v>
      </c>
      <c r="C16" s="61">
        <v>23</v>
      </c>
      <c r="D16" s="58">
        <v>1171</v>
      </c>
      <c r="E16" s="61"/>
      <c r="F16" s="58"/>
      <c r="G16" s="64"/>
      <c r="H16" s="64"/>
      <c r="I16" s="39"/>
      <c r="J16" s="39"/>
      <c r="K16" s="49">
        <v>0</v>
      </c>
      <c r="L16">
        <v>22</v>
      </c>
      <c r="P16" s="27" t="s">
        <v>90</v>
      </c>
      <c r="Q16" s="27">
        <f>Q15/(LOG(Q4)/LOG(2))</f>
        <v>0.20494955321222308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0.56457503405357945</v>
      </c>
    </row>
    <row r="17" spans="1:22" x14ac:dyDescent="0.3">
      <c r="A17" s="58">
        <v>11</v>
      </c>
      <c r="B17" s="58">
        <v>1268</v>
      </c>
      <c r="C17" s="61">
        <v>21</v>
      </c>
      <c r="D17" s="58">
        <v>1275</v>
      </c>
      <c r="E17" s="61"/>
      <c r="F17" s="58"/>
      <c r="G17" s="64"/>
      <c r="H17" s="64"/>
      <c r="I17" s="39"/>
      <c r="J17" s="39"/>
      <c r="K17" s="49">
        <v>0</v>
      </c>
      <c r="L17">
        <v>12</v>
      </c>
    </row>
    <row r="18" spans="1:22" x14ac:dyDescent="0.3">
      <c r="A18" s="58">
        <v>11</v>
      </c>
      <c r="B18" s="58">
        <v>1368</v>
      </c>
      <c r="C18" s="61">
        <v>21</v>
      </c>
      <c r="D18" s="58">
        <v>1399</v>
      </c>
      <c r="E18" s="61"/>
      <c r="F18" s="58"/>
      <c r="G18" s="64"/>
      <c r="H18" s="64"/>
      <c r="I18" s="39"/>
      <c r="J18" s="39"/>
      <c r="K18" s="49">
        <v>0</v>
      </c>
      <c r="L18">
        <v>12</v>
      </c>
    </row>
    <row r="19" spans="1:22" x14ac:dyDescent="0.3">
      <c r="A19" s="58">
        <v>11</v>
      </c>
      <c r="B19" s="58">
        <v>1495</v>
      </c>
      <c r="C19" s="61">
        <v>21</v>
      </c>
      <c r="D19" s="58">
        <v>1511</v>
      </c>
      <c r="E19" s="61"/>
      <c r="F19" s="58"/>
      <c r="G19" s="64"/>
      <c r="H19" s="64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1608</v>
      </c>
      <c r="C20" s="61">
        <v>21</v>
      </c>
      <c r="D20" s="58">
        <v>1625</v>
      </c>
      <c r="E20" s="61"/>
      <c r="F20" s="58"/>
      <c r="G20" s="64"/>
      <c r="H20" s="64"/>
      <c r="I20" s="39"/>
      <c r="J20" s="39"/>
      <c r="K20" s="49">
        <v>0</v>
      </c>
      <c r="L20">
        <v>12</v>
      </c>
      <c r="N20" s="38">
        <f>COUNTIF(L7:L51,G3)</f>
        <v>34</v>
      </c>
      <c r="O20" s="38"/>
      <c r="P20" s="45">
        <v>8</v>
      </c>
      <c r="Q20" s="45">
        <v>7</v>
      </c>
      <c r="R20" s="45">
        <v>8</v>
      </c>
      <c r="S20" s="45">
        <v>7</v>
      </c>
      <c r="T20" s="45">
        <v>8</v>
      </c>
      <c r="U20" s="45">
        <v>7</v>
      </c>
      <c r="V20" s="44"/>
    </row>
    <row r="21" spans="1:22" x14ac:dyDescent="0.3">
      <c r="A21" s="58">
        <v>11</v>
      </c>
      <c r="B21" s="58">
        <v>1717</v>
      </c>
      <c r="C21" s="61">
        <v>21</v>
      </c>
      <c r="D21" s="58">
        <v>1749</v>
      </c>
      <c r="E21" s="61"/>
      <c r="F21" s="58"/>
      <c r="G21" s="64"/>
      <c r="H21" s="64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1845</v>
      </c>
      <c r="C22" s="60">
        <v>21</v>
      </c>
      <c r="D22" s="57">
        <v>1855</v>
      </c>
      <c r="E22" s="60"/>
      <c r="F22" s="57"/>
      <c r="G22" s="63"/>
      <c r="H22" s="63"/>
      <c r="I22" s="40"/>
      <c r="J22" s="40"/>
      <c r="K22" s="41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1949</v>
      </c>
      <c r="C23" s="60">
        <v>21</v>
      </c>
      <c r="D23" s="57">
        <v>1966</v>
      </c>
      <c r="E23" s="60"/>
      <c r="F23" s="57"/>
      <c r="G23" s="63"/>
      <c r="H23" s="63"/>
      <c r="I23" s="40"/>
      <c r="J23" s="40"/>
      <c r="K23" s="41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2064</v>
      </c>
      <c r="C24" s="60">
        <v>21</v>
      </c>
      <c r="D24" s="57">
        <v>2085</v>
      </c>
      <c r="E24" s="60"/>
      <c r="F24" s="57"/>
      <c r="G24" s="63"/>
      <c r="H24" s="63"/>
      <c r="I24" s="40"/>
      <c r="J24" s="40"/>
      <c r="K24" s="41">
        <v>0</v>
      </c>
      <c r="L24">
        <v>12</v>
      </c>
      <c r="O24" s="43" t="s">
        <v>106</v>
      </c>
      <c r="P24" s="45">
        <f>U8</f>
        <v>7</v>
      </c>
      <c r="Q24" s="45">
        <f>Z8</f>
        <v>5</v>
      </c>
      <c r="R24" s="45">
        <f>AE8</f>
        <v>7</v>
      </c>
      <c r="S24" s="45">
        <f>AJ8</f>
        <v>6</v>
      </c>
      <c r="T24" s="45">
        <f>AO8</f>
        <v>5</v>
      </c>
      <c r="U24" s="45">
        <f>AT8</f>
        <v>4</v>
      </c>
      <c r="V24" s="43"/>
    </row>
    <row r="25" spans="1:22" x14ac:dyDescent="0.3">
      <c r="A25" s="57">
        <v>22</v>
      </c>
      <c r="B25" s="57">
        <v>2183</v>
      </c>
      <c r="C25" s="60">
        <v>23</v>
      </c>
      <c r="D25" s="57">
        <v>2226</v>
      </c>
      <c r="E25" s="60"/>
      <c r="F25" s="57"/>
      <c r="G25" s="63"/>
      <c r="H25" s="63"/>
      <c r="I25" s="40"/>
      <c r="J25" s="40"/>
      <c r="K25" s="41">
        <v>0</v>
      </c>
      <c r="L25">
        <v>22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2322</v>
      </c>
      <c r="C26" s="60">
        <v>21</v>
      </c>
      <c r="D26" s="57">
        <v>2370</v>
      </c>
      <c r="E26" s="60"/>
      <c r="F26" s="57"/>
      <c r="G26" s="63"/>
      <c r="H26" s="63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2462</v>
      </c>
      <c r="C27" s="60">
        <v>21</v>
      </c>
      <c r="D27" s="57">
        <v>2472</v>
      </c>
      <c r="E27" s="60"/>
      <c r="F27" s="57"/>
      <c r="G27" s="63"/>
      <c r="H27" s="63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2572</v>
      </c>
      <c r="C28" s="60">
        <v>21</v>
      </c>
      <c r="D28" s="57">
        <v>2607</v>
      </c>
      <c r="E28" s="60"/>
      <c r="F28" s="57"/>
      <c r="G28" s="63"/>
      <c r="H28" s="63"/>
      <c r="I28" s="40"/>
      <c r="J28" s="40"/>
      <c r="K28" s="41">
        <v>0</v>
      </c>
      <c r="L28">
        <v>12</v>
      </c>
      <c r="N28" s="39"/>
      <c r="O28" s="48" t="s">
        <v>110</v>
      </c>
      <c r="P28">
        <f>D14/P20</f>
        <v>110.25</v>
      </c>
      <c r="Q28">
        <f>(D21-D14)/Q20</f>
        <v>123.85714285714286</v>
      </c>
      <c r="R28">
        <f>(D29-D21)/R20</f>
        <v>122.75</v>
      </c>
      <c r="S28">
        <f>(D36-D29)/S20</f>
        <v>133</v>
      </c>
      <c r="T28">
        <f>(D44-D36)/T20</f>
        <v>126.875</v>
      </c>
      <c r="U28">
        <f>(D51-D44)/U20</f>
        <v>138.57142857142858</v>
      </c>
    </row>
    <row r="29" spans="1:22" x14ac:dyDescent="0.3">
      <c r="A29" s="57">
        <v>11</v>
      </c>
      <c r="B29" s="57">
        <v>2703</v>
      </c>
      <c r="C29" s="60">
        <v>21</v>
      </c>
      <c r="D29" s="57">
        <v>2731</v>
      </c>
      <c r="E29" s="60"/>
      <c r="F29" s="57"/>
      <c r="G29" s="63"/>
      <c r="H29" s="63"/>
      <c r="I29" s="40"/>
      <c r="J29" s="40"/>
      <c r="K29" s="41">
        <v>0</v>
      </c>
      <c r="L29">
        <v>12</v>
      </c>
    </row>
    <row r="30" spans="1:22" x14ac:dyDescent="0.3">
      <c r="A30" s="58">
        <v>11</v>
      </c>
      <c r="B30" s="58">
        <v>2826</v>
      </c>
      <c r="C30" s="61">
        <v>21</v>
      </c>
      <c r="D30" s="58">
        <v>2863</v>
      </c>
      <c r="E30" s="61"/>
      <c r="F30" s="58"/>
      <c r="G30" s="64"/>
      <c r="H30" s="64"/>
      <c r="I30" s="39"/>
      <c r="J30" s="39"/>
      <c r="K30" s="49">
        <v>0</v>
      </c>
      <c r="L30">
        <v>12</v>
      </c>
    </row>
    <row r="31" spans="1:22" x14ac:dyDescent="0.3">
      <c r="A31" s="58">
        <v>11</v>
      </c>
      <c r="B31" s="58">
        <v>2962</v>
      </c>
      <c r="C31" s="61">
        <v>21</v>
      </c>
      <c r="D31" s="58">
        <v>2992</v>
      </c>
      <c r="E31" s="61"/>
      <c r="F31" s="58"/>
      <c r="G31" s="64"/>
      <c r="H31" s="64"/>
      <c r="I31" s="39"/>
      <c r="J31" s="39"/>
      <c r="K31" s="49">
        <v>0</v>
      </c>
      <c r="L31">
        <v>12</v>
      </c>
    </row>
    <row r="32" spans="1:22" x14ac:dyDescent="0.3">
      <c r="A32" s="58">
        <v>11</v>
      </c>
      <c r="B32" s="58">
        <v>3089</v>
      </c>
      <c r="C32" s="61">
        <v>21</v>
      </c>
      <c r="D32" s="58">
        <v>3120</v>
      </c>
      <c r="E32" s="61"/>
      <c r="F32" s="58"/>
      <c r="G32" s="64"/>
      <c r="H32" s="64"/>
      <c r="I32" s="39"/>
      <c r="J32" s="39"/>
      <c r="K32" s="49">
        <v>0</v>
      </c>
      <c r="L32">
        <v>12</v>
      </c>
    </row>
    <row r="33" spans="1:12" x14ac:dyDescent="0.3">
      <c r="A33" s="58">
        <v>22</v>
      </c>
      <c r="B33" s="58">
        <v>3234</v>
      </c>
      <c r="C33" s="61">
        <v>23</v>
      </c>
      <c r="D33" s="58">
        <v>3272</v>
      </c>
      <c r="E33" s="61"/>
      <c r="F33" s="58"/>
      <c r="G33" s="64"/>
      <c r="H33" s="64"/>
      <c r="I33" s="39"/>
      <c r="J33" s="39"/>
      <c r="K33" s="49">
        <v>0</v>
      </c>
      <c r="L33">
        <v>22</v>
      </c>
    </row>
    <row r="34" spans="1:12" x14ac:dyDescent="0.3">
      <c r="A34" s="58">
        <v>11</v>
      </c>
      <c r="B34" s="58">
        <v>3370</v>
      </c>
      <c r="C34" s="61">
        <v>21</v>
      </c>
      <c r="D34" s="58">
        <v>3381</v>
      </c>
      <c r="E34" s="61"/>
      <c r="F34" s="58"/>
      <c r="G34" s="64"/>
      <c r="H34" s="64"/>
      <c r="I34" s="39"/>
      <c r="J34" s="39"/>
      <c r="K34" s="49">
        <v>0</v>
      </c>
      <c r="L34">
        <v>12</v>
      </c>
    </row>
    <row r="35" spans="1:12" x14ac:dyDescent="0.3">
      <c r="A35" s="58">
        <v>11</v>
      </c>
      <c r="B35" s="58">
        <v>3474</v>
      </c>
      <c r="C35" s="61">
        <v>21</v>
      </c>
      <c r="D35" s="58">
        <v>3519</v>
      </c>
      <c r="E35" s="61"/>
      <c r="F35" s="58"/>
      <c r="G35" s="64"/>
      <c r="H35" s="64"/>
      <c r="I35" s="39"/>
      <c r="J35" s="39"/>
      <c r="K35" s="49">
        <v>0</v>
      </c>
      <c r="L35">
        <v>12</v>
      </c>
    </row>
    <row r="36" spans="1:12" x14ac:dyDescent="0.3">
      <c r="A36" s="58">
        <v>11</v>
      </c>
      <c r="B36" s="58">
        <v>3616</v>
      </c>
      <c r="C36" s="61">
        <v>21</v>
      </c>
      <c r="D36" s="58">
        <v>3662</v>
      </c>
      <c r="E36" s="61"/>
      <c r="F36" s="58"/>
      <c r="G36" s="64"/>
      <c r="H36" s="64"/>
      <c r="I36" s="39"/>
      <c r="J36" s="39"/>
      <c r="K36" s="49">
        <v>0</v>
      </c>
      <c r="L36">
        <v>12</v>
      </c>
    </row>
    <row r="37" spans="1:12" x14ac:dyDescent="0.3">
      <c r="A37" s="57">
        <v>11</v>
      </c>
      <c r="B37" s="57">
        <v>3754</v>
      </c>
      <c r="C37" s="60">
        <v>21</v>
      </c>
      <c r="D37" s="57">
        <v>3769</v>
      </c>
      <c r="E37" s="60"/>
      <c r="F37" s="57"/>
      <c r="G37" s="63"/>
      <c r="H37" s="63"/>
      <c r="I37" s="40"/>
      <c r="J37" s="40"/>
      <c r="K37" s="41">
        <v>0</v>
      </c>
      <c r="L37">
        <v>12</v>
      </c>
    </row>
    <row r="38" spans="1:12" x14ac:dyDescent="0.3">
      <c r="A38" s="57">
        <v>11</v>
      </c>
      <c r="B38" s="57">
        <v>3868</v>
      </c>
      <c r="C38" s="60">
        <v>12</v>
      </c>
      <c r="D38" s="57">
        <v>3898</v>
      </c>
      <c r="E38" s="60"/>
      <c r="F38" s="57"/>
      <c r="G38" s="63"/>
      <c r="H38" s="63"/>
      <c r="I38" s="40"/>
      <c r="J38" s="40"/>
      <c r="K38" s="41">
        <v>0</v>
      </c>
      <c r="L38">
        <v>11</v>
      </c>
    </row>
    <row r="39" spans="1:12" x14ac:dyDescent="0.3">
      <c r="A39" s="57">
        <v>11</v>
      </c>
      <c r="B39" s="57">
        <v>3990</v>
      </c>
      <c r="C39" s="60">
        <v>21</v>
      </c>
      <c r="D39" s="57">
        <v>4003</v>
      </c>
      <c r="E39" s="60"/>
      <c r="F39" s="57"/>
      <c r="G39" s="63"/>
      <c r="H39" s="63"/>
      <c r="I39" s="40"/>
      <c r="J39" s="40"/>
      <c r="K39" s="41">
        <v>0</v>
      </c>
      <c r="L39">
        <v>12</v>
      </c>
    </row>
    <row r="40" spans="1:12" x14ac:dyDescent="0.3">
      <c r="A40" s="57">
        <v>11</v>
      </c>
      <c r="B40" s="57">
        <v>4095</v>
      </c>
      <c r="C40" s="60">
        <v>21</v>
      </c>
      <c r="D40" s="57">
        <v>4106</v>
      </c>
      <c r="E40" s="60"/>
      <c r="F40" s="57"/>
      <c r="G40" s="63"/>
      <c r="H40" s="63"/>
      <c r="I40" s="40"/>
      <c r="J40" s="40"/>
      <c r="K40" s="41">
        <v>0</v>
      </c>
      <c r="L40">
        <v>12</v>
      </c>
    </row>
    <row r="41" spans="1:12" x14ac:dyDescent="0.3">
      <c r="A41" s="57">
        <v>11</v>
      </c>
      <c r="B41" s="57">
        <v>4204</v>
      </c>
      <c r="C41" s="60">
        <v>21</v>
      </c>
      <c r="D41" s="57">
        <v>4231</v>
      </c>
      <c r="E41" s="60"/>
      <c r="F41" s="57"/>
      <c r="G41" s="63"/>
      <c r="H41" s="63"/>
      <c r="I41" s="40"/>
      <c r="J41" s="40"/>
      <c r="K41" s="41">
        <v>0</v>
      </c>
      <c r="L41">
        <v>12</v>
      </c>
    </row>
    <row r="42" spans="1:12" x14ac:dyDescent="0.3">
      <c r="A42" s="57">
        <v>11</v>
      </c>
      <c r="B42" s="57">
        <v>4327</v>
      </c>
      <c r="C42" s="60">
        <v>21</v>
      </c>
      <c r="D42" s="57">
        <v>4343</v>
      </c>
      <c r="E42" s="60"/>
      <c r="F42" s="57"/>
      <c r="G42" s="63"/>
      <c r="H42" s="63"/>
      <c r="I42" s="40"/>
      <c r="J42" s="40"/>
      <c r="K42" s="41">
        <v>0</v>
      </c>
      <c r="L42">
        <v>12</v>
      </c>
    </row>
    <row r="43" spans="1:12" x14ac:dyDescent="0.3">
      <c r="A43" s="57">
        <v>11</v>
      </c>
      <c r="B43" s="57">
        <v>4434</v>
      </c>
      <c r="C43" s="60">
        <v>12</v>
      </c>
      <c r="D43" s="57">
        <v>4504</v>
      </c>
      <c r="E43" s="60"/>
      <c r="F43" s="57"/>
      <c r="G43" s="63"/>
      <c r="H43" s="63"/>
      <c r="I43" s="40"/>
      <c r="J43" s="40"/>
      <c r="K43" s="41">
        <v>0</v>
      </c>
      <c r="L43">
        <v>11</v>
      </c>
    </row>
    <row r="44" spans="1:12" x14ac:dyDescent="0.3">
      <c r="A44" s="57">
        <v>11</v>
      </c>
      <c r="B44" s="57">
        <v>4665</v>
      </c>
      <c r="C44" s="60">
        <v>12</v>
      </c>
      <c r="D44" s="57">
        <v>4677</v>
      </c>
      <c r="E44" s="60"/>
      <c r="F44" s="57"/>
      <c r="G44" s="63"/>
      <c r="H44" s="63"/>
      <c r="I44" s="40"/>
      <c r="J44" s="40"/>
      <c r="K44" s="41">
        <v>0</v>
      </c>
      <c r="L44">
        <v>11</v>
      </c>
    </row>
    <row r="45" spans="1:12" x14ac:dyDescent="0.3">
      <c r="A45" s="58">
        <v>11</v>
      </c>
      <c r="B45" s="58">
        <v>4774</v>
      </c>
      <c r="C45" s="61">
        <v>21</v>
      </c>
      <c r="D45" s="58">
        <v>4791</v>
      </c>
      <c r="E45" s="61"/>
      <c r="F45" s="58"/>
      <c r="G45" s="64"/>
      <c r="H45" s="64"/>
      <c r="I45" s="39"/>
      <c r="J45" s="39"/>
      <c r="K45" s="49">
        <v>0</v>
      </c>
      <c r="L45">
        <v>12</v>
      </c>
    </row>
    <row r="46" spans="1:12" x14ac:dyDescent="0.3">
      <c r="A46" s="58">
        <v>11</v>
      </c>
      <c r="B46" s="58">
        <v>4886</v>
      </c>
      <c r="C46" s="61">
        <v>21</v>
      </c>
      <c r="D46" s="58">
        <v>4929</v>
      </c>
      <c r="E46" s="61"/>
      <c r="F46" s="58"/>
      <c r="G46" s="64"/>
      <c r="H46" s="64"/>
      <c r="I46" s="39"/>
      <c r="J46" s="39"/>
      <c r="K46" s="49">
        <v>0</v>
      </c>
      <c r="L46">
        <v>12</v>
      </c>
    </row>
    <row r="47" spans="1:12" x14ac:dyDescent="0.3">
      <c r="A47" s="58">
        <v>22</v>
      </c>
      <c r="B47" s="58">
        <v>5029</v>
      </c>
      <c r="C47" s="61">
        <v>23</v>
      </c>
      <c r="D47" s="58">
        <v>5061</v>
      </c>
      <c r="E47" s="61"/>
      <c r="F47" s="58"/>
      <c r="G47" s="64"/>
      <c r="H47" s="64"/>
      <c r="I47" s="39"/>
      <c r="J47" s="39"/>
      <c r="K47" s="49">
        <v>0</v>
      </c>
      <c r="L47">
        <v>22</v>
      </c>
    </row>
    <row r="48" spans="1:12" x14ac:dyDescent="0.3">
      <c r="A48" s="58">
        <v>22</v>
      </c>
      <c r="B48" s="58">
        <v>5170</v>
      </c>
      <c r="C48" s="61">
        <v>14</v>
      </c>
      <c r="D48" s="58">
        <v>5247</v>
      </c>
      <c r="E48" s="61"/>
      <c r="F48" s="58"/>
      <c r="G48" s="64"/>
      <c r="H48" s="64"/>
      <c r="I48" s="39"/>
      <c r="J48" s="39"/>
      <c r="K48" s="49">
        <v>0</v>
      </c>
      <c r="L48">
        <v>21</v>
      </c>
    </row>
    <row r="49" spans="1:12" x14ac:dyDescent="0.3">
      <c r="A49" s="58">
        <v>11</v>
      </c>
      <c r="B49" s="58">
        <v>5346</v>
      </c>
      <c r="C49" s="61">
        <v>21</v>
      </c>
      <c r="D49" s="58">
        <v>5355</v>
      </c>
      <c r="E49" s="61"/>
      <c r="F49" s="58"/>
      <c r="G49" s="64"/>
      <c r="H49" s="64"/>
      <c r="I49" s="39"/>
      <c r="J49" s="39"/>
      <c r="K49" s="49">
        <v>0</v>
      </c>
      <c r="L49">
        <v>12</v>
      </c>
    </row>
    <row r="50" spans="1:12" x14ac:dyDescent="0.3">
      <c r="A50" s="58">
        <v>11</v>
      </c>
      <c r="B50" s="58">
        <v>5448</v>
      </c>
      <c r="C50" s="61">
        <v>12</v>
      </c>
      <c r="D50" s="58">
        <v>5521</v>
      </c>
      <c r="E50" s="61"/>
      <c r="F50" s="58"/>
      <c r="G50" s="64"/>
      <c r="H50" s="64"/>
      <c r="I50" s="39"/>
      <c r="J50" s="39"/>
      <c r="K50" s="49">
        <v>0</v>
      </c>
      <c r="L50">
        <v>11</v>
      </c>
    </row>
    <row r="51" spans="1:12" x14ac:dyDescent="0.3">
      <c r="A51" s="58">
        <v>11</v>
      </c>
      <c r="B51" s="58">
        <v>5619</v>
      </c>
      <c r="C51" s="61">
        <v>21</v>
      </c>
      <c r="D51" s="58">
        <v>5647</v>
      </c>
      <c r="E51" s="61"/>
      <c r="F51" s="58"/>
      <c r="G51" s="64"/>
      <c r="H51" s="64"/>
      <c r="I51" s="39"/>
      <c r="J51" s="39"/>
      <c r="K51" s="49">
        <v>1</v>
      </c>
      <c r="L51">
        <v>12</v>
      </c>
    </row>
    <row r="52" spans="1:12" x14ac:dyDescent="0.3">
      <c r="A52" s="17"/>
      <c r="B52" s="17"/>
      <c r="C52" s="17"/>
      <c r="D52" s="17"/>
      <c r="E52" s="17"/>
      <c r="F52" s="17"/>
      <c r="G52" s="17"/>
      <c r="H5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150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50</v>
      </c>
      <c r="V3" s="25" t="s">
        <v>118</v>
      </c>
      <c r="W3">
        <f>COUNTA(L7:L14)</f>
        <v>8</v>
      </c>
      <c r="AA3" s="25" t="s">
        <v>118</v>
      </c>
      <c r="AB3">
        <f>COUNTA(L15:L23)</f>
        <v>9</v>
      </c>
      <c r="AF3" s="25" t="s">
        <v>118</v>
      </c>
      <c r="AG3">
        <f>COUNTA(L24:L31)</f>
        <v>8</v>
      </c>
      <c r="AK3" s="25" t="s">
        <v>118</v>
      </c>
      <c r="AL3">
        <f>COUNTA(L32:L39)</f>
        <v>8</v>
      </c>
      <c r="AP3" s="25" t="s">
        <v>118</v>
      </c>
      <c r="AQ3">
        <f>COUNTA(L40:L48)</f>
        <v>9</v>
      </c>
      <c r="AU3" s="25" t="s">
        <v>118</v>
      </c>
      <c r="AV3">
        <f>COUNTA(L49:L56)</f>
        <v>8</v>
      </c>
    </row>
    <row r="4" spans="1:48" x14ac:dyDescent="0.3">
      <c r="P4" s="25" t="s">
        <v>86</v>
      </c>
      <c r="Q4" s="26">
        <f>SUM(O7:O14)</f>
        <v>50</v>
      </c>
      <c r="V4" s="25" t="s">
        <v>119</v>
      </c>
      <c r="W4">
        <f>SUM(U7:U14)</f>
        <v>8</v>
      </c>
      <c r="AA4" s="25" t="s">
        <v>119</v>
      </c>
      <c r="AB4">
        <f>SUM(Z7:Z14)</f>
        <v>9</v>
      </c>
      <c r="AF4" s="25" t="s">
        <v>119</v>
      </c>
      <c r="AG4">
        <f>SUM(AE7:AE14)</f>
        <v>8</v>
      </c>
      <c r="AK4" s="25" t="s">
        <v>119</v>
      </c>
      <c r="AL4">
        <f>SUM(AJ7:AJ14)</f>
        <v>8</v>
      </c>
      <c r="AP4" s="25" t="s">
        <v>119</v>
      </c>
      <c r="AQ4">
        <f>SUM(AO7:AO14)</f>
        <v>9</v>
      </c>
      <c r="AU4" s="25" t="s">
        <v>119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40</v>
      </c>
      <c r="C7" s="59">
        <v>12</v>
      </c>
      <c r="D7" s="56">
        <v>83</v>
      </c>
      <c r="E7" s="59"/>
      <c r="F7" s="56"/>
      <c r="G7" s="62"/>
      <c r="H7" s="62"/>
      <c r="I7" s="40"/>
      <c r="J7" s="40"/>
      <c r="K7" s="41">
        <v>0</v>
      </c>
      <c r="L7">
        <v>11</v>
      </c>
      <c r="N7" s="34">
        <v>11</v>
      </c>
      <c r="O7" s="34">
        <f>COUNTIF($L$7:$L$500,N7)</f>
        <v>11</v>
      </c>
      <c r="P7" s="34">
        <f>O7/$Q$4</f>
        <v>0.22</v>
      </c>
      <c r="Q7" s="34">
        <f>IF(P7=0,0,(P7*((LOG(P7))/LOG(2))))</f>
        <v>-0.48057340565023393</v>
      </c>
      <c r="T7" s="34">
        <f>N7</f>
        <v>11</v>
      </c>
      <c r="U7" s="34">
        <f>COUNTIF(L7:L14,T7)</f>
        <v>2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COUNTIF(L15:L23,Y7)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COUNTIF(L24:L31,AD7)</f>
        <v>7</v>
      </c>
      <c r="AF7" s="34">
        <f>AE7/(AG4-AE8)</f>
        <v>1</v>
      </c>
      <c r="AG7" s="34">
        <f>IF(AF7=0,0,(AF7*((LOG(AF7))/LOG(2))))</f>
        <v>0</v>
      </c>
      <c r="AI7" s="34">
        <f>N7</f>
        <v>11</v>
      </c>
      <c r="AJ7" s="34">
        <f>COUNTIF(L32:L39,AI7)</f>
        <v>1</v>
      </c>
      <c r="AK7" s="34">
        <f>AJ7/(AL4-AJ8)</f>
        <v>0.5</v>
      </c>
      <c r="AL7" s="34">
        <f>IF(AK7=0,0,(AK7*((LOG(AK7))/LOG(2))))</f>
        <v>-0.5</v>
      </c>
      <c r="AN7" s="34">
        <f>N7</f>
        <v>11</v>
      </c>
      <c r="AO7" s="34">
        <f>COUNTIF(L40:L48,AN7)</f>
        <v>1</v>
      </c>
      <c r="AP7" s="34">
        <f>AO7/(AQ4-AO8)</f>
        <v>0.5</v>
      </c>
      <c r="AQ7" s="34">
        <f>IF(AP7=0,0,(AP7*((LOG(AP7))/LOG(2))))</f>
        <v>-0.5</v>
      </c>
      <c r="AS7" s="34">
        <f>N7</f>
        <v>11</v>
      </c>
      <c r="AT7" s="34">
        <f>COUNTIF(L49:L56,AS7)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7">
        <v>11</v>
      </c>
      <c r="B8" s="57">
        <v>188</v>
      </c>
      <c r="C8" s="60">
        <v>21</v>
      </c>
      <c r="D8" s="57">
        <v>228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37</v>
      </c>
      <c r="P8" s="34">
        <f>O8/$Q$4</f>
        <v>0.74</v>
      </c>
      <c r="Q8" s="34">
        <f>IF(P8=0,0,(P8*((LOG(P8))/LOG(2))))</f>
        <v>-0.3214580898678735</v>
      </c>
      <c r="T8" s="34">
        <f>N8</f>
        <v>12</v>
      </c>
      <c r="U8" s="34">
        <f>COUNTIF(L7:L14,T8)</f>
        <v>6</v>
      </c>
      <c r="V8" s="53"/>
      <c r="W8" s="54"/>
      <c r="Y8" s="34">
        <f>N8</f>
        <v>12</v>
      </c>
      <c r="Z8" s="34">
        <f>COUNTIF(L15:L23,Y8)</f>
        <v>9</v>
      </c>
      <c r="AA8" s="53"/>
      <c r="AB8" s="54"/>
      <c r="AD8" s="34">
        <f>N8</f>
        <v>12</v>
      </c>
      <c r="AE8" s="34">
        <f>COUNTIF(L24:L31,AD8)</f>
        <v>1</v>
      </c>
      <c r="AF8" s="53"/>
      <c r="AG8" s="54"/>
      <c r="AI8" s="34">
        <f>N8</f>
        <v>12</v>
      </c>
      <c r="AJ8" s="34">
        <f>COUNTIF(L32:L39,AI8)</f>
        <v>6</v>
      </c>
      <c r="AK8" s="53"/>
      <c r="AL8" s="54"/>
      <c r="AN8" s="34">
        <f>N8</f>
        <v>12</v>
      </c>
      <c r="AO8" s="34">
        <f>COUNTIF(L40:L48,AN8)</f>
        <v>7</v>
      </c>
      <c r="AP8" s="53"/>
      <c r="AQ8" s="54"/>
      <c r="AS8" s="34">
        <f>N8</f>
        <v>12</v>
      </c>
      <c r="AT8" s="34">
        <f>COUNTIF(L49:L56,AS8)</f>
        <v>8</v>
      </c>
      <c r="AU8" s="53"/>
      <c r="AV8" s="54"/>
    </row>
    <row r="9" spans="1:48" x14ac:dyDescent="0.3">
      <c r="A9" s="57">
        <v>11</v>
      </c>
      <c r="B9" s="57">
        <v>321</v>
      </c>
      <c r="C9" s="60">
        <v>21</v>
      </c>
      <c r="D9" s="57">
        <v>336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COUNTIF(L7:L14,T9)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COUNTIF(L15:L23,Y9)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COUNTIF(L24:L31,AD9)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COUNTIF(L32:L39,AI9)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COUNTIF(L40:L48,AN9)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COUNTIF(L49:L56,AS9)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7">
        <v>11</v>
      </c>
      <c r="B10" s="57">
        <v>439</v>
      </c>
      <c r="C10" s="60">
        <v>21</v>
      </c>
      <c r="D10" s="57">
        <v>524</v>
      </c>
      <c r="E10" s="60"/>
      <c r="F10" s="57"/>
      <c r="G10" s="63"/>
      <c r="H10" s="63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2</v>
      </c>
      <c r="P10" s="34">
        <f>O10/$Q$4</f>
        <v>0.04</v>
      </c>
      <c r="Q10" s="34">
        <f>IF(P10=0,0,(P10*((LOG(P10))/LOG(2))))</f>
        <v>-0.18575424759098899</v>
      </c>
      <c r="T10" s="34">
        <f>N10</f>
        <v>22</v>
      </c>
      <c r="U10" s="34">
        <f>COUNTIF(L7:L14,T10)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COUNTIF(L15:L23,Y10)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COUNTIF(L24:L31,AD10)</f>
        <v>0</v>
      </c>
      <c r="AF10" s="34">
        <f>AE10/(AG4-AE8)</f>
        <v>0</v>
      </c>
      <c r="AG10" s="34">
        <f>IF(AF10=0,0,(AF10*((LOG(AF10))/LOG(2))))</f>
        <v>0</v>
      </c>
      <c r="AI10" s="34">
        <f>N10</f>
        <v>22</v>
      </c>
      <c r="AJ10" s="34">
        <f>COUNTIF(L32:L39,AI10)</f>
        <v>1</v>
      </c>
      <c r="AK10" s="34">
        <f>AJ10/(AL4-AJ8)</f>
        <v>0.5</v>
      </c>
      <c r="AL10" s="34">
        <f>IF(AK10=0,0,(AK10*((LOG(AK10))/LOG(2))))</f>
        <v>-0.5</v>
      </c>
      <c r="AN10" s="34">
        <f>N10</f>
        <v>22</v>
      </c>
      <c r="AO10" s="34">
        <f>COUNTIF(L40:L48,AN10)</f>
        <v>1</v>
      </c>
      <c r="AP10" s="34">
        <f>AO10/(AQ4-AO8)</f>
        <v>0.5</v>
      </c>
      <c r="AQ10" s="34">
        <f>IF(AP10=0,0,(AP10*((LOG(AP10))/LOG(2))))</f>
        <v>-0.5</v>
      </c>
      <c r="AS10" s="34">
        <f>N10</f>
        <v>22</v>
      </c>
      <c r="AT10" s="34">
        <f>COUNTIF(L49:L56,AS10)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7">
        <v>11</v>
      </c>
      <c r="B11" s="57">
        <v>615</v>
      </c>
      <c r="C11" s="60">
        <v>12</v>
      </c>
      <c r="D11" s="57">
        <v>689</v>
      </c>
      <c r="E11" s="60"/>
      <c r="F11" s="57"/>
      <c r="G11" s="63"/>
      <c r="H11" s="63"/>
      <c r="I11" s="40"/>
      <c r="J11" s="40"/>
      <c r="K11" s="41">
        <v>0</v>
      </c>
      <c r="L11">
        <v>11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COUNTIF(L15:L23,Y11)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COUNTIF(L24:L31,AD11)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COUNTIF(L32:L39,AI11)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COUNTIF(L40:L48,AN11)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COUNTIF(L49:L56,AS11)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7">
        <v>11</v>
      </c>
      <c r="B12" s="57">
        <v>787</v>
      </c>
      <c r="C12" s="60">
        <v>21</v>
      </c>
      <c r="D12" s="57">
        <v>801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COUNTIF(L15:L23,Y12)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COUNTIF(L24:L31,AD12)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COUNTIF(L32:L39,AI12)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COUNTIF(L40:L48,AN12)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COUNTIF(L49:L56,AS12)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7">
        <v>11</v>
      </c>
      <c r="B13" s="57">
        <v>898</v>
      </c>
      <c r="C13" s="60">
        <v>21</v>
      </c>
      <c r="D13" s="57">
        <v>938</v>
      </c>
      <c r="E13" s="60"/>
      <c r="F13" s="57"/>
      <c r="G13" s="63"/>
      <c r="H13" s="63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COUNTIF(L15:L23,Y13)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COUNTIF(L24:L31,AD13)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COUNTIF(L32:L39,AI13)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COUNTIF(L40:L48,AN13)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COUNTIF(L49:L56,AS13)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7">
        <v>11</v>
      </c>
      <c r="B14" s="57">
        <v>1035</v>
      </c>
      <c r="C14" s="60">
        <v>21</v>
      </c>
      <c r="D14" s="57">
        <v>1116</v>
      </c>
      <c r="E14" s="60"/>
      <c r="F14" s="57"/>
      <c r="G14" s="63"/>
      <c r="H14" s="63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COUNTIF(L15:L23,Y14)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COUNTIF(L24:L31,AD14)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COUNTIF(L32:L39,AI14)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COUNTIF(L40:L48,AN14)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COUNTIF(L49:L56,AS14)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8">
        <v>11</v>
      </c>
      <c r="B15" s="58">
        <v>1213</v>
      </c>
      <c r="C15" s="61">
        <v>21</v>
      </c>
      <c r="D15" s="58">
        <v>1226</v>
      </c>
      <c r="E15" s="61"/>
      <c r="F15" s="58"/>
      <c r="G15" s="64"/>
      <c r="H15" s="64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0.98778574310909639</v>
      </c>
      <c r="V15">
        <f>SUM(V7:V14)</f>
        <v>1</v>
      </c>
      <c r="W15">
        <f>-SUM(W7:W14)</f>
        <v>0</v>
      </c>
      <c r="AA15" t="e">
        <f>SUM(AA7:AA14)</f>
        <v>#DIV/0!</v>
      </c>
      <c r="AB15" t="e">
        <f>-SUM(AB7:AB14)</f>
        <v>#DIV/0!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1</v>
      </c>
      <c r="AP15">
        <f>SUM(AP7:AP14)</f>
        <v>1</v>
      </c>
      <c r="AQ15">
        <f>-SUM(AQ7:AQ14)</f>
        <v>1</v>
      </c>
      <c r="AU15" t="e">
        <f>SUM(AU7:AU14)</f>
        <v>#DIV/0!</v>
      </c>
      <c r="AV15" t="e">
        <f>-SUM(AV7:AV14)</f>
        <v>#DIV/0!</v>
      </c>
    </row>
    <row r="16" spans="1:48" x14ac:dyDescent="0.3">
      <c r="A16" s="58">
        <v>11</v>
      </c>
      <c r="B16" s="58">
        <v>1319</v>
      </c>
      <c r="C16" s="61">
        <v>21</v>
      </c>
      <c r="D16" s="58">
        <v>1353</v>
      </c>
      <c r="E16" s="61"/>
      <c r="F16" s="58"/>
      <c r="G16" s="64"/>
      <c r="H16" s="64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0.17501965143951057</v>
      </c>
      <c r="V16" s="27" t="s">
        <v>117</v>
      </c>
      <c r="W16" s="27">
        <f>W15/(LOG(W4)/LOG(2))</f>
        <v>0</v>
      </c>
      <c r="AA16" s="27" t="s">
        <v>120</v>
      </c>
      <c r="AB16" s="27" t="e">
        <f>AB15/(LOG(AB4)/LOG(2))</f>
        <v>#DIV/0!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0.33333333333333331</v>
      </c>
      <c r="AP16" s="27" t="s">
        <v>123</v>
      </c>
      <c r="AQ16" s="27">
        <f>AQ15/(LOG(AQ4)/LOG(2))</f>
        <v>0.31546487678572877</v>
      </c>
      <c r="AU16" s="27" t="s">
        <v>124</v>
      </c>
      <c r="AV16" s="27" t="e">
        <f>AV15/(LOG(AV4)/LOG(2))</f>
        <v>#DIV/0!</v>
      </c>
    </row>
    <row r="17" spans="1:22" x14ac:dyDescent="0.3">
      <c r="A17" s="58">
        <v>11</v>
      </c>
      <c r="B17" s="58">
        <v>1451</v>
      </c>
      <c r="C17" s="61">
        <v>21</v>
      </c>
      <c r="D17" s="58">
        <v>1489</v>
      </c>
      <c r="E17" s="61"/>
      <c r="F17" s="58"/>
      <c r="G17" s="64"/>
      <c r="H17" s="64"/>
      <c r="I17" s="39"/>
      <c r="J17" s="39"/>
      <c r="K17" s="49">
        <v>0</v>
      </c>
      <c r="L17">
        <v>12</v>
      </c>
    </row>
    <row r="18" spans="1:22" x14ac:dyDescent="0.3">
      <c r="A18" s="58">
        <v>11</v>
      </c>
      <c r="B18" s="58">
        <v>1586</v>
      </c>
      <c r="C18" s="61">
        <v>21</v>
      </c>
      <c r="D18" s="58">
        <v>1695</v>
      </c>
      <c r="E18" s="61"/>
      <c r="F18" s="58"/>
      <c r="G18" s="64"/>
      <c r="H18" s="64"/>
      <c r="I18" s="39"/>
      <c r="J18" s="39"/>
      <c r="K18" s="49">
        <v>0</v>
      </c>
      <c r="L18">
        <v>12</v>
      </c>
    </row>
    <row r="19" spans="1:22" x14ac:dyDescent="0.3">
      <c r="A19" s="58">
        <v>11</v>
      </c>
      <c r="B19" s="58">
        <v>1788</v>
      </c>
      <c r="C19" s="61">
        <v>21</v>
      </c>
      <c r="D19" s="58">
        <v>1860</v>
      </c>
      <c r="E19" s="61"/>
      <c r="F19" s="58"/>
      <c r="G19" s="64"/>
      <c r="H19" s="64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1952</v>
      </c>
      <c r="C20" s="61">
        <v>21</v>
      </c>
      <c r="D20" s="58">
        <v>1963</v>
      </c>
      <c r="E20" s="61"/>
      <c r="F20" s="58"/>
      <c r="G20" s="64"/>
      <c r="H20" s="64"/>
      <c r="I20" s="39"/>
      <c r="J20" s="39"/>
      <c r="K20" s="49">
        <v>0</v>
      </c>
      <c r="L20">
        <v>12</v>
      </c>
      <c r="N20" s="38">
        <f>COUNTIF(L7:L56,G3)</f>
        <v>37</v>
      </c>
      <c r="O20" s="38"/>
      <c r="P20" s="45">
        <v>8</v>
      </c>
      <c r="Q20" s="45">
        <v>9</v>
      </c>
      <c r="R20" s="45">
        <v>8</v>
      </c>
      <c r="S20" s="45">
        <v>8</v>
      </c>
      <c r="T20" s="45">
        <v>9</v>
      </c>
      <c r="U20" s="45">
        <v>8</v>
      </c>
      <c r="V20" s="44"/>
    </row>
    <row r="21" spans="1:22" x14ac:dyDescent="0.3">
      <c r="A21" s="58">
        <v>11</v>
      </c>
      <c r="B21" s="58">
        <v>2061</v>
      </c>
      <c r="C21" s="61">
        <v>21</v>
      </c>
      <c r="D21" s="58">
        <v>2083</v>
      </c>
      <c r="E21" s="61"/>
      <c r="F21" s="58"/>
      <c r="G21" s="64"/>
      <c r="H21" s="64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11</v>
      </c>
      <c r="B22" s="58">
        <v>2185</v>
      </c>
      <c r="C22" s="61">
        <v>21</v>
      </c>
      <c r="D22" s="58">
        <v>2244</v>
      </c>
      <c r="E22" s="61"/>
      <c r="F22" s="58"/>
      <c r="G22" s="64"/>
      <c r="H22" s="64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8">
        <v>11</v>
      </c>
      <c r="B23" s="58">
        <v>2344</v>
      </c>
      <c r="C23" s="61">
        <v>21</v>
      </c>
      <c r="D23" s="58">
        <v>2390</v>
      </c>
      <c r="E23" s="61"/>
      <c r="F23" s="58"/>
      <c r="G23" s="64"/>
      <c r="H23" s="64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2484</v>
      </c>
      <c r="C24" s="60">
        <v>12</v>
      </c>
      <c r="D24" s="57">
        <v>2509</v>
      </c>
      <c r="E24" s="60"/>
      <c r="F24" s="57"/>
      <c r="G24" s="63"/>
      <c r="H24" s="63"/>
      <c r="I24" s="40"/>
      <c r="J24" s="40"/>
      <c r="K24" s="41">
        <v>0</v>
      </c>
      <c r="L24">
        <v>11</v>
      </c>
      <c r="O24" s="43" t="s">
        <v>106</v>
      </c>
      <c r="P24" s="45">
        <f>U8</f>
        <v>6</v>
      </c>
      <c r="Q24" s="45">
        <f>Z8</f>
        <v>9</v>
      </c>
      <c r="R24" s="45">
        <f>AE8</f>
        <v>1</v>
      </c>
      <c r="S24" s="45">
        <f>AJ8</f>
        <v>6</v>
      </c>
      <c r="T24" s="45">
        <f>AO8</f>
        <v>7</v>
      </c>
      <c r="U24" s="45">
        <f>AT8</f>
        <v>8</v>
      </c>
      <c r="V24" s="43"/>
    </row>
    <row r="25" spans="1:22" x14ac:dyDescent="0.3">
      <c r="A25" s="57">
        <v>11</v>
      </c>
      <c r="B25" s="57">
        <v>2605</v>
      </c>
      <c r="C25" s="60">
        <v>12</v>
      </c>
      <c r="D25" s="57">
        <v>2644</v>
      </c>
      <c r="E25" s="60"/>
      <c r="F25" s="57"/>
      <c r="G25" s="63"/>
      <c r="H25" s="63"/>
      <c r="I25" s="40"/>
      <c r="J25" s="40"/>
      <c r="K25" s="41">
        <v>0</v>
      </c>
      <c r="L25">
        <v>11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2742</v>
      </c>
      <c r="C26" s="60">
        <v>12</v>
      </c>
      <c r="D26" s="57">
        <v>2767</v>
      </c>
      <c r="E26" s="60"/>
      <c r="F26" s="57"/>
      <c r="G26" s="63"/>
      <c r="H26" s="63"/>
      <c r="I26" s="40"/>
      <c r="J26" s="40"/>
      <c r="K26" s="41">
        <v>0</v>
      </c>
      <c r="L26">
        <v>11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2898</v>
      </c>
      <c r="C27" s="60">
        <v>12</v>
      </c>
      <c r="D27" s="57">
        <v>2906</v>
      </c>
      <c r="E27" s="60"/>
      <c r="F27" s="57"/>
      <c r="G27" s="63"/>
      <c r="H27" s="63"/>
      <c r="I27" s="40"/>
      <c r="J27" s="40"/>
      <c r="K27" s="41">
        <v>0</v>
      </c>
      <c r="L27">
        <v>11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3003</v>
      </c>
      <c r="C28" s="60">
        <v>12</v>
      </c>
      <c r="D28" s="57">
        <v>3036</v>
      </c>
      <c r="E28" s="60"/>
      <c r="F28" s="57"/>
      <c r="G28" s="63"/>
      <c r="H28" s="63"/>
      <c r="I28" s="40"/>
      <c r="J28" s="40"/>
      <c r="K28" s="41">
        <v>0</v>
      </c>
      <c r="L28">
        <v>11</v>
      </c>
      <c r="N28" s="39"/>
      <c r="O28" s="48" t="s">
        <v>110</v>
      </c>
      <c r="P28">
        <f>D14/P20</f>
        <v>139.5</v>
      </c>
      <c r="Q28">
        <f>(D23-D14)/Q20</f>
        <v>141.55555555555554</v>
      </c>
      <c r="R28">
        <f>(D31-D23)/R20</f>
        <v>127</v>
      </c>
      <c r="S28">
        <f>(D39-D31)/S20</f>
        <v>128.875</v>
      </c>
      <c r="T28">
        <f>(D48-D39)/T20</f>
        <v>122.22222222222223</v>
      </c>
      <c r="U28">
        <f>(D56-D48)/U20</f>
        <v>117.875</v>
      </c>
    </row>
    <row r="29" spans="1:22" x14ac:dyDescent="0.3">
      <c r="A29" s="57">
        <v>11</v>
      </c>
      <c r="B29" s="57">
        <v>3134</v>
      </c>
      <c r="C29" s="60">
        <v>12</v>
      </c>
      <c r="D29" s="57">
        <v>3166</v>
      </c>
      <c r="E29" s="60"/>
      <c r="F29" s="57"/>
      <c r="G29" s="63"/>
      <c r="H29" s="63"/>
      <c r="I29" s="40"/>
      <c r="J29" s="40"/>
      <c r="K29" s="41">
        <v>0</v>
      </c>
      <c r="L29">
        <v>11</v>
      </c>
    </row>
    <row r="30" spans="1:22" x14ac:dyDescent="0.3">
      <c r="A30" s="57">
        <v>11</v>
      </c>
      <c r="B30" s="57">
        <v>3263</v>
      </c>
      <c r="C30" s="60">
        <v>21</v>
      </c>
      <c r="D30" s="57">
        <v>3281</v>
      </c>
      <c r="E30" s="60"/>
      <c r="F30" s="57"/>
      <c r="G30" s="63"/>
      <c r="H30" s="63"/>
      <c r="I30" s="40"/>
      <c r="J30" s="40"/>
      <c r="K30" s="41">
        <v>0</v>
      </c>
      <c r="L30">
        <v>12</v>
      </c>
    </row>
    <row r="31" spans="1:22" x14ac:dyDescent="0.3">
      <c r="A31" s="57">
        <v>11</v>
      </c>
      <c r="B31" s="57">
        <v>3376</v>
      </c>
      <c r="C31" s="60">
        <v>12</v>
      </c>
      <c r="D31" s="57">
        <v>3406</v>
      </c>
      <c r="E31" s="60"/>
      <c r="F31" s="57"/>
      <c r="G31" s="63"/>
      <c r="H31" s="63"/>
      <c r="I31" s="40"/>
      <c r="J31" s="40"/>
      <c r="K31" s="41">
        <v>0</v>
      </c>
      <c r="L31">
        <v>11</v>
      </c>
    </row>
    <row r="32" spans="1:22" x14ac:dyDescent="0.3">
      <c r="A32" s="58">
        <v>11</v>
      </c>
      <c r="B32" s="58">
        <v>3503</v>
      </c>
      <c r="C32" s="61">
        <v>21</v>
      </c>
      <c r="D32" s="58">
        <v>3520</v>
      </c>
      <c r="E32" s="61"/>
      <c r="F32" s="58"/>
      <c r="G32" s="64"/>
      <c r="H32" s="64"/>
      <c r="I32" s="39"/>
      <c r="J32" s="39"/>
      <c r="K32" s="49">
        <v>0</v>
      </c>
      <c r="L32">
        <v>12</v>
      </c>
    </row>
    <row r="33" spans="1:12" x14ac:dyDescent="0.3">
      <c r="A33" s="58">
        <v>11</v>
      </c>
      <c r="B33" s="58">
        <v>3632</v>
      </c>
      <c r="C33" s="61">
        <v>12</v>
      </c>
      <c r="D33" s="58">
        <v>3643</v>
      </c>
      <c r="E33" s="61"/>
      <c r="F33" s="58"/>
      <c r="G33" s="64"/>
      <c r="H33" s="64"/>
      <c r="I33" s="39"/>
      <c r="J33" s="39"/>
      <c r="K33" s="49">
        <v>0</v>
      </c>
      <c r="L33">
        <v>11</v>
      </c>
    </row>
    <row r="34" spans="1:12" x14ac:dyDescent="0.3">
      <c r="A34" s="58">
        <v>11</v>
      </c>
      <c r="B34" s="58">
        <v>3739</v>
      </c>
      <c r="C34" s="61">
        <v>21</v>
      </c>
      <c r="D34" s="58">
        <v>3761</v>
      </c>
      <c r="E34" s="61"/>
      <c r="F34" s="58"/>
      <c r="G34" s="64"/>
      <c r="H34" s="64"/>
      <c r="I34" s="39"/>
      <c r="J34" s="39"/>
      <c r="K34" s="49">
        <v>0</v>
      </c>
      <c r="L34">
        <v>12</v>
      </c>
    </row>
    <row r="35" spans="1:12" x14ac:dyDescent="0.3">
      <c r="A35" s="58">
        <v>11</v>
      </c>
      <c r="B35" s="58">
        <v>3860</v>
      </c>
      <c r="C35" s="61">
        <v>21</v>
      </c>
      <c r="D35" s="58">
        <v>3878</v>
      </c>
      <c r="E35" s="61"/>
      <c r="F35" s="58"/>
      <c r="G35" s="64"/>
      <c r="H35" s="64"/>
      <c r="I35" s="39"/>
      <c r="J35" s="39"/>
      <c r="K35" s="49">
        <v>0</v>
      </c>
      <c r="L35">
        <v>12</v>
      </c>
    </row>
    <row r="36" spans="1:12" x14ac:dyDescent="0.3">
      <c r="A36" s="58">
        <v>11</v>
      </c>
      <c r="B36" s="58">
        <v>3980</v>
      </c>
      <c r="C36" s="61">
        <v>21</v>
      </c>
      <c r="D36" s="58">
        <v>4004</v>
      </c>
      <c r="E36" s="61"/>
      <c r="F36" s="58"/>
      <c r="G36" s="64"/>
      <c r="H36" s="64"/>
      <c r="I36" s="39"/>
      <c r="J36" s="39"/>
      <c r="K36" s="49">
        <v>0</v>
      </c>
      <c r="L36">
        <v>12</v>
      </c>
    </row>
    <row r="37" spans="1:12" x14ac:dyDescent="0.3">
      <c r="A37" s="58">
        <v>22</v>
      </c>
      <c r="B37" s="58">
        <v>4116</v>
      </c>
      <c r="C37" s="61">
        <v>23</v>
      </c>
      <c r="D37" s="58">
        <v>4170</v>
      </c>
      <c r="E37" s="61"/>
      <c r="F37" s="58"/>
      <c r="G37" s="64"/>
      <c r="H37" s="64"/>
      <c r="I37" s="39"/>
      <c r="J37" s="39"/>
      <c r="K37" s="49">
        <v>0</v>
      </c>
      <c r="L37">
        <v>22</v>
      </c>
    </row>
    <row r="38" spans="1:12" x14ac:dyDescent="0.3">
      <c r="A38" s="58">
        <v>11</v>
      </c>
      <c r="B38" s="58">
        <v>4269</v>
      </c>
      <c r="C38" s="61">
        <v>21</v>
      </c>
      <c r="D38" s="58">
        <v>4279</v>
      </c>
      <c r="E38" s="61"/>
      <c r="F38" s="58"/>
      <c r="G38" s="64"/>
      <c r="H38" s="64"/>
      <c r="I38" s="39"/>
      <c r="J38" s="39"/>
      <c r="K38" s="49">
        <v>0</v>
      </c>
      <c r="L38">
        <v>12</v>
      </c>
    </row>
    <row r="39" spans="1:12" x14ac:dyDescent="0.3">
      <c r="A39" s="58">
        <v>11</v>
      </c>
      <c r="B39" s="58">
        <v>4379</v>
      </c>
      <c r="C39" s="61">
        <v>21</v>
      </c>
      <c r="D39" s="58">
        <v>4437</v>
      </c>
      <c r="E39" s="61"/>
      <c r="F39" s="58"/>
      <c r="G39" s="64"/>
      <c r="H39" s="64"/>
      <c r="I39" s="39"/>
      <c r="J39" s="39"/>
      <c r="K39" s="49">
        <v>0</v>
      </c>
      <c r="L39">
        <v>12</v>
      </c>
    </row>
    <row r="40" spans="1:12" x14ac:dyDescent="0.3">
      <c r="A40" s="57">
        <v>11</v>
      </c>
      <c r="B40" s="57">
        <v>4535</v>
      </c>
      <c r="C40" s="60">
        <v>21</v>
      </c>
      <c r="D40" s="57">
        <v>4549</v>
      </c>
      <c r="E40" s="60"/>
      <c r="F40" s="57"/>
      <c r="G40" s="63"/>
      <c r="H40" s="63"/>
      <c r="I40" s="40"/>
      <c r="J40" s="40"/>
      <c r="K40" s="41">
        <v>0</v>
      </c>
      <c r="L40">
        <v>12</v>
      </c>
    </row>
    <row r="41" spans="1:12" x14ac:dyDescent="0.3">
      <c r="A41" s="57">
        <v>11</v>
      </c>
      <c r="B41" s="57">
        <v>4645</v>
      </c>
      <c r="C41" s="60">
        <v>21</v>
      </c>
      <c r="D41" s="57">
        <v>4663</v>
      </c>
      <c r="E41" s="60"/>
      <c r="F41" s="57"/>
      <c r="G41" s="63"/>
      <c r="H41" s="63"/>
      <c r="I41" s="40"/>
      <c r="J41" s="40"/>
      <c r="K41" s="41">
        <v>0</v>
      </c>
      <c r="L41">
        <v>12</v>
      </c>
    </row>
    <row r="42" spans="1:12" x14ac:dyDescent="0.3">
      <c r="A42" s="57">
        <v>11</v>
      </c>
      <c r="B42" s="57">
        <v>4760</v>
      </c>
      <c r="C42" s="60">
        <v>12</v>
      </c>
      <c r="D42" s="57">
        <v>4769</v>
      </c>
      <c r="E42" s="60"/>
      <c r="F42" s="57"/>
      <c r="G42" s="63"/>
      <c r="H42" s="63"/>
      <c r="I42" s="40"/>
      <c r="J42" s="40"/>
      <c r="K42" s="41">
        <v>0</v>
      </c>
      <c r="L42">
        <v>11</v>
      </c>
    </row>
    <row r="43" spans="1:12" x14ac:dyDescent="0.3">
      <c r="A43" s="57">
        <v>22</v>
      </c>
      <c r="B43" s="57">
        <v>4889</v>
      </c>
      <c r="C43" s="60">
        <v>23</v>
      </c>
      <c r="D43" s="57">
        <v>4910</v>
      </c>
      <c r="E43" s="60"/>
      <c r="F43" s="57"/>
      <c r="G43" s="63"/>
      <c r="H43" s="63"/>
      <c r="I43" s="40"/>
      <c r="J43" s="40"/>
      <c r="K43" s="41">
        <v>0</v>
      </c>
      <c r="L43">
        <v>22</v>
      </c>
    </row>
    <row r="44" spans="1:12" x14ac:dyDescent="0.3">
      <c r="A44" s="57">
        <v>11</v>
      </c>
      <c r="B44" s="57">
        <v>5010</v>
      </c>
      <c r="C44" s="60">
        <v>21</v>
      </c>
      <c r="D44" s="57">
        <v>5024</v>
      </c>
      <c r="E44" s="60"/>
      <c r="F44" s="57"/>
      <c r="G44" s="63"/>
      <c r="H44" s="63"/>
      <c r="I44" s="40"/>
      <c r="J44" s="40"/>
      <c r="K44" s="41">
        <v>0</v>
      </c>
      <c r="L44">
        <v>12</v>
      </c>
    </row>
    <row r="45" spans="1:12" x14ac:dyDescent="0.3">
      <c r="A45" s="57">
        <v>11</v>
      </c>
      <c r="B45" s="57">
        <v>5122</v>
      </c>
      <c r="C45" s="60">
        <v>21</v>
      </c>
      <c r="D45" s="57">
        <v>5148</v>
      </c>
      <c r="E45" s="60"/>
      <c r="F45" s="57"/>
      <c r="G45" s="63"/>
      <c r="H45" s="63"/>
      <c r="I45" s="40"/>
      <c r="J45" s="40"/>
      <c r="K45" s="41">
        <v>0</v>
      </c>
      <c r="L45">
        <v>12</v>
      </c>
    </row>
    <row r="46" spans="1:12" x14ac:dyDescent="0.3">
      <c r="A46" s="57">
        <v>11</v>
      </c>
      <c r="B46" s="57">
        <v>5248</v>
      </c>
      <c r="C46" s="60">
        <v>21</v>
      </c>
      <c r="D46" s="57">
        <v>5282</v>
      </c>
      <c r="E46" s="60"/>
      <c r="F46" s="57"/>
      <c r="G46" s="63"/>
      <c r="H46" s="63"/>
      <c r="I46" s="40"/>
      <c r="J46" s="40"/>
      <c r="K46" s="41">
        <v>0</v>
      </c>
      <c r="L46">
        <v>12</v>
      </c>
    </row>
    <row r="47" spans="1:12" x14ac:dyDescent="0.3">
      <c r="A47" s="57">
        <v>11</v>
      </c>
      <c r="B47" s="57">
        <v>5383</v>
      </c>
      <c r="C47" s="60">
        <v>21</v>
      </c>
      <c r="D47" s="57">
        <v>5426</v>
      </c>
      <c r="E47" s="60"/>
      <c r="F47" s="57"/>
      <c r="G47" s="63"/>
      <c r="H47" s="63"/>
      <c r="I47" s="40"/>
      <c r="J47" s="40"/>
      <c r="K47" s="41">
        <v>0</v>
      </c>
      <c r="L47">
        <v>12</v>
      </c>
    </row>
    <row r="48" spans="1:12" x14ac:dyDescent="0.3">
      <c r="A48" s="57">
        <v>11</v>
      </c>
      <c r="B48" s="57">
        <v>5518</v>
      </c>
      <c r="C48" s="60">
        <v>21</v>
      </c>
      <c r="D48" s="57">
        <v>5537</v>
      </c>
      <c r="E48" s="60"/>
      <c r="F48" s="57"/>
      <c r="G48" s="63"/>
      <c r="H48" s="63"/>
      <c r="I48" s="40"/>
      <c r="J48" s="40"/>
      <c r="K48" s="41">
        <v>0</v>
      </c>
      <c r="L48">
        <v>12</v>
      </c>
    </row>
    <row r="49" spans="1:12" x14ac:dyDescent="0.3">
      <c r="A49" s="58">
        <v>11</v>
      </c>
      <c r="B49" s="58">
        <v>5629</v>
      </c>
      <c r="C49" s="61">
        <v>21</v>
      </c>
      <c r="D49" s="58">
        <v>5638</v>
      </c>
      <c r="E49" s="61"/>
      <c r="F49" s="58"/>
      <c r="G49" s="64"/>
      <c r="H49" s="64"/>
      <c r="I49" s="39"/>
      <c r="J49" s="39"/>
      <c r="K49" s="49">
        <v>0</v>
      </c>
      <c r="L49">
        <v>12</v>
      </c>
    </row>
    <row r="50" spans="1:12" x14ac:dyDescent="0.3">
      <c r="A50" s="58">
        <v>11</v>
      </c>
      <c r="B50" s="58">
        <v>5731</v>
      </c>
      <c r="C50" s="61">
        <v>21</v>
      </c>
      <c r="D50" s="58">
        <v>5746</v>
      </c>
      <c r="E50" s="61"/>
      <c r="F50" s="58"/>
      <c r="G50" s="64"/>
      <c r="H50" s="64"/>
      <c r="I50" s="39"/>
      <c r="J50" s="39"/>
      <c r="K50" s="49">
        <v>0</v>
      </c>
      <c r="L50">
        <v>12</v>
      </c>
    </row>
    <row r="51" spans="1:12" x14ac:dyDescent="0.3">
      <c r="A51" s="58">
        <v>11</v>
      </c>
      <c r="B51" s="58">
        <v>5847</v>
      </c>
      <c r="C51" s="61">
        <v>21</v>
      </c>
      <c r="D51" s="58">
        <v>5862</v>
      </c>
      <c r="E51" s="61"/>
      <c r="F51" s="58"/>
      <c r="G51" s="64"/>
      <c r="H51" s="64"/>
      <c r="I51" s="39"/>
      <c r="J51" s="39"/>
      <c r="K51" s="49">
        <v>0</v>
      </c>
      <c r="L51">
        <v>12</v>
      </c>
    </row>
    <row r="52" spans="1:12" x14ac:dyDescent="0.3">
      <c r="A52" s="58">
        <v>11</v>
      </c>
      <c r="B52" s="58">
        <v>5958</v>
      </c>
      <c r="C52" s="61">
        <v>21</v>
      </c>
      <c r="D52" s="58">
        <v>5981</v>
      </c>
      <c r="E52" s="61"/>
      <c r="F52" s="58"/>
      <c r="G52" s="64"/>
      <c r="H52" s="64"/>
      <c r="I52" s="39"/>
      <c r="J52" s="39"/>
      <c r="K52" s="49">
        <v>0</v>
      </c>
      <c r="L52">
        <v>12</v>
      </c>
    </row>
    <row r="53" spans="1:12" x14ac:dyDescent="0.3">
      <c r="A53" s="58">
        <v>11</v>
      </c>
      <c r="B53" s="58">
        <v>6074</v>
      </c>
      <c r="C53" s="61">
        <v>21</v>
      </c>
      <c r="D53" s="58">
        <v>6108</v>
      </c>
      <c r="E53" s="61"/>
      <c r="F53" s="58"/>
      <c r="G53" s="64"/>
      <c r="H53" s="64"/>
      <c r="I53" s="39"/>
      <c r="J53" s="39"/>
      <c r="K53" s="49">
        <v>0</v>
      </c>
      <c r="L53">
        <v>12</v>
      </c>
    </row>
    <row r="54" spans="1:12" x14ac:dyDescent="0.3">
      <c r="A54" s="58">
        <v>11</v>
      </c>
      <c r="B54" s="58">
        <v>6204</v>
      </c>
      <c r="C54" s="61">
        <v>21</v>
      </c>
      <c r="D54" s="58">
        <v>6246</v>
      </c>
      <c r="E54" s="61"/>
      <c r="F54" s="58"/>
      <c r="G54" s="64"/>
      <c r="H54" s="64"/>
      <c r="I54" s="39"/>
      <c r="J54" s="39"/>
      <c r="K54" s="49">
        <v>0</v>
      </c>
      <c r="L54">
        <v>12</v>
      </c>
    </row>
    <row r="55" spans="1:12" x14ac:dyDescent="0.3">
      <c r="A55" s="58">
        <v>11</v>
      </c>
      <c r="B55" s="58">
        <v>6338</v>
      </c>
      <c r="C55" s="61">
        <v>21</v>
      </c>
      <c r="D55" s="58">
        <v>6366</v>
      </c>
      <c r="E55" s="61"/>
      <c r="F55" s="58"/>
      <c r="G55" s="64"/>
      <c r="H55" s="64"/>
      <c r="I55" s="39"/>
      <c r="J55" s="39"/>
      <c r="K55" s="49">
        <v>0</v>
      </c>
      <c r="L55">
        <v>12</v>
      </c>
    </row>
    <row r="56" spans="1:12" x14ac:dyDescent="0.3">
      <c r="A56" s="58">
        <v>11</v>
      </c>
      <c r="B56" s="58">
        <v>6461</v>
      </c>
      <c r="C56" s="61">
        <v>21</v>
      </c>
      <c r="D56" s="58">
        <v>6480</v>
      </c>
      <c r="E56" s="61"/>
      <c r="F56" s="58"/>
      <c r="G56" s="64"/>
      <c r="H56" s="64"/>
      <c r="I56" s="39"/>
      <c r="J56" s="39"/>
      <c r="K56" s="49">
        <v>1</v>
      </c>
      <c r="L56">
        <v>12</v>
      </c>
    </row>
    <row r="57" spans="1:12" x14ac:dyDescent="0.3">
      <c r="A57" s="17"/>
      <c r="B57" s="17"/>
      <c r="C57" s="17"/>
      <c r="D57" s="17"/>
      <c r="E57" s="17"/>
      <c r="F57" s="17"/>
      <c r="G57" s="17"/>
      <c r="H5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151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57</v>
      </c>
      <c r="V3" s="25" t="s">
        <v>118</v>
      </c>
      <c r="W3">
        <f>COUNTA(L7:L16)</f>
        <v>10</v>
      </c>
      <c r="AA3" s="25" t="s">
        <v>118</v>
      </c>
      <c r="AB3">
        <f>COUNTA(L17:L25)</f>
        <v>9</v>
      </c>
      <c r="AF3" s="25" t="s">
        <v>118</v>
      </c>
      <c r="AG3">
        <f>COUNTA(L26:L35)</f>
        <v>10</v>
      </c>
      <c r="AK3" s="25" t="s">
        <v>118</v>
      </c>
      <c r="AL3">
        <f>COUNTA(L36:L44)</f>
        <v>9</v>
      </c>
      <c r="AP3" s="25" t="s">
        <v>118</v>
      </c>
      <c r="AQ3">
        <f>COUNTA(L45:L54)</f>
        <v>10</v>
      </c>
      <c r="AU3" s="25" t="s">
        <v>118</v>
      </c>
      <c r="AV3">
        <f>COUNTA(L55:L63)</f>
        <v>9</v>
      </c>
    </row>
    <row r="4" spans="1:48" x14ac:dyDescent="0.3">
      <c r="P4" s="25" t="s">
        <v>86</v>
      </c>
      <c r="Q4" s="26">
        <f>SUM(O7:O14)</f>
        <v>57</v>
      </c>
      <c r="V4" s="25" t="s">
        <v>119</v>
      </c>
      <c r="W4">
        <f>SUM(U7:U14)</f>
        <v>10</v>
      </c>
      <c r="AA4" s="25" t="s">
        <v>119</v>
      </c>
      <c r="AB4">
        <f>SUM(Z7:Z14)</f>
        <v>9</v>
      </c>
      <c r="AF4" s="25" t="s">
        <v>119</v>
      </c>
      <c r="AG4">
        <f>SUM(AE7:AE14)</f>
        <v>10</v>
      </c>
      <c r="AK4" s="25" t="s">
        <v>119</v>
      </c>
      <c r="AL4">
        <f>SUM(AJ7:AJ14)</f>
        <v>9</v>
      </c>
      <c r="AP4" s="25" t="s">
        <v>119</v>
      </c>
      <c r="AQ4">
        <f>SUM(AO7:AO14)</f>
        <v>10</v>
      </c>
      <c r="AU4" s="25" t="s">
        <v>119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70</v>
      </c>
      <c r="C7" s="59">
        <v>12</v>
      </c>
      <c r="D7" s="56">
        <v>88</v>
      </c>
      <c r="E7" s="59"/>
      <c r="F7" s="56"/>
      <c r="G7" s="62"/>
      <c r="H7" s="62"/>
      <c r="I7" s="40"/>
      <c r="J7" s="40"/>
      <c r="K7" s="41">
        <v>0</v>
      </c>
      <c r="L7">
        <v>11</v>
      </c>
      <c r="N7" s="34">
        <v>11</v>
      </c>
      <c r="O7" s="34">
        <f>COUNTIF($L$7:$L$500,N7)</f>
        <v>10</v>
      </c>
      <c r="P7" s="34">
        <f>O7/$Q$4</f>
        <v>0.17543859649122806</v>
      </c>
      <c r="Q7" s="34">
        <f>IF(P7=0,0,(P7*((LOG(P7))/LOG(2))))</f>
        <v>-0.44051963496094376</v>
      </c>
      <c r="T7" s="34">
        <f>N7</f>
        <v>11</v>
      </c>
      <c r="U7" s="34">
        <f>COUNTIF(L7:L16,T7)</f>
        <v>2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COUNTIF(L17:L25,Y7)</f>
        <v>4</v>
      </c>
      <c r="AA7" s="34">
        <f>Z7/(AB4-Z8)</f>
        <v>0.8</v>
      </c>
      <c r="AB7" s="34">
        <f>IF(AA7=0,0,(AA7*((LOG(AA7))/LOG(2))))</f>
        <v>-0.25754247590988982</v>
      </c>
      <c r="AD7" s="34">
        <f>N7</f>
        <v>11</v>
      </c>
      <c r="AE7" s="34">
        <f>COUNTIF(L26:L35,AD7)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COUNTIF(L36:L44,AI7)</f>
        <v>1</v>
      </c>
      <c r="AK7" s="34">
        <f>AJ7/(AL4-AJ8)</f>
        <v>0.25</v>
      </c>
      <c r="AL7" s="34">
        <f>IF(AK7=0,0,(AK7*((LOG(AK7))/LOG(2))))</f>
        <v>-0.5</v>
      </c>
      <c r="AN7" s="34">
        <f>N7</f>
        <v>11</v>
      </c>
      <c r="AO7" s="34">
        <f>COUNTIF(L45:L54,AN7)</f>
        <v>3</v>
      </c>
      <c r="AP7" s="34">
        <f>AO7/(AQ4-AO8)</f>
        <v>0.75</v>
      </c>
      <c r="AQ7" s="34">
        <f>IF(AP7=0,0,(AP7*((LOG(AP7))/LOG(2))))</f>
        <v>-0.31127812445913283</v>
      </c>
      <c r="AS7" s="34">
        <f>N7</f>
        <v>11</v>
      </c>
      <c r="AT7" s="34">
        <f>COUNTIF(L55:L63,AS7)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7">
        <v>11</v>
      </c>
      <c r="B8" s="57">
        <v>192</v>
      </c>
      <c r="C8" s="60">
        <v>21</v>
      </c>
      <c r="D8" s="57">
        <v>232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37</v>
      </c>
      <c r="P8" s="34">
        <f>O8/$Q$4</f>
        <v>0.64912280701754388</v>
      </c>
      <c r="Q8" s="34">
        <f>IF(P8=0,0,(P8*((LOG(P8))/LOG(2))))</f>
        <v>-0.40468694729516314</v>
      </c>
      <c r="T8" s="34">
        <f>N8</f>
        <v>12</v>
      </c>
      <c r="U8" s="34">
        <f>COUNTIF(L7:L16,T8)</f>
        <v>8</v>
      </c>
      <c r="V8" s="53"/>
      <c r="W8" s="54"/>
      <c r="Y8" s="34">
        <f>N8</f>
        <v>12</v>
      </c>
      <c r="Z8" s="34">
        <f>COUNTIF(L17:L25,Y8)</f>
        <v>4</v>
      </c>
      <c r="AA8" s="53"/>
      <c r="AB8" s="54"/>
      <c r="AD8" s="34">
        <f>N8</f>
        <v>12</v>
      </c>
      <c r="AE8" s="34">
        <f>COUNTIF(L26:L35,AD8)</f>
        <v>7</v>
      </c>
      <c r="AF8" s="53"/>
      <c r="AG8" s="54"/>
      <c r="AI8" s="34">
        <f>N8</f>
        <v>12</v>
      </c>
      <c r="AJ8" s="34">
        <f>COUNTIF(L36:L44,AI8)</f>
        <v>5</v>
      </c>
      <c r="AK8" s="53"/>
      <c r="AL8" s="54"/>
      <c r="AN8" s="34">
        <f>N8</f>
        <v>12</v>
      </c>
      <c r="AO8" s="34">
        <f>COUNTIF(L45:L54,AN8)</f>
        <v>6</v>
      </c>
      <c r="AP8" s="53"/>
      <c r="AQ8" s="54"/>
      <c r="AS8" s="34">
        <f>N8</f>
        <v>12</v>
      </c>
      <c r="AT8" s="34">
        <f>COUNTIF(L55:L63,AS8)</f>
        <v>7</v>
      </c>
      <c r="AU8" s="53"/>
      <c r="AV8" s="54"/>
    </row>
    <row r="9" spans="1:48" x14ac:dyDescent="0.3">
      <c r="A9" s="57">
        <v>11</v>
      </c>
      <c r="B9" s="57">
        <v>330</v>
      </c>
      <c r="C9" s="60">
        <v>21</v>
      </c>
      <c r="D9" s="57">
        <v>390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2</v>
      </c>
      <c r="P9" s="34">
        <f>O9/$Q$4</f>
        <v>3.5087719298245612E-2</v>
      </c>
      <c r="Q9" s="34">
        <f>IF(P9=0,0,(P9*((LOG(P9))/LOG(2))))</f>
        <v>-0.16957508821630671</v>
      </c>
      <c r="T9" s="34">
        <f>N9</f>
        <v>21</v>
      </c>
      <c r="U9" s="34">
        <f>COUNTIF(L7:L16,T9)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COUNTIF(L17:L25,Y9)</f>
        <v>1</v>
      </c>
      <c r="AA9" s="34">
        <f>Z9/(AB4-Z8)</f>
        <v>0.2</v>
      </c>
      <c r="AB9" s="34">
        <f>IF(AA9=0,0,(AA9*((LOG(AA9))/LOG(2))))</f>
        <v>-0.46438561897747244</v>
      </c>
      <c r="AD9" s="34">
        <f>N9</f>
        <v>21</v>
      </c>
      <c r="AE9" s="34">
        <f>COUNTIF(L26:L35,AD9)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COUNTIF(L36:L44,AI9)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COUNTIF(L45:L54,AN9)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COUNTIF(L55:L63,AS9)</f>
        <v>1</v>
      </c>
      <c r="AU9" s="34">
        <f>AT9/(AV4-AT8)</f>
        <v>0.5</v>
      </c>
      <c r="AV9" s="34">
        <f>IF(AU9=0,0,(AU9*((LOG(AU9))/LOG(2))))</f>
        <v>-0.5</v>
      </c>
    </row>
    <row r="10" spans="1:48" x14ac:dyDescent="0.3">
      <c r="A10" s="57">
        <v>11</v>
      </c>
      <c r="B10" s="57">
        <v>486</v>
      </c>
      <c r="C10" s="60">
        <v>21</v>
      </c>
      <c r="D10" s="57">
        <v>507</v>
      </c>
      <c r="E10" s="60"/>
      <c r="F10" s="57"/>
      <c r="G10" s="63"/>
      <c r="H10" s="63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8</v>
      </c>
      <c r="P10" s="34">
        <f>O10/$Q$4</f>
        <v>0.14035087719298245</v>
      </c>
      <c r="Q10" s="34">
        <f>IF(P10=0,0,(P10*((LOG(P10))/LOG(2))))</f>
        <v>-0.39759859847926199</v>
      </c>
      <c r="T10" s="34">
        <f>N10</f>
        <v>22</v>
      </c>
      <c r="U10" s="34">
        <f>COUNTIF(L7:L16,T10)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COUNTIF(L17:L25,Y10)</f>
        <v>0</v>
      </c>
      <c r="AA10" s="34">
        <f>Z10/(AB4-Z8)</f>
        <v>0</v>
      </c>
      <c r="AB10" s="34">
        <f>IF(AA10=0,0,(AA10*((LOG(AA10))/LOG(2))))</f>
        <v>0</v>
      </c>
      <c r="AD10" s="34">
        <f>N10</f>
        <v>22</v>
      </c>
      <c r="AE10" s="34">
        <f>COUNTIF(L26:L35,AD10)</f>
        <v>3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COUNTIF(L36:L44,AI10)</f>
        <v>3</v>
      </c>
      <c r="AK10" s="34">
        <f>AJ10/(AL4-AJ8)</f>
        <v>0.75</v>
      </c>
      <c r="AL10" s="34">
        <f>IF(AK10=0,0,(AK10*((LOG(AK10))/LOG(2))))</f>
        <v>-0.31127812445913283</v>
      </c>
      <c r="AN10" s="34">
        <f>N10</f>
        <v>22</v>
      </c>
      <c r="AO10" s="34">
        <f>COUNTIF(L45:L54,AN10)</f>
        <v>1</v>
      </c>
      <c r="AP10" s="34">
        <f>AO10/(AQ4-AO8)</f>
        <v>0.25</v>
      </c>
      <c r="AQ10" s="34">
        <f>IF(AP10=0,0,(AP10*((LOG(AP10))/LOG(2))))</f>
        <v>-0.5</v>
      </c>
      <c r="AS10" s="34">
        <f>N10</f>
        <v>22</v>
      </c>
      <c r="AT10" s="34">
        <f>COUNTIF(L55:L63,AS10)</f>
        <v>1</v>
      </c>
      <c r="AU10" s="34">
        <f>AT10/(AV4-AT8)</f>
        <v>0.5</v>
      </c>
      <c r="AV10" s="34">
        <f>IF(AU10=0,0,(AU10*((LOG(AU10))/LOG(2))))</f>
        <v>-0.5</v>
      </c>
    </row>
    <row r="11" spans="1:48" x14ac:dyDescent="0.3">
      <c r="A11" s="57">
        <v>11</v>
      </c>
      <c r="B11" s="57">
        <v>601</v>
      </c>
      <c r="C11" s="60">
        <v>21</v>
      </c>
      <c r="D11" s="57">
        <v>610</v>
      </c>
      <c r="E11" s="60"/>
      <c r="F11" s="57"/>
      <c r="G11" s="63"/>
      <c r="H11" s="63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COUNTIF(L7:L16,T11)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COUNTIF(L17:L25,Y11)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COUNTIF(L26:L35,AD11)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COUNTIF(L36:L44,AI11)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COUNTIF(L45:L54,AN11)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COUNTIF(L55:L63,AS11)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709</v>
      </c>
      <c r="C12" s="60">
        <v>21</v>
      </c>
      <c r="D12" s="57">
        <v>719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COUNTIF(L7:L16,T12)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COUNTIF(L17:L25,Y12)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COUNTIF(L26:L35,AD12)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COUNTIF(L36:L44,AI12)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COUNTIF(L45:L54,AN12)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COUNTIF(L55:L63,AS12)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817</v>
      </c>
      <c r="C13" s="60">
        <v>21</v>
      </c>
      <c r="D13" s="57">
        <v>842</v>
      </c>
      <c r="E13" s="60"/>
      <c r="F13" s="57"/>
      <c r="G13" s="63"/>
      <c r="H13" s="63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COUNTIF(L7:L16,T13)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COUNTIF(L17:L25,Y13)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COUNTIF(L26:L35,AD13)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COUNTIF(L36:L44,AI13)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COUNTIF(L45:L54,AN13)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COUNTIF(L55:L63,AS13)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941</v>
      </c>
      <c r="C14" s="60">
        <v>21</v>
      </c>
      <c r="D14" s="57">
        <v>980</v>
      </c>
      <c r="E14" s="60"/>
      <c r="F14" s="57"/>
      <c r="G14" s="63"/>
      <c r="H14" s="63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COUNTIF(L7:L16,T14)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COUNTIF(L17:L25,Y14)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COUNTIF(L26:L35,AD14)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COUNTIF(L36:L44,AI14)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COUNTIF(L45:L54,AN14)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COUNTIF(L55:L63,AS14)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1078</v>
      </c>
      <c r="C15" s="60">
        <v>21</v>
      </c>
      <c r="D15" s="57">
        <v>1140</v>
      </c>
      <c r="E15" s="60"/>
      <c r="F15" s="57"/>
      <c r="G15" s="63"/>
      <c r="H15" s="63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1.4123802689516756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0.72192809488736231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0.81127812445913283</v>
      </c>
      <c r="AP15">
        <f>SUM(AP7:AP14)</f>
        <v>1</v>
      </c>
      <c r="AQ15">
        <f>-SUM(AQ7:AQ14)</f>
        <v>0.81127812445913283</v>
      </c>
      <c r="AU15">
        <f>SUM(AU7:AU14)</f>
        <v>1</v>
      </c>
      <c r="AV15">
        <f>-SUM(AV7:AV14)</f>
        <v>1</v>
      </c>
    </row>
    <row r="16" spans="1:48" x14ac:dyDescent="0.3">
      <c r="A16" s="57">
        <v>11</v>
      </c>
      <c r="B16" s="57">
        <v>1238</v>
      </c>
      <c r="C16" s="60">
        <v>12</v>
      </c>
      <c r="D16" s="57">
        <v>1271</v>
      </c>
      <c r="E16" s="60"/>
      <c r="F16" s="57"/>
      <c r="G16" s="63"/>
      <c r="H16" s="63"/>
      <c r="I16" s="40"/>
      <c r="J16" s="40"/>
      <c r="K16" s="41">
        <v>0</v>
      </c>
      <c r="L16">
        <v>11</v>
      </c>
      <c r="P16" s="27" t="s">
        <v>90</v>
      </c>
      <c r="Q16" s="27">
        <f>Q15/(LOG(Q4)/LOG(2))</f>
        <v>0.2421407339280896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0.22774295750179763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0.25592975357145742</v>
      </c>
      <c r="AP16" s="27" t="s">
        <v>123</v>
      </c>
      <c r="AQ16" s="27">
        <f>AQ15/(LOG(AQ4)/LOG(2))</f>
        <v>0.24421905028821556</v>
      </c>
      <c r="AU16" s="27" t="s">
        <v>124</v>
      </c>
      <c r="AV16" s="27">
        <f>AV15/(LOG(AV4)/LOG(2))</f>
        <v>0.31546487678572877</v>
      </c>
    </row>
    <row r="17" spans="1:22" x14ac:dyDescent="0.3">
      <c r="A17" s="58">
        <v>22</v>
      </c>
      <c r="B17" s="58">
        <v>1417</v>
      </c>
      <c r="C17" s="61">
        <v>14</v>
      </c>
      <c r="D17" s="58">
        <v>1500</v>
      </c>
      <c r="E17" s="61"/>
      <c r="F17" s="58"/>
      <c r="G17" s="64"/>
      <c r="H17" s="64"/>
      <c r="I17" s="39"/>
      <c r="J17" s="39"/>
      <c r="K17" s="49">
        <v>0</v>
      </c>
      <c r="L17">
        <v>21</v>
      </c>
    </row>
    <row r="18" spans="1:22" x14ac:dyDescent="0.3">
      <c r="A18" s="58">
        <v>11</v>
      </c>
      <c r="B18" s="58">
        <v>1597</v>
      </c>
      <c r="C18" s="61">
        <v>21</v>
      </c>
      <c r="D18" s="58">
        <v>1608</v>
      </c>
      <c r="E18" s="61"/>
      <c r="F18" s="58"/>
      <c r="G18" s="64"/>
      <c r="H18" s="64"/>
      <c r="I18" s="39"/>
      <c r="J18" s="39"/>
      <c r="K18" s="49">
        <v>0</v>
      </c>
      <c r="L18">
        <v>12</v>
      </c>
    </row>
    <row r="19" spans="1:22" x14ac:dyDescent="0.3">
      <c r="A19" s="58">
        <v>11</v>
      </c>
      <c r="B19" s="58">
        <v>1700</v>
      </c>
      <c r="C19" s="61">
        <v>12</v>
      </c>
      <c r="D19" s="58">
        <v>1729</v>
      </c>
      <c r="E19" s="61"/>
      <c r="F19" s="58"/>
      <c r="G19" s="64"/>
      <c r="H19" s="64"/>
      <c r="I19" s="39"/>
      <c r="J19" s="39"/>
      <c r="K19" s="49">
        <v>0</v>
      </c>
      <c r="L19">
        <v>11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1827</v>
      </c>
      <c r="C20" s="61">
        <v>21</v>
      </c>
      <c r="D20" s="58">
        <v>1836</v>
      </c>
      <c r="E20" s="61"/>
      <c r="F20" s="58"/>
      <c r="G20" s="64"/>
      <c r="H20" s="64"/>
      <c r="I20" s="39"/>
      <c r="J20" s="39"/>
      <c r="K20" s="49">
        <v>0</v>
      </c>
      <c r="L20">
        <v>12</v>
      </c>
      <c r="N20" s="38">
        <f>COUNTIF(L7:L63,G3)</f>
        <v>37</v>
      </c>
      <c r="O20" s="38"/>
      <c r="P20" s="45">
        <v>10</v>
      </c>
      <c r="Q20" s="45">
        <v>9</v>
      </c>
      <c r="R20" s="45">
        <v>10</v>
      </c>
      <c r="S20" s="45">
        <v>9</v>
      </c>
      <c r="T20" s="45">
        <v>10</v>
      </c>
      <c r="U20" s="45">
        <v>9</v>
      </c>
      <c r="V20" s="44"/>
    </row>
    <row r="21" spans="1:22" x14ac:dyDescent="0.3">
      <c r="A21" s="58">
        <v>11</v>
      </c>
      <c r="B21" s="58">
        <v>1931</v>
      </c>
      <c r="C21" s="61">
        <v>12</v>
      </c>
      <c r="D21" s="58">
        <v>1951</v>
      </c>
      <c r="E21" s="61"/>
      <c r="F21" s="58"/>
      <c r="G21" s="64"/>
      <c r="H21" s="64"/>
      <c r="I21" s="39"/>
      <c r="J21" s="39"/>
      <c r="K21" s="49">
        <v>0</v>
      </c>
      <c r="L21">
        <v>11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11</v>
      </c>
      <c r="B22" s="58">
        <v>2051</v>
      </c>
      <c r="C22" s="61">
        <v>12</v>
      </c>
      <c r="D22" s="58">
        <v>2094</v>
      </c>
      <c r="E22" s="61"/>
      <c r="F22" s="58"/>
      <c r="G22" s="64"/>
      <c r="H22" s="64"/>
      <c r="I22" s="39"/>
      <c r="J22" s="39"/>
      <c r="K22" s="49">
        <v>0</v>
      </c>
      <c r="L22">
        <v>11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8">
        <v>11</v>
      </c>
      <c r="B23" s="58">
        <v>2193</v>
      </c>
      <c r="C23" s="61">
        <v>12</v>
      </c>
      <c r="D23" s="58">
        <v>2270</v>
      </c>
      <c r="E23" s="61"/>
      <c r="F23" s="58"/>
      <c r="G23" s="64"/>
      <c r="H23" s="64"/>
      <c r="I23" s="39"/>
      <c r="J23" s="39"/>
      <c r="K23" s="49">
        <v>0</v>
      </c>
      <c r="L23">
        <v>11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8">
        <v>11</v>
      </c>
      <c r="B24" s="58">
        <v>2370</v>
      </c>
      <c r="C24" s="61">
        <v>21</v>
      </c>
      <c r="D24" s="58">
        <v>2386</v>
      </c>
      <c r="E24" s="61"/>
      <c r="F24" s="58"/>
      <c r="G24" s="64"/>
      <c r="H24" s="64"/>
      <c r="I24" s="39"/>
      <c r="J24" s="39"/>
      <c r="K24" s="49">
        <v>0</v>
      </c>
      <c r="L24">
        <v>12</v>
      </c>
      <c r="O24" s="43" t="s">
        <v>106</v>
      </c>
      <c r="P24" s="45">
        <f>U8</f>
        <v>8</v>
      </c>
      <c r="Q24" s="45">
        <f>Z8</f>
        <v>4</v>
      </c>
      <c r="R24" s="45">
        <f>AE8</f>
        <v>7</v>
      </c>
      <c r="S24" s="45">
        <f>AJ8</f>
        <v>5</v>
      </c>
      <c r="T24" s="45">
        <f>AO8</f>
        <v>6</v>
      </c>
      <c r="U24" s="45">
        <f>AT8</f>
        <v>7</v>
      </c>
      <c r="V24" s="43"/>
    </row>
    <row r="25" spans="1:22" x14ac:dyDescent="0.3">
      <c r="A25" s="58">
        <v>11</v>
      </c>
      <c r="B25" s="58">
        <v>2482</v>
      </c>
      <c r="C25" s="61">
        <v>21</v>
      </c>
      <c r="D25" s="58">
        <v>2519</v>
      </c>
      <c r="E25" s="61"/>
      <c r="F25" s="58"/>
      <c r="G25" s="64"/>
      <c r="H25" s="64"/>
      <c r="I25" s="39"/>
      <c r="J25" s="39"/>
      <c r="K25" s="49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2611</v>
      </c>
      <c r="C26" s="60">
        <v>21</v>
      </c>
      <c r="D26" s="57">
        <v>2637</v>
      </c>
      <c r="E26" s="60"/>
      <c r="F26" s="57"/>
      <c r="G26" s="63"/>
      <c r="H26" s="63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22</v>
      </c>
      <c r="B27" s="57">
        <v>2770</v>
      </c>
      <c r="C27" s="60">
        <v>23</v>
      </c>
      <c r="D27" s="57">
        <v>2796</v>
      </c>
      <c r="E27" s="60"/>
      <c r="F27" s="57"/>
      <c r="G27" s="63"/>
      <c r="H27" s="63"/>
      <c r="I27" s="40"/>
      <c r="J27" s="40"/>
      <c r="K27" s="41">
        <v>0</v>
      </c>
      <c r="L27">
        <v>22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22</v>
      </c>
      <c r="B28" s="57">
        <v>2901</v>
      </c>
      <c r="C28" s="60">
        <v>23</v>
      </c>
      <c r="D28" s="57">
        <v>2949</v>
      </c>
      <c r="E28" s="60"/>
      <c r="F28" s="57"/>
      <c r="G28" s="63"/>
      <c r="H28" s="63"/>
      <c r="I28" s="40"/>
      <c r="J28" s="40"/>
      <c r="K28" s="41">
        <v>0</v>
      </c>
      <c r="L28">
        <v>22</v>
      </c>
      <c r="N28" s="39"/>
      <c r="O28" s="48" t="s">
        <v>110</v>
      </c>
      <c r="P28">
        <f>D16/P20</f>
        <v>127.1</v>
      </c>
      <c r="Q28">
        <f>(D25-D16)/Q20</f>
        <v>138.66666666666666</v>
      </c>
      <c r="R28">
        <f>(D35-D25)/R20</f>
        <v>128.30000000000001</v>
      </c>
      <c r="S28">
        <f>(D44-D35)/S20</f>
        <v>129.88888888888889</v>
      </c>
      <c r="T28">
        <f>(D54-D44)/T20</f>
        <v>137.19999999999999</v>
      </c>
      <c r="U28">
        <f>(D63-D54)/U20</f>
        <v>129.77777777777777</v>
      </c>
    </row>
    <row r="29" spans="1:22" x14ac:dyDescent="0.3">
      <c r="A29" s="57">
        <v>11</v>
      </c>
      <c r="B29" s="57">
        <v>3046</v>
      </c>
      <c r="C29" s="60">
        <v>21</v>
      </c>
      <c r="D29" s="57">
        <v>3059</v>
      </c>
      <c r="E29" s="60"/>
      <c r="F29" s="57"/>
      <c r="G29" s="63"/>
      <c r="H29" s="63"/>
      <c r="I29" s="40"/>
      <c r="J29" s="40"/>
      <c r="K29" s="41">
        <v>0</v>
      </c>
      <c r="L29">
        <v>12</v>
      </c>
    </row>
    <row r="30" spans="1:22" x14ac:dyDescent="0.3">
      <c r="A30" s="57">
        <v>11</v>
      </c>
      <c r="B30" s="57">
        <v>3160</v>
      </c>
      <c r="C30" s="60">
        <v>21</v>
      </c>
      <c r="D30" s="57">
        <v>3185</v>
      </c>
      <c r="E30" s="60"/>
      <c r="F30" s="57"/>
      <c r="G30" s="63"/>
      <c r="H30" s="63"/>
      <c r="I30" s="40"/>
      <c r="J30" s="40"/>
      <c r="K30" s="41">
        <v>0</v>
      </c>
      <c r="L30">
        <v>12</v>
      </c>
    </row>
    <row r="31" spans="1:22" x14ac:dyDescent="0.3">
      <c r="A31" s="57">
        <v>22</v>
      </c>
      <c r="B31" s="57">
        <v>3301</v>
      </c>
      <c r="C31" s="60">
        <v>23</v>
      </c>
      <c r="D31" s="57">
        <v>3328</v>
      </c>
      <c r="E31" s="60"/>
      <c r="F31" s="57"/>
      <c r="G31" s="63"/>
      <c r="H31" s="63"/>
      <c r="I31" s="40"/>
      <c r="J31" s="40"/>
      <c r="K31" s="41">
        <v>0</v>
      </c>
      <c r="L31">
        <v>22</v>
      </c>
    </row>
    <row r="32" spans="1:22" x14ac:dyDescent="0.3">
      <c r="A32" s="57">
        <v>11</v>
      </c>
      <c r="B32" s="57">
        <v>3428</v>
      </c>
      <c r="C32" s="60">
        <v>21</v>
      </c>
      <c r="D32" s="57">
        <v>3442</v>
      </c>
      <c r="E32" s="60"/>
      <c r="F32" s="57"/>
      <c r="G32" s="63"/>
      <c r="H32" s="63"/>
      <c r="I32" s="40"/>
      <c r="J32" s="40"/>
      <c r="K32" s="41">
        <v>0</v>
      </c>
      <c r="L32">
        <v>12</v>
      </c>
    </row>
    <row r="33" spans="1:12" x14ac:dyDescent="0.3">
      <c r="A33" s="57">
        <v>11</v>
      </c>
      <c r="B33" s="57">
        <v>3533</v>
      </c>
      <c r="C33" s="60">
        <v>21</v>
      </c>
      <c r="D33" s="57">
        <v>3562</v>
      </c>
      <c r="E33" s="60"/>
      <c r="F33" s="57"/>
      <c r="G33" s="63"/>
      <c r="H33" s="63"/>
      <c r="I33" s="40"/>
      <c r="J33" s="40"/>
      <c r="K33" s="41">
        <v>0</v>
      </c>
      <c r="L33">
        <v>12</v>
      </c>
    </row>
    <row r="34" spans="1:12" x14ac:dyDescent="0.3">
      <c r="A34" s="57">
        <v>11</v>
      </c>
      <c r="B34" s="57">
        <v>3659</v>
      </c>
      <c r="C34" s="60">
        <v>21</v>
      </c>
      <c r="D34" s="57">
        <v>3677</v>
      </c>
      <c r="E34" s="60"/>
      <c r="F34" s="57"/>
      <c r="G34" s="63"/>
      <c r="H34" s="63"/>
      <c r="I34" s="40"/>
      <c r="J34" s="40"/>
      <c r="K34" s="41">
        <v>0</v>
      </c>
      <c r="L34">
        <v>12</v>
      </c>
    </row>
    <row r="35" spans="1:12" x14ac:dyDescent="0.3">
      <c r="A35" s="57">
        <v>11</v>
      </c>
      <c r="B35" s="57">
        <v>3775</v>
      </c>
      <c r="C35" s="60">
        <v>21</v>
      </c>
      <c r="D35" s="57">
        <v>3802</v>
      </c>
      <c r="E35" s="60"/>
      <c r="F35" s="57"/>
      <c r="G35" s="63"/>
      <c r="H35" s="63"/>
      <c r="I35" s="40"/>
      <c r="J35" s="40"/>
      <c r="K35" s="41">
        <v>0</v>
      </c>
      <c r="L35">
        <v>12</v>
      </c>
    </row>
    <row r="36" spans="1:12" x14ac:dyDescent="0.3">
      <c r="A36" s="58">
        <v>11</v>
      </c>
      <c r="B36" s="58">
        <v>3903</v>
      </c>
      <c r="C36" s="61">
        <v>21</v>
      </c>
      <c r="D36" s="58">
        <v>3939</v>
      </c>
      <c r="E36" s="61"/>
      <c r="F36" s="58"/>
      <c r="G36" s="64"/>
      <c r="H36" s="64"/>
      <c r="I36" s="39"/>
      <c r="J36" s="39"/>
      <c r="K36" s="49">
        <v>0</v>
      </c>
      <c r="L36">
        <v>12</v>
      </c>
    </row>
    <row r="37" spans="1:12" x14ac:dyDescent="0.3">
      <c r="A37" s="58">
        <v>11</v>
      </c>
      <c r="B37" s="58">
        <v>4036</v>
      </c>
      <c r="C37" s="61">
        <v>21</v>
      </c>
      <c r="D37" s="58">
        <v>4050</v>
      </c>
      <c r="E37" s="61"/>
      <c r="F37" s="58"/>
      <c r="G37" s="64"/>
      <c r="H37" s="64"/>
      <c r="I37" s="39"/>
      <c r="J37" s="39"/>
      <c r="K37" s="49">
        <v>0</v>
      </c>
      <c r="L37">
        <v>12</v>
      </c>
    </row>
    <row r="38" spans="1:12" x14ac:dyDescent="0.3">
      <c r="A38" s="58">
        <v>22</v>
      </c>
      <c r="B38" s="58">
        <v>4152</v>
      </c>
      <c r="C38" s="61">
        <v>23</v>
      </c>
      <c r="D38" s="58">
        <v>4175</v>
      </c>
      <c r="E38" s="61"/>
      <c r="F38" s="58"/>
      <c r="G38" s="64"/>
      <c r="H38" s="64"/>
      <c r="I38" s="39"/>
      <c r="J38" s="39"/>
      <c r="K38" s="49">
        <v>0</v>
      </c>
      <c r="L38">
        <v>22</v>
      </c>
    </row>
    <row r="39" spans="1:12" x14ac:dyDescent="0.3">
      <c r="A39" s="58">
        <v>22</v>
      </c>
      <c r="B39" s="58">
        <v>4294</v>
      </c>
      <c r="C39" s="61">
        <v>23</v>
      </c>
      <c r="D39" s="58">
        <v>4346</v>
      </c>
      <c r="E39" s="61"/>
      <c r="F39" s="58"/>
      <c r="G39" s="64"/>
      <c r="H39" s="64"/>
      <c r="I39" s="39"/>
      <c r="J39" s="39"/>
      <c r="K39" s="49">
        <v>0</v>
      </c>
      <c r="L39">
        <v>22</v>
      </c>
    </row>
    <row r="40" spans="1:12" x14ac:dyDescent="0.3">
      <c r="A40" s="58">
        <v>11</v>
      </c>
      <c r="B40" s="58">
        <v>4443</v>
      </c>
      <c r="C40" s="61">
        <v>21</v>
      </c>
      <c r="D40" s="58">
        <v>4467</v>
      </c>
      <c r="E40" s="61"/>
      <c r="F40" s="58"/>
      <c r="G40" s="64"/>
      <c r="H40" s="64"/>
      <c r="I40" s="39"/>
      <c r="J40" s="39"/>
      <c r="K40" s="49">
        <v>0</v>
      </c>
      <c r="L40">
        <v>12</v>
      </c>
    </row>
    <row r="41" spans="1:12" x14ac:dyDescent="0.3">
      <c r="A41" s="58">
        <v>11</v>
      </c>
      <c r="B41" s="58">
        <v>4560</v>
      </c>
      <c r="C41" s="61">
        <v>12</v>
      </c>
      <c r="D41" s="58">
        <v>4582</v>
      </c>
      <c r="E41" s="61"/>
      <c r="F41" s="58"/>
      <c r="G41" s="64"/>
      <c r="H41" s="64"/>
      <c r="I41" s="39"/>
      <c r="J41" s="39"/>
      <c r="K41" s="49">
        <v>0</v>
      </c>
      <c r="L41">
        <v>11</v>
      </c>
    </row>
    <row r="42" spans="1:12" x14ac:dyDescent="0.3">
      <c r="A42" s="58">
        <v>22</v>
      </c>
      <c r="B42" s="58">
        <v>4715</v>
      </c>
      <c r="C42" s="61">
        <v>23</v>
      </c>
      <c r="D42" s="58">
        <v>4726</v>
      </c>
      <c r="E42" s="61"/>
      <c r="F42" s="58"/>
      <c r="G42" s="64"/>
      <c r="H42" s="64"/>
      <c r="I42" s="39"/>
      <c r="J42" s="39"/>
      <c r="K42" s="49">
        <v>0</v>
      </c>
      <c r="L42">
        <v>22</v>
      </c>
    </row>
    <row r="43" spans="1:12" x14ac:dyDescent="0.3">
      <c r="A43" s="58">
        <v>11</v>
      </c>
      <c r="B43" s="58">
        <v>4823</v>
      </c>
      <c r="C43" s="61">
        <v>21</v>
      </c>
      <c r="D43" s="58">
        <v>4857</v>
      </c>
      <c r="E43" s="61"/>
      <c r="F43" s="58"/>
      <c r="G43" s="64"/>
      <c r="H43" s="64"/>
      <c r="I43" s="39"/>
      <c r="J43" s="39"/>
      <c r="K43" s="49">
        <v>0</v>
      </c>
      <c r="L43">
        <v>12</v>
      </c>
    </row>
    <row r="44" spans="1:12" x14ac:dyDescent="0.3">
      <c r="A44" s="58">
        <v>11</v>
      </c>
      <c r="B44" s="58">
        <v>4955</v>
      </c>
      <c r="C44" s="61">
        <v>21</v>
      </c>
      <c r="D44" s="58">
        <v>4971</v>
      </c>
      <c r="E44" s="61"/>
      <c r="F44" s="58"/>
      <c r="G44" s="64"/>
      <c r="H44" s="64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5067</v>
      </c>
      <c r="C45" s="60">
        <v>21</v>
      </c>
      <c r="D45" s="57">
        <v>5081</v>
      </c>
      <c r="E45" s="60"/>
      <c r="F45" s="57"/>
      <c r="G45" s="63"/>
      <c r="H45" s="63"/>
      <c r="I45" s="40"/>
      <c r="J45" s="40"/>
      <c r="K45" s="41">
        <v>0</v>
      </c>
      <c r="L45">
        <v>12</v>
      </c>
    </row>
    <row r="46" spans="1:12" x14ac:dyDescent="0.3">
      <c r="A46" s="57">
        <v>11</v>
      </c>
      <c r="B46" s="57">
        <v>5176</v>
      </c>
      <c r="C46" s="60">
        <v>12</v>
      </c>
      <c r="D46" s="57">
        <v>5263</v>
      </c>
      <c r="E46" s="60"/>
      <c r="F46" s="57"/>
      <c r="G46" s="63"/>
      <c r="H46" s="63"/>
      <c r="I46" s="40"/>
      <c r="J46" s="40"/>
      <c r="K46" s="41">
        <v>0</v>
      </c>
      <c r="L46">
        <v>11</v>
      </c>
    </row>
    <row r="47" spans="1:12" x14ac:dyDescent="0.3">
      <c r="A47" s="57">
        <v>11</v>
      </c>
      <c r="B47" s="57">
        <v>5355</v>
      </c>
      <c r="C47" s="60">
        <v>21</v>
      </c>
      <c r="D47" s="57">
        <v>5435</v>
      </c>
      <c r="E47" s="60"/>
      <c r="F47" s="57"/>
      <c r="G47" s="63"/>
      <c r="H47" s="63"/>
      <c r="I47" s="40"/>
      <c r="J47" s="40"/>
      <c r="K47" s="41">
        <v>0</v>
      </c>
      <c r="L47">
        <v>12</v>
      </c>
    </row>
    <row r="48" spans="1:12" x14ac:dyDescent="0.3">
      <c r="A48" s="57">
        <v>11</v>
      </c>
      <c r="B48" s="57">
        <v>5529</v>
      </c>
      <c r="C48" s="60">
        <v>12</v>
      </c>
      <c r="D48" s="57">
        <v>5596</v>
      </c>
      <c r="E48" s="60"/>
      <c r="F48" s="57"/>
      <c r="G48" s="63"/>
      <c r="H48" s="63"/>
      <c r="I48" s="40"/>
      <c r="J48" s="40"/>
      <c r="K48" s="41">
        <v>0</v>
      </c>
      <c r="L48">
        <v>11</v>
      </c>
    </row>
    <row r="49" spans="1:12" x14ac:dyDescent="0.3">
      <c r="A49" s="57">
        <v>11</v>
      </c>
      <c r="B49" s="57">
        <v>5693</v>
      </c>
      <c r="C49" s="60">
        <v>21</v>
      </c>
      <c r="D49" s="57">
        <v>5711</v>
      </c>
      <c r="E49" s="60"/>
      <c r="F49" s="57"/>
      <c r="G49" s="63"/>
      <c r="H49" s="63"/>
      <c r="I49" s="40"/>
      <c r="J49" s="40"/>
      <c r="K49" s="41">
        <v>0</v>
      </c>
      <c r="L49">
        <v>12</v>
      </c>
    </row>
    <row r="50" spans="1:12" x14ac:dyDescent="0.3">
      <c r="A50" s="57">
        <v>11</v>
      </c>
      <c r="B50" s="57">
        <v>5811</v>
      </c>
      <c r="C50" s="60">
        <v>21</v>
      </c>
      <c r="D50" s="57">
        <v>5827</v>
      </c>
      <c r="E50" s="60"/>
      <c r="F50" s="57"/>
      <c r="G50" s="63"/>
      <c r="H50" s="63"/>
      <c r="I50" s="40"/>
      <c r="J50" s="40"/>
      <c r="K50" s="41">
        <v>0</v>
      </c>
      <c r="L50">
        <v>12</v>
      </c>
    </row>
    <row r="51" spans="1:12" x14ac:dyDescent="0.3">
      <c r="A51" s="57">
        <v>11</v>
      </c>
      <c r="B51" s="57">
        <v>5923</v>
      </c>
      <c r="C51" s="60">
        <v>12</v>
      </c>
      <c r="D51" s="57">
        <v>5962</v>
      </c>
      <c r="E51" s="60"/>
      <c r="F51" s="57"/>
      <c r="G51" s="63"/>
      <c r="H51" s="63"/>
      <c r="I51" s="40"/>
      <c r="J51" s="40"/>
      <c r="K51" s="41">
        <v>0</v>
      </c>
      <c r="L51">
        <v>11</v>
      </c>
    </row>
    <row r="52" spans="1:12" x14ac:dyDescent="0.3">
      <c r="A52" s="57">
        <v>22</v>
      </c>
      <c r="B52" s="57">
        <v>6075</v>
      </c>
      <c r="C52" s="60">
        <v>23</v>
      </c>
      <c r="D52" s="57">
        <v>6086</v>
      </c>
      <c r="E52" s="60"/>
      <c r="F52" s="57"/>
      <c r="G52" s="63"/>
      <c r="H52" s="63"/>
      <c r="I52" s="40"/>
      <c r="J52" s="40"/>
      <c r="K52" s="41">
        <v>0</v>
      </c>
      <c r="L52">
        <v>22</v>
      </c>
    </row>
    <row r="53" spans="1:12" x14ac:dyDescent="0.3">
      <c r="A53" s="57">
        <v>11</v>
      </c>
      <c r="B53" s="57">
        <v>6183</v>
      </c>
      <c r="C53" s="60">
        <v>21</v>
      </c>
      <c r="D53" s="57">
        <v>6222</v>
      </c>
      <c r="E53" s="60"/>
      <c r="F53" s="57"/>
      <c r="G53" s="63"/>
      <c r="H53" s="63"/>
      <c r="I53" s="40"/>
      <c r="J53" s="40"/>
      <c r="K53" s="41">
        <v>0</v>
      </c>
      <c r="L53">
        <v>12</v>
      </c>
    </row>
    <row r="54" spans="1:12" x14ac:dyDescent="0.3">
      <c r="A54" s="57">
        <v>11</v>
      </c>
      <c r="B54" s="57">
        <v>6316</v>
      </c>
      <c r="C54" s="60">
        <v>21</v>
      </c>
      <c r="D54" s="57">
        <v>6343</v>
      </c>
      <c r="E54" s="60"/>
      <c r="F54" s="57"/>
      <c r="G54" s="63"/>
      <c r="H54" s="63"/>
      <c r="I54" s="40"/>
      <c r="J54" s="40"/>
      <c r="K54" s="41">
        <v>0</v>
      </c>
      <c r="L54">
        <v>12</v>
      </c>
    </row>
    <row r="55" spans="1:12" x14ac:dyDescent="0.3">
      <c r="A55" s="58">
        <v>11</v>
      </c>
      <c r="B55" s="58">
        <v>6441</v>
      </c>
      <c r="C55" s="61">
        <v>21</v>
      </c>
      <c r="D55" s="58">
        <v>6455</v>
      </c>
      <c r="E55" s="61"/>
      <c r="F55" s="58"/>
      <c r="G55" s="64"/>
      <c r="H55" s="64"/>
      <c r="I55" s="39"/>
      <c r="J55" s="39"/>
      <c r="K55" s="49">
        <v>0</v>
      </c>
      <c r="L55">
        <v>12</v>
      </c>
    </row>
    <row r="56" spans="1:12" x14ac:dyDescent="0.3">
      <c r="A56" s="58">
        <v>11</v>
      </c>
      <c r="B56" s="58">
        <v>6550</v>
      </c>
      <c r="C56" s="61">
        <v>21</v>
      </c>
      <c r="D56" s="58">
        <v>6605</v>
      </c>
      <c r="E56" s="61"/>
      <c r="F56" s="58"/>
      <c r="G56" s="64"/>
      <c r="H56" s="64"/>
      <c r="I56" s="39"/>
      <c r="J56" s="39"/>
      <c r="K56" s="49">
        <v>0</v>
      </c>
      <c r="L56">
        <v>12</v>
      </c>
    </row>
    <row r="57" spans="1:12" x14ac:dyDescent="0.3">
      <c r="A57" s="58">
        <v>11</v>
      </c>
      <c r="B57" s="58">
        <v>6701</v>
      </c>
      <c r="C57" s="61">
        <v>21</v>
      </c>
      <c r="D57" s="58">
        <v>6718</v>
      </c>
      <c r="E57" s="61"/>
      <c r="F57" s="58"/>
      <c r="G57" s="64"/>
      <c r="H57" s="64"/>
      <c r="I57" s="39"/>
      <c r="J57" s="39"/>
      <c r="K57" s="49">
        <v>0</v>
      </c>
      <c r="L57">
        <v>12</v>
      </c>
    </row>
    <row r="58" spans="1:12" x14ac:dyDescent="0.3">
      <c r="A58" s="58">
        <v>22</v>
      </c>
      <c r="B58" s="58">
        <v>6845</v>
      </c>
      <c r="C58" s="61">
        <v>14</v>
      </c>
      <c r="D58" s="58">
        <v>6872</v>
      </c>
      <c r="E58" s="61"/>
      <c r="F58" s="58"/>
      <c r="G58" s="64"/>
      <c r="H58" s="64"/>
      <c r="I58" s="39"/>
      <c r="J58" s="39"/>
      <c r="K58" s="49">
        <v>0</v>
      </c>
      <c r="L58">
        <v>21</v>
      </c>
    </row>
    <row r="59" spans="1:12" x14ac:dyDescent="0.3">
      <c r="A59" s="58">
        <v>11</v>
      </c>
      <c r="B59" s="58">
        <v>6968</v>
      </c>
      <c r="C59" s="61">
        <v>21</v>
      </c>
      <c r="D59" s="58">
        <v>6995</v>
      </c>
      <c r="E59" s="61"/>
      <c r="F59" s="58"/>
      <c r="G59" s="64"/>
      <c r="H59" s="64"/>
      <c r="I59" s="39"/>
      <c r="J59" s="39"/>
      <c r="K59" s="49">
        <v>0</v>
      </c>
      <c r="L59">
        <v>12</v>
      </c>
    </row>
    <row r="60" spans="1:12" x14ac:dyDescent="0.3">
      <c r="A60" s="58">
        <v>11</v>
      </c>
      <c r="B60" s="58">
        <v>7090</v>
      </c>
      <c r="C60" s="61">
        <v>21</v>
      </c>
      <c r="D60" s="58">
        <v>7117</v>
      </c>
      <c r="E60" s="61"/>
      <c r="F60" s="58"/>
      <c r="G60" s="64"/>
      <c r="H60" s="64"/>
      <c r="I60" s="39"/>
      <c r="J60" s="39"/>
      <c r="K60" s="49">
        <v>0</v>
      </c>
      <c r="L60">
        <v>12</v>
      </c>
    </row>
    <row r="61" spans="1:12" x14ac:dyDescent="0.3">
      <c r="A61" s="58">
        <v>22</v>
      </c>
      <c r="B61" s="58">
        <v>7244</v>
      </c>
      <c r="C61" s="61">
        <v>23</v>
      </c>
      <c r="D61" s="58">
        <v>7285</v>
      </c>
      <c r="E61" s="61"/>
      <c r="F61" s="58"/>
      <c r="G61" s="64"/>
      <c r="H61" s="64"/>
      <c r="I61" s="39"/>
      <c r="J61" s="39"/>
      <c r="K61" s="49">
        <v>0</v>
      </c>
      <c r="L61">
        <v>22</v>
      </c>
    </row>
    <row r="62" spans="1:12" x14ac:dyDescent="0.3">
      <c r="A62" s="58">
        <v>11</v>
      </c>
      <c r="B62" s="58">
        <v>7381</v>
      </c>
      <c r="C62" s="61">
        <v>21</v>
      </c>
      <c r="D62" s="58">
        <v>7401</v>
      </c>
      <c r="E62" s="61"/>
      <c r="F62" s="58"/>
      <c r="G62" s="64"/>
      <c r="H62" s="64"/>
      <c r="I62" s="39"/>
      <c r="J62" s="39"/>
      <c r="K62" s="49">
        <v>0</v>
      </c>
      <c r="L62">
        <v>12</v>
      </c>
    </row>
    <row r="63" spans="1:12" x14ac:dyDescent="0.3">
      <c r="A63" s="58">
        <v>11</v>
      </c>
      <c r="B63" s="58">
        <v>7497</v>
      </c>
      <c r="C63" s="61">
        <v>21</v>
      </c>
      <c r="D63" s="58">
        <v>7511</v>
      </c>
      <c r="E63" s="61"/>
      <c r="F63" s="58"/>
      <c r="G63" s="64"/>
      <c r="H63" s="64"/>
      <c r="I63" s="39"/>
      <c r="J63" s="39"/>
      <c r="K63" s="49">
        <v>1</v>
      </c>
      <c r="L63">
        <v>12</v>
      </c>
    </row>
    <row r="64" spans="1:12" x14ac:dyDescent="0.3">
      <c r="A64" s="17"/>
      <c r="B64" s="17"/>
      <c r="C64" s="17"/>
      <c r="D64" s="17"/>
      <c r="E64" s="17"/>
      <c r="F64" s="17"/>
      <c r="G64" s="17"/>
      <c r="H6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152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49</v>
      </c>
      <c r="V3" s="25" t="s">
        <v>118</v>
      </c>
      <c r="W3">
        <f>COUNTA(L7:L14)</f>
        <v>8</v>
      </c>
      <c r="AA3" s="25" t="s">
        <v>118</v>
      </c>
      <c r="AB3">
        <f>COUNTA(L15:L22)</f>
        <v>8</v>
      </c>
      <c r="AF3" s="25" t="s">
        <v>118</v>
      </c>
      <c r="AG3">
        <f>COUNTA(L23:L31)</f>
        <v>9</v>
      </c>
      <c r="AK3" s="25" t="s">
        <v>118</v>
      </c>
      <c r="AL3">
        <f>COUNTA(L32:L39)</f>
        <v>8</v>
      </c>
      <c r="AP3" s="25" t="s">
        <v>118</v>
      </c>
      <c r="AQ3">
        <f>COUNTA(L40:L47)</f>
        <v>8</v>
      </c>
      <c r="AU3" s="25" t="s">
        <v>118</v>
      </c>
      <c r="AV3">
        <f>COUNTA(L48:L55)</f>
        <v>8</v>
      </c>
    </row>
    <row r="4" spans="1:48" x14ac:dyDescent="0.3">
      <c r="P4" s="25" t="s">
        <v>86</v>
      </c>
      <c r="Q4" s="26">
        <f>SUM(O7:O14)</f>
        <v>49</v>
      </c>
      <c r="V4" s="25" t="s">
        <v>119</v>
      </c>
      <c r="W4">
        <f>SUM(U7:U14)</f>
        <v>8</v>
      </c>
      <c r="AA4" s="25" t="s">
        <v>119</v>
      </c>
      <c r="AB4">
        <f>SUM(Z7:Z14)</f>
        <v>8</v>
      </c>
      <c r="AF4" s="25" t="s">
        <v>119</v>
      </c>
      <c r="AG4">
        <f>SUM(AE7:AE14)</f>
        <v>9</v>
      </c>
      <c r="AK4" s="25" t="s">
        <v>119</v>
      </c>
      <c r="AL4">
        <f>SUM(AJ7:AJ14)</f>
        <v>8</v>
      </c>
      <c r="AP4" s="25" t="s">
        <v>119</v>
      </c>
      <c r="AQ4">
        <f>SUM(AO7:AO14)</f>
        <v>8</v>
      </c>
      <c r="AU4" s="25" t="s">
        <v>119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22</v>
      </c>
      <c r="B7" s="56">
        <v>45</v>
      </c>
      <c r="C7" s="59">
        <v>23</v>
      </c>
      <c r="D7" s="56">
        <v>75</v>
      </c>
      <c r="E7" s="59"/>
      <c r="F7" s="56"/>
      <c r="G7" s="62"/>
      <c r="H7" s="62"/>
      <c r="I7" s="40"/>
      <c r="J7" s="40"/>
      <c r="K7" s="41">
        <v>0</v>
      </c>
      <c r="L7">
        <v>22</v>
      </c>
      <c r="N7" s="34">
        <v>11</v>
      </c>
      <c r="O7" s="34">
        <f>COUNTIF($L$7:$L$500,N7)</f>
        <v>1</v>
      </c>
      <c r="P7" s="34">
        <f>O7/$Q$4</f>
        <v>2.0408163265306121E-2</v>
      </c>
      <c r="Q7" s="34">
        <f>IF(P7=0,0,(P7*((LOG(P7))/LOG(2))))</f>
        <v>-0.11458591518602465</v>
      </c>
      <c r="T7" s="34">
        <f>N7</f>
        <v>11</v>
      </c>
      <c r="U7" s="34">
        <f>COUNTIF(L7:L14,T7)</f>
        <v>1</v>
      </c>
      <c r="V7" s="34">
        <f>U7/(W4-U8)</f>
        <v>0.5</v>
      </c>
      <c r="W7" s="34">
        <f>IF(V7=0,0,(V7*((LOG(V7))/LOG(2))))</f>
        <v>-0.5</v>
      </c>
      <c r="Y7" s="34">
        <f>N7</f>
        <v>11</v>
      </c>
      <c r="Z7" s="34">
        <f>COUNTIF(L15:L22,Y7)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COUNTIF(L23:L31,AD7)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COUNTIF(L32:L39,AI7)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COUNTIF(L40:L47,AN7)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COUNTIF(L48:L55,AS7)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7">
        <v>11</v>
      </c>
      <c r="B8" s="57">
        <v>178</v>
      </c>
      <c r="C8" s="60">
        <v>12</v>
      </c>
      <c r="D8" s="57">
        <v>237</v>
      </c>
      <c r="E8" s="60"/>
      <c r="F8" s="57"/>
      <c r="G8" s="63"/>
      <c r="H8" s="63"/>
      <c r="I8" s="40"/>
      <c r="J8" s="40"/>
      <c r="K8" s="41">
        <v>0</v>
      </c>
      <c r="L8">
        <v>11</v>
      </c>
      <c r="N8" s="34">
        <v>12</v>
      </c>
      <c r="O8" s="34">
        <f>COUNTIF($L$7:$L$500,N8)</f>
        <v>37</v>
      </c>
      <c r="P8" s="34">
        <f>O8/$Q$4</f>
        <v>0.75510204081632648</v>
      </c>
      <c r="Q8" s="34">
        <f>IF(P8=0,0,(P8*((LOG(P8))/LOG(2))))</f>
        <v>-0.30600999395901152</v>
      </c>
      <c r="T8" s="34">
        <f>N8</f>
        <v>12</v>
      </c>
      <c r="U8" s="34">
        <f>COUNTIF(L7:L14,T8)</f>
        <v>6</v>
      </c>
      <c r="V8" s="53"/>
      <c r="W8" s="54"/>
      <c r="Y8" s="34">
        <f>N8</f>
        <v>12</v>
      </c>
      <c r="Z8" s="34">
        <f>COUNTIF(L15:L22,Y8)</f>
        <v>7</v>
      </c>
      <c r="AA8" s="53"/>
      <c r="AB8" s="54"/>
      <c r="AD8" s="34">
        <f>N8</f>
        <v>12</v>
      </c>
      <c r="AE8" s="34">
        <f>COUNTIF(L23:L31,AD8)</f>
        <v>7</v>
      </c>
      <c r="AF8" s="53"/>
      <c r="AG8" s="54"/>
      <c r="AI8" s="34">
        <f>N8</f>
        <v>12</v>
      </c>
      <c r="AJ8" s="34">
        <f>COUNTIF(L32:L39,AI8)</f>
        <v>7</v>
      </c>
      <c r="AK8" s="53"/>
      <c r="AL8" s="54"/>
      <c r="AN8" s="34">
        <f>N8</f>
        <v>12</v>
      </c>
      <c r="AO8" s="34">
        <f>COUNTIF(L40:L47,AN8)</f>
        <v>7</v>
      </c>
      <c r="AP8" s="53"/>
      <c r="AQ8" s="54"/>
      <c r="AS8" s="34">
        <f>N8</f>
        <v>12</v>
      </c>
      <c r="AT8" s="34">
        <f>COUNTIF(L48:L55,AS8)</f>
        <v>3</v>
      </c>
      <c r="AU8" s="53"/>
      <c r="AV8" s="54"/>
    </row>
    <row r="9" spans="1:48" x14ac:dyDescent="0.3">
      <c r="A9" s="57">
        <v>11</v>
      </c>
      <c r="B9" s="57">
        <v>340</v>
      </c>
      <c r="C9" s="60">
        <v>21</v>
      </c>
      <c r="D9" s="57">
        <v>351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COUNTIF(L7:L14,T9)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COUNTIF(L15:L22,Y9)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COUNTIF(L23:L31,AD9)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COUNTIF(L32:L39,AI9)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COUNTIF(L40:L47,AN9)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COUNTIF(L48:L55,AS9)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11</v>
      </c>
      <c r="B10" s="57">
        <v>449</v>
      </c>
      <c r="C10" s="60">
        <v>21</v>
      </c>
      <c r="D10" s="57">
        <v>497</v>
      </c>
      <c r="E10" s="60"/>
      <c r="F10" s="57"/>
      <c r="G10" s="63"/>
      <c r="H10" s="63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11</v>
      </c>
      <c r="P10" s="34">
        <f>O10/$Q$4</f>
        <v>0.22448979591836735</v>
      </c>
      <c r="Q10" s="34">
        <f>IF(P10=0,0,(P10*((LOG(P10))/LOG(2))))</f>
        <v>-0.48383796898483716</v>
      </c>
      <c r="T10" s="34">
        <f>N10</f>
        <v>22</v>
      </c>
      <c r="U10" s="34">
        <f>COUNTIF(L7:L14,T10)</f>
        <v>1</v>
      </c>
      <c r="V10" s="34">
        <f>U10/(W4-U8)</f>
        <v>0.5</v>
      </c>
      <c r="W10" s="34">
        <f>IF(V10=0,0,(V10*((LOG(V10))/LOG(2))))</f>
        <v>-0.5</v>
      </c>
      <c r="Y10" s="34">
        <f>N10</f>
        <v>22</v>
      </c>
      <c r="Z10" s="34">
        <f>COUNTIF(L15:L22,Y10)</f>
        <v>1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COUNTIF(L23:L31,AD10)</f>
        <v>2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COUNTIF(L32:L39,AI10)</f>
        <v>1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COUNTIF(L40:L47,AN10)</f>
        <v>1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COUNTIF(L48:L55,AS10)</f>
        <v>5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7">
        <v>11</v>
      </c>
      <c r="B11" s="57">
        <v>595</v>
      </c>
      <c r="C11" s="60">
        <v>21</v>
      </c>
      <c r="D11" s="57">
        <v>617</v>
      </c>
      <c r="E11" s="60"/>
      <c r="F11" s="57"/>
      <c r="G11" s="63"/>
      <c r="H11" s="63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COUNTIF(L15:L22,Y11)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COUNTIF(L23:L31,AD11)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COUNTIF(L32:L39,AI11)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COUNTIF(L40:L47,AN11)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COUNTIF(L48:L55,AS11)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716</v>
      </c>
      <c r="C12" s="60">
        <v>21</v>
      </c>
      <c r="D12" s="57">
        <v>735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COUNTIF(L15:L22,Y12)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COUNTIF(L23:L31,AD12)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COUNTIF(L32:L39,AI12)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COUNTIF(L40:L47,AN12)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COUNTIF(L48:L55,AS12)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833</v>
      </c>
      <c r="C13" s="60">
        <v>21</v>
      </c>
      <c r="D13" s="57">
        <v>851</v>
      </c>
      <c r="E13" s="60"/>
      <c r="F13" s="57"/>
      <c r="G13" s="63"/>
      <c r="H13" s="63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COUNTIF(L15:L22,Y13)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COUNTIF(L23:L31,AD13)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COUNTIF(L32:L39,AI13)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COUNTIF(L40:L47,AN13)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COUNTIF(L48:L55,AS13)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947</v>
      </c>
      <c r="C14" s="60">
        <v>21</v>
      </c>
      <c r="D14" s="57">
        <v>961</v>
      </c>
      <c r="E14" s="60"/>
      <c r="F14" s="57"/>
      <c r="G14" s="63"/>
      <c r="H14" s="63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COUNTIF(L15:L22,Y14)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COUNTIF(L23:L31,AD14)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COUNTIF(L32:L39,AI14)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COUNTIF(L40:L47,AN14)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COUNTIF(L48:L55,AS14)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8">
        <v>11</v>
      </c>
      <c r="B15" s="58">
        <v>1059</v>
      </c>
      <c r="C15" s="61">
        <v>21</v>
      </c>
      <c r="D15" s="58">
        <v>1073</v>
      </c>
      <c r="E15" s="61"/>
      <c r="F15" s="58"/>
      <c r="G15" s="64"/>
      <c r="H15" s="64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0.9044338781298733</v>
      </c>
      <c r="V15">
        <f>SUM(V7:V14)</f>
        <v>1</v>
      </c>
      <c r="W15">
        <f>-SUM(W7:W14)</f>
        <v>1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8">
        <v>11</v>
      </c>
      <c r="B16" s="58">
        <v>1170</v>
      </c>
      <c r="C16" s="61">
        <v>21</v>
      </c>
      <c r="D16" s="58">
        <v>1200</v>
      </c>
      <c r="E16" s="61"/>
      <c r="F16" s="58"/>
      <c r="G16" s="64"/>
      <c r="H16" s="64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0.16108292382692094</v>
      </c>
      <c r="V16" s="27" t="s">
        <v>117</v>
      </c>
      <c r="W16" s="27">
        <f>W15/(LOG(W4)/LOG(2))</f>
        <v>0.33333333333333331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8">
        <v>11</v>
      </c>
      <c r="B17" s="58">
        <v>1297</v>
      </c>
      <c r="C17" s="61">
        <v>21</v>
      </c>
      <c r="D17" s="58">
        <v>1323</v>
      </c>
      <c r="E17" s="61"/>
      <c r="F17" s="58"/>
      <c r="G17" s="64"/>
      <c r="H17" s="64"/>
      <c r="I17" s="39"/>
      <c r="J17" s="39"/>
      <c r="K17" s="49">
        <v>0</v>
      </c>
      <c r="L17">
        <v>12</v>
      </c>
    </row>
    <row r="18" spans="1:22" x14ac:dyDescent="0.3">
      <c r="A18" s="58">
        <v>22</v>
      </c>
      <c r="B18" s="58">
        <v>1457</v>
      </c>
      <c r="C18" s="61">
        <v>23</v>
      </c>
      <c r="D18" s="58">
        <v>1477</v>
      </c>
      <c r="E18" s="61"/>
      <c r="F18" s="58"/>
      <c r="G18" s="64"/>
      <c r="H18" s="64"/>
      <c r="I18" s="39"/>
      <c r="J18" s="39"/>
      <c r="K18" s="49">
        <v>0</v>
      </c>
      <c r="L18">
        <v>22</v>
      </c>
    </row>
    <row r="19" spans="1:22" x14ac:dyDescent="0.3">
      <c r="A19" s="58">
        <v>11</v>
      </c>
      <c r="B19" s="58">
        <v>1572</v>
      </c>
      <c r="C19" s="61">
        <v>21</v>
      </c>
      <c r="D19" s="58">
        <v>1621</v>
      </c>
      <c r="E19" s="61"/>
      <c r="F19" s="58"/>
      <c r="G19" s="64"/>
      <c r="H19" s="64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1719</v>
      </c>
      <c r="C20" s="61">
        <v>21</v>
      </c>
      <c r="D20" s="58">
        <v>1729</v>
      </c>
      <c r="E20" s="61"/>
      <c r="F20" s="58"/>
      <c r="G20" s="64"/>
      <c r="H20" s="64"/>
      <c r="I20" s="39"/>
      <c r="J20" s="39"/>
      <c r="K20" s="49">
        <v>0</v>
      </c>
      <c r="L20">
        <v>12</v>
      </c>
      <c r="N20" s="38">
        <f>COUNTIF(L7:L55,G3)</f>
        <v>37</v>
      </c>
      <c r="O20" s="38"/>
      <c r="P20" s="45">
        <v>8</v>
      </c>
      <c r="Q20" s="45">
        <v>8</v>
      </c>
      <c r="R20" s="45">
        <v>9</v>
      </c>
      <c r="S20" s="45">
        <v>8</v>
      </c>
      <c r="T20" s="45">
        <v>8</v>
      </c>
      <c r="U20" s="45">
        <v>8</v>
      </c>
      <c r="V20" s="44"/>
    </row>
    <row r="21" spans="1:22" x14ac:dyDescent="0.3">
      <c r="A21" s="58">
        <v>11</v>
      </c>
      <c r="B21" s="58">
        <v>1827</v>
      </c>
      <c r="C21" s="61">
        <v>21</v>
      </c>
      <c r="D21" s="58">
        <v>1853</v>
      </c>
      <c r="E21" s="61"/>
      <c r="F21" s="58"/>
      <c r="G21" s="64"/>
      <c r="H21" s="64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11</v>
      </c>
      <c r="B22" s="58">
        <v>1950</v>
      </c>
      <c r="C22" s="61">
        <v>21</v>
      </c>
      <c r="D22" s="58">
        <v>1967</v>
      </c>
      <c r="E22" s="61"/>
      <c r="F22" s="58"/>
      <c r="G22" s="64"/>
      <c r="H22" s="64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2069</v>
      </c>
      <c r="C23" s="60">
        <v>21</v>
      </c>
      <c r="D23" s="57">
        <v>2110</v>
      </c>
      <c r="E23" s="60"/>
      <c r="F23" s="57"/>
      <c r="G23" s="63"/>
      <c r="H23" s="63"/>
      <c r="I23" s="40"/>
      <c r="J23" s="40"/>
      <c r="K23" s="41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22</v>
      </c>
      <c r="B24" s="57">
        <v>2241</v>
      </c>
      <c r="C24" s="60">
        <v>23</v>
      </c>
      <c r="D24" s="57">
        <v>2247</v>
      </c>
      <c r="E24" s="60"/>
      <c r="F24" s="57"/>
      <c r="G24" s="63"/>
      <c r="H24" s="63"/>
      <c r="I24" s="40"/>
      <c r="J24" s="40"/>
      <c r="K24" s="41">
        <v>0</v>
      </c>
      <c r="L24">
        <v>22</v>
      </c>
      <c r="O24" s="43" t="s">
        <v>106</v>
      </c>
      <c r="P24" s="45">
        <f>U8</f>
        <v>6</v>
      </c>
      <c r="Q24" s="45">
        <f>Z8</f>
        <v>7</v>
      </c>
      <c r="R24" s="45">
        <f>AE8</f>
        <v>7</v>
      </c>
      <c r="S24" s="45">
        <f>AJ8</f>
        <v>7</v>
      </c>
      <c r="T24" s="45">
        <f>AO8</f>
        <v>7</v>
      </c>
      <c r="U24" s="45">
        <f>AT8</f>
        <v>3</v>
      </c>
      <c r="V24" s="43"/>
    </row>
    <row r="25" spans="1:22" x14ac:dyDescent="0.3">
      <c r="A25" s="57">
        <v>11</v>
      </c>
      <c r="B25" s="57">
        <v>2345</v>
      </c>
      <c r="C25" s="60">
        <v>21</v>
      </c>
      <c r="D25" s="57">
        <v>2353</v>
      </c>
      <c r="E25" s="60"/>
      <c r="F25" s="57"/>
      <c r="G25" s="63"/>
      <c r="H25" s="63"/>
      <c r="I25" s="40"/>
      <c r="J25" s="40"/>
      <c r="K25" s="41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2451</v>
      </c>
      <c r="C26" s="60">
        <v>21</v>
      </c>
      <c r="D26" s="57">
        <v>2465</v>
      </c>
      <c r="E26" s="60"/>
      <c r="F26" s="57"/>
      <c r="G26" s="63"/>
      <c r="H26" s="63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2558</v>
      </c>
      <c r="C27" s="60">
        <v>21</v>
      </c>
      <c r="D27" s="57">
        <v>2585</v>
      </c>
      <c r="E27" s="60"/>
      <c r="F27" s="57"/>
      <c r="G27" s="63"/>
      <c r="H27" s="63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2683</v>
      </c>
      <c r="C28" s="60">
        <v>21</v>
      </c>
      <c r="D28" s="57">
        <v>2712</v>
      </c>
      <c r="E28" s="60"/>
      <c r="F28" s="57"/>
      <c r="G28" s="63"/>
      <c r="H28" s="63"/>
      <c r="I28" s="40"/>
      <c r="J28" s="40"/>
      <c r="K28" s="41">
        <v>0</v>
      </c>
      <c r="L28">
        <v>12</v>
      </c>
      <c r="N28" s="39"/>
      <c r="O28" s="48" t="s">
        <v>110</v>
      </c>
      <c r="P28">
        <f>D14/P20</f>
        <v>120.125</v>
      </c>
      <c r="Q28">
        <f>(D22-D14)/Q20</f>
        <v>125.75</v>
      </c>
      <c r="R28">
        <f>(D31-D22)/R20</f>
        <v>125.66666666666667</v>
      </c>
      <c r="S28">
        <f>(D39-D31)/S20</f>
        <v>122.375</v>
      </c>
      <c r="T28">
        <f>(D47-D39)/T20</f>
        <v>113.375</v>
      </c>
      <c r="U28">
        <f>(D55-D47)/U20</f>
        <v>148.125</v>
      </c>
    </row>
    <row r="29" spans="1:22" x14ac:dyDescent="0.3">
      <c r="A29" s="57">
        <v>22</v>
      </c>
      <c r="B29" s="57">
        <v>2824</v>
      </c>
      <c r="C29" s="60">
        <v>23</v>
      </c>
      <c r="D29" s="57">
        <v>2864</v>
      </c>
      <c r="E29" s="60"/>
      <c r="F29" s="57"/>
      <c r="G29" s="63"/>
      <c r="H29" s="63"/>
      <c r="I29" s="40"/>
      <c r="J29" s="40"/>
      <c r="K29" s="41">
        <v>0</v>
      </c>
      <c r="L29">
        <v>22</v>
      </c>
    </row>
    <row r="30" spans="1:22" x14ac:dyDescent="0.3">
      <c r="A30" s="57">
        <v>11</v>
      </c>
      <c r="B30" s="57">
        <v>2962</v>
      </c>
      <c r="C30" s="60">
        <v>21</v>
      </c>
      <c r="D30" s="57">
        <v>2981</v>
      </c>
      <c r="E30" s="60"/>
      <c r="F30" s="57"/>
      <c r="G30" s="63"/>
      <c r="H30" s="63"/>
      <c r="I30" s="40"/>
      <c r="J30" s="40"/>
      <c r="K30" s="41">
        <v>0</v>
      </c>
      <c r="L30">
        <v>12</v>
      </c>
    </row>
    <row r="31" spans="1:22" x14ac:dyDescent="0.3">
      <c r="A31" s="57">
        <v>11</v>
      </c>
      <c r="B31" s="57">
        <v>3078</v>
      </c>
      <c r="C31" s="60">
        <v>21</v>
      </c>
      <c r="D31" s="57">
        <v>3098</v>
      </c>
      <c r="E31" s="60"/>
      <c r="F31" s="57"/>
      <c r="G31" s="63"/>
      <c r="H31" s="63"/>
      <c r="I31" s="40"/>
      <c r="J31" s="40"/>
      <c r="K31" s="41">
        <v>0</v>
      </c>
      <c r="L31">
        <v>12</v>
      </c>
    </row>
    <row r="32" spans="1:22" x14ac:dyDescent="0.3">
      <c r="A32" s="58">
        <v>11</v>
      </c>
      <c r="B32" s="58">
        <v>3191</v>
      </c>
      <c r="C32" s="61">
        <v>21</v>
      </c>
      <c r="D32" s="58">
        <v>3205</v>
      </c>
      <c r="E32" s="61"/>
      <c r="F32" s="58"/>
      <c r="G32" s="64"/>
      <c r="H32" s="64"/>
      <c r="I32" s="39"/>
      <c r="J32" s="39"/>
      <c r="K32" s="49">
        <v>0</v>
      </c>
      <c r="L32">
        <v>12</v>
      </c>
    </row>
    <row r="33" spans="1:12" x14ac:dyDescent="0.3">
      <c r="A33" s="58">
        <v>11</v>
      </c>
      <c r="B33" s="58">
        <v>3298</v>
      </c>
      <c r="C33" s="61">
        <v>21</v>
      </c>
      <c r="D33" s="58">
        <v>3360</v>
      </c>
      <c r="E33" s="61"/>
      <c r="F33" s="58"/>
      <c r="G33" s="64"/>
      <c r="H33" s="64"/>
      <c r="I33" s="39"/>
      <c r="J33" s="39"/>
      <c r="K33" s="49">
        <v>0</v>
      </c>
      <c r="L33">
        <v>12</v>
      </c>
    </row>
    <row r="34" spans="1:12" x14ac:dyDescent="0.3">
      <c r="A34" s="58">
        <v>11</v>
      </c>
      <c r="B34" s="58">
        <v>3451</v>
      </c>
      <c r="C34" s="61">
        <v>21</v>
      </c>
      <c r="D34" s="58">
        <v>3460</v>
      </c>
      <c r="E34" s="61"/>
      <c r="F34" s="58"/>
      <c r="G34" s="64"/>
      <c r="H34" s="64"/>
      <c r="I34" s="39"/>
      <c r="J34" s="39"/>
      <c r="K34" s="49">
        <v>0</v>
      </c>
      <c r="L34">
        <v>12</v>
      </c>
    </row>
    <row r="35" spans="1:12" x14ac:dyDescent="0.3">
      <c r="A35" s="58">
        <v>11</v>
      </c>
      <c r="B35" s="58">
        <v>3556</v>
      </c>
      <c r="C35" s="61">
        <v>21</v>
      </c>
      <c r="D35" s="58">
        <v>3580</v>
      </c>
      <c r="E35" s="61"/>
      <c r="F35" s="58"/>
      <c r="G35" s="64"/>
      <c r="H35" s="64"/>
      <c r="I35" s="39"/>
      <c r="J35" s="39"/>
      <c r="K35" s="49">
        <v>0</v>
      </c>
      <c r="L35">
        <v>12</v>
      </c>
    </row>
    <row r="36" spans="1:12" x14ac:dyDescent="0.3">
      <c r="A36" s="58">
        <v>11</v>
      </c>
      <c r="B36" s="58">
        <v>3676</v>
      </c>
      <c r="C36" s="61">
        <v>21</v>
      </c>
      <c r="D36" s="58">
        <v>3698</v>
      </c>
      <c r="E36" s="61"/>
      <c r="F36" s="58"/>
      <c r="G36" s="64"/>
      <c r="H36" s="64"/>
      <c r="I36" s="39"/>
      <c r="J36" s="39"/>
      <c r="K36" s="49">
        <v>0</v>
      </c>
      <c r="L36">
        <v>12</v>
      </c>
    </row>
    <row r="37" spans="1:12" x14ac:dyDescent="0.3">
      <c r="A37" s="58">
        <v>11</v>
      </c>
      <c r="B37" s="58">
        <v>3792</v>
      </c>
      <c r="C37" s="61">
        <v>21</v>
      </c>
      <c r="D37" s="58">
        <v>3801</v>
      </c>
      <c r="E37" s="61"/>
      <c r="F37" s="58"/>
      <c r="G37" s="64"/>
      <c r="H37" s="64"/>
      <c r="I37" s="39"/>
      <c r="J37" s="39"/>
      <c r="K37" s="49">
        <v>0</v>
      </c>
      <c r="L37">
        <v>12</v>
      </c>
    </row>
    <row r="38" spans="1:12" x14ac:dyDescent="0.3">
      <c r="A38" s="58">
        <v>22</v>
      </c>
      <c r="B38" s="58">
        <v>3905</v>
      </c>
      <c r="C38" s="61">
        <v>23</v>
      </c>
      <c r="D38" s="58">
        <v>3961</v>
      </c>
      <c r="E38" s="61"/>
      <c r="F38" s="58"/>
      <c r="G38" s="64"/>
      <c r="H38" s="64"/>
      <c r="I38" s="39"/>
      <c r="J38" s="39"/>
      <c r="K38" s="49">
        <v>0</v>
      </c>
      <c r="L38">
        <v>22</v>
      </c>
    </row>
    <row r="39" spans="1:12" x14ac:dyDescent="0.3">
      <c r="A39" s="58">
        <v>11</v>
      </c>
      <c r="B39" s="58">
        <v>4054</v>
      </c>
      <c r="C39" s="61">
        <v>21</v>
      </c>
      <c r="D39" s="58">
        <v>4077</v>
      </c>
      <c r="E39" s="61"/>
      <c r="F39" s="58"/>
      <c r="G39" s="64"/>
      <c r="H39" s="64"/>
      <c r="I39" s="39"/>
      <c r="J39" s="39"/>
      <c r="K39" s="49">
        <v>0</v>
      </c>
      <c r="L39">
        <v>12</v>
      </c>
    </row>
    <row r="40" spans="1:12" x14ac:dyDescent="0.3">
      <c r="A40" s="57">
        <v>11</v>
      </c>
      <c r="B40" s="57">
        <v>4177</v>
      </c>
      <c r="C40" s="60">
        <v>21</v>
      </c>
      <c r="D40" s="57">
        <v>4211</v>
      </c>
      <c r="E40" s="60"/>
      <c r="F40" s="57"/>
      <c r="G40" s="63"/>
      <c r="H40" s="63"/>
      <c r="I40" s="40"/>
      <c r="J40" s="40"/>
      <c r="K40" s="41">
        <v>0</v>
      </c>
      <c r="L40">
        <v>12</v>
      </c>
    </row>
    <row r="41" spans="1:12" x14ac:dyDescent="0.3">
      <c r="A41" s="57">
        <v>11</v>
      </c>
      <c r="B41" s="57">
        <v>4309</v>
      </c>
      <c r="C41" s="60">
        <v>21</v>
      </c>
      <c r="D41" s="57">
        <v>4321</v>
      </c>
      <c r="E41" s="60"/>
      <c r="F41" s="57"/>
      <c r="G41" s="63"/>
      <c r="H41" s="63"/>
      <c r="I41" s="40"/>
      <c r="J41" s="40"/>
      <c r="K41" s="41">
        <v>0</v>
      </c>
      <c r="L41">
        <v>12</v>
      </c>
    </row>
    <row r="42" spans="1:12" x14ac:dyDescent="0.3">
      <c r="A42" s="57">
        <v>11</v>
      </c>
      <c r="B42" s="57">
        <v>4414</v>
      </c>
      <c r="C42" s="60">
        <v>21</v>
      </c>
      <c r="D42" s="57">
        <v>4423</v>
      </c>
      <c r="E42" s="60"/>
      <c r="F42" s="57"/>
      <c r="G42" s="63"/>
      <c r="H42" s="63"/>
      <c r="I42" s="40"/>
      <c r="J42" s="40"/>
      <c r="K42" s="41">
        <v>0</v>
      </c>
      <c r="L42">
        <v>12</v>
      </c>
    </row>
    <row r="43" spans="1:12" x14ac:dyDescent="0.3">
      <c r="A43" s="57">
        <v>11</v>
      </c>
      <c r="B43" s="57">
        <v>4515</v>
      </c>
      <c r="C43" s="60">
        <v>21</v>
      </c>
      <c r="D43" s="57">
        <v>4531</v>
      </c>
      <c r="E43" s="60"/>
      <c r="F43" s="57"/>
      <c r="G43" s="63"/>
      <c r="H43" s="63"/>
      <c r="I43" s="40"/>
      <c r="J43" s="40"/>
      <c r="K43" s="41">
        <v>0</v>
      </c>
      <c r="L43">
        <v>12</v>
      </c>
    </row>
    <row r="44" spans="1:12" x14ac:dyDescent="0.3">
      <c r="A44" s="57">
        <v>11</v>
      </c>
      <c r="B44" s="57">
        <v>4623</v>
      </c>
      <c r="C44" s="60">
        <v>21</v>
      </c>
      <c r="D44" s="57">
        <v>4642</v>
      </c>
      <c r="E44" s="60"/>
      <c r="F44" s="57"/>
      <c r="G44" s="63"/>
      <c r="H44" s="63"/>
      <c r="I44" s="40"/>
      <c r="J44" s="40"/>
      <c r="K44" s="41">
        <v>0</v>
      </c>
      <c r="L44">
        <v>12</v>
      </c>
    </row>
    <row r="45" spans="1:12" x14ac:dyDescent="0.3">
      <c r="A45" s="57">
        <v>22</v>
      </c>
      <c r="B45" s="57">
        <v>4745</v>
      </c>
      <c r="C45" s="60">
        <v>23</v>
      </c>
      <c r="D45" s="57">
        <v>4764</v>
      </c>
      <c r="E45" s="60"/>
      <c r="F45" s="57"/>
      <c r="G45" s="63"/>
      <c r="H45" s="63"/>
      <c r="I45" s="40"/>
      <c r="J45" s="40"/>
      <c r="K45" s="41">
        <v>0</v>
      </c>
      <c r="L45">
        <v>22</v>
      </c>
    </row>
    <row r="46" spans="1:12" x14ac:dyDescent="0.3">
      <c r="A46" s="57">
        <v>11</v>
      </c>
      <c r="B46" s="57">
        <v>4862</v>
      </c>
      <c r="C46" s="60">
        <v>21</v>
      </c>
      <c r="D46" s="57">
        <v>4876</v>
      </c>
      <c r="E46" s="60"/>
      <c r="F46" s="57"/>
      <c r="G46" s="63"/>
      <c r="H46" s="63"/>
      <c r="I46" s="40"/>
      <c r="J46" s="40"/>
      <c r="K46" s="41">
        <v>0</v>
      </c>
      <c r="L46">
        <v>12</v>
      </c>
    </row>
    <row r="47" spans="1:12" x14ac:dyDescent="0.3">
      <c r="A47" s="57">
        <v>11</v>
      </c>
      <c r="B47" s="57">
        <v>4975</v>
      </c>
      <c r="C47" s="60">
        <v>21</v>
      </c>
      <c r="D47" s="57">
        <v>4984</v>
      </c>
      <c r="E47" s="60"/>
      <c r="F47" s="57"/>
      <c r="G47" s="63"/>
      <c r="H47" s="63"/>
      <c r="I47" s="40"/>
      <c r="J47" s="40"/>
      <c r="K47" s="41">
        <v>0</v>
      </c>
      <c r="L47">
        <v>12</v>
      </c>
    </row>
    <row r="48" spans="1:12" x14ac:dyDescent="0.3">
      <c r="A48" s="58">
        <v>11</v>
      </c>
      <c r="B48" s="58">
        <v>5076</v>
      </c>
      <c r="C48" s="61">
        <v>21</v>
      </c>
      <c r="D48" s="58">
        <v>5122</v>
      </c>
      <c r="E48" s="61"/>
      <c r="F48" s="58"/>
      <c r="G48" s="64"/>
      <c r="H48" s="64"/>
      <c r="I48" s="39"/>
      <c r="J48" s="39"/>
      <c r="K48" s="49">
        <v>0</v>
      </c>
      <c r="L48">
        <v>12</v>
      </c>
    </row>
    <row r="49" spans="1:12" x14ac:dyDescent="0.3">
      <c r="A49" s="58">
        <v>22</v>
      </c>
      <c r="B49" s="58">
        <v>5257</v>
      </c>
      <c r="C49" s="61">
        <v>23</v>
      </c>
      <c r="D49" s="58">
        <v>5312</v>
      </c>
      <c r="E49" s="61"/>
      <c r="F49" s="58"/>
      <c r="G49" s="64"/>
      <c r="H49" s="64"/>
      <c r="I49" s="39"/>
      <c r="J49" s="39"/>
      <c r="K49" s="49">
        <v>0</v>
      </c>
      <c r="L49">
        <v>22</v>
      </c>
    </row>
    <row r="50" spans="1:12" x14ac:dyDescent="0.3">
      <c r="A50" s="58">
        <v>11</v>
      </c>
      <c r="B50" s="58">
        <v>5410</v>
      </c>
      <c r="C50" s="61">
        <v>21</v>
      </c>
      <c r="D50" s="58">
        <v>5436</v>
      </c>
      <c r="E50" s="61"/>
      <c r="F50" s="58"/>
      <c r="G50" s="64"/>
      <c r="H50" s="64"/>
      <c r="I50" s="39"/>
      <c r="J50" s="39"/>
      <c r="K50" s="49">
        <v>0</v>
      </c>
      <c r="L50">
        <v>12</v>
      </c>
    </row>
    <row r="51" spans="1:12" x14ac:dyDescent="0.3">
      <c r="A51" s="58">
        <v>22</v>
      </c>
      <c r="B51" s="58">
        <v>5572</v>
      </c>
      <c r="C51" s="61">
        <v>23</v>
      </c>
      <c r="D51" s="58">
        <v>5590</v>
      </c>
      <c r="E51" s="61"/>
      <c r="F51" s="58"/>
      <c r="G51" s="64"/>
      <c r="H51" s="64"/>
      <c r="I51" s="39"/>
      <c r="J51" s="39"/>
      <c r="K51" s="49">
        <v>0</v>
      </c>
      <c r="L51">
        <v>22</v>
      </c>
    </row>
    <row r="52" spans="1:12" x14ac:dyDescent="0.3">
      <c r="A52" s="58">
        <v>11</v>
      </c>
      <c r="B52" s="58">
        <v>5687</v>
      </c>
      <c r="C52" s="61">
        <v>21</v>
      </c>
      <c r="D52" s="58">
        <v>5696</v>
      </c>
      <c r="E52" s="61"/>
      <c r="F52" s="58"/>
      <c r="G52" s="64"/>
      <c r="H52" s="64"/>
      <c r="I52" s="39"/>
      <c r="J52" s="39"/>
      <c r="K52" s="49">
        <v>0</v>
      </c>
      <c r="L52">
        <v>12</v>
      </c>
    </row>
    <row r="53" spans="1:12" x14ac:dyDescent="0.3">
      <c r="A53" s="58">
        <v>22</v>
      </c>
      <c r="B53" s="58">
        <v>5835</v>
      </c>
      <c r="C53" s="61">
        <v>23</v>
      </c>
      <c r="D53" s="58">
        <v>5853</v>
      </c>
      <c r="E53" s="61"/>
      <c r="F53" s="58"/>
      <c r="G53" s="64"/>
      <c r="H53" s="64"/>
      <c r="I53" s="39"/>
      <c r="J53" s="39"/>
      <c r="K53" s="49">
        <v>0</v>
      </c>
      <c r="L53">
        <v>22</v>
      </c>
    </row>
    <row r="54" spans="1:12" x14ac:dyDescent="0.3">
      <c r="A54" s="58">
        <v>22</v>
      </c>
      <c r="B54" s="58">
        <v>5983</v>
      </c>
      <c r="C54" s="61">
        <v>23</v>
      </c>
      <c r="D54" s="58">
        <v>5992</v>
      </c>
      <c r="E54" s="61"/>
      <c r="F54" s="58"/>
      <c r="G54" s="64"/>
      <c r="H54" s="64"/>
      <c r="I54" s="39"/>
      <c r="J54" s="39"/>
      <c r="K54" s="49">
        <v>0</v>
      </c>
      <c r="L54">
        <v>22</v>
      </c>
    </row>
    <row r="55" spans="1:12" x14ac:dyDescent="0.3">
      <c r="A55" s="58">
        <v>22</v>
      </c>
      <c r="B55" s="58">
        <v>6098</v>
      </c>
      <c r="C55" s="61">
        <v>23</v>
      </c>
      <c r="D55" s="58">
        <v>6169</v>
      </c>
      <c r="E55" s="61"/>
      <c r="F55" s="58"/>
      <c r="G55" s="64"/>
      <c r="H55" s="64"/>
      <c r="I55" s="39"/>
      <c r="J55" s="39"/>
      <c r="K55" s="65">
        <v>1</v>
      </c>
      <c r="L55">
        <v>22</v>
      </c>
    </row>
    <row r="56" spans="1:12" x14ac:dyDescent="0.3">
      <c r="A56" s="17"/>
      <c r="B56" s="17"/>
      <c r="C56" s="17"/>
      <c r="D56" s="17"/>
      <c r="E56" s="17"/>
      <c r="F56" s="17"/>
      <c r="G56" s="17"/>
      <c r="H5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141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60</v>
      </c>
      <c r="V3" s="25" t="s">
        <v>118</v>
      </c>
      <c r="W3">
        <f>COUNTA(L7:L16)</f>
        <v>10</v>
      </c>
      <c r="AA3" s="25" t="s">
        <v>118</v>
      </c>
      <c r="AB3">
        <f>COUNTA(L17:L26)</f>
        <v>10</v>
      </c>
      <c r="AF3" s="25" t="s">
        <v>118</v>
      </c>
      <c r="AG3">
        <f>COUNTA(L27:L36)</f>
        <v>10</v>
      </c>
      <c r="AK3" s="25" t="s">
        <v>118</v>
      </c>
      <c r="AL3">
        <f>COUNTA(L37:L46)</f>
        <v>10</v>
      </c>
      <c r="AP3" s="25" t="s">
        <v>118</v>
      </c>
      <c r="AQ3">
        <f>COUNTA(L47:L56)</f>
        <v>10</v>
      </c>
      <c r="AU3" s="25" t="s">
        <v>118</v>
      </c>
      <c r="AV3">
        <f>COUNTA(L57:L66)</f>
        <v>10</v>
      </c>
    </row>
    <row r="4" spans="1:48" x14ac:dyDescent="0.3">
      <c r="P4" s="25" t="s">
        <v>86</v>
      </c>
      <c r="Q4" s="26">
        <f>SUM(O7:O14)</f>
        <v>60</v>
      </c>
      <c r="V4" s="25" t="s">
        <v>119</v>
      </c>
      <c r="W4">
        <f>SUM(U7:U14)</f>
        <v>10</v>
      </c>
      <c r="AA4" s="25" t="s">
        <v>119</v>
      </c>
      <c r="AB4">
        <f>SUM(Z7:Z14)</f>
        <v>10</v>
      </c>
      <c r="AF4" s="25" t="s">
        <v>119</v>
      </c>
      <c r="AG4">
        <f>SUM(AE7:AE14)</f>
        <v>10</v>
      </c>
      <c r="AK4" s="25" t="s">
        <v>119</v>
      </c>
      <c r="AL4">
        <f>SUM(AJ7:AJ14)</f>
        <v>10</v>
      </c>
      <c r="AP4" s="25" t="s">
        <v>119</v>
      </c>
      <c r="AQ4">
        <f>SUM(AO7:AO14)</f>
        <v>10</v>
      </c>
      <c r="AU4" s="25" t="s">
        <v>119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22</v>
      </c>
      <c r="B7" s="56">
        <v>45</v>
      </c>
      <c r="C7" s="59">
        <v>23</v>
      </c>
      <c r="D7" s="56">
        <v>63</v>
      </c>
      <c r="E7" s="59"/>
      <c r="F7" s="56"/>
      <c r="G7" s="62"/>
      <c r="H7" s="62"/>
      <c r="I7" s="40"/>
      <c r="J7" s="40"/>
      <c r="K7" s="41">
        <v>0</v>
      </c>
      <c r="L7">
        <v>22</v>
      </c>
      <c r="N7" s="34">
        <v>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</v>
      </c>
      <c r="U7" s="34">
        <f>COUNTIF(L7:L16,T7)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COUNTIF(L17:L26,Y7)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COUNTIF(L27:L36,AD7)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COUNTIF(L37:L46,AI7)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COUNTIF(L47:L56,AN7)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COUNTIF(L57:L66,AS7)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7">
        <v>11</v>
      </c>
      <c r="B8" s="57">
        <v>165</v>
      </c>
      <c r="C8" s="60">
        <v>21</v>
      </c>
      <c r="D8" s="57">
        <v>177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35</v>
      </c>
      <c r="P8" s="34">
        <f>O8/$Q$4</f>
        <v>0.58333333333333337</v>
      </c>
      <c r="Q8" s="34">
        <f>IF(P8=0,0,(P8*((LOG(P8))/LOG(2))))</f>
        <v>-0.45360442088707198</v>
      </c>
      <c r="T8" s="34">
        <f>N8</f>
        <v>12</v>
      </c>
      <c r="U8" s="34">
        <f>COUNTIF(L7:L16,T8)</f>
        <v>9</v>
      </c>
      <c r="V8" s="53"/>
      <c r="W8" s="54"/>
      <c r="Y8" s="34">
        <f>N8</f>
        <v>12</v>
      </c>
      <c r="Z8" s="34">
        <f>COUNTIF(L17:L26,Y8)</f>
        <v>4</v>
      </c>
      <c r="AA8" s="53"/>
      <c r="AB8" s="54"/>
      <c r="AD8" s="34">
        <f>N8</f>
        <v>12</v>
      </c>
      <c r="AE8" s="34">
        <f>COUNTIF(L27:L36,AD8)</f>
        <v>8</v>
      </c>
      <c r="AF8" s="53"/>
      <c r="AG8" s="54"/>
      <c r="AI8" s="34">
        <f>N8</f>
        <v>12</v>
      </c>
      <c r="AJ8" s="34">
        <f>COUNTIF(L37:L46,AI8)</f>
        <v>6</v>
      </c>
      <c r="AK8" s="53"/>
      <c r="AL8" s="54"/>
      <c r="AN8" s="34">
        <f>N8</f>
        <v>12</v>
      </c>
      <c r="AO8" s="34">
        <f>COUNTIF(L47:L56,AN8)</f>
        <v>6</v>
      </c>
      <c r="AP8" s="53"/>
      <c r="AQ8" s="54"/>
      <c r="AS8" s="34">
        <f>N8</f>
        <v>12</v>
      </c>
      <c r="AT8" s="34">
        <f>COUNTIF(L57:L66,AS8)</f>
        <v>2</v>
      </c>
      <c r="AU8" s="53"/>
      <c r="AV8" s="54"/>
    </row>
    <row r="9" spans="1:48" x14ac:dyDescent="0.3">
      <c r="A9" s="57">
        <v>11</v>
      </c>
      <c r="B9" s="57">
        <v>276</v>
      </c>
      <c r="C9" s="60">
        <v>21</v>
      </c>
      <c r="D9" s="57">
        <v>301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2</v>
      </c>
      <c r="P9" s="34">
        <f>O9/$Q$4</f>
        <v>3.3333333333333333E-2</v>
      </c>
      <c r="Q9" s="34">
        <f>IF(P9=0,0,(P9*((LOG(P9))/LOG(2))))</f>
        <v>-0.16356301985361729</v>
      </c>
      <c r="T9" s="34">
        <f>N9</f>
        <v>21</v>
      </c>
      <c r="U9" s="34">
        <f>COUNTIF(L7:L16,T9)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COUNTIF(L17:L26,Y9)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COUNTIF(L27:L36,AD9)</f>
        <v>1</v>
      </c>
      <c r="AF9" s="34">
        <f>AE9/(AG4-AE8)</f>
        <v>0.5</v>
      </c>
      <c r="AG9" s="34">
        <f>IF(AF9=0,0,(AF9*((LOG(AF9))/LOG(2))))</f>
        <v>-0.5</v>
      </c>
      <c r="AI9" s="34">
        <f>N9</f>
        <v>21</v>
      </c>
      <c r="AJ9" s="34">
        <f>COUNTIF(L37:L46,AI9)</f>
        <v>1</v>
      </c>
      <c r="AK9" s="34">
        <f>AJ9/(AL4-AJ8)</f>
        <v>0.25</v>
      </c>
      <c r="AL9" s="34">
        <f>IF(AK9=0,0,(AK9*((LOG(AK9))/LOG(2))))</f>
        <v>-0.5</v>
      </c>
      <c r="AN9" s="34">
        <f>N9</f>
        <v>21</v>
      </c>
      <c r="AO9" s="34">
        <f>COUNTIF(L47:L56,AN9)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COUNTIF(L57:L66,AS9)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11</v>
      </c>
      <c r="B10" s="57">
        <v>397</v>
      </c>
      <c r="C10" s="60">
        <v>21</v>
      </c>
      <c r="D10" s="57">
        <v>429</v>
      </c>
      <c r="E10" s="60"/>
      <c r="F10" s="57"/>
      <c r="G10" s="63"/>
      <c r="H10" s="63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23</v>
      </c>
      <c r="P10" s="34">
        <f>O10/$Q$4</f>
        <v>0.38333333333333336</v>
      </c>
      <c r="Q10" s="34">
        <f>IF(P10=0,0,(P10*((LOG(P10))/LOG(2))))</f>
        <v>-0.53027597849474384</v>
      </c>
      <c r="T10" s="34">
        <f>N10</f>
        <v>22</v>
      </c>
      <c r="U10" s="34">
        <f>COUNTIF(L7:L16,T10)</f>
        <v>1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COUNTIF(L17:L26,Y10)</f>
        <v>6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COUNTIF(L27:L36,AD10)</f>
        <v>1</v>
      </c>
      <c r="AF10" s="34">
        <f>AE10/(AG4-AE8)</f>
        <v>0.5</v>
      </c>
      <c r="AG10" s="34">
        <f>IF(AF10=0,0,(AF10*((LOG(AF10))/LOG(2))))</f>
        <v>-0.5</v>
      </c>
      <c r="AI10" s="34">
        <f>N10</f>
        <v>22</v>
      </c>
      <c r="AJ10" s="34">
        <f>COUNTIF(L37:L46,AI10)</f>
        <v>3</v>
      </c>
      <c r="AK10" s="34">
        <f>AJ10/(AL4-AJ8)</f>
        <v>0.75</v>
      </c>
      <c r="AL10" s="34">
        <f>IF(AK10=0,0,(AK10*((LOG(AK10))/LOG(2))))</f>
        <v>-0.31127812445913283</v>
      </c>
      <c r="AN10" s="34">
        <f>N10</f>
        <v>22</v>
      </c>
      <c r="AO10" s="34">
        <f>COUNTIF(L47:L56,AN10)</f>
        <v>4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COUNTIF(L57:L66,AS10)</f>
        <v>8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7">
        <v>11</v>
      </c>
      <c r="B11" s="57">
        <v>527</v>
      </c>
      <c r="C11" s="60">
        <v>21</v>
      </c>
      <c r="D11" s="57">
        <v>578</v>
      </c>
      <c r="E11" s="60"/>
      <c r="F11" s="57"/>
      <c r="G11" s="63"/>
      <c r="H11" s="63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COUNTIF(L7:L16,T11)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COUNTIF(L17:L26,Y11)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COUNTIF(L27:L36,AD11)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COUNTIF(L37:L46,AI11)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COUNTIF(L47:L56,AN11)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COUNTIF(L57:L66,AS11)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679</v>
      </c>
      <c r="C12" s="60">
        <v>21</v>
      </c>
      <c r="D12" s="57">
        <v>707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COUNTIF(L7:L16,T12)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COUNTIF(L17:L26,Y12)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COUNTIF(L27:L36,AD12)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COUNTIF(L37:L46,AI12)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COUNTIF(L47:L56,AN12)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COUNTIF(L57:L66,AS12)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801</v>
      </c>
      <c r="C13" s="60">
        <v>21</v>
      </c>
      <c r="D13" s="57">
        <v>814</v>
      </c>
      <c r="E13" s="60"/>
      <c r="F13" s="57"/>
      <c r="G13" s="63"/>
      <c r="H13" s="63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COUNTIF(L7:L16,T13)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COUNTIF(L17:L26,Y13)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COUNTIF(L27:L36,AD13)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COUNTIF(L37:L46,AI13)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COUNTIF(L47:L56,AN13)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COUNTIF(L57:L66,AS13)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910</v>
      </c>
      <c r="C14" s="60">
        <v>21</v>
      </c>
      <c r="D14" s="57">
        <v>924</v>
      </c>
      <c r="E14" s="60"/>
      <c r="F14" s="57"/>
      <c r="G14" s="63"/>
      <c r="H14" s="63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COUNTIF(L7:L16,T14)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COUNTIF(L17:L26,Y14)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COUNTIF(L27:L36,AD14)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COUNTIF(L37:L46,AI14)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COUNTIF(L47:L56,AN14)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COUNTIF(L57:L66,AS14)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1021</v>
      </c>
      <c r="C15" s="60">
        <v>21</v>
      </c>
      <c r="D15" s="57">
        <v>1067</v>
      </c>
      <c r="E15" s="60"/>
      <c r="F15" s="57"/>
      <c r="G15" s="63"/>
      <c r="H15" s="63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1.147443419235433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1</v>
      </c>
      <c r="AK15">
        <f>SUM(AK7:AK14)</f>
        <v>1</v>
      </c>
      <c r="AL15">
        <f>-SUM(AL7:AL14)</f>
        <v>0.81127812445913283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1163</v>
      </c>
      <c r="C16" s="60">
        <v>21</v>
      </c>
      <c r="D16" s="57">
        <v>1189</v>
      </c>
      <c r="E16" s="60"/>
      <c r="F16" s="57"/>
      <c r="G16" s="63"/>
      <c r="H16" s="63"/>
      <c r="I16" s="40"/>
      <c r="J16" s="40"/>
      <c r="K16" s="41">
        <v>0</v>
      </c>
      <c r="L16">
        <v>12</v>
      </c>
      <c r="P16" s="27" t="s">
        <v>90</v>
      </c>
      <c r="Q16" s="27">
        <f>Q15/(LOG(Q4)/LOG(2))</f>
        <v>0.19425506544653129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0.3010299956639812</v>
      </c>
      <c r="AK16" s="27" t="s">
        <v>122</v>
      </c>
      <c r="AL16" s="27">
        <f>AL15/(LOG(AL4)/LOG(2))</f>
        <v>0.24421905028821556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8">
        <v>11</v>
      </c>
      <c r="B17" s="58">
        <v>1289</v>
      </c>
      <c r="C17" s="61">
        <v>21</v>
      </c>
      <c r="D17" s="58">
        <v>1314</v>
      </c>
      <c r="E17" s="61"/>
      <c r="F17" s="58"/>
      <c r="G17" s="64"/>
      <c r="H17" s="64"/>
      <c r="I17" s="39"/>
      <c r="J17" s="39"/>
      <c r="K17" s="49">
        <v>0</v>
      </c>
      <c r="L17">
        <v>12</v>
      </c>
    </row>
    <row r="18" spans="1:22" x14ac:dyDescent="0.3">
      <c r="A18" s="58">
        <v>22</v>
      </c>
      <c r="B18" s="58">
        <v>1419</v>
      </c>
      <c r="C18" s="61">
        <v>23</v>
      </c>
      <c r="D18" s="58">
        <v>1433</v>
      </c>
      <c r="E18" s="61"/>
      <c r="F18" s="58"/>
      <c r="G18" s="64"/>
      <c r="H18" s="64"/>
      <c r="I18" s="39"/>
      <c r="J18" s="39"/>
      <c r="K18" s="49">
        <v>0</v>
      </c>
      <c r="L18">
        <v>22</v>
      </c>
    </row>
    <row r="19" spans="1:22" x14ac:dyDescent="0.3">
      <c r="A19" s="58">
        <v>22</v>
      </c>
      <c r="B19" s="58">
        <v>1568</v>
      </c>
      <c r="C19" s="61">
        <v>23</v>
      </c>
      <c r="D19" s="58">
        <v>1592</v>
      </c>
      <c r="E19" s="61"/>
      <c r="F19" s="58"/>
      <c r="G19" s="64"/>
      <c r="H19" s="64"/>
      <c r="I19" s="39"/>
      <c r="J19" s="39"/>
      <c r="K19" s="49">
        <v>0</v>
      </c>
      <c r="L19">
        <v>22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1684</v>
      </c>
      <c r="C20" s="61">
        <v>21</v>
      </c>
      <c r="D20" s="58">
        <v>1693</v>
      </c>
      <c r="E20" s="61"/>
      <c r="F20" s="58"/>
      <c r="G20" s="64"/>
      <c r="H20" s="64"/>
      <c r="I20" s="39"/>
      <c r="J20" s="39"/>
      <c r="K20" s="49">
        <v>0</v>
      </c>
      <c r="L20">
        <v>12</v>
      </c>
      <c r="N20" s="38">
        <f>COUNTIF(L7:L66,G3)</f>
        <v>35</v>
      </c>
      <c r="O20" s="38"/>
      <c r="P20" s="45">
        <v>10</v>
      </c>
      <c r="Q20" s="45">
        <v>10</v>
      </c>
      <c r="R20" s="45">
        <v>10</v>
      </c>
      <c r="S20" s="45">
        <v>10</v>
      </c>
      <c r="T20" s="45">
        <v>10</v>
      </c>
      <c r="U20" s="45">
        <v>10</v>
      </c>
      <c r="V20" s="44"/>
    </row>
    <row r="21" spans="1:22" x14ac:dyDescent="0.3">
      <c r="A21" s="58">
        <v>11</v>
      </c>
      <c r="B21" s="58">
        <v>1787</v>
      </c>
      <c r="C21" s="61">
        <v>21</v>
      </c>
      <c r="D21" s="58">
        <v>1798</v>
      </c>
      <c r="E21" s="61"/>
      <c r="F21" s="58"/>
      <c r="G21" s="64"/>
      <c r="H21" s="64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11</v>
      </c>
      <c r="B22" s="58">
        <v>1896</v>
      </c>
      <c r="C22" s="61">
        <v>21</v>
      </c>
      <c r="D22" s="58">
        <v>1932</v>
      </c>
      <c r="E22" s="61"/>
      <c r="F22" s="58"/>
      <c r="G22" s="64"/>
      <c r="H22" s="64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8">
        <v>22</v>
      </c>
      <c r="B23" s="58">
        <v>2046</v>
      </c>
      <c r="C23" s="61">
        <v>23</v>
      </c>
      <c r="D23" s="58">
        <v>2055</v>
      </c>
      <c r="E23" s="61"/>
      <c r="F23" s="58"/>
      <c r="G23" s="64"/>
      <c r="H23" s="64"/>
      <c r="I23" s="39"/>
      <c r="J23" s="39"/>
      <c r="K23" s="49">
        <v>0</v>
      </c>
      <c r="L23">
        <v>22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8">
        <v>22</v>
      </c>
      <c r="B24" s="58">
        <v>2165</v>
      </c>
      <c r="C24" s="61">
        <v>23</v>
      </c>
      <c r="D24" s="58">
        <v>2177</v>
      </c>
      <c r="E24" s="61"/>
      <c r="F24" s="58"/>
      <c r="G24" s="64"/>
      <c r="H24" s="64"/>
      <c r="I24" s="39"/>
      <c r="J24" s="39"/>
      <c r="K24" s="49">
        <v>0</v>
      </c>
      <c r="L24">
        <v>22</v>
      </c>
      <c r="O24" s="43" t="s">
        <v>106</v>
      </c>
      <c r="P24" s="45">
        <f>U8</f>
        <v>9</v>
      </c>
      <c r="Q24" s="45">
        <f>Z8</f>
        <v>4</v>
      </c>
      <c r="R24" s="45">
        <f>AE8</f>
        <v>8</v>
      </c>
      <c r="S24" s="45">
        <f>AJ8</f>
        <v>6</v>
      </c>
      <c r="T24" s="45">
        <f>AO8</f>
        <v>6</v>
      </c>
      <c r="U24" s="45">
        <f>AT8</f>
        <v>2</v>
      </c>
      <c r="V24" s="43"/>
    </row>
    <row r="25" spans="1:22" x14ac:dyDescent="0.3">
      <c r="A25" s="58">
        <v>22</v>
      </c>
      <c r="B25" s="58">
        <v>2289</v>
      </c>
      <c r="C25" s="61">
        <v>23</v>
      </c>
      <c r="D25" s="58">
        <v>2299</v>
      </c>
      <c r="E25" s="61"/>
      <c r="F25" s="58"/>
      <c r="G25" s="64"/>
      <c r="H25" s="64"/>
      <c r="I25" s="39"/>
      <c r="J25" s="39"/>
      <c r="K25" s="49">
        <v>0</v>
      </c>
      <c r="L25">
        <v>22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8">
        <v>22</v>
      </c>
      <c r="B26" s="58">
        <v>2410</v>
      </c>
      <c r="C26" s="61">
        <v>23</v>
      </c>
      <c r="D26" s="58">
        <v>2462</v>
      </c>
      <c r="E26" s="61"/>
      <c r="F26" s="58"/>
      <c r="G26" s="64"/>
      <c r="H26" s="64"/>
      <c r="I26" s="39"/>
      <c r="J26" s="39"/>
      <c r="K26" s="49">
        <v>0</v>
      </c>
      <c r="L26">
        <v>22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2560</v>
      </c>
      <c r="C27" s="60">
        <v>21</v>
      </c>
      <c r="D27" s="57">
        <v>2574</v>
      </c>
      <c r="E27" s="60"/>
      <c r="F27" s="57"/>
      <c r="G27" s="63"/>
      <c r="H27" s="63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2669</v>
      </c>
      <c r="C28" s="60">
        <v>21</v>
      </c>
      <c r="D28" s="57">
        <v>2699</v>
      </c>
      <c r="E28" s="60"/>
      <c r="F28" s="57"/>
      <c r="G28" s="63"/>
      <c r="H28" s="63"/>
      <c r="I28" s="40"/>
      <c r="J28" s="40"/>
      <c r="K28" s="41">
        <v>0</v>
      </c>
      <c r="L28">
        <v>12</v>
      </c>
      <c r="N28" s="39"/>
      <c r="O28" s="48" t="s">
        <v>110</v>
      </c>
      <c r="P28">
        <f>D16/P20</f>
        <v>118.9</v>
      </c>
      <c r="Q28">
        <f>(D26-D16)/Q20</f>
        <v>127.3</v>
      </c>
      <c r="R28">
        <f>(D36-D26)/R20</f>
        <v>122.1</v>
      </c>
      <c r="S28">
        <f>(D46-D36)/S20</f>
        <v>125.7</v>
      </c>
      <c r="T28">
        <f>(D56-D46)/T20</f>
        <v>115.1</v>
      </c>
      <c r="U28">
        <f>(D66-D56)/U20</f>
        <v>131.30000000000001</v>
      </c>
    </row>
    <row r="29" spans="1:22" x14ac:dyDescent="0.3">
      <c r="A29" s="57">
        <v>22</v>
      </c>
      <c r="B29" s="57">
        <v>2802</v>
      </c>
      <c r="C29" s="60">
        <v>23</v>
      </c>
      <c r="D29" s="57">
        <v>2824</v>
      </c>
      <c r="E29" s="60"/>
      <c r="F29" s="57"/>
      <c r="G29" s="63"/>
      <c r="H29" s="63"/>
      <c r="I29" s="40"/>
      <c r="J29" s="40"/>
      <c r="K29" s="41">
        <v>0</v>
      </c>
      <c r="L29">
        <v>22</v>
      </c>
    </row>
    <row r="30" spans="1:22" x14ac:dyDescent="0.3">
      <c r="A30" s="57">
        <v>22</v>
      </c>
      <c r="B30" s="57">
        <v>2940</v>
      </c>
      <c r="C30" s="60">
        <v>14</v>
      </c>
      <c r="D30" s="57">
        <v>3027</v>
      </c>
      <c r="E30" s="60"/>
      <c r="F30" s="57"/>
      <c r="G30" s="63"/>
      <c r="H30" s="63"/>
      <c r="I30" s="40"/>
      <c r="J30" s="40"/>
      <c r="K30" s="41">
        <v>0</v>
      </c>
      <c r="L30">
        <v>21</v>
      </c>
    </row>
    <row r="31" spans="1:22" x14ac:dyDescent="0.3">
      <c r="A31" s="57">
        <v>11</v>
      </c>
      <c r="B31" s="57">
        <v>3126</v>
      </c>
      <c r="C31" s="60">
        <v>21</v>
      </c>
      <c r="D31" s="57">
        <v>3135</v>
      </c>
      <c r="E31" s="60"/>
      <c r="F31" s="57"/>
      <c r="G31" s="63"/>
      <c r="H31" s="63"/>
      <c r="I31" s="40"/>
      <c r="J31" s="40"/>
      <c r="K31" s="41">
        <v>0</v>
      </c>
      <c r="L31">
        <v>12</v>
      </c>
    </row>
    <row r="32" spans="1:22" x14ac:dyDescent="0.3">
      <c r="A32" s="57">
        <v>11</v>
      </c>
      <c r="B32" s="57">
        <v>3232</v>
      </c>
      <c r="C32" s="60">
        <v>21</v>
      </c>
      <c r="D32" s="57">
        <v>3244</v>
      </c>
      <c r="E32" s="60"/>
      <c r="F32" s="57"/>
      <c r="G32" s="63"/>
      <c r="H32" s="63"/>
      <c r="I32" s="40"/>
      <c r="J32" s="40"/>
      <c r="K32" s="41">
        <v>0</v>
      </c>
      <c r="L32">
        <v>12</v>
      </c>
    </row>
    <row r="33" spans="1:12" x14ac:dyDescent="0.3">
      <c r="A33" s="57">
        <v>11</v>
      </c>
      <c r="B33" s="57">
        <v>3341</v>
      </c>
      <c r="C33" s="60">
        <v>21</v>
      </c>
      <c r="D33" s="57">
        <v>3362</v>
      </c>
      <c r="E33" s="60"/>
      <c r="F33" s="57"/>
      <c r="G33" s="63"/>
      <c r="H33" s="63"/>
      <c r="I33" s="40"/>
      <c r="J33" s="40"/>
      <c r="K33" s="41">
        <v>0</v>
      </c>
      <c r="L33">
        <v>12</v>
      </c>
    </row>
    <row r="34" spans="1:12" x14ac:dyDescent="0.3">
      <c r="A34" s="57">
        <v>11</v>
      </c>
      <c r="B34" s="57">
        <v>3456</v>
      </c>
      <c r="C34" s="60">
        <v>21</v>
      </c>
      <c r="D34" s="57">
        <v>3463</v>
      </c>
      <c r="E34" s="60"/>
      <c r="F34" s="57"/>
      <c r="G34" s="63"/>
      <c r="H34" s="63"/>
      <c r="I34" s="40"/>
      <c r="J34" s="40"/>
      <c r="K34" s="41">
        <v>0</v>
      </c>
      <c r="L34">
        <v>12</v>
      </c>
    </row>
    <row r="35" spans="1:12" x14ac:dyDescent="0.3">
      <c r="A35" s="57">
        <v>11</v>
      </c>
      <c r="B35" s="57">
        <v>3559</v>
      </c>
      <c r="C35" s="60">
        <v>21</v>
      </c>
      <c r="D35" s="57">
        <v>3567</v>
      </c>
      <c r="E35" s="60"/>
      <c r="F35" s="57"/>
      <c r="G35" s="63"/>
      <c r="H35" s="63"/>
      <c r="I35" s="40"/>
      <c r="J35" s="40"/>
      <c r="K35" s="41">
        <v>0</v>
      </c>
      <c r="L35">
        <v>12</v>
      </c>
    </row>
    <row r="36" spans="1:12" x14ac:dyDescent="0.3">
      <c r="A36" s="57">
        <v>11</v>
      </c>
      <c r="B36" s="57">
        <v>3663</v>
      </c>
      <c r="C36" s="60">
        <v>21</v>
      </c>
      <c r="D36" s="57">
        <v>3683</v>
      </c>
      <c r="E36" s="60"/>
      <c r="F36" s="57"/>
      <c r="G36" s="63"/>
      <c r="H36" s="63"/>
      <c r="I36" s="40"/>
      <c r="J36" s="40"/>
      <c r="K36" s="41">
        <v>0</v>
      </c>
      <c r="L36">
        <v>12</v>
      </c>
    </row>
    <row r="37" spans="1:12" x14ac:dyDescent="0.3">
      <c r="A37" s="58">
        <v>22</v>
      </c>
      <c r="B37" s="58">
        <v>3806</v>
      </c>
      <c r="C37" s="61">
        <v>23</v>
      </c>
      <c r="D37" s="58">
        <v>3834</v>
      </c>
      <c r="E37" s="61"/>
      <c r="F37" s="58"/>
      <c r="G37" s="64"/>
      <c r="H37" s="64"/>
      <c r="I37" s="39"/>
      <c r="J37" s="39"/>
      <c r="K37" s="49">
        <v>0</v>
      </c>
      <c r="L37">
        <v>22</v>
      </c>
    </row>
    <row r="38" spans="1:12" x14ac:dyDescent="0.3">
      <c r="A38" s="58">
        <v>22</v>
      </c>
      <c r="B38" s="58">
        <v>3945</v>
      </c>
      <c r="C38" s="61">
        <v>23</v>
      </c>
      <c r="D38" s="58">
        <v>3957</v>
      </c>
      <c r="E38" s="61"/>
      <c r="F38" s="58"/>
      <c r="G38" s="64"/>
      <c r="H38" s="64"/>
      <c r="I38" s="39"/>
      <c r="J38" s="39"/>
      <c r="K38" s="49">
        <v>0</v>
      </c>
      <c r="L38">
        <v>22</v>
      </c>
    </row>
    <row r="39" spans="1:12" x14ac:dyDescent="0.3">
      <c r="A39" s="58">
        <v>22</v>
      </c>
      <c r="B39" s="58">
        <v>4075</v>
      </c>
      <c r="C39" s="61">
        <v>23</v>
      </c>
      <c r="D39" s="58">
        <v>4092</v>
      </c>
      <c r="E39" s="61"/>
      <c r="F39" s="58"/>
      <c r="G39" s="64"/>
      <c r="H39" s="64"/>
      <c r="I39" s="39"/>
      <c r="J39" s="39"/>
      <c r="K39" s="49">
        <v>0</v>
      </c>
      <c r="L39">
        <v>22</v>
      </c>
    </row>
    <row r="40" spans="1:12" x14ac:dyDescent="0.3">
      <c r="A40" s="58">
        <v>11</v>
      </c>
      <c r="B40" s="58">
        <v>4187</v>
      </c>
      <c r="C40" s="61">
        <v>21</v>
      </c>
      <c r="D40" s="58">
        <v>4195</v>
      </c>
      <c r="E40" s="61"/>
      <c r="F40" s="58"/>
      <c r="G40" s="64"/>
      <c r="H40" s="64"/>
      <c r="I40" s="39"/>
      <c r="J40" s="39"/>
      <c r="K40" s="49">
        <v>0</v>
      </c>
      <c r="L40">
        <v>12</v>
      </c>
    </row>
    <row r="41" spans="1:12" x14ac:dyDescent="0.3">
      <c r="A41" s="58">
        <v>11</v>
      </c>
      <c r="B41" s="58">
        <v>4292</v>
      </c>
      <c r="C41" s="61">
        <v>21</v>
      </c>
      <c r="D41" s="58">
        <v>4299</v>
      </c>
      <c r="E41" s="61"/>
      <c r="F41" s="58"/>
      <c r="G41" s="64"/>
      <c r="H41" s="64"/>
      <c r="I41" s="39"/>
      <c r="J41" s="39"/>
      <c r="K41" s="49">
        <v>0</v>
      </c>
      <c r="L41">
        <v>12</v>
      </c>
    </row>
    <row r="42" spans="1:12" x14ac:dyDescent="0.3">
      <c r="A42" s="58">
        <v>11</v>
      </c>
      <c r="B42" s="58">
        <v>4391</v>
      </c>
      <c r="C42" s="61">
        <v>21</v>
      </c>
      <c r="D42" s="58">
        <v>4436</v>
      </c>
      <c r="E42" s="61"/>
      <c r="F42" s="58"/>
      <c r="G42" s="64"/>
      <c r="H42" s="64"/>
      <c r="I42" s="39"/>
      <c r="J42" s="39"/>
      <c r="K42" s="49">
        <v>0</v>
      </c>
      <c r="L42">
        <v>12</v>
      </c>
    </row>
    <row r="43" spans="1:12" x14ac:dyDescent="0.3">
      <c r="A43" s="58">
        <v>11</v>
      </c>
      <c r="B43" s="58">
        <v>4534</v>
      </c>
      <c r="C43" s="61">
        <v>21</v>
      </c>
      <c r="D43" s="58">
        <v>4543</v>
      </c>
      <c r="E43" s="61"/>
      <c r="F43" s="58"/>
      <c r="G43" s="64"/>
      <c r="H43" s="64"/>
      <c r="I43" s="39"/>
      <c r="J43" s="39"/>
      <c r="K43" s="49">
        <v>0</v>
      </c>
      <c r="L43">
        <v>12</v>
      </c>
    </row>
    <row r="44" spans="1:12" x14ac:dyDescent="0.3">
      <c r="A44" s="58">
        <v>11</v>
      </c>
      <c r="B44" s="58">
        <v>4639</v>
      </c>
      <c r="C44" s="61">
        <v>21</v>
      </c>
      <c r="D44" s="58">
        <v>4684</v>
      </c>
      <c r="E44" s="61"/>
      <c r="F44" s="58"/>
      <c r="G44" s="64"/>
      <c r="H44" s="64"/>
      <c r="I44" s="39"/>
      <c r="J44" s="39"/>
      <c r="K44" s="49">
        <v>0</v>
      </c>
      <c r="L44">
        <v>12</v>
      </c>
    </row>
    <row r="45" spans="1:12" x14ac:dyDescent="0.3">
      <c r="A45" s="58">
        <v>22</v>
      </c>
      <c r="B45" s="58">
        <v>4792</v>
      </c>
      <c r="C45" s="61">
        <v>14</v>
      </c>
      <c r="D45" s="58">
        <v>4834</v>
      </c>
      <c r="E45" s="61"/>
      <c r="F45" s="58"/>
      <c r="G45" s="64"/>
      <c r="H45" s="64"/>
      <c r="I45" s="39"/>
      <c r="J45" s="39"/>
      <c r="K45" s="49">
        <v>0</v>
      </c>
      <c r="L45">
        <v>21</v>
      </c>
    </row>
    <row r="46" spans="1:12" x14ac:dyDescent="0.3">
      <c r="A46" s="58">
        <v>11</v>
      </c>
      <c r="B46" s="58">
        <v>4932</v>
      </c>
      <c r="C46" s="61">
        <v>21</v>
      </c>
      <c r="D46" s="58">
        <v>4940</v>
      </c>
      <c r="E46" s="61"/>
      <c r="F46" s="58"/>
      <c r="G46" s="64"/>
      <c r="H46" s="64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5032</v>
      </c>
      <c r="C47" s="60">
        <v>21</v>
      </c>
      <c r="D47" s="57">
        <v>5041</v>
      </c>
      <c r="E47" s="60"/>
      <c r="F47" s="57"/>
      <c r="G47" s="63"/>
      <c r="H47" s="63"/>
      <c r="I47" s="40"/>
      <c r="J47" s="40"/>
      <c r="K47" s="41">
        <v>0</v>
      </c>
      <c r="L47">
        <v>12</v>
      </c>
    </row>
    <row r="48" spans="1:12" x14ac:dyDescent="0.3">
      <c r="A48" s="57">
        <v>22</v>
      </c>
      <c r="B48" s="57">
        <v>5142</v>
      </c>
      <c r="C48" s="60">
        <v>23</v>
      </c>
      <c r="D48" s="57">
        <v>5156</v>
      </c>
      <c r="E48" s="60"/>
      <c r="F48" s="57"/>
      <c r="G48" s="63"/>
      <c r="H48" s="63"/>
      <c r="I48" s="40"/>
      <c r="J48" s="40"/>
      <c r="K48" s="41">
        <v>0</v>
      </c>
      <c r="L48">
        <v>22</v>
      </c>
    </row>
    <row r="49" spans="1:12" x14ac:dyDescent="0.3">
      <c r="A49" s="57">
        <v>11</v>
      </c>
      <c r="B49" s="57">
        <v>5254</v>
      </c>
      <c r="C49" s="60">
        <v>21</v>
      </c>
      <c r="D49" s="57">
        <v>5278</v>
      </c>
      <c r="E49" s="60"/>
      <c r="F49" s="57"/>
      <c r="G49" s="63"/>
      <c r="H49" s="63"/>
      <c r="I49" s="40"/>
      <c r="J49" s="40"/>
      <c r="K49" s="41">
        <v>0</v>
      </c>
      <c r="L49">
        <v>12</v>
      </c>
    </row>
    <row r="50" spans="1:12" x14ac:dyDescent="0.3">
      <c r="A50" s="57">
        <v>11</v>
      </c>
      <c r="B50" s="57">
        <v>5375</v>
      </c>
      <c r="C50" s="60">
        <v>21</v>
      </c>
      <c r="D50" s="57">
        <v>5384</v>
      </c>
      <c r="E50" s="60"/>
      <c r="F50" s="57"/>
      <c r="G50" s="63"/>
      <c r="H50" s="63"/>
      <c r="I50" s="40"/>
      <c r="J50" s="40"/>
      <c r="K50" s="41">
        <v>0</v>
      </c>
      <c r="L50">
        <v>12</v>
      </c>
    </row>
    <row r="51" spans="1:12" x14ac:dyDescent="0.3">
      <c r="A51" s="57">
        <v>22</v>
      </c>
      <c r="B51" s="57">
        <v>5484</v>
      </c>
      <c r="C51" s="60">
        <v>23</v>
      </c>
      <c r="D51" s="57">
        <v>5500</v>
      </c>
      <c r="E51" s="60"/>
      <c r="F51" s="57"/>
      <c r="G51" s="63"/>
      <c r="H51" s="63"/>
      <c r="I51" s="40"/>
      <c r="J51" s="40"/>
      <c r="K51" s="41">
        <v>0</v>
      </c>
      <c r="L51">
        <v>22</v>
      </c>
    </row>
    <row r="52" spans="1:12" x14ac:dyDescent="0.3">
      <c r="A52" s="57">
        <v>11</v>
      </c>
      <c r="B52" s="57">
        <v>5597</v>
      </c>
      <c r="C52" s="60">
        <v>21</v>
      </c>
      <c r="D52" s="57">
        <v>5628</v>
      </c>
      <c r="E52" s="60"/>
      <c r="F52" s="57"/>
      <c r="G52" s="63"/>
      <c r="H52" s="63"/>
      <c r="I52" s="40"/>
      <c r="J52" s="40"/>
      <c r="K52" s="41">
        <v>0</v>
      </c>
      <c r="L52">
        <v>12</v>
      </c>
    </row>
    <row r="53" spans="1:12" x14ac:dyDescent="0.3">
      <c r="A53" s="57">
        <v>22</v>
      </c>
      <c r="B53" s="57">
        <v>5739</v>
      </c>
      <c r="C53" s="60">
        <v>23</v>
      </c>
      <c r="D53" s="57">
        <v>5758</v>
      </c>
      <c r="E53" s="60"/>
      <c r="F53" s="57"/>
      <c r="G53" s="63"/>
      <c r="H53" s="63"/>
      <c r="I53" s="40"/>
      <c r="J53" s="40"/>
      <c r="K53" s="41">
        <v>0</v>
      </c>
      <c r="L53">
        <v>22</v>
      </c>
    </row>
    <row r="54" spans="1:12" x14ac:dyDescent="0.3">
      <c r="A54" s="57">
        <v>22</v>
      </c>
      <c r="B54" s="57">
        <v>5861</v>
      </c>
      <c r="C54" s="60">
        <v>23</v>
      </c>
      <c r="D54" s="57">
        <v>5880</v>
      </c>
      <c r="E54" s="60"/>
      <c r="F54" s="57"/>
      <c r="G54" s="63"/>
      <c r="H54" s="63"/>
      <c r="I54" s="40"/>
      <c r="J54" s="40"/>
      <c r="K54" s="41">
        <v>0</v>
      </c>
      <c r="L54">
        <v>22</v>
      </c>
    </row>
    <row r="55" spans="1:12" x14ac:dyDescent="0.3">
      <c r="A55" s="57">
        <v>11</v>
      </c>
      <c r="B55" s="57">
        <v>5979</v>
      </c>
      <c r="C55" s="60">
        <v>21</v>
      </c>
      <c r="D55" s="57">
        <v>5988</v>
      </c>
      <c r="E55" s="60"/>
      <c r="F55" s="57"/>
      <c r="G55" s="63"/>
      <c r="H55" s="63"/>
      <c r="I55" s="40"/>
      <c r="J55" s="40"/>
      <c r="K55" s="41">
        <v>0</v>
      </c>
      <c r="L55">
        <v>12</v>
      </c>
    </row>
    <row r="56" spans="1:12" x14ac:dyDescent="0.3">
      <c r="A56" s="57">
        <v>11</v>
      </c>
      <c r="B56" s="57">
        <v>6080</v>
      </c>
      <c r="C56" s="60">
        <v>21</v>
      </c>
      <c r="D56" s="57">
        <v>6091</v>
      </c>
      <c r="E56" s="60"/>
      <c r="F56" s="57"/>
      <c r="G56" s="63"/>
      <c r="H56" s="63"/>
      <c r="I56" s="40"/>
      <c r="J56" s="40"/>
      <c r="K56" s="41">
        <v>0</v>
      </c>
      <c r="L56">
        <v>12</v>
      </c>
    </row>
    <row r="57" spans="1:12" x14ac:dyDescent="0.3">
      <c r="A57" s="58">
        <v>11</v>
      </c>
      <c r="B57" s="58">
        <v>6184</v>
      </c>
      <c r="C57" s="61">
        <v>21</v>
      </c>
      <c r="D57" s="58">
        <v>6193</v>
      </c>
      <c r="E57" s="61"/>
      <c r="F57" s="58"/>
      <c r="G57" s="64"/>
      <c r="H57" s="64"/>
      <c r="I57" s="39"/>
      <c r="J57" s="39"/>
      <c r="K57" s="49">
        <v>0</v>
      </c>
      <c r="L57">
        <v>12</v>
      </c>
    </row>
    <row r="58" spans="1:12" x14ac:dyDescent="0.3">
      <c r="A58" s="58">
        <v>22</v>
      </c>
      <c r="B58" s="58">
        <v>6303</v>
      </c>
      <c r="C58" s="61">
        <v>23</v>
      </c>
      <c r="D58" s="58">
        <v>6365</v>
      </c>
      <c r="E58" s="61"/>
      <c r="F58" s="58"/>
      <c r="G58" s="64"/>
      <c r="H58" s="64"/>
      <c r="I58" s="39"/>
      <c r="J58" s="39"/>
      <c r="K58" s="49">
        <v>0</v>
      </c>
      <c r="L58">
        <v>22</v>
      </c>
    </row>
    <row r="59" spans="1:12" x14ac:dyDescent="0.3">
      <c r="A59" s="58">
        <v>22</v>
      </c>
      <c r="B59" s="58">
        <v>6471</v>
      </c>
      <c r="C59" s="61">
        <v>23</v>
      </c>
      <c r="D59" s="58">
        <v>6497</v>
      </c>
      <c r="E59" s="61"/>
      <c r="F59" s="58"/>
      <c r="G59" s="64"/>
      <c r="H59" s="64"/>
      <c r="I59" s="39"/>
      <c r="J59" s="39"/>
      <c r="K59" s="49">
        <v>0</v>
      </c>
      <c r="L59">
        <v>22</v>
      </c>
    </row>
    <row r="60" spans="1:12" x14ac:dyDescent="0.3">
      <c r="A60" s="58">
        <v>22</v>
      </c>
      <c r="B60" s="58">
        <v>6611</v>
      </c>
      <c r="C60" s="61">
        <v>23</v>
      </c>
      <c r="D60" s="58">
        <v>6617</v>
      </c>
      <c r="E60" s="61"/>
      <c r="F60" s="58"/>
      <c r="G60" s="64"/>
      <c r="H60" s="64"/>
      <c r="I60" s="39"/>
      <c r="J60" s="39"/>
      <c r="K60" s="49">
        <v>0</v>
      </c>
      <c r="L60">
        <v>22</v>
      </c>
    </row>
    <row r="61" spans="1:12" x14ac:dyDescent="0.3">
      <c r="A61" s="58">
        <v>22</v>
      </c>
      <c r="B61" s="58">
        <v>6737</v>
      </c>
      <c r="C61" s="61">
        <v>23</v>
      </c>
      <c r="D61" s="58">
        <v>6751</v>
      </c>
      <c r="E61" s="61"/>
      <c r="F61" s="58"/>
      <c r="G61" s="64"/>
      <c r="H61" s="64"/>
      <c r="I61" s="39"/>
      <c r="J61" s="39"/>
      <c r="K61" s="49">
        <v>0</v>
      </c>
      <c r="L61">
        <v>22</v>
      </c>
    </row>
    <row r="62" spans="1:12" x14ac:dyDescent="0.3">
      <c r="A62" s="58">
        <v>11</v>
      </c>
      <c r="B62" s="58">
        <v>6849</v>
      </c>
      <c r="C62" s="61">
        <v>21</v>
      </c>
      <c r="D62" s="58">
        <v>6868</v>
      </c>
      <c r="E62" s="61"/>
      <c r="F62" s="58"/>
      <c r="G62" s="64"/>
      <c r="H62" s="64"/>
      <c r="I62" s="39"/>
      <c r="J62" s="39"/>
      <c r="K62" s="49">
        <v>0</v>
      </c>
      <c r="L62">
        <v>12</v>
      </c>
    </row>
    <row r="63" spans="1:12" x14ac:dyDescent="0.3">
      <c r="A63" s="58">
        <v>22</v>
      </c>
      <c r="B63" s="58">
        <v>7015</v>
      </c>
      <c r="C63" s="61">
        <v>23</v>
      </c>
      <c r="D63" s="58">
        <v>7025</v>
      </c>
      <c r="E63" s="61"/>
      <c r="F63" s="58"/>
      <c r="G63" s="64"/>
      <c r="H63" s="64"/>
      <c r="I63" s="39"/>
      <c r="J63" s="39"/>
      <c r="K63" s="49">
        <v>0</v>
      </c>
      <c r="L63">
        <v>22</v>
      </c>
    </row>
    <row r="64" spans="1:12" x14ac:dyDescent="0.3">
      <c r="A64" s="58">
        <v>22</v>
      </c>
      <c r="B64" s="58">
        <v>7124</v>
      </c>
      <c r="C64" s="61">
        <v>23</v>
      </c>
      <c r="D64" s="58">
        <v>7132</v>
      </c>
      <c r="E64" s="61"/>
      <c r="F64" s="58"/>
      <c r="G64" s="64"/>
      <c r="H64" s="64"/>
      <c r="I64" s="39"/>
      <c r="J64" s="39"/>
      <c r="K64" s="49">
        <v>0</v>
      </c>
      <c r="L64">
        <v>22</v>
      </c>
    </row>
    <row r="65" spans="1:12" x14ac:dyDescent="0.3">
      <c r="A65" s="58">
        <v>22</v>
      </c>
      <c r="B65" s="58">
        <v>7239</v>
      </c>
      <c r="C65" s="61">
        <v>23</v>
      </c>
      <c r="D65" s="58">
        <v>7265</v>
      </c>
      <c r="E65" s="61"/>
      <c r="F65" s="58"/>
      <c r="G65" s="64"/>
      <c r="H65" s="64"/>
      <c r="I65" s="39"/>
      <c r="J65" s="39"/>
      <c r="K65" s="49">
        <v>0</v>
      </c>
      <c r="L65">
        <v>22</v>
      </c>
    </row>
    <row r="66" spans="1:12" x14ac:dyDescent="0.3">
      <c r="A66" s="58">
        <v>22</v>
      </c>
      <c r="B66" s="58">
        <v>7386</v>
      </c>
      <c r="C66" s="61">
        <v>23</v>
      </c>
      <c r="D66" s="58">
        <v>7404</v>
      </c>
      <c r="E66" s="61"/>
      <c r="F66" s="58"/>
      <c r="G66" s="64"/>
      <c r="H66" s="64"/>
      <c r="I66" s="39"/>
      <c r="J66" s="39"/>
      <c r="K66" s="65">
        <v>1</v>
      </c>
      <c r="L66">
        <v>22</v>
      </c>
    </row>
    <row r="67" spans="1:12" x14ac:dyDescent="0.3">
      <c r="A67" s="17"/>
      <c r="B67" s="17"/>
      <c r="C67" s="17"/>
      <c r="D67" s="17"/>
      <c r="E67" s="17"/>
      <c r="F67" s="17"/>
      <c r="G67" s="17"/>
      <c r="H6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153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62</v>
      </c>
      <c r="V3" s="25" t="s">
        <v>118</v>
      </c>
      <c r="W3">
        <f>COUNTA(L7:L16)</f>
        <v>10</v>
      </c>
      <c r="AA3" s="25" t="s">
        <v>118</v>
      </c>
      <c r="AB3">
        <f>COUNTA(L17:L27)</f>
        <v>11</v>
      </c>
      <c r="AF3" s="25" t="s">
        <v>118</v>
      </c>
      <c r="AG3">
        <f>COUNTA(L28:L37)</f>
        <v>10</v>
      </c>
      <c r="AK3" s="25" t="s">
        <v>118</v>
      </c>
      <c r="AL3">
        <f>COUNTA(L38:L47)</f>
        <v>10</v>
      </c>
      <c r="AP3" s="25" t="s">
        <v>118</v>
      </c>
      <c r="AQ3">
        <f>COUNTA(L48:L58)</f>
        <v>11</v>
      </c>
      <c r="AU3" s="25" t="s">
        <v>118</v>
      </c>
      <c r="AV3">
        <f>COUNTA(L59:L68)</f>
        <v>10</v>
      </c>
    </row>
    <row r="4" spans="1:48" x14ac:dyDescent="0.3">
      <c r="P4" s="25" t="s">
        <v>86</v>
      </c>
      <c r="Q4" s="26">
        <f>SUM(O7:O14)</f>
        <v>62</v>
      </c>
      <c r="V4" s="25" t="s">
        <v>119</v>
      </c>
      <c r="W4">
        <f>SUM(U7:U14)</f>
        <v>10</v>
      </c>
      <c r="AA4" s="25" t="s">
        <v>119</v>
      </c>
      <c r="AB4">
        <f>SUM(Z7:Z14)</f>
        <v>11</v>
      </c>
      <c r="AF4" s="25" t="s">
        <v>119</v>
      </c>
      <c r="AG4">
        <f>SUM(AE7:AE14)</f>
        <v>10</v>
      </c>
      <c r="AK4" s="25" t="s">
        <v>119</v>
      </c>
      <c r="AL4">
        <f>SUM(AJ7:AJ14)</f>
        <v>10</v>
      </c>
      <c r="AP4" s="25" t="s">
        <v>119</v>
      </c>
      <c r="AQ4">
        <f>SUM(AO7:AO14)</f>
        <v>11</v>
      </c>
      <c r="AU4" s="25" t="s">
        <v>119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16</v>
      </c>
      <c r="C7" s="59">
        <v>21</v>
      </c>
      <c r="D7" s="56">
        <v>78</v>
      </c>
      <c r="E7" s="59"/>
      <c r="F7" s="56"/>
      <c r="G7" s="62"/>
      <c r="H7" s="62"/>
      <c r="I7" s="40"/>
      <c r="J7" s="40"/>
      <c r="K7" s="41">
        <v>0</v>
      </c>
      <c r="L7">
        <v>12</v>
      </c>
      <c r="N7" s="34">
        <v>11</v>
      </c>
      <c r="O7" s="34">
        <f>COUNTIF($L$7:$L$500,N7)</f>
        <v>2</v>
      </c>
      <c r="P7" s="34">
        <f>O7/$Q$4</f>
        <v>3.2258064516129031E-2</v>
      </c>
      <c r="Q7" s="34">
        <f>IF(P7=0,0,(P7*((LOG(P7))/LOG(2))))</f>
        <v>-0.15981278420602821</v>
      </c>
      <c r="T7" s="34">
        <f>N7</f>
        <v>11</v>
      </c>
      <c r="U7" s="34">
        <f>COUNTIF(L7:L16,T7)</f>
        <v>1</v>
      </c>
      <c r="V7" s="34">
        <f>U7/(W4-U8)</f>
        <v>0.33333333333333331</v>
      </c>
      <c r="W7" s="34">
        <f>IF(V7=0,0,(V7*((LOG(V7))/LOG(2))))</f>
        <v>-0.52832083357371862</v>
      </c>
      <c r="Y7" s="34">
        <f>N7</f>
        <v>11</v>
      </c>
      <c r="Z7" s="34">
        <f>COUNTIF(L17:L27,Y7)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COUNTIF(L28:L37,AD7)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COUNTIF(L38:L47,AI7)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COUNTIF(L48:L58,AN7)</f>
        <v>1</v>
      </c>
      <c r="AP7" s="34">
        <f>AO7/(AQ4-AO8)</f>
        <v>0.25</v>
      </c>
      <c r="AQ7" s="34">
        <f>IF(AP7=0,0,(AP7*((LOG(AP7))/LOG(2))))</f>
        <v>-0.5</v>
      </c>
      <c r="AS7" s="34">
        <f>N7</f>
        <v>11</v>
      </c>
      <c r="AT7" s="34">
        <f>COUNTIF(L59:L68,AS7)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7">
        <v>11</v>
      </c>
      <c r="B8" s="57">
        <v>182</v>
      </c>
      <c r="C8" s="60">
        <v>21</v>
      </c>
      <c r="D8" s="57">
        <v>196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36</v>
      </c>
      <c r="P8" s="34">
        <f>O8/$Q$4</f>
        <v>0.58064516129032262</v>
      </c>
      <c r="Q8" s="34">
        <f>IF(P8=0,0,(P8*((LOG(P8))/LOG(2))))</f>
        <v>-0.45538334067748809</v>
      </c>
      <c r="T8" s="34">
        <f>N8</f>
        <v>12</v>
      </c>
      <c r="U8" s="34">
        <f>COUNTIF(L7:L16,T8)</f>
        <v>7</v>
      </c>
      <c r="V8" s="53"/>
      <c r="W8" s="54"/>
      <c r="Y8" s="34">
        <f>N8</f>
        <v>12</v>
      </c>
      <c r="Z8" s="34">
        <f>COUNTIF(L17:L27,Y8)</f>
        <v>8</v>
      </c>
      <c r="AA8" s="53"/>
      <c r="AB8" s="54"/>
      <c r="AD8" s="34">
        <f>N8</f>
        <v>12</v>
      </c>
      <c r="AE8" s="34">
        <f>COUNTIF(L28:L37,AD8)</f>
        <v>4</v>
      </c>
      <c r="AF8" s="53"/>
      <c r="AG8" s="54"/>
      <c r="AI8" s="34">
        <f>N8</f>
        <v>12</v>
      </c>
      <c r="AJ8" s="34">
        <f>COUNTIF(L38:L47,AI8)</f>
        <v>4</v>
      </c>
      <c r="AK8" s="53"/>
      <c r="AL8" s="54"/>
      <c r="AN8" s="34">
        <f>N8</f>
        <v>12</v>
      </c>
      <c r="AO8" s="34">
        <f>COUNTIF(L48:L58,AN8)</f>
        <v>7</v>
      </c>
      <c r="AP8" s="53"/>
      <c r="AQ8" s="54"/>
      <c r="AS8" s="34">
        <f>N8</f>
        <v>12</v>
      </c>
      <c r="AT8" s="34">
        <f>COUNTIF(L59:L68,AS8)</f>
        <v>6</v>
      </c>
      <c r="AU8" s="53"/>
      <c r="AV8" s="54"/>
    </row>
    <row r="9" spans="1:48" x14ac:dyDescent="0.3">
      <c r="A9" s="57">
        <v>11</v>
      </c>
      <c r="B9" s="57">
        <v>297</v>
      </c>
      <c r="C9" s="60">
        <v>12</v>
      </c>
      <c r="D9" s="57">
        <v>339</v>
      </c>
      <c r="E9" s="60"/>
      <c r="F9" s="57"/>
      <c r="G9" s="63"/>
      <c r="H9" s="63"/>
      <c r="I9" s="40"/>
      <c r="J9" s="40"/>
      <c r="K9" s="41">
        <v>0</v>
      </c>
      <c r="L9">
        <v>11</v>
      </c>
      <c r="N9" s="34">
        <v>21</v>
      </c>
      <c r="O9" s="34">
        <f>COUNTIF($L$7:$L$500,N9)</f>
        <v>3</v>
      </c>
      <c r="P9" s="34">
        <f>O9/$Q$4</f>
        <v>4.8387096774193547E-2</v>
      </c>
      <c r="Q9" s="34">
        <f>IF(P9=0,0,(P9*((LOG(P9))/LOG(2))))</f>
        <v>-0.21141453917737349</v>
      </c>
      <c r="T9" s="34">
        <f>N9</f>
        <v>21</v>
      </c>
      <c r="U9" s="34">
        <f>COUNTIF(L7:L16,T9)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COUNTIF(L17:L27,Y9)</f>
        <v>1</v>
      </c>
      <c r="AA9" s="34">
        <f>Z9/(AB4-Z8)</f>
        <v>0.33333333333333331</v>
      </c>
      <c r="AB9" s="34">
        <f>IF(AA9=0,0,(AA9*((LOG(AA9))/LOG(2))))</f>
        <v>-0.52832083357371862</v>
      </c>
      <c r="AD9" s="34">
        <f>N9</f>
        <v>21</v>
      </c>
      <c r="AE9" s="34">
        <f>COUNTIF(L28:L37,AD9)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COUNTIF(L38:L47,AI9)</f>
        <v>2</v>
      </c>
      <c r="AK9" s="34">
        <f>AJ9/(AL4-AJ8)</f>
        <v>0.33333333333333331</v>
      </c>
      <c r="AL9" s="34">
        <f>IF(AK9=0,0,(AK9*((LOG(AK9))/LOG(2))))</f>
        <v>-0.52832083357371862</v>
      </c>
      <c r="AN9" s="34">
        <f>N9</f>
        <v>21</v>
      </c>
      <c r="AO9" s="34">
        <f>COUNTIF(L48:L58,AN9)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COUNTIF(L59:L68,AS9)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11</v>
      </c>
      <c r="B10" s="57">
        <v>437</v>
      </c>
      <c r="C10" s="60">
        <v>21</v>
      </c>
      <c r="D10" s="57">
        <v>455</v>
      </c>
      <c r="E10" s="60"/>
      <c r="F10" s="57"/>
      <c r="G10" s="63"/>
      <c r="H10" s="63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21</v>
      </c>
      <c r="P10" s="34">
        <f>O10/$Q$4</f>
        <v>0.33870967741935482</v>
      </c>
      <c r="Q10" s="34">
        <f>IF(P10=0,0,(P10*((LOG(P10))/LOG(2))))</f>
        <v>-0.5290234941898454</v>
      </c>
      <c r="T10" s="34">
        <f>N10</f>
        <v>22</v>
      </c>
      <c r="U10" s="34">
        <f>COUNTIF(L7:L16,T10)</f>
        <v>2</v>
      </c>
      <c r="V10" s="34">
        <f>U10/(W4-U8)</f>
        <v>0.66666666666666663</v>
      </c>
      <c r="W10" s="34">
        <f>IF(V10=0,0,(V10*((LOG(V10))/LOG(2))))</f>
        <v>-0.38997500048077083</v>
      </c>
      <c r="Y10" s="34">
        <f>N10</f>
        <v>22</v>
      </c>
      <c r="Z10" s="34">
        <f>COUNTIF(L17:L27,Y10)</f>
        <v>2</v>
      </c>
      <c r="AA10" s="34">
        <f>Z10/(AB4-Z8)</f>
        <v>0.66666666666666663</v>
      </c>
      <c r="AB10" s="34">
        <f>IF(AA10=0,0,(AA10*((LOG(AA10))/LOG(2))))</f>
        <v>-0.38997500048077083</v>
      </c>
      <c r="AD10" s="34">
        <f>N10</f>
        <v>22</v>
      </c>
      <c r="AE10" s="34">
        <f>COUNTIF(L28:L37,AD10)</f>
        <v>6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COUNTIF(L38:L47,AI10)</f>
        <v>4</v>
      </c>
      <c r="AK10" s="34">
        <f>AJ10/(AL4-AJ8)</f>
        <v>0.66666666666666663</v>
      </c>
      <c r="AL10" s="34">
        <f>IF(AK10=0,0,(AK10*((LOG(AK10))/LOG(2))))</f>
        <v>-0.38997500048077083</v>
      </c>
      <c r="AN10" s="34">
        <f>N10</f>
        <v>22</v>
      </c>
      <c r="AO10" s="34">
        <f>COUNTIF(L48:L58,AN10)</f>
        <v>3</v>
      </c>
      <c r="AP10" s="34">
        <f>AO10/(AQ4-AO8)</f>
        <v>0.75</v>
      </c>
      <c r="AQ10" s="34">
        <f>IF(AP10=0,0,(AP10*((LOG(AP10))/LOG(2))))</f>
        <v>-0.31127812445913283</v>
      </c>
      <c r="AS10" s="34">
        <f>N10</f>
        <v>22</v>
      </c>
      <c r="AT10" s="34">
        <f>COUNTIF(L59:L68,AS10)</f>
        <v>4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7">
        <v>11</v>
      </c>
      <c r="B11" s="57">
        <v>551</v>
      </c>
      <c r="C11" s="60">
        <v>21</v>
      </c>
      <c r="D11" s="57">
        <v>589</v>
      </c>
      <c r="E11" s="60"/>
      <c r="F11" s="57"/>
      <c r="G11" s="63"/>
      <c r="H11" s="63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COUNTIF(L7:L16,T11)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COUNTIF(L17:L27,Y11)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COUNTIF(L28:L37,AD11)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COUNTIF(L38:L47,AI11)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COUNTIF(L48:L58,AN11)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COUNTIF(L59:L68,AS11)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691</v>
      </c>
      <c r="C12" s="60">
        <v>21</v>
      </c>
      <c r="D12" s="57">
        <v>707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COUNTIF(L7:L16,T12)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COUNTIF(L17:L27,Y12)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COUNTIF(L28:L37,AD12)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COUNTIF(L38:L47,AI12)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COUNTIF(L48:L58,AN12)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COUNTIF(L59:L68,AS12)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22</v>
      </c>
      <c r="B13" s="57">
        <v>825</v>
      </c>
      <c r="C13" s="60">
        <v>23</v>
      </c>
      <c r="D13" s="57">
        <v>846</v>
      </c>
      <c r="E13" s="60"/>
      <c r="F13" s="57"/>
      <c r="G13" s="63"/>
      <c r="H13" s="63"/>
      <c r="I13" s="40"/>
      <c r="J13" s="40"/>
      <c r="K13" s="41">
        <v>0</v>
      </c>
      <c r="L13">
        <v>22</v>
      </c>
      <c r="N13" s="34"/>
      <c r="O13" s="34"/>
      <c r="P13" s="34"/>
      <c r="Q13" s="34"/>
      <c r="T13" s="34">
        <f>N13</f>
        <v>0</v>
      </c>
      <c r="U13" s="34">
        <f>COUNTIF(L7:L16,T13)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COUNTIF(L17:L27,Y13)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COUNTIF(L28:L37,AD13)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COUNTIF(L38:L47,AI13)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COUNTIF(L48:L58,AN13)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COUNTIF(L59:L68,AS13)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22</v>
      </c>
      <c r="B14" s="57">
        <v>958</v>
      </c>
      <c r="C14" s="60">
        <v>23</v>
      </c>
      <c r="D14" s="57">
        <v>974</v>
      </c>
      <c r="E14" s="60"/>
      <c r="F14" s="57"/>
      <c r="G14" s="63"/>
      <c r="H14" s="63"/>
      <c r="I14" s="40"/>
      <c r="J14" s="40"/>
      <c r="K14" s="41">
        <v>0</v>
      </c>
      <c r="L14">
        <v>22</v>
      </c>
      <c r="N14" s="34"/>
      <c r="O14" s="34"/>
      <c r="P14" s="34"/>
      <c r="Q14" s="34"/>
      <c r="T14" s="34">
        <f>N14</f>
        <v>0</v>
      </c>
      <c r="U14" s="34">
        <f>COUNTIF(L7:L16,T14)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COUNTIF(L17:L27,Y14)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COUNTIF(L28:L37,AD14)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COUNTIF(L38:L47,AI14)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COUNTIF(L48:L58,AN14)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COUNTIF(L59:L68,AS14)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1071</v>
      </c>
      <c r="C15" s="60">
        <v>21</v>
      </c>
      <c r="D15" s="57">
        <v>1100</v>
      </c>
      <c r="E15" s="60"/>
      <c r="F15" s="57"/>
      <c r="G15" s="63"/>
      <c r="H15" s="63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1.3556341582507352</v>
      </c>
      <c r="V15">
        <f>SUM(V7:V14)</f>
        <v>1</v>
      </c>
      <c r="W15">
        <f>-SUM(W7:W14)</f>
        <v>0.91829583405448945</v>
      </c>
      <c r="AA15">
        <f>SUM(AA7:AA14)</f>
        <v>1</v>
      </c>
      <c r="AB15">
        <f>-SUM(AB7:AB14)</f>
        <v>0.91829583405448945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0.91829583405448945</v>
      </c>
      <c r="AP15">
        <f>SUM(AP7:AP14)</f>
        <v>1</v>
      </c>
      <c r="AQ15">
        <f>-SUM(AQ7:AQ14)</f>
        <v>0.81127812445913283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1197</v>
      </c>
      <c r="C16" s="60">
        <v>21</v>
      </c>
      <c r="D16" s="57">
        <v>1251</v>
      </c>
      <c r="E16" s="60"/>
      <c r="F16" s="57"/>
      <c r="G16" s="63"/>
      <c r="H16" s="63"/>
      <c r="I16" s="40"/>
      <c r="J16" s="40"/>
      <c r="K16" s="41">
        <v>0</v>
      </c>
      <c r="L16">
        <v>12</v>
      </c>
      <c r="P16" s="27" t="s">
        <v>90</v>
      </c>
      <c r="Q16" s="27">
        <f>Q15/(LOG(Q4)/LOG(2))</f>
        <v>0.22767710159066834</v>
      </c>
      <c r="V16" s="27" t="s">
        <v>117</v>
      </c>
      <c r="W16" s="27">
        <f>W15/(LOG(W4)/LOG(2))</f>
        <v>0.27643459094367495</v>
      </c>
      <c r="AA16" s="27" t="s">
        <v>120</v>
      </c>
      <c r="AB16" s="27">
        <f>AB15/(LOG(AB4)/LOG(2))</f>
        <v>0.26544702577940094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0.27643459094367495</v>
      </c>
      <c r="AP16" s="27" t="s">
        <v>123</v>
      </c>
      <c r="AQ16" s="27">
        <f>AQ15/(LOG(AQ4)/LOG(2))</f>
        <v>0.23451197014228101</v>
      </c>
      <c r="AU16" s="27" t="s">
        <v>124</v>
      </c>
      <c r="AV16" s="27">
        <f>AV15/(LOG(AV4)/LOG(2))</f>
        <v>0</v>
      </c>
    </row>
    <row r="17" spans="1:22" x14ac:dyDescent="0.3">
      <c r="A17" s="58">
        <v>11</v>
      </c>
      <c r="B17" s="58">
        <v>1348</v>
      </c>
      <c r="C17" s="61">
        <v>21</v>
      </c>
      <c r="D17" s="58">
        <v>1356</v>
      </c>
      <c r="E17" s="61"/>
      <c r="F17" s="58"/>
      <c r="G17" s="64"/>
      <c r="H17" s="64"/>
      <c r="I17" s="39"/>
      <c r="J17" s="39"/>
      <c r="K17" s="49">
        <v>0</v>
      </c>
      <c r="L17">
        <v>12</v>
      </c>
    </row>
    <row r="18" spans="1:22" x14ac:dyDescent="0.3">
      <c r="A18" s="58">
        <v>11</v>
      </c>
      <c r="B18" s="58">
        <v>1453</v>
      </c>
      <c r="C18" s="61">
        <v>21</v>
      </c>
      <c r="D18" s="58">
        <v>1469</v>
      </c>
      <c r="E18" s="61"/>
      <c r="F18" s="58"/>
      <c r="G18" s="64"/>
      <c r="H18" s="64"/>
      <c r="I18" s="39"/>
      <c r="J18" s="39"/>
      <c r="K18" s="49">
        <v>0</v>
      </c>
      <c r="L18">
        <v>12</v>
      </c>
    </row>
    <row r="19" spans="1:22" x14ac:dyDescent="0.3">
      <c r="A19" s="58">
        <v>11</v>
      </c>
      <c r="B19" s="58">
        <v>1565</v>
      </c>
      <c r="C19" s="61">
        <v>21</v>
      </c>
      <c r="D19" s="58">
        <v>1601</v>
      </c>
      <c r="E19" s="61"/>
      <c r="F19" s="58"/>
      <c r="G19" s="64"/>
      <c r="H19" s="64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1699</v>
      </c>
      <c r="C20" s="61">
        <v>21</v>
      </c>
      <c r="D20" s="58">
        <v>1708</v>
      </c>
      <c r="E20" s="61"/>
      <c r="F20" s="58"/>
      <c r="G20" s="64"/>
      <c r="H20" s="64"/>
      <c r="I20" s="39"/>
      <c r="J20" s="39"/>
      <c r="K20" s="49">
        <v>0</v>
      </c>
      <c r="L20">
        <v>12</v>
      </c>
      <c r="N20" s="38">
        <f>COUNTIF(L7:L68,G3)</f>
        <v>36</v>
      </c>
      <c r="O20" s="38"/>
      <c r="P20" s="45">
        <v>10</v>
      </c>
      <c r="Q20" s="45">
        <v>11</v>
      </c>
      <c r="R20" s="45">
        <v>10</v>
      </c>
      <c r="S20" s="45">
        <v>10</v>
      </c>
      <c r="T20" s="45">
        <v>11</v>
      </c>
      <c r="U20" s="45">
        <v>10</v>
      </c>
      <c r="V20" s="44"/>
    </row>
    <row r="21" spans="1:22" x14ac:dyDescent="0.3">
      <c r="A21" s="58">
        <v>11</v>
      </c>
      <c r="B21" s="58">
        <v>1800</v>
      </c>
      <c r="C21" s="61">
        <v>21</v>
      </c>
      <c r="D21" s="58">
        <v>1829</v>
      </c>
      <c r="E21" s="61"/>
      <c r="F21" s="58"/>
      <c r="G21" s="64"/>
      <c r="H21" s="64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22</v>
      </c>
      <c r="B22" s="58">
        <v>1954</v>
      </c>
      <c r="C22" s="61">
        <v>14</v>
      </c>
      <c r="D22" s="58">
        <v>1968</v>
      </c>
      <c r="E22" s="61"/>
      <c r="F22" s="58"/>
      <c r="G22" s="64"/>
      <c r="H22" s="64"/>
      <c r="I22" s="39"/>
      <c r="J22" s="39"/>
      <c r="K22" s="49">
        <v>0</v>
      </c>
      <c r="L22">
        <v>21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8">
        <v>11</v>
      </c>
      <c r="B23" s="58">
        <v>2066</v>
      </c>
      <c r="C23" s="61">
        <v>21</v>
      </c>
      <c r="D23" s="58">
        <v>2088</v>
      </c>
      <c r="E23" s="61"/>
      <c r="F23" s="58"/>
      <c r="G23" s="64"/>
      <c r="H23" s="64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8">
        <v>11</v>
      </c>
      <c r="B24" s="58">
        <v>2186</v>
      </c>
      <c r="C24" s="61">
        <v>21</v>
      </c>
      <c r="D24" s="58">
        <v>2209</v>
      </c>
      <c r="E24" s="61"/>
      <c r="F24" s="58"/>
      <c r="G24" s="64"/>
      <c r="H24" s="64"/>
      <c r="I24" s="39"/>
      <c r="J24" s="39"/>
      <c r="K24" s="49">
        <v>0</v>
      </c>
      <c r="L24">
        <v>12</v>
      </c>
      <c r="O24" s="43" t="s">
        <v>106</v>
      </c>
      <c r="P24" s="45">
        <f>U8</f>
        <v>7</v>
      </c>
      <c r="Q24" s="45">
        <f>Z8</f>
        <v>8</v>
      </c>
      <c r="R24" s="45">
        <f>AE8</f>
        <v>4</v>
      </c>
      <c r="S24" s="45">
        <f>AJ8</f>
        <v>4</v>
      </c>
      <c r="T24" s="45">
        <f>AO8</f>
        <v>7</v>
      </c>
      <c r="U24" s="45">
        <f>AT8</f>
        <v>6</v>
      </c>
      <c r="V24" s="43"/>
    </row>
    <row r="25" spans="1:22" x14ac:dyDescent="0.3">
      <c r="A25" s="58">
        <v>22</v>
      </c>
      <c r="B25" s="58">
        <v>2310</v>
      </c>
      <c r="C25" s="61">
        <v>23</v>
      </c>
      <c r="D25" s="58">
        <v>2318</v>
      </c>
      <c r="E25" s="61"/>
      <c r="F25" s="58"/>
      <c r="G25" s="64"/>
      <c r="H25" s="64"/>
      <c r="I25" s="39"/>
      <c r="J25" s="39"/>
      <c r="K25" s="49">
        <v>0</v>
      </c>
      <c r="L25">
        <v>22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8">
        <v>22</v>
      </c>
      <c r="B26" s="58">
        <v>2429</v>
      </c>
      <c r="C26" s="61">
        <v>23</v>
      </c>
      <c r="D26" s="58">
        <v>2464</v>
      </c>
      <c r="E26" s="61"/>
      <c r="F26" s="58"/>
      <c r="G26" s="64"/>
      <c r="H26" s="64"/>
      <c r="I26" s="39"/>
      <c r="J26" s="39"/>
      <c r="K26" s="49">
        <v>0</v>
      </c>
      <c r="L26">
        <v>22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8">
        <v>11</v>
      </c>
      <c r="B27" s="58">
        <v>2563</v>
      </c>
      <c r="C27" s="61">
        <v>21</v>
      </c>
      <c r="D27" s="58">
        <v>2573</v>
      </c>
      <c r="E27" s="61"/>
      <c r="F27" s="58"/>
      <c r="G27" s="64"/>
      <c r="H27" s="64"/>
      <c r="I27" s="39"/>
      <c r="J27" s="39"/>
      <c r="K27" s="49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2672</v>
      </c>
      <c r="C28" s="60">
        <v>21</v>
      </c>
      <c r="D28" s="57">
        <v>2681</v>
      </c>
      <c r="E28" s="60"/>
      <c r="F28" s="57"/>
      <c r="G28" s="63"/>
      <c r="H28" s="63"/>
      <c r="I28" s="40"/>
      <c r="J28" s="40"/>
      <c r="K28" s="41">
        <v>0</v>
      </c>
      <c r="L28">
        <v>12</v>
      </c>
      <c r="N28" s="39"/>
      <c r="O28" s="48" t="s">
        <v>110</v>
      </c>
      <c r="P28">
        <f>D16/P20</f>
        <v>125.1</v>
      </c>
      <c r="Q28">
        <f>(D27-D16)/Q20</f>
        <v>120.18181818181819</v>
      </c>
      <c r="R28">
        <f>(D37-D27)/R20</f>
        <v>120.2</v>
      </c>
      <c r="S28">
        <f>(D47-D37)/S20</f>
        <v>144.5</v>
      </c>
      <c r="T28">
        <f>(D58-D47)/T20</f>
        <v>125.54545454545455</v>
      </c>
      <c r="U28">
        <f>(D68-D58)/U20</f>
        <v>119.2</v>
      </c>
    </row>
    <row r="29" spans="1:22" x14ac:dyDescent="0.3">
      <c r="A29" s="57">
        <v>11</v>
      </c>
      <c r="B29" s="57">
        <v>2773</v>
      </c>
      <c r="C29" s="60">
        <v>21</v>
      </c>
      <c r="D29" s="57">
        <v>2783</v>
      </c>
      <c r="E29" s="60"/>
      <c r="F29" s="57"/>
      <c r="G29" s="63"/>
      <c r="H29" s="63"/>
      <c r="I29" s="40"/>
      <c r="J29" s="40"/>
      <c r="K29" s="41">
        <v>0</v>
      </c>
      <c r="L29">
        <v>12</v>
      </c>
    </row>
    <row r="30" spans="1:22" x14ac:dyDescent="0.3">
      <c r="A30" s="57">
        <v>11</v>
      </c>
      <c r="B30" s="57">
        <v>2882</v>
      </c>
      <c r="C30" s="60">
        <v>21</v>
      </c>
      <c r="D30" s="57">
        <v>2915</v>
      </c>
      <c r="E30" s="60"/>
      <c r="F30" s="57"/>
      <c r="G30" s="63"/>
      <c r="H30" s="63"/>
      <c r="I30" s="40"/>
      <c r="J30" s="40"/>
      <c r="K30" s="41">
        <v>0</v>
      </c>
      <c r="L30">
        <v>12</v>
      </c>
    </row>
    <row r="31" spans="1:22" x14ac:dyDescent="0.3">
      <c r="A31" s="57">
        <v>22</v>
      </c>
      <c r="B31" s="57">
        <v>3022</v>
      </c>
      <c r="C31" s="60">
        <v>23</v>
      </c>
      <c r="D31" s="57">
        <v>3056</v>
      </c>
      <c r="E31" s="60"/>
      <c r="F31" s="57"/>
      <c r="G31" s="63"/>
      <c r="H31" s="63"/>
      <c r="I31" s="40"/>
      <c r="J31" s="40"/>
      <c r="K31" s="41">
        <v>0</v>
      </c>
      <c r="L31">
        <v>22</v>
      </c>
    </row>
    <row r="32" spans="1:22" x14ac:dyDescent="0.3">
      <c r="A32" s="57">
        <v>11</v>
      </c>
      <c r="B32" s="57">
        <v>3154</v>
      </c>
      <c r="C32" s="60">
        <v>21</v>
      </c>
      <c r="D32" s="57">
        <v>3168</v>
      </c>
      <c r="E32" s="60"/>
      <c r="F32" s="57"/>
      <c r="G32" s="63"/>
      <c r="H32" s="63"/>
      <c r="I32" s="40"/>
      <c r="J32" s="40"/>
      <c r="K32" s="41">
        <v>0</v>
      </c>
      <c r="L32">
        <v>12</v>
      </c>
    </row>
    <row r="33" spans="1:12" x14ac:dyDescent="0.3">
      <c r="A33" s="57">
        <v>22</v>
      </c>
      <c r="B33" s="57">
        <v>3286</v>
      </c>
      <c r="C33" s="60">
        <v>23</v>
      </c>
      <c r="D33" s="57">
        <v>3304</v>
      </c>
      <c r="E33" s="60"/>
      <c r="F33" s="57"/>
      <c r="G33" s="63"/>
      <c r="H33" s="63"/>
      <c r="I33" s="40"/>
      <c r="J33" s="40"/>
      <c r="K33" s="41">
        <v>0</v>
      </c>
      <c r="L33">
        <v>22</v>
      </c>
    </row>
    <row r="34" spans="1:12" x14ac:dyDescent="0.3">
      <c r="A34" s="57">
        <v>22</v>
      </c>
      <c r="B34" s="57">
        <v>3407</v>
      </c>
      <c r="C34" s="60">
        <v>23</v>
      </c>
      <c r="D34" s="57">
        <v>3417</v>
      </c>
      <c r="E34" s="60"/>
      <c r="F34" s="57"/>
      <c r="G34" s="63"/>
      <c r="H34" s="63"/>
      <c r="I34" s="40"/>
      <c r="J34" s="40"/>
      <c r="K34" s="41">
        <v>0</v>
      </c>
      <c r="L34">
        <v>22</v>
      </c>
    </row>
    <row r="35" spans="1:12" x14ac:dyDescent="0.3">
      <c r="A35" s="57">
        <v>22</v>
      </c>
      <c r="B35" s="57">
        <v>3527</v>
      </c>
      <c r="C35" s="60">
        <v>23</v>
      </c>
      <c r="D35" s="57">
        <v>3535</v>
      </c>
      <c r="E35" s="60"/>
      <c r="F35" s="57"/>
      <c r="G35" s="63"/>
      <c r="H35" s="63"/>
      <c r="I35" s="40"/>
      <c r="J35" s="40"/>
      <c r="K35" s="41">
        <v>0</v>
      </c>
      <c r="L35">
        <v>22</v>
      </c>
    </row>
    <row r="36" spans="1:12" x14ac:dyDescent="0.3">
      <c r="A36" s="57">
        <v>22</v>
      </c>
      <c r="B36" s="57">
        <v>3641</v>
      </c>
      <c r="C36" s="60">
        <v>23</v>
      </c>
      <c r="D36" s="57">
        <v>3656</v>
      </c>
      <c r="E36" s="60"/>
      <c r="F36" s="57"/>
      <c r="G36" s="63"/>
      <c r="H36" s="63"/>
      <c r="I36" s="40"/>
      <c r="J36" s="40"/>
      <c r="K36" s="41">
        <v>0</v>
      </c>
      <c r="L36">
        <v>22</v>
      </c>
    </row>
    <row r="37" spans="1:12" x14ac:dyDescent="0.3">
      <c r="A37" s="57">
        <v>22</v>
      </c>
      <c r="B37" s="57">
        <v>3766</v>
      </c>
      <c r="C37" s="60">
        <v>23</v>
      </c>
      <c r="D37" s="57">
        <v>3775</v>
      </c>
      <c r="E37" s="60"/>
      <c r="F37" s="57"/>
      <c r="G37" s="63"/>
      <c r="H37" s="63"/>
      <c r="I37" s="40"/>
      <c r="J37" s="40"/>
      <c r="K37" s="41">
        <v>0</v>
      </c>
      <c r="L37">
        <v>22</v>
      </c>
    </row>
    <row r="38" spans="1:12" x14ac:dyDescent="0.3">
      <c r="A38" s="58">
        <v>22</v>
      </c>
      <c r="B38" s="58">
        <v>3880</v>
      </c>
      <c r="C38" s="61">
        <v>23</v>
      </c>
      <c r="D38" s="58">
        <v>3920</v>
      </c>
      <c r="E38" s="61"/>
      <c r="F38" s="58"/>
      <c r="G38" s="64"/>
      <c r="H38" s="64"/>
      <c r="I38" s="39"/>
      <c r="J38" s="39"/>
      <c r="K38" s="49">
        <v>0</v>
      </c>
      <c r="L38">
        <v>22</v>
      </c>
    </row>
    <row r="39" spans="1:12" x14ac:dyDescent="0.3">
      <c r="A39" s="58">
        <v>11</v>
      </c>
      <c r="B39" s="58">
        <v>4019</v>
      </c>
      <c r="C39" s="61">
        <v>21</v>
      </c>
      <c r="D39" s="58">
        <v>4053</v>
      </c>
      <c r="E39" s="61"/>
      <c r="F39" s="58"/>
      <c r="G39" s="64"/>
      <c r="H39" s="64"/>
      <c r="I39" s="39"/>
      <c r="J39" s="39"/>
      <c r="K39" s="49">
        <v>0</v>
      </c>
      <c r="L39">
        <v>12</v>
      </c>
    </row>
    <row r="40" spans="1:12" x14ac:dyDescent="0.3">
      <c r="A40" s="58">
        <v>22</v>
      </c>
      <c r="B40" s="58">
        <v>4158</v>
      </c>
      <c r="C40" s="61">
        <v>14</v>
      </c>
      <c r="D40" s="58">
        <v>4191</v>
      </c>
      <c r="E40" s="61"/>
      <c r="F40" s="58"/>
      <c r="G40" s="64"/>
      <c r="H40" s="64"/>
      <c r="I40" s="39"/>
      <c r="J40" s="39"/>
      <c r="K40" s="49">
        <v>0</v>
      </c>
      <c r="L40">
        <v>21</v>
      </c>
    </row>
    <row r="41" spans="1:12" x14ac:dyDescent="0.3">
      <c r="A41" s="58">
        <v>22</v>
      </c>
      <c r="B41" s="58">
        <v>4318</v>
      </c>
      <c r="C41" s="61">
        <v>14</v>
      </c>
      <c r="D41" s="58">
        <v>4385</v>
      </c>
      <c r="E41" s="61"/>
      <c r="F41" s="58"/>
      <c r="G41" s="64"/>
      <c r="H41" s="64"/>
      <c r="I41" s="39"/>
      <c r="J41" s="39"/>
      <c r="K41" s="49">
        <v>0</v>
      </c>
      <c r="L41">
        <v>21</v>
      </c>
    </row>
    <row r="42" spans="1:12" x14ac:dyDescent="0.3">
      <c r="A42" s="58">
        <v>11</v>
      </c>
      <c r="B42" s="58">
        <v>4482</v>
      </c>
      <c r="C42" s="61">
        <v>21</v>
      </c>
      <c r="D42" s="58">
        <v>4496</v>
      </c>
      <c r="E42" s="61"/>
      <c r="F42" s="58"/>
      <c r="G42" s="64"/>
      <c r="H42" s="64"/>
      <c r="I42" s="39"/>
      <c r="J42" s="39"/>
      <c r="K42" s="49">
        <v>0</v>
      </c>
      <c r="L42">
        <v>12</v>
      </c>
    </row>
    <row r="43" spans="1:12" x14ac:dyDescent="0.3">
      <c r="A43" s="58">
        <v>11</v>
      </c>
      <c r="B43" s="58">
        <v>4589</v>
      </c>
      <c r="C43" s="61">
        <v>21</v>
      </c>
      <c r="D43" s="58">
        <v>4636</v>
      </c>
      <c r="E43" s="61"/>
      <c r="F43" s="58"/>
      <c r="G43" s="64"/>
      <c r="H43" s="64"/>
      <c r="I43" s="39"/>
      <c r="J43" s="39"/>
      <c r="K43" s="49">
        <v>0</v>
      </c>
      <c r="L43">
        <v>12</v>
      </c>
    </row>
    <row r="44" spans="1:12" x14ac:dyDescent="0.3">
      <c r="A44" s="58">
        <v>11</v>
      </c>
      <c r="B44" s="58">
        <v>4731</v>
      </c>
      <c r="C44" s="61">
        <v>21</v>
      </c>
      <c r="D44" s="58">
        <v>4755</v>
      </c>
      <c r="E44" s="61"/>
      <c r="F44" s="58"/>
      <c r="G44" s="64"/>
      <c r="H44" s="64"/>
      <c r="I44" s="39"/>
      <c r="J44" s="39"/>
      <c r="K44" s="49">
        <v>0</v>
      </c>
      <c r="L44">
        <v>12</v>
      </c>
    </row>
    <row r="45" spans="1:12" x14ac:dyDescent="0.3">
      <c r="A45" s="58">
        <v>22</v>
      </c>
      <c r="B45" s="58">
        <v>4899</v>
      </c>
      <c r="C45" s="61">
        <v>23</v>
      </c>
      <c r="D45" s="58">
        <v>4909</v>
      </c>
      <c r="E45" s="61"/>
      <c r="F45" s="58"/>
      <c r="G45" s="64"/>
      <c r="H45" s="64"/>
      <c r="I45" s="39"/>
      <c r="J45" s="39"/>
      <c r="K45" s="49">
        <v>0</v>
      </c>
      <c r="L45">
        <v>22</v>
      </c>
    </row>
    <row r="46" spans="1:12" x14ac:dyDescent="0.3">
      <c r="A46" s="58">
        <v>22</v>
      </c>
      <c r="B46" s="58">
        <v>5019</v>
      </c>
      <c r="C46" s="61">
        <v>23</v>
      </c>
      <c r="D46" s="58">
        <v>5049</v>
      </c>
      <c r="E46" s="61"/>
      <c r="F46" s="58"/>
      <c r="G46" s="64"/>
      <c r="H46" s="64"/>
      <c r="I46" s="39"/>
      <c r="J46" s="39"/>
      <c r="K46" s="49">
        <v>0</v>
      </c>
      <c r="L46">
        <v>22</v>
      </c>
    </row>
    <row r="47" spans="1:12" x14ac:dyDescent="0.3">
      <c r="A47" s="58">
        <v>22</v>
      </c>
      <c r="B47" s="58">
        <v>5161</v>
      </c>
      <c r="C47" s="61">
        <v>23</v>
      </c>
      <c r="D47" s="58">
        <v>5220</v>
      </c>
      <c r="E47" s="61"/>
      <c r="F47" s="58"/>
      <c r="G47" s="64"/>
      <c r="H47" s="64"/>
      <c r="I47" s="39"/>
      <c r="J47" s="39"/>
      <c r="K47" s="49">
        <v>0</v>
      </c>
      <c r="L47">
        <v>22</v>
      </c>
    </row>
    <row r="48" spans="1:12" x14ac:dyDescent="0.3">
      <c r="A48" s="57">
        <v>11</v>
      </c>
      <c r="B48" s="57">
        <v>5318</v>
      </c>
      <c r="C48" s="60">
        <v>21</v>
      </c>
      <c r="D48" s="57">
        <v>5327</v>
      </c>
      <c r="E48" s="60"/>
      <c r="F48" s="57"/>
      <c r="G48" s="63"/>
      <c r="H48" s="63"/>
      <c r="I48" s="40"/>
      <c r="J48" s="40"/>
      <c r="K48" s="41">
        <v>0</v>
      </c>
      <c r="L48">
        <v>12</v>
      </c>
    </row>
    <row r="49" spans="1:12" x14ac:dyDescent="0.3">
      <c r="A49" s="57">
        <v>11</v>
      </c>
      <c r="B49" s="57">
        <v>5425</v>
      </c>
      <c r="C49" s="60">
        <v>21</v>
      </c>
      <c r="D49" s="57">
        <v>5449</v>
      </c>
      <c r="E49" s="60"/>
      <c r="F49" s="57"/>
      <c r="G49" s="63"/>
      <c r="H49" s="63"/>
      <c r="I49" s="40"/>
      <c r="J49" s="40"/>
      <c r="K49" s="41">
        <v>0</v>
      </c>
      <c r="L49">
        <v>12</v>
      </c>
    </row>
    <row r="50" spans="1:12" x14ac:dyDescent="0.3">
      <c r="A50" s="57">
        <v>22</v>
      </c>
      <c r="B50" s="57">
        <v>5607</v>
      </c>
      <c r="C50" s="60">
        <v>23</v>
      </c>
      <c r="D50" s="57">
        <v>5629</v>
      </c>
      <c r="E50" s="60"/>
      <c r="F50" s="57"/>
      <c r="G50" s="63"/>
      <c r="H50" s="63"/>
      <c r="I50" s="40"/>
      <c r="J50" s="40"/>
      <c r="K50" s="41">
        <v>0</v>
      </c>
      <c r="L50">
        <v>22</v>
      </c>
    </row>
    <row r="51" spans="1:12" x14ac:dyDescent="0.3">
      <c r="A51" s="57">
        <v>11</v>
      </c>
      <c r="B51" s="57">
        <v>5731</v>
      </c>
      <c r="C51" s="60">
        <v>21</v>
      </c>
      <c r="D51" s="57">
        <v>5740</v>
      </c>
      <c r="E51" s="60"/>
      <c r="F51" s="57"/>
      <c r="G51" s="63"/>
      <c r="H51" s="63"/>
      <c r="I51" s="40"/>
      <c r="J51" s="40"/>
      <c r="K51" s="41">
        <v>0</v>
      </c>
      <c r="L51">
        <v>12</v>
      </c>
    </row>
    <row r="52" spans="1:12" x14ac:dyDescent="0.3">
      <c r="A52" s="57">
        <v>11</v>
      </c>
      <c r="B52" s="57">
        <v>5838</v>
      </c>
      <c r="C52" s="60">
        <v>21</v>
      </c>
      <c r="D52" s="57">
        <v>5847</v>
      </c>
      <c r="E52" s="60"/>
      <c r="F52" s="57"/>
      <c r="G52" s="63"/>
      <c r="H52" s="63"/>
      <c r="I52" s="40"/>
      <c r="J52" s="40"/>
      <c r="K52" s="41">
        <v>0</v>
      </c>
      <c r="L52">
        <v>12</v>
      </c>
    </row>
    <row r="53" spans="1:12" x14ac:dyDescent="0.3">
      <c r="A53" s="57">
        <v>11</v>
      </c>
      <c r="B53" s="57">
        <v>5939</v>
      </c>
      <c r="C53" s="60">
        <v>21</v>
      </c>
      <c r="D53" s="57">
        <v>5965</v>
      </c>
      <c r="E53" s="60"/>
      <c r="F53" s="57"/>
      <c r="G53" s="63"/>
      <c r="H53" s="63"/>
      <c r="I53" s="40"/>
      <c r="J53" s="40"/>
      <c r="K53" s="41">
        <v>0</v>
      </c>
      <c r="L53">
        <v>12</v>
      </c>
    </row>
    <row r="54" spans="1:12" x14ac:dyDescent="0.3">
      <c r="A54" s="57">
        <v>22</v>
      </c>
      <c r="B54" s="57">
        <v>6069</v>
      </c>
      <c r="C54" s="60">
        <v>23</v>
      </c>
      <c r="D54" s="57">
        <v>6080</v>
      </c>
      <c r="E54" s="60"/>
      <c r="F54" s="57"/>
      <c r="G54" s="63"/>
      <c r="H54" s="63"/>
      <c r="I54" s="40"/>
      <c r="J54" s="40"/>
      <c r="K54" s="41">
        <v>0</v>
      </c>
      <c r="L54">
        <v>22</v>
      </c>
    </row>
    <row r="55" spans="1:12" x14ac:dyDescent="0.3">
      <c r="A55" s="57">
        <v>22</v>
      </c>
      <c r="B55" s="57">
        <v>6188</v>
      </c>
      <c r="C55" s="60">
        <v>23</v>
      </c>
      <c r="D55" s="57">
        <v>6196</v>
      </c>
      <c r="E55" s="60"/>
      <c r="F55" s="57"/>
      <c r="G55" s="63"/>
      <c r="H55" s="63"/>
      <c r="I55" s="40"/>
      <c r="J55" s="40"/>
      <c r="K55" s="41">
        <v>0</v>
      </c>
      <c r="L55">
        <v>22</v>
      </c>
    </row>
    <row r="56" spans="1:12" x14ac:dyDescent="0.3">
      <c r="A56" s="57">
        <v>11</v>
      </c>
      <c r="B56" s="57">
        <v>6295</v>
      </c>
      <c r="C56" s="60">
        <v>12</v>
      </c>
      <c r="D56" s="57">
        <v>6349</v>
      </c>
      <c r="E56" s="60"/>
      <c r="F56" s="57"/>
      <c r="G56" s="63"/>
      <c r="H56" s="63"/>
      <c r="I56" s="40"/>
      <c r="J56" s="40"/>
      <c r="K56" s="41">
        <v>0</v>
      </c>
      <c r="L56">
        <v>11</v>
      </c>
    </row>
    <row r="57" spans="1:12" x14ac:dyDescent="0.3">
      <c r="A57" s="57">
        <v>11</v>
      </c>
      <c r="B57" s="57">
        <v>6449</v>
      </c>
      <c r="C57" s="60">
        <v>21</v>
      </c>
      <c r="D57" s="57">
        <v>6463</v>
      </c>
      <c r="E57" s="60"/>
      <c r="F57" s="57"/>
      <c r="G57" s="63"/>
      <c r="H57" s="63"/>
      <c r="I57" s="40"/>
      <c r="J57" s="40"/>
      <c r="K57" s="41">
        <v>0</v>
      </c>
      <c r="L57">
        <v>12</v>
      </c>
    </row>
    <row r="58" spans="1:12" x14ac:dyDescent="0.3">
      <c r="A58" s="57">
        <v>11</v>
      </c>
      <c r="B58" s="57">
        <v>6558</v>
      </c>
      <c r="C58" s="60">
        <v>21</v>
      </c>
      <c r="D58" s="57">
        <v>6601</v>
      </c>
      <c r="E58" s="60"/>
      <c r="F58" s="57"/>
      <c r="G58" s="63"/>
      <c r="H58" s="63"/>
      <c r="I58" s="40"/>
      <c r="J58" s="40"/>
      <c r="K58" s="41">
        <v>0</v>
      </c>
      <c r="L58">
        <v>12</v>
      </c>
    </row>
    <row r="59" spans="1:12" x14ac:dyDescent="0.3">
      <c r="A59" s="58">
        <v>22</v>
      </c>
      <c r="B59" s="58">
        <v>6704</v>
      </c>
      <c r="C59" s="61">
        <v>23</v>
      </c>
      <c r="D59" s="58">
        <v>6716</v>
      </c>
      <c r="E59" s="61"/>
      <c r="F59" s="58"/>
      <c r="G59" s="64"/>
      <c r="H59" s="64"/>
      <c r="I59" s="39"/>
      <c r="J59" s="39"/>
      <c r="K59" s="49">
        <v>0</v>
      </c>
      <c r="L59">
        <v>22</v>
      </c>
    </row>
    <row r="60" spans="1:12" x14ac:dyDescent="0.3">
      <c r="A60" s="58">
        <v>11</v>
      </c>
      <c r="B60" s="58">
        <v>6813</v>
      </c>
      <c r="C60" s="61">
        <v>21</v>
      </c>
      <c r="D60" s="58">
        <v>6830</v>
      </c>
      <c r="E60" s="61"/>
      <c r="F60" s="58"/>
      <c r="G60" s="64"/>
      <c r="H60" s="64"/>
      <c r="I60" s="39"/>
      <c r="J60" s="39"/>
      <c r="K60" s="49">
        <v>0</v>
      </c>
      <c r="L60">
        <v>12</v>
      </c>
    </row>
    <row r="61" spans="1:12" x14ac:dyDescent="0.3">
      <c r="A61" s="58">
        <v>11</v>
      </c>
      <c r="B61" s="58">
        <v>6929</v>
      </c>
      <c r="C61" s="61">
        <v>21</v>
      </c>
      <c r="D61" s="58">
        <v>6939</v>
      </c>
      <c r="E61" s="61"/>
      <c r="F61" s="58"/>
      <c r="G61" s="64"/>
      <c r="H61" s="64"/>
      <c r="I61" s="39"/>
      <c r="J61" s="39"/>
      <c r="K61" s="49">
        <v>0</v>
      </c>
      <c r="L61">
        <v>12</v>
      </c>
    </row>
    <row r="62" spans="1:12" x14ac:dyDescent="0.3">
      <c r="A62" s="58">
        <v>22</v>
      </c>
      <c r="B62" s="58">
        <v>7056</v>
      </c>
      <c r="C62" s="61">
        <v>23</v>
      </c>
      <c r="D62" s="58">
        <v>7076</v>
      </c>
      <c r="E62" s="61"/>
      <c r="F62" s="58"/>
      <c r="G62" s="64"/>
      <c r="H62" s="64"/>
      <c r="I62" s="39"/>
      <c r="J62" s="39"/>
      <c r="K62" s="49">
        <v>0</v>
      </c>
      <c r="L62">
        <v>22</v>
      </c>
    </row>
    <row r="63" spans="1:12" x14ac:dyDescent="0.3">
      <c r="A63" s="58">
        <v>22</v>
      </c>
      <c r="B63" s="58">
        <v>7183</v>
      </c>
      <c r="C63" s="61">
        <v>23</v>
      </c>
      <c r="D63" s="58">
        <v>7191</v>
      </c>
      <c r="E63" s="61"/>
      <c r="F63" s="58"/>
      <c r="G63" s="64"/>
      <c r="H63" s="64"/>
      <c r="I63" s="39"/>
      <c r="J63" s="39"/>
      <c r="K63" s="49">
        <v>0</v>
      </c>
      <c r="L63">
        <v>22</v>
      </c>
    </row>
    <row r="64" spans="1:12" x14ac:dyDescent="0.3">
      <c r="A64" s="58">
        <v>11</v>
      </c>
      <c r="B64" s="58">
        <v>7291</v>
      </c>
      <c r="C64" s="61">
        <v>21</v>
      </c>
      <c r="D64" s="58">
        <v>7345</v>
      </c>
      <c r="E64" s="61"/>
      <c r="F64" s="58"/>
      <c r="G64" s="64"/>
      <c r="H64" s="64"/>
      <c r="I64" s="39"/>
      <c r="J64" s="39"/>
      <c r="K64" s="49">
        <v>0</v>
      </c>
      <c r="L64">
        <v>12</v>
      </c>
    </row>
    <row r="65" spans="1:12" x14ac:dyDescent="0.3">
      <c r="A65" s="58">
        <v>11</v>
      </c>
      <c r="B65" s="58">
        <v>7442</v>
      </c>
      <c r="C65" s="61">
        <v>21</v>
      </c>
      <c r="D65" s="58">
        <v>7451</v>
      </c>
      <c r="E65" s="61"/>
      <c r="F65" s="58"/>
      <c r="G65" s="64"/>
      <c r="H65" s="64"/>
      <c r="I65" s="39"/>
      <c r="J65" s="39"/>
      <c r="K65" s="49">
        <v>0</v>
      </c>
      <c r="L65">
        <v>12</v>
      </c>
    </row>
    <row r="66" spans="1:12" x14ac:dyDescent="0.3">
      <c r="A66" s="58">
        <v>11</v>
      </c>
      <c r="B66" s="58">
        <v>7546</v>
      </c>
      <c r="C66" s="61">
        <v>21</v>
      </c>
      <c r="D66" s="58">
        <v>7554</v>
      </c>
      <c r="E66" s="61"/>
      <c r="F66" s="58"/>
      <c r="G66" s="64"/>
      <c r="H66" s="64"/>
      <c r="I66" s="39"/>
      <c r="J66" s="39"/>
      <c r="K66" s="49">
        <v>0</v>
      </c>
      <c r="L66">
        <v>12</v>
      </c>
    </row>
    <row r="67" spans="1:12" x14ac:dyDescent="0.3">
      <c r="A67" s="58">
        <v>22</v>
      </c>
      <c r="B67" s="58">
        <v>7653</v>
      </c>
      <c r="C67" s="61">
        <v>23</v>
      </c>
      <c r="D67" s="58">
        <v>7685</v>
      </c>
      <c r="E67" s="61"/>
      <c r="F67" s="58"/>
      <c r="G67" s="64"/>
      <c r="H67" s="64"/>
      <c r="I67" s="39"/>
      <c r="J67" s="39"/>
      <c r="K67" s="49">
        <v>0</v>
      </c>
      <c r="L67">
        <v>22</v>
      </c>
    </row>
    <row r="68" spans="1:12" x14ac:dyDescent="0.3">
      <c r="A68" s="58">
        <v>11</v>
      </c>
      <c r="B68" s="58">
        <v>7783</v>
      </c>
      <c r="C68" s="61">
        <v>21</v>
      </c>
      <c r="D68" s="58">
        <v>7793</v>
      </c>
      <c r="E68" s="61"/>
      <c r="F68" s="58"/>
      <c r="G68" s="64"/>
      <c r="H68" s="64"/>
      <c r="I68" s="39"/>
      <c r="J68" s="39"/>
      <c r="K68" s="49">
        <v>1</v>
      </c>
      <c r="L68">
        <v>12</v>
      </c>
    </row>
    <row r="69" spans="1:12" x14ac:dyDescent="0.3">
      <c r="A69" s="17"/>
      <c r="B69" s="17"/>
      <c r="C69" s="17"/>
      <c r="D69" s="17"/>
      <c r="E69" s="17"/>
      <c r="F69" s="17"/>
      <c r="G69" s="17"/>
      <c r="H6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142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73</v>
      </c>
      <c r="V3" s="25" t="s">
        <v>118</v>
      </c>
      <c r="W3">
        <f>COUNTA(L7:L18)</f>
        <v>12</v>
      </c>
      <c r="AA3" s="25" t="s">
        <v>118</v>
      </c>
      <c r="AB3">
        <f>COUNTA(L19:L30)</f>
        <v>12</v>
      </c>
      <c r="AF3" s="25" t="s">
        <v>118</v>
      </c>
      <c r="AG3">
        <f>COUNTA(L31:L43)</f>
        <v>13</v>
      </c>
      <c r="AK3" s="25" t="s">
        <v>118</v>
      </c>
      <c r="AL3">
        <f>COUNTA(L44:L55)</f>
        <v>12</v>
      </c>
      <c r="AP3" s="25" t="s">
        <v>118</v>
      </c>
      <c r="AQ3">
        <f>COUNTA(L56:L67)</f>
        <v>12</v>
      </c>
      <c r="AU3" s="25" t="s">
        <v>118</v>
      </c>
      <c r="AV3">
        <f>COUNTA(L68:L79)</f>
        <v>12</v>
      </c>
    </row>
    <row r="4" spans="1:48" x14ac:dyDescent="0.3">
      <c r="P4" s="25" t="s">
        <v>86</v>
      </c>
      <c r="Q4" s="26">
        <f>SUM(O7:O14)</f>
        <v>73</v>
      </c>
      <c r="V4" s="25" t="s">
        <v>119</v>
      </c>
      <c r="W4">
        <f>SUM(U7:U14)</f>
        <v>12</v>
      </c>
      <c r="AA4" s="25" t="s">
        <v>119</v>
      </c>
      <c r="AB4">
        <f>SUM(Z7:Z14)</f>
        <v>12</v>
      </c>
      <c r="AF4" s="25" t="s">
        <v>119</v>
      </c>
      <c r="AG4">
        <f>SUM(AE7:AE14)</f>
        <v>13</v>
      </c>
      <c r="AK4" s="25" t="s">
        <v>119</v>
      </c>
      <c r="AL4">
        <f>SUM(AJ7:AJ14)</f>
        <v>12</v>
      </c>
      <c r="AP4" s="25" t="s">
        <v>119</v>
      </c>
      <c r="AQ4">
        <f>SUM(AO7:AO14)</f>
        <v>12</v>
      </c>
      <c r="AU4" s="25" t="s">
        <v>119</v>
      </c>
      <c r="AV4">
        <f>SUM(AT7:AT14)</f>
        <v>12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22</v>
      </c>
      <c r="B7" s="56">
        <v>57</v>
      </c>
      <c r="C7" s="59">
        <v>23</v>
      </c>
      <c r="D7" s="56">
        <v>76</v>
      </c>
      <c r="E7" s="59"/>
      <c r="F7" s="56"/>
      <c r="G7" s="62"/>
      <c r="H7" s="62"/>
      <c r="I7" s="40"/>
      <c r="J7" s="40"/>
      <c r="K7" s="41">
        <v>0</v>
      </c>
      <c r="L7">
        <v>22</v>
      </c>
      <c r="N7" s="34">
        <v>11</v>
      </c>
      <c r="O7" s="34">
        <f>COUNTIF($L$7:$L$500,N7)</f>
        <v>1</v>
      </c>
      <c r="P7" s="34">
        <f>O7/$Q$4</f>
        <v>1.3698630136986301E-2</v>
      </c>
      <c r="Q7" s="34">
        <f>IF(P7=0,0,(P7*((LOG(P7))/LOG(2))))</f>
        <v>-8.4792117244931728E-2</v>
      </c>
      <c r="T7" s="34">
        <f>N7</f>
        <v>11</v>
      </c>
      <c r="U7" s="34">
        <f>COUNTIF(L7:L18,T7)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COUNTIF(L19:L30,Y7)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COUNTIF(L31:L43,AD7)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COUNTIF(L44:L55,AI7)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COUNTIF(L56:L67,AN7)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COUNTIF(L68:L79,AS7)</f>
        <v>1</v>
      </c>
      <c r="AU7" s="34">
        <f>AT7/(AV4-AT8)</f>
        <v>0.25</v>
      </c>
      <c r="AV7" s="34">
        <f>IF(AU7=0,0,(AU7*((LOG(AU7))/LOG(2))))</f>
        <v>-0.5</v>
      </c>
    </row>
    <row r="8" spans="1:48" x14ac:dyDescent="0.3">
      <c r="A8" s="57">
        <v>11</v>
      </c>
      <c r="B8" s="57">
        <v>179</v>
      </c>
      <c r="C8" s="60">
        <v>21</v>
      </c>
      <c r="D8" s="57">
        <v>206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33</v>
      </c>
      <c r="P8" s="34">
        <f>O8/$Q$4</f>
        <v>0.45205479452054792</v>
      </c>
      <c r="Q8" s="34">
        <f>IF(P8=0,0,(P8*((LOG(P8))/LOG(2))))</f>
        <v>-0.51779732197550143</v>
      </c>
      <c r="T8" s="34">
        <f>N8</f>
        <v>12</v>
      </c>
      <c r="U8" s="34">
        <f>COUNTIF(L7:L18,T8)</f>
        <v>6</v>
      </c>
      <c r="V8" s="53"/>
      <c r="W8" s="54"/>
      <c r="Y8" s="34">
        <f>N8</f>
        <v>12</v>
      </c>
      <c r="Z8" s="34">
        <f>COUNTIF(L19:L30,Y8)</f>
        <v>4</v>
      </c>
      <c r="AA8" s="53"/>
      <c r="AB8" s="54"/>
      <c r="AD8" s="34">
        <f>N8</f>
        <v>12</v>
      </c>
      <c r="AE8" s="34">
        <f>COUNTIF(L31:L43,AD8)</f>
        <v>6</v>
      </c>
      <c r="AF8" s="53"/>
      <c r="AG8" s="54"/>
      <c r="AI8" s="34">
        <f>N8</f>
        <v>12</v>
      </c>
      <c r="AJ8" s="34">
        <f>COUNTIF(L44:L55,AI8)</f>
        <v>4</v>
      </c>
      <c r="AK8" s="53"/>
      <c r="AL8" s="54"/>
      <c r="AN8" s="34">
        <f>N8</f>
        <v>12</v>
      </c>
      <c r="AO8" s="34">
        <f>COUNTIF(L56:L67,AN8)</f>
        <v>5</v>
      </c>
      <c r="AP8" s="53"/>
      <c r="AQ8" s="54"/>
      <c r="AS8" s="34">
        <f>N8</f>
        <v>12</v>
      </c>
      <c r="AT8" s="34">
        <f>COUNTIF(L68:L79,AS8)</f>
        <v>8</v>
      </c>
      <c r="AU8" s="53"/>
      <c r="AV8" s="54"/>
    </row>
    <row r="9" spans="1:48" x14ac:dyDescent="0.3">
      <c r="A9" s="57">
        <v>11</v>
      </c>
      <c r="B9" s="57">
        <v>302</v>
      </c>
      <c r="C9" s="60">
        <v>21</v>
      </c>
      <c r="D9" s="57">
        <v>326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1</v>
      </c>
      <c r="P9" s="34">
        <f>O9/$Q$4</f>
        <v>1.3698630136986301E-2</v>
      </c>
      <c r="Q9" s="34">
        <f>IF(P9=0,0,(P9*((LOG(P9))/LOG(2))))</f>
        <v>-8.4792117244931728E-2</v>
      </c>
      <c r="T9" s="34">
        <f>N9</f>
        <v>21</v>
      </c>
      <c r="U9" s="34">
        <f>COUNTIF(L7:L18,T9)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COUNTIF(L19:L30,Y9)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COUNTIF(L31:L43,AD9)</f>
        <v>1</v>
      </c>
      <c r="AF9" s="34">
        <f>AE9/(AG4-AE8)</f>
        <v>0.14285714285714285</v>
      </c>
      <c r="AG9" s="34">
        <f>IF(AF9=0,0,(AF9*((LOG(AF9))/LOG(2))))</f>
        <v>-0.40105070315108626</v>
      </c>
      <c r="AI9" s="34">
        <f>N9</f>
        <v>21</v>
      </c>
      <c r="AJ9" s="34">
        <f>COUNTIF(L44:L55,AI9)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COUNTIF(L56:L67,AN9)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COUNTIF(L68:L79,AS9)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11</v>
      </c>
      <c r="B10" s="57">
        <v>422</v>
      </c>
      <c r="C10" s="60">
        <v>21</v>
      </c>
      <c r="D10" s="57">
        <v>431</v>
      </c>
      <c r="E10" s="60"/>
      <c r="F10" s="57"/>
      <c r="G10" s="63"/>
      <c r="H10" s="63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38</v>
      </c>
      <c r="P10" s="34">
        <f>O10/$Q$4</f>
        <v>0.52054794520547942</v>
      </c>
      <c r="Q10" s="34">
        <f>IF(P10=0,0,(P10*((LOG(P10))/LOG(2))))</f>
        <v>-0.49030257159704665</v>
      </c>
      <c r="T10" s="34">
        <f>N10</f>
        <v>22</v>
      </c>
      <c r="U10" s="34">
        <f>COUNTIF(L7:L18,T10)</f>
        <v>6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COUNTIF(L19:L30,Y10)</f>
        <v>8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COUNTIF(L31:L43,AD10)</f>
        <v>6</v>
      </c>
      <c r="AF10" s="34">
        <f>AE10/(AG4-AE8)</f>
        <v>0.8571428571428571</v>
      </c>
      <c r="AG10" s="34">
        <f>IF(AF10=0,0,(AF10*((LOG(AF10))/LOG(2))))</f>
        <v>-0.19062207543124113</v>
      </c>
      <c r="AI10" s="34">
        <f>N10</f>
        <v>22</v>
      </c>
      <c r="AJ10" s="34">
        <f>COUNTIF(L44:L55,AI10)</f>
        <v>8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COUNTIF(L56:L67,AN10)</f>
        <v>7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COUNTIF(L68:L79,AS10)</f>
        <v>3</v>
      </c>
      <c r="AU10" s="34">
        <f>AT10/(AV4-AT8)</f>
        <v>0.75</v>
      </c>
      <c r="AV10" s="34">
        <f>IF(AU10=0,0,(AU10*((LOG(AU10))/LOG(2))))</f>
        <v>-0.31127812445913283</v>
      </c>
    </row>
    <row r="11" spans="1:48" x14ac:dyDescent="0.3">
      <c r="A11" s="57">
        <v>22</v>
      </c>
      <c r="B11" s="57">
        <v>539</v>
      </c>
      <c r="C11" s="60">
        <v>23</v>
      </c>
      <c r="D11" s="57">
        <v>568</v>
      </c>
      <c r="E11" s="60"/>
      <c r="F11" s="57"/>
      <c r="G11" s="63"/>
      <c r="H11" s="63"/>
      <c r="I11" s="40"/>
      <c r="J11" s="40"/>
      <c r="K11" s="41">
        <v>0</v>
      </c>
      <c r="L11">
        <v>22</v>
      </c>
      <c r="N11" s="34"/>
      <c r="O11" s="34"/>
      <c r="P11" s="34"/>
      <c r="Q11" s="34"/>
      <c r="T11" s="34">
        <f>N11</f>
        <v>0</v>
      </c>
      <c r="U11" s="34">
        <f>COUNTIF(L7:L18,T11)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COUNTIF(L19:L30,Y11)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COUNTIF(L31:L43,AD11)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COUNTIF(L44:L55,AI11)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COUNTIF(L56:L67,AN11)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COUNTIF(L68:L79,AS11)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22</v>
      </c>
      <c r="B12" s="57">
        <v>682</v>
      </c>
      <c r="C12" s="60">
        <v>23</v>
      </c>
      <c r="D12" s="57">
        <v>691</v>
      </c>
      <c r="E12" s="60"/>
      <c r="F12" s="57"/>
      <c r="G12" s="63"/>
      <c r="H12" s="63"/>
      <c r="I12" s="40"/>
      <c r="J12" s="40"/>
      <c r="K12" s="41">
        <v>0</v>
      </c>
      <c r="L12">
        <v>22</v>
      </c>
      <c r="N12" s="34"/>
      <c r="O12" s="34"/>
      <c r="P12" s="34"/>
      <c r="Q12" s="34"/>
      <c r="T12" s="34">
        <f>N12</f>
        <v>0</v>
      </c>
      <c r="U12" s="34">
        <f>COUNTIF(L7:L18,T12)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COUNTIF(L19:L30,Y12)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COUNTIF(L31:L43,AD12)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COUNTIF(L44:L55,AI12)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COUNTIF(L56:L67,AN12)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COUNTIF(L68:L79,AS12)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787</v>
      </c>
      <c r="C13" s="60">
        <v>21</v>
      </c>
      <c r="D13" s="57">
        <v>829</v>
      </c>
      <c r="E13" s="60"/>
      <c r="F13" s="57"/>
      <c r="G13" s="63"/>
      <c r="H13" s="63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COUNTIF(L7:L18,T13)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COUNTIF(L19:L30,Y13)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COUNTIF(L31:L43,AD13)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COUNTIF(L44:L55,AI13)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COUNTIF(L56:L67,AN13)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COUNTIF(L68:L79,AS13)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22</v>
      </c>
      <c r="B14" s="57">
        <v>932</v>
      </c>
      <c r="C14" s="60">
        <v>23</v>
      </c>
      <c r="D14" s="57">
        <v>940</v>
      </c>
      <c r="E14" s="60"/>
      <c r="F14" s="57"/>
      <c r="G14" s="63"/>
      <c r="H14" s="63"/>
      <c r="I14" s="40"/>
      <c r="J14" s="40"/>
      <c r="K14" s="41">
        <v>0</v>
      </c>
      <c r="L14">
        <v>22</v>
      </c>
      <c r="N14" s="34"/>
      <c r="O14" s="34"/>
      <c r="P14" s="34"/>
      <c r="Q14" s="34"/>
      <c r="T14" s="34">
        <f>N14</f>
        <v>0</v>
      </c>
      <c r="U14" s="34">
        <f>COUNTIF(L7:L18,T14)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COUNTIF(L19:L30,Y14)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COUNTIF(L31:L43,AD14)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COUNTIF(L44:L55,AI14)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COUNTIF(L56:L67,AN14)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COUNTIF(L68:L79,AS14)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1039</v>
      </c>
      <c r="C15" s="60">
        <v>21</v>
      </c>
      <c r="D15" s="57">
        <v>1061</v>
      </c>
      <c r="E15" s="60"/>
      <c r="F15" s="57"/>
      <c r="G15" s="63"/>
      <c r="H15" s="63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1.1776841280624115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0.59167277858232736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0.81127812445913283</v>
      </c>
    </row>
    <row r="16" spans="1:48" x14ac:dyDescent="0.3">
      <c r="A16" s="57">
        <v>22</v>
      </c>
      <c r="B16" s="57">
        <v>1183</v>
      </c>
      <c r="C16" s="60">
        <v>23</v>
      </c>
      <c r="D16" s="57">
        <v>1198</v>
      </c>
      <c r="E16" s="60"/>
      <c r="F16" s="57"/>
      <c r="G16" s="63"/>
      <c r="H16" s="63"/>
      <c r="I16" s="40"/>
      <c r="J16" s="40"/>
      <c r="K16" s="41">
        <v>0</v>
      </c>
      <c r="L16">
        <v>22</v>
      </c>
      <c r="P16" s="27" t="s">
        <v>90</v>
      </c>
      <c r="Q16" s="27">
        <f>Q15/(LOG(Q4)/LOG(2))</f>
        <v>0.19026130980932052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0.15989255970897234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0.22630030977895443</v>
      </c>
    </row>
    <row r="17" spans="1:22" x14ac:dyDescent="0.3">
      <c r="A17" s="57">
        <v>11</v>
      </c>
      <c r="B17" s="57">
        <v>1299</v>
      </c>
      <c r="C17" s="60">
        <v>21</v>
      </c>
      <c r="D17" s="57">
        <v>1313</v>
      </c>
      <c r="E17" s="60"/>
      <c r="F17" s="57"/>
      <c r="G17" s="63"/>
      <c r="H17" s="63"/>
      <c r="I17" s="40"/>
      <c r="J17" s="40"/>
      <c r="K17" s="41">
        <v>0</v>
      </c>
      <c r="L17">
        <v>12</v>
      </c>
    </row>
    <row r="18" spans="1:22" x14ac:dyDescent="0.3">
      <c r="A18" s="57">
        <v>22</v>
      </c>
      <c r="B18" s="57">
        <v>1423</v>
      </c>
      <c r="C18" s="60">
        <v>23</v>
      </c>
      <c r="D18" s="57">
        <v>1445</v>
      </c>
      <c r="E18" s="60"/>
      <c r="F18" s="57"/>
      <c r="G18" s="63"/>
      <c r="H18" s="63"/>
      <c r="I18" s="40"/>
      <c r="J18" s="40"/>
      <c r="K18" s="41">
        <v>0</v>
      </c>
      <c r="L18">
        <v>22</v>
      </c>
    </row>
    <row r="19" spans="1:22" x14ac:dyDescent="0.3">
      <c r="A19" s="58">
        <v>22</v>
      </c>
      <c r="B19" s="58">
        <v>1572</v>
      </c>
      <c r="C19" s="61">
        <v>23</v>
      </c>
      <c r="D19" s="58">
        <v>1590</v>
      </c>
      <c r="E19" s="61"/>
      <c r="F19" s="58"/>
      <c r="G19" s="64"/>
      <c r="H19" s="64"/>
      <c r="I19" s="39"/>
      <c r="J19" s="39"/>
      <c r="K19" s="49">
        <v>0</v>
      </c>
      <c r="L19">
        <v>22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22</v>
      </c>
      <c r="B20" s="58">
        <v>1697</v>
      </c>
      <c r="C20" s="61">
        <v>23</v>
      </c>
      <c r="D20" s="58">
        <v>1737</v>
      </c>
      <c r="E20" s="61"/>
      <c r="F20" s="58"/>
      <c r="G20" s="64"/>
      <c r="H20" s="64"/>
      <c r="I20" s="39"/>
      <c r="J20" s="39"/>
      <c r="K20" s="49">
        <v>0</v>
      </c>
      <c r="L20">
        <v>22</v>
      </c>
      <c r="N20" s="38">
        <f>COUNTIF(L7:L79,G3)</f>
        <v>33</v>
      </c>
      <c r="O20" s="38"/>
      <c r="P20" s="45">
        <v>12</v>
      </c>
      <c r="Q20" s="45">
        <v>12</v>
      </c>
      <c r="R20" s="45">
        <v>13</v>
      </c>
      <c r="S20" s="45">
        <v>12</v>
      </c>
      <c r="T20" s="45">
        <v>12</v>
      </c>
      <c r="U20" s="45">
        <v>12</v>
      </c>
      <c r="V20" s="44"/>
    </row>
    <row r="21" spans="1:22" x14ac:dyDescent="0.3">
      <c r="A21" s="58">
        <v>11</v>
      </c>
      <c r="B21" s="58">
        <v>1837</v>
      </c>
      <c r="C21" s="61">
        <v>21</v>
      </c>
      <c r="D21" s="58">
        <v>1849</v>
      </c>
      <c r="E21" s="61"/>
      <c r="F21" s="58"/>
      <c r="G21" s="64"/>
      <c r="H21" s="64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22</v>
      </c>
      <c r="B22" s="58">
        <v>1980</v>
      </c>
      <c r="C22" s="61">
        <v>23</v>
      </c>
      <c r="D22" s="58">
        <v>2014</v>
      </c>
      <c r="E22" s="61"/>
      <c r="F22" s="58"/>
      <c r="G22" s="64"/>
      <c r="H22" s="64"/>
      <c r="I22" s="39"/>
      <c r="J22" s="39"/>
      <c r="K22" s="49">
        <v>0</v>
      </c>
      <c r="L22">
        <v>22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8">
        <v>22</v>
      </c>
      <c r="B23" s="58">
        <v>2124</v>
      </c>
      <c r="C23" s="61">
        <v>23</v>
      </c>
      <c r="D23" s="58">
        <v>2199</v>
      </c>
      <c r="E23" s="61"/>
      <c r="F23" s="58"/>
      <c r="G23" s="64"/>
      <c r="H23" s="64"/>
      <c r="I23" s="39"/>
      <c r="J23" s="39"/>
      <c r="K23" s="49">
        <v>0</v>
      </c>
      <c r="L23">
        <v>22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8">
        <v>22</v>
      </c>
      <c r="B24" s="58">
        <v>2306</v>
      </c>
      <c r="C24" s="61">
        <v>23</v>
      </c>
      <c r="D24" s="58">
        <v>2318</v>
      </c>
      <c r="E24" s="61"/>
      <c r="F24" s="58"/>
      <c r="G24" s="64"/>
      <c r="H24" s="64"/>
      <c r="I24" s="39"/>
      <c r="J24" s="39"/>
      <c r="K24" s="49">
        <v>0</v>
      </c>
      <c r="L24">
        <v>22</v>
      </c>
      <c r="O24" s="43" t="s">
        <v>106</v>
      </c>
      <c r="P24" s="45">
        <f>U8</f>
        <v>6</v>
      </c>
      <c r="Q24" s="45">
        <f>Z8</f>
        <v>4</v>
      </c>
      <c r="R24" s="45">
        <f>AE8</f>
        <v>6</v>
      </c>
      <c r="S24" s="45">
        <f>AJ8</f>
        <v>4</v>
      </c>
      <c r="T24" s="45">
        <f>AO8</f>
        <v>5</v>
      </c>
      <c r="U24" s="45">
        <f>AT8</f>
        <v>8</v>
      </c>
      <c r="V24" s="43"/>
    </row>
    <row r="25" spans="1:22" x14ac:dyDescent="0.3">
      <c r="A25" s="58">
        <v>22</v>
      </c>
      <c r="B25" s="58">
        <v>2425</v>
      </c>
      <c r="C25" s="61">
        <v>23</v>
      </c>
      <c r="D25" s="58">
        <v>2435</v>
      </c>
      <c r="E25" s="61"/>
      <c r="F25" s="58"/>
      <c r="G25" s="64"/>
      <c r="H25" s="64"/>
      <c r="I25" s="39"/>
      <c r="J25" s="39"/>
      <c r="K25" s="49">
        <v>0</v>
      </c>
      <c r="L25">
        <v>22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8">
        <v>22</v>
      </c>
      <c r="B26" s="58">
        <v>2556</v>
      </c>
      <c r="C26" s="61">
        <v>23</v>
      </c>
      <c r="D26" s="58">
        <v>2584</v>
      </c>
      <c r="E26" s="61"/>
      <c r="F26" s="58"/>
      <c r="G26" s="64"/>
      <c r="H26" s="64"/>
      <c r="I26" s="39"/>
      <c r="J26" s="39"/>
      <c r="K26" s="49">
        <v>0</v>
      </c>
      <c r="L26">
        <v>22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8">
        <v>11</v>
      </c>
      <c r="B27" s="58">
        <v>2685</v>
      </c>
      <c r="C27" s="61">
        <v>21</v>
      </c>
      <c r="D27" s="58">
        <v>2702</v>
      </c>
      <c r="E27" s="61"/>
      <c r="F27" s="58"/>
      <c r="G27" s="64"/>
      <c r="H27" s="64"/>
      <c r="I27" s="39"/>
      <c r="J27" s="39"/>
      <c r="K27" s="49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8">
        <v>11</v>
      </c>
      <c r="B28" s="58">
        <v>2798</v>
      </c>
      <c r="C28" s="61">
        <v>21</v>
      </c>
      <c r="D28" s="58">
        <v>2809</v>
      </c>
      <c r="E28" s="61"/>
      <c r="F28" s="58"/>
      <c r="G28" s="64"/>
      <c r="H28" s="64"/>
      <c r="I28" s="39"/>
      <c r="J28" s="39"/>
      <c r="K28" s="49">
        <v>0</v>
      </c>
      <c r="L28">
        <v>12</v>
      </c>
      <c r="N28" s="39"/>
      <c r="O28" s="48" t="s">
        <v>110</v>
      </c>
      <c r="P28">
        <f>D18/P20</f>
        <v>120.41666666666667</v>
      </c>
      <c r="Q28">
        <f>(D30-D18)/Q20</f>
        <v>134.33333333333334</v>
      </c>
      <c r="R28">
        <f>(D43-D30)/R20</f>
        <v>128.38461538461539</v>
      </c>
      <c r="S28">
        <f>(D55-D43)/S20</f>
        <v>121.5</v>
      </c>
      <c r="T28">
        <f>(D67-D55)/T20</f>
        <v>124.66666666666667</v>
      </c>
      <c r="U28">
        <f>(D79-D67)/U20</f>
        <v>124.66666666666667</v>
      </c>
    </row>
    <row r="29" spans="1:22" x14ac:dyDescent="0.3">
      <c r="A29" s="58">
        <v>22</v>
      </c>
      <c r="B29" s="58">
        <v>2919</v>
      </c>
      <c r="C29" s="61">
        <v>23</v>
      </c>
      <c r="D29" s="58">
        <v>2950</v>
      </c>
      <c r="E29" s="61"/>
      <c r="F29" s="58"/>
      <c r="G29" s="64"/>
      <c r="H29" s="64"/>
      <c r="I29" s="39"/>
      <c r="J29" s="39"/>
      <c r="K29" s="49">
        <v>0</v>
      </c>
      <c r="L29">
        <v>22</v>
      </c>
    </row>
    <row r="30" spans="1:22" x14ac:dyDescent="0.3">
      <c r="A30" s="58">
        <v>11</v>
      </c>
      <c r="B30" s="58">
        <v>3047</v>
      </c>
      <c r="C30" s="61">
        <v>21</v>
      </c>
      <c r="D30" s="58">
        <v>3057</v>
      </c>
      <c r="E30" s="61"/>
      <c r="F30" s="58"/>
      <c r="G30" s="64"/>
      <c r="H30" s="64"/>
      <c r="I30" s="39"/>
      <c r="J30" s="39"/>
      <c r="K30" s="49">
        <v>0</v>
      </c>
      <c r="L30">
        <v>12</v>
      </c>
    </row>
    <row r="31" spans="1:22" x14ac:dyDescent="0.3">
      <c r="A31" s="57">
        <v>22</v>
      </c>
      <c r="B31" s="57">
        <v>3156</v>
      </c>
      <c r="C31" s="60">
        <v>23</v>
      </c>
      <c r="D31" s="57">
        <v>3164</v>
      </c>
      <c r="E31" s="60"/>
      <c r="F31" s="57"/>
      <c r="G31" s="63"/>
      <c r="H31" s="63"/>
      <c r="I31" s="40"/>
      <c r="J31" s="40"/>
      <c r="K31" s="41">
        <v>0</v>
      </c>
      <c r="L31">
        <v>22</v>
      </c>
    </row>
    <row r="32" spans="1:22" x14ac:dyDescent="0.3">
      <c r="A32" s="57">
        <v>11</v>
      </c>
      <c r="B32" s="57">
        <v>3263</v>
      </c>
      <c r="C32" s="60">
        <v>21</v>
      </c>
      <c r="D32" s="57">
        <v>3272</v>
      </c>
      <c r="E32" s="60"/>
      <c r="F32" s="57"/>
      <c r="G32" s="63"/>
      <c r="H32" s="63"/>
      <c r="I32" s="40"/>
      <c r="J32" s="40"/>
      <c r="K32" s="41">
        <v>0</v>
      </c>
      <c r="L32">
        <v>12</v>
      </c>
    </row>
    <row r="33" spans="1:12" x14ac:dyDescent="0.3">
      <c r="A33" s="57">
        <v>22</v>
      </c>
      <c r="B33" s="57">
        <v>3394</v>
      </c>
      <c r="C33" s="60">
        <v>14</v>
      </c>
      <c r="D33" s="57">
        <v>3429</v>
      </c>
      <c r="E33" s="60"/>
      <c r="F33" s="57"/>
      <c r="G33" s="63"/>
      <c r="H33" s="63"/>
      <c r="I33" s="40"/>
      <c r="J33" s="40"/>
      <c r="K33" s="41">
        <v>0</v>
      </c>
      <c r="L33">
        <v>21</v>
      </c>
    </row>
    <row r="34" spans="1:12" x14ac:dyDescent="0.3">
      <c r="A34" s="57">
        <v>22</v>
      </c>
      <c r="B34" s="57">
        <v>3540</v>
      </c>
      <c r="C34" s="60">
        <v>23</v>
      </c>
      <c r="D34" s="57">
        <v>3556</v>
      </c>
      <c r="E34" s="60"/>
      <c r="F34" s="57"/>
      <c r="G34" s="63"/>
      <c r="H34" s="63"/>
      <c r="I34" s="40"/>
      <c r="J34" s="40"/>
      <c r="K34" s="41">
        <v>0</v>
      </c>
      <c r="L34">
        <v>22</v>
      </c>
    </row>
    <row r="35" spans="1:12" x14ac:dyDescent="0.3">
      <c r="A35" s="57">
        <v>22</v>
      </c>
      <c r="B35" s="57">
        <v>3664</v>
      </c>
      <c r="C35" s="60">
        <v>23</v>
      </c>
      <c r="D35" s="57">
        <v>3684</v>
      </c>
      <c r="E35" s="60"/>
      <c r="F35" s="57"/>
      <c r="G35" s="63"/>
      <c r="H35" s="63"/>
      <c r="I35" s="40"/>
      <c r="J35" s="40"/>
      <c r="K35" s="41">
        <v>0</v>
      </c>
      <c r="L35">
        <v>22</v>
      </c>
    </row>
    <row r="36" spans="1:12" x14ac:dyDescent="0.3">
      <c r="A36" s="57">
        <v>11</v>
      </c>
      <c r="B36" s="57">
        <v>3783</v>
      </c>
      <c r="C36" s="60">
        <v>21</v>
      </c>
      <c r="D36" s="57">
        <v>3802</v>
      </c>
      <c r="E36" s="60"/>
      <c r="F36" s="57"/>
      <c r="G36" s="63"/>
      <c r="H36" s="63"/>
      <c r="I36" s="40"/>
      <c r="J36" s="40"/>
      <c r="K36" s="41">
        <v>0</v>
      </c>
      <c r="L36">
        <v>12</v>
      </c>
    </row>
    <row r="37" spans="1:12" x14ac:dyDescent="0.3">
      <c r="A37" s="57">
        <v>11</v>
      </c>
      <c r="B37" s="57">
        <v>3899</v>
      </c>
      <c r="C37" s="60">
        <v>21</v>
      </c>
      <c r="D37" s="57">
        <v>3916</v>
      </c>
      <c r="E37" s="60"/>
      <c r="F37" s="57"/>
      <c r="G37" s="63"/>
      <c r="H37" s="63"/>
      <c r="I37" s="40"/>
      <c r="J37" s="40"/>
      <c r="K37" s="41">
        <v>0</v>
      </c>
      <c r="L37">
        <v>12</v>
      </c>
    </row>
    <row r="38" spans="1:12" x14ac:dyDescent="0.3">
      <c r="A38" s="57">
        <v>22</v>
      </c>
      <c r="B38" s="57">
        <v>4017</v>
      </c>
      <c r="C38" s="60">
        <v>23</v>
      </c>
      <c r="D38" s="57">
        <v>4047</v>
      </c>
      <c r="E38" s="60"/>
      <c r="F38" s="57"/>
      <c r="G38" s="63"/>
      <c r="H38" s="63"/>
      <c r="I38" s="40"/>
      <c r="J38" s="40"/>
      <c r="K38" s="41">
        <v>0</v>
      </c>
      <c r="L38">
        <v>22</v>
      </c>
    </row>
    <row r="39" spans="1:12" x14ac:dyDescent="0.3">
      <c r="A39" s="57">
        <v>22</v>
      </c>
      <c r="B39" s="57">
        <v>4160</v>
      </c>
      <c r="C39" s="60">
        <v>23</v>
      </c>
      <c r="D39" s="57">
        <v>4175</v>
      </c>
      <c r="E39" s="60"/>
      <c r="F39" s="57"/>
      <c r="G39" s="63"/>
      <c r="H39" s="63"/>
      <c r="I39" s="40"/>
      <c r="J39" s="40"/>
      <c r="K39" s="41">
        <v>0</v>
      </c>
      <c r="L39">
        <v>22</v>
      </c>
    </row>
    <row r="40" spans="1:12" x14ac:dyDescent="0.3">
      <c r="A40" s="57">
        <v>11</v>
      </c>
      <c r="B40" s="57">
        <v>4273</v>
      </c>
      <c r="C40" s="60">
        <v>21</v>
      </c>
      <c r="D40" s="57">
        <v>4311</v>
      </c>
      <c r="E40" s="60"/>
      <c r="F40" s="57"/>
      <c r="G40" s="63"/>
      <c r="H40" s="63"/>
      <c r="I40" s="40"/>
      <c r="J40" s="40"/>
      <c r="K40" s="41">
        <v>0</v>
      </c>
      <c r="L40">
        <v>12</v>
      </c>
    </row>
    <row r="41" spans="1:12" x14ac:dyDescent="0.3">
      <c r="A41" s="57">
        <v>11</v>
      </c>
      <c r="B41" s="57">
        <v>4410</v>
      </c>
      <c r="C41" s="60">
        <v>21</v>
      </c>
      <c r="D41" s="57">
        <v>4469</v>
      </c>
      <c r="E41" s="60"/>
      <c r="F41" s="57"/>
      <c r="G41" s="63"/>
      <c r="H41" s="63"/>
      <c r="I41" s="40"/>
      <c r="J41" s="40"/>
      <c r="K41" s="41">
        <v>0</v>
      </c>
      <c r="L41">
        <v>12</v>
      </c>
    </row>
    <row r="42" spans="1:12" x14ac:dyDescent="0.3">
      <c r="A42" s="57">
        <v>22</v>
      </c>
      <c r="B42" s="57">
        <v>4574</v>
      </c>
      <c r="C42" s="60">
        <v>23</v>
      </c>
      <c r="D42" s="57">
        <v>4581</v>
      </c>
      <c r="E42" s="60"/>
      <c r="F42" s="57"/>
      <c r="G42" s="63"/>
      <c r="H42" s="63"/>
      <c r="I42" s="40"/>
      <c r="J42" s="40"/>
      <c r="K42" s="41">
        <v>0</v>
      </c>
      <c r="L42">
        <v>22</v>
      </c>
    </row>
    <row r="43" spans="1:12" x14ac:dyDescent="0.3">
      <c r="A43" s="57">
        <v>11</v>
      </c>
      <c r="B43" s="57">
        <v>4678</v>
      </c>
      <c r="C43" s="60">
        <v>21</v>
      </c>
      <c r="D43" s="57">
        <v>4726</v>
      </c>
      <c r="E43" s="60"/>
      <c r="F43" s="57"/>
      <c r="G43" s="63"/>
      <c r="H43" s="63"/>
      <c r="I43" s="40"/>
      <c r="J43" s="40"/>
      <c r="K43" s="41">
        <v>0</v>
      </c>
      <c r="L43">
        <v>12</v>
      </c>
    </row>
    <row r="44" spans="1:12" x14ac:dyDescent="0.3">
      <c r="A44" s="58">
        <v>11</v>
      </c>
      <c r="B44" s="58">
        <v>4819</v>
      </c>
      <c r="C44" s="61">
        <v>21</v>
      </c>
      <c r="D44" s="58">
        <v>4828</v>
      </c>
      <c r="E44" s="61"/>
      <c r="F44" s="58"/>
      <c r="G44" s="64"/>
      <c r="H44" s="64"/>
      <c r="I44" s="39"/>
      <c r="J44" s="39"/>
      <c r="K44" s="49">
        <v>0</v>
      </c>
      <c r="L44">
        <v>12</v>
      </c>
    </row>
    <row r="45" spans="1:12" x14ac:dyDescent="0.3">
      <c r="A45" s="58">
        <v>11</v>
      </c>
      <c r="B45" s="58">
        <v>4922</v>
      </c>
      <c r="C45" s="61">
        <v>21</v>
      </c>
      <c r="D45" s="58">
        <v>4932</v>
      </c>
      <c r="E45" s="61"/>
      <c r="F45" s="58"/>
      <c r="G45" s="64"/>
      <c r="H45" s="64"/>
      <c r="I45" s="39"/>
      <c r="J45" s="39"/>
      <c r="K45" s="49">
        <v>0</v>
      </c>
      <c r="L45">
        <v>12</v>
      </c>
    </row>
    <row r="46" spans="1:12" x14ac:dyDescent="0.3">
      <c r="A46" s="58">
        <v>22</v>
      </c>
      <c r="B46" s="58">
        <v>5080</v>
      </c>
      <c r="C46" s="61">
        <v>23</v>
      </c>
      <c r="D46" s="58">
        <v>5104</v>
      </c>
      <c r="E46" s="61"/>
      <c r="F46" s="58"/>
      <c r="G46" s="64"/>
      <c r="H46" s="64"/>
      <c r="I46" s="39"/>
      <c r="J46" s="39"/>
      <c r="K46" s="49">
        <v>0</v>
      </c>
      <c r="L46">
        <v>22</v>
      </c>
    </row>
    <row r="47" spans="1:12" x14ac:dyDescent="0.3">
      <c r="A47" s="58">
        <v>22</v>
      </c>
      <c r="B47" s="58">
        <v>5210</v>
      </c>
      <c r="C47" s="61">
        <v>23</v>
      </c>
      <c r="D47" s="58">
        <v>5218</v>
      </c>
      <c r="E47" s="61"/>
      <c r="F47" s="58"/>
      <c r="G47" s="64"/>
      <c r="H47" s="64"/>
      <c r="I47" s="39"/>
      <c r="J47" s="39"/>
      <c r="K47" s="49">
        <v>0</v>
      </c>
      <c r="L47">
        <v>22</v>
      </c>
    </row>
    <row r="48" spans="1:12" x14ac:dyDescent="0.3">
      <c r="A48" s="58">
        <v>11</v>
      </c>
      <c r="B48" s="58">
        <v>5317</v>
      </c>
      <c r="C48" s="61">
        <v>21</v>
      </c>
      <c r="D48" s="58">
        <v>5327</v>
      </c>
      <c r="E48" s="61"/>
      <c r="F48" s="58"/>
      <c r="G48" s="64"/>
      <c r="H48" s="64"/>
      <c r="I48" s="39"/>
      <c r="J48" s="39"/>
      <c r="K48" s="49">
        <v>0</v>
      </c>
      <c r="L48">
        <v>12</v>
      </c>
    </row>
    <row r="49" spans="1:12" x14ac:dyDescent="0.3">
      <c r="A49" s="58">
        <v>22</v>
      </c>
      <c r="B49" s="58">
        <v>5438</v>
      </c>
      <c r="C49" s="61">
        <v>23</v>
      </c>
      <c r="D49" s="58">
        <v>5443</v>
      </c>
      <c r="E49" s="61"/>
      <c r="F49" s="58"/>
      <c r="G49" s="64"/>
      <c r="H49" s="64"/>
      <c r="I49" s="39"/>
      <c r="J49" s="39"/>
      <c r="K49" s="49">
        <v>0</v>
      </c>
      <c r="L49">
        <v>22</v>
      </c>
    </row>
    <row r="50" spans="1:12" x14ac:dyDescent="0.3">
      <c r="A50" s="58">
        <v>22</v>
      </c>
      <c r="B50" s="58">
        <v>5548</v>
      </c>
      <c r="C50" s="61">
        <v>23</v>
      </c>
      <c r="D50" s="58">
        <v>5567</v>
      </c>
      <c r="E50" s="61"/>
      <c r="F50" s="58"/>
      <c r="G50" s="64"/>
      <c r="H50" s="64"/>
      <c r="I50" s="39"/>
      <c r="J50" s="39"/>
      <c r="K50" s="49">
        <v>0</v>
      </c>
      <c r="L50">
        <v>22</v>
      </c>
    </row>
    <row r="51" spans="1:12" x14ac:dyDescent="0.3">
      <c r="A51" s="58">
        <v>22</v>
      </c>
      <c r="B51" s="58">
        <v>5682</v>
      </c>
      <c r="C51" s="61">
        <v>23</v>
      </c>
      <c r="D51" s="58">
        <v>5717</v>
      </c>
      <c r="E51" s="61"/>
      <c r="F51" s="58"/>
      <c r="G51" s="64"/>
      <c r="H51" s="64"/>
      <c r="I51" s="39"/>
      <c r="J51" s="39"/>
      <c r="K51" s="49">
        <v>0</v>
      </c>
      <c r="L51">
        <v>22</v>
      </c>
    </row>
    <row r="52" spans="1:12" x14ac:dyDescent="0.3">
      <c r="A52" s="58">
        <v>22</v>
      </c>
      <c r="B52" s="58">
        <v>5821</v>
      </c>
      <c r="C52" s="61">
        <v>23</v>
      </c>
      <c r="D52" s="58">
        <v>5829</v>
      </c>
      <c r="E52" s="61"/>
      <c r="F52" s="58"/>
      <c r="G52" s="64"/>
      <c r="H52" s="64"/>
      <c r="I52" s="39"/>
      <c r="J52" s="39"/>
      <c r="K52" s="49">
        <v>0</v>
      </c>
      <c r="L52">
        <v>22</v>
      </c>
    </row>
    <row r="53" spans="1:12" x14ac:dyDescent="0.3">
      <c r="A53" s="58">
        <v>22</v>
      </c>
      <c r="B53" s="58">
        <v>5938</v>
      </c>
      <c r="C53" s="61">
        <v>23</v>
      </c>
      <c r="D53" s="58">
        <v>5946</v>
      </c>
      <c r="E53" s="61"/>
      <c r="F53" s="58"/>
      <c r="G53" s="64"/>
      <c r="H53" s="64"/>
      <c r="I53" s="39"/>
      <c r="J53" s="39"/>
      <c r="K53" s="49">
        <v>0</v>
      </c>
      <c r="L53">
        <v>22</v>
      </c>
    </row>
    <row r="54" spans="1:12" x14ac:dyDescent="0.3">
      <c r="A54" s="58">
        <v>22</v>
      </c>
      <c r="B54" s="58">
        <v>6059</v>
      </c>
      <c r="C54" s="61">
        <v>23</v>
      </c>
      <c r="D54" s="58">
        <v>6073</v>
      </c>
      <c r="E54" s="61"/>
      <c r="F54" s="58"/>
      <c r="G54" s="64"/>
      <c r="H54" s="64"/>
      <c r="I54" s="39"/>
      <c r="J54" s="39"/>
      <c r="K54" s="49">
        <v>0</v>
      </c>
      <c r="L54">
        <v>22</v>
      </c>
    </row>
    <row r="55" spans="1:12" x14ac:dyDescent="0.3">
      <c r="A55" s="58">
        <v>11</v>
      </c>
      <c r="B55" s="58">
        <v>6170</v>
      </c>
      <c r="C55" s="61">
        <v>21</v>
      </c>
      <c r="D55" s="58">
        <v>6184</v>
      </c>
      <c r="E55" s="61"/>
      <c r="F55" s="58"/>
      <c r="G55" s="64"/>
      <c r="H55" s="64"/>
      <c r="I55" s="39"/>
      <c r="J55" s="39"/>
      <c r="K55" s="49">
        <v>0</v>
      </c>
      <c r="L55">
        <v>12</v>
      </c>
    </row>
    <row r="56" spans="1:12" x14ac:dyDescent="0.3">
      <c r="A56" s="57">
        <v>11</v>
      </c>
      <c r="B56" s="57">
        <v>6286</v>
      </c>
      <c r="C56" s="60">
        <v>21</v>
      </c>
      <c r="D56" s="57">
        <v>6320</v>
      </c>
      <c r="E56" s="60"/>
      <c r="F56" s="57"/>
      <c r="G56" s="63"/>
      <c r="H56" s="63"/>
      <c r="I56" s="40"/>
      <c r="J56" s="40"/>
      <c r="K56" s="41">
        <v>0</v>
      </c>
      <c r="L56">
        <v>12</v>
      </c>
    </row>
    <row r="57" spans="1:12" x14ac:dyDescent="0.3">
      <c r="A57" s="57">
        <v>11</v>
      </c>
      <c r="B57" s="57">
        <v>6417</v>
      </c>
      <c r="C57" s="60">
        <v>21</v>
      </c>
      <c r="D57" s="57">
        <v>6452</v>
      </c>
      <c r="E57" s="60"/>
      <c r="F57" s="57"/>
      <c r="G57" s="63"/>
      <c r="H57" s="63"/>
      <c r="I57" s="40"/>
      <c r="J57" s="40"/>
      <c r="K57" s="41">
        <v>0</v>
      </c>
      <c r="L57">
        <v>12</v>
      </c>
    </row>
    <row r="58" spans="1:12" x14ac:dyDescent="0.3">
      <c r="A58" s="57">
        <v>11</v>
      </c>
      <c r="B58" s="57">
        <v>6544</v>
      </c>
      <c r="C58" s="60">
        <v>21</v>
      </c>
      <c r="D58" s="57">
        <v>6553</v>
      </c>
      <c r="E58" s="60"/>
      <c r="F58" s="57"/>
      <c r="G58" s="63"/>
      <c r="H58" s="63"/>
      <c r="I58" s="40"/>
      <c r="J58" s="40"/>
      <c r="K58" s="41">
        <v>0</v>
      </c>
      <c r="L58">
        <v>12</v>
      </c>
    </row>
    <row r="59" spans="1:12" x14ac:dyDescent="0.3">
      <c r="A59" s="57">
        <v>22</v>
      </c>
      <c r="B59" s="57">
        <v>6656</v>
      </c>
      <c r="C59" s="60">
        <v>23</v>
      </c>
      <c r="D59" s="57">
        <v>6663</v>
      </c>
      <c r="E59" s="60"/>
      <c r="F59" s="57"/>
      <c r="G59" s="63"/>
      <c r="H59" s="63"/>
      <c r="I59" s="40"/>
      <c r="J59" s="40"/>
      <c r="K59" s="41">
        <v>0</v>
      </c>
      <c r="L59">
        <v>22</v>
      </c>
    </row>
    <row r="60" spans="1:12" x14ac:dyDescent="0.3">
      <c r="A60" s="57">
        <v>22</v>
      </c>
      <c r="B60" s="57">
        <v>6768</v>
      </c>
      <c r="C60" s="60">
        <v>23</v>
      </c>
      <c r="D60" s="57">
        <v>6775</v>
      </c>
      <c r="E60" s="60"/>
      <c r="F60" s="57"/>
      <c r="G60" s="63"/>
      <c r="H60" s="63"/>
      <c r="I60" s="40"/>
      <c r="J60" s="40"/>
      <c r="K60" s="41">
        <v>0</v>
      </c>
      <c r="L60">
        <v>22</v>
      </c>
    </row>
    <row r="61" spans="1:12" x14ac:dyDescent="0.3">
      <c r="A61" s="57">
        <v>22</v>
      </c>
      <c r="B61" s="57">
        <v>6894</v>
      </c>
      <c r="C61" s="60">
        <v>23</v>
      </c>
      <c r="D61" s="57">
        <v>6934</v>
      </c>
      <c r="E61" s="60"/>
      <c r="F61" s="57"/>
      <c r="G61" s="63"/>
      <c r="H61" s="63"/>
      <c r="I61" s="40"/>
      <c r="J61" s="40"/>
      <c r="K61" s="41">
        <v>0</v>
      </c>
      <c r="L61">
        <v>22</v>
      </c>
    </row>
    <row r="62" spans="1:12" x14ac:dyDescent="0.3">
      <c r="A62" s="57">
        <v>11</v>
      </c>
      <c r="B62" s="57">
        <v>7032</v>
      </c>
      <c r="C62" s="60">
        <v>21</v>
      </c>
      <c r="D62" s="57">
        <v>7050</v>
      </c>
      <c r="E62" s="60"/>
      <c r="F62" s="57"/>
      <c r="G62" s="63"/>
      <c r="H62" s="63"/>
      <c r="I62" s="40"/>
      <c r="J62" s="40"/>
      <c r="K62" s="41">
        <v>0</v>
      </c>
      <c r="L62">
        <v>12</v>
      </c>
    </row>
    <row r="63" spans="1:12" x14ac:dyDescent="0.3">
      <c r="A63" s="57">
        <v>22</v>
      </c>
      <c r="B63" s="57">
        <v>7171</v>
      </c>
      <c r="C63" s="60">
        <v>23</v>
      </c>
      <c r="D63" s="57">
        <v>7178</v>
      </c>
      <c r="E63" s="60"/>
      <c r="F63" s="57"/>
      <c r="G63" s="63"/>
      <c r="H63" s="63"/>
      <c r="I63" s="40"/>
      <c r="J63" s="40"/>
      <c r="K63" s="41">
        <v>0</v>
      </c>
      <c r="L63">
        <v>22</v>
      </c>
    </row>
    <row r="64" spans="1:12" x14ac:dyDescent="0.3">
      <c r="A64" s="57">
        <v>22</v>
      </c>
      <c r="B64" s="57">
        <v>7275</v>
      </c>
      <c r="C64" s="60">
        <v>23</v>
      </c>
      <c r="D64" s="57">
        <v>7287</v>
      </c>
      <c r="E64" s="60"/>
      <c r="F64" s="57"/>
      <c r="G64" s="63"/>
      <c r="H64" s="63"/>
      <c r="I64" s="40"/>
      <c r="J64" s="40"/>
      <c r="K64" s="41">
        <v>0</v>
      </c>
      <c r="L64">
        <v>22</v>
      </c>
    </row>
    <row r="65" spans="1:12" x14ac:dyDescent="0.3">
      <c r="A65" s="57">
        <v>22</v>
      </c>
      <c r="B65" s="57">
        <v>7392</v>
      </c>
      <c r="C65" s="60">
        <v>23</v>
      </c>
      <c r="D65" s="57">
        <v>7400</v>
      </c>
      <c r="E65" s="60"/>
      <c r="F65" s="57"/>
      <c r="G65" s="63"/>
      <c r="H65" s="63"/>
      <c r="I65" s="40"/>
      <c r="J65" s="40"/>
      <c r="K65" s="41">
        <v>0</v>
      </c>
      <c r="L65">
        <v>22</v>
      </c>
    </row>
    <row r="66" spans="1:12" x14ac:dyDescent="0.3">
      <c r="A66" s="57">
        <v>22</v>
      </c>
      <c r="B66" s="57">
        <v>7508</v>
      </c>
      <c r="C66" s="60">
        <v>23</v>
      </c>
      <c r="D66" s="57">
        <v>7568</v>
      </c>
      <c r="E66" s="60"/>
      <c r="F66" s="57"/>
      <c r="G66" s="63"/>
      <c r="H66" s="63"/>
      <c r="I66" s="40"/>
      <c r="J66" s="40"/>
      <c r="K66" s="41">
        <v>0</v>
      </c>
      <c r="L66">
        <v>22</v>
      </c>
    </row>
    <row r="67" spans="1:12" x14ac:dyDescent="0.3">
      <c r="A67" s="57">
        <v>11</v>
      </c>
      <c r="B67" s="57">
        <v>7667</v>
      </c>
      <c r="C67" s="60">
        <v>21</v>
      </c>
      <c r="D67" s="57">
        <v>7680</v>
      </c>
      <c r="E67" s="60"/>
      <c r="F67" s="57"/>
      <c r="G67" s="63"/>
      <c r="H67" s="63"/>
      <c r="I67" s="40"/>
      <c r="J67" s="40"/>
      <c r="K67" s="41">
        <v>0</v>
      </c>
      <c r="L67">
        <v>12</v>
      </c>
    </row>
    <row r="68" spans="1:12" x14ac:dyDescent="0.3">
      <c r="A68" s="58">
        <v>11</v>
      </c>
      <c r="B68" s="58">
        <v>7781</v>
      </c>
      <c r="C68" s="61">
        <v>21</v>
      </c>
      <c r="D68" s="58">
        <v>7806</v>
      </c>
      <c r="E68" s="61"/>
      <c r="F68" s="58"/>
      <c r="G68" s="64"/>
      <c r="H68" s="64"/>
      <c r="I68" s="39"/>
      <c r="J68" s="39"/>
      <c r="K68" s="49">
        <v>0</v>
      </c>
      <c r="L68">
        <v>12</v>
      </c>
    </row>
    <row r="69" spans="1:12" x14ac:dyDescent="0.3">
      <c r="A69" s="58">
        <v>22</v>
      </c>
      <c r="B69" s="58">
        <v>7908</v>
      </c>
      <c r="C69" s="61">
        <v>23</v>
      </c>
      <c r="D69" s="58">
        <v>7923</v>
      </c>
      <c r="E69" s="61"/>
      <c r="F69" s="58"/>
      <c r="G69" s="64"/>
      <c r="H69" s="64"/>
      <c r="I69" s="39"/>
      <c r="J69" s="39"/>
      <c r="K69" s="49">
        <v>0</v>
      </c>
      <c r="L69">
        <v>22</v>
      </c>
    </row>
    <row r="70" spans="1:12" x14ac:dyDescent="0.3">
      <c r="A70" s="58">
        <v>22</v>
      </c>
      <c r="B70" s="58">
        <v>8022</v>
      </c>
      <c r="C70" s="61">
        <v>23</v>
      </c>
      <c r="D70" s="58">
        <v>8030</v>
      </c>
      <c r="E70" s="61"/>
      <c r="F70" s="58"/>
      <c r="G70" s="64"/>
      <c r="H70" s="64"/>
      <c r="I70" s="39"/>
      <c r="J70" s="39"/>
      <c r="K70" s="49">
        <v>0</v>
      </c>
      <c r="L70">
        <v>22</v>
      </c>
    </row>
    <row r="71" spans="1:12" x14ac:dyDescent="0.3">
      <c r="A71" s="58">
        <v>22</v>
      </c>
      <c r="B71" s="58">
        <v>8138</v>
      </c>
      <c r="C71" s="61">
        <v>23</v>
      </c>
      <c r="D71" s="58">
        <v>8146</v>
      </c>
      <c r="E71" s="61"/>
      <c r="F71" s="58"/>
      <c r="G71" s="64"/>
      <c r="H71" s="64"/>
      <c r="I71" s="39"/>
      <c r="J71" s="39"/>
      <c r="K71" s="49">
        <v>0</v>
      </c>
      <c r="L71">
        <v>22</v>
      </c>
    </row>
    <row r="72" spans="1:12" x14ac:dyDescent="0.3">
      <c r="A72" s="58">
        <v>11</v>
      </c>
      <c r="B72" s="58">
        <v>8242</v>
      </c>
      <c r="C72" s="61">
        <v>21</v>
      </c>
      <c r="D72" s="58">
        <v>8252</v>
      </c>
      <c r="E72" s="61"/>
      <c r="F72" s="58"/>
      <c r="G72" s="64"/>
      <c r="H72" s="64"/>
      <c r="I72" s="39"/>
      <c r="J72" s="39"/>
      <c r="K72" s="49">
        <v>0</v>
      </c>
      <c r="L72">
        <v>12</v>
      </c>
    </row>
    <row r="73" spans="1:12" x14ac:dyDescent="0.3">
      <c r="A73" s="58">
        <v>11</v>
      </c>
      <c r="B73" s="58">
        <v>8353</v>
      </c>
      <c r="C73" s="61">
        <v>21</v>
      </c>
      <c r="D73" s="58">
        <v>8394</v>
      </c>
      <c r="E73" s="61"/>
      <c r="F73" s="58"/>
      <c r="G73" s="64"/>
      <c r="H73" s="64"/>
      <c r="I73" s="39"/>
      <c r="J73" s="39"/>
      <c r="K73" s="49">
        <v>0</v>
      </c>
      <c r="L73">
        <v>12</v>
      </c>
    </row>
    <row r="74" spans="1:12" x14ac:dyDescent="0.3">
      <c r="A74" s="58">
        <v>11</v>
      </c>
      <c r="B74" s="58">
        <v>8487</v>
      </c>
      <c r="C74" s="61">
        <v>21</v>
      </c>
      <c r="D74" s="58">
        <v>8512</v>
      </c>
      <c r="E74" s="61"/>
      <c r="F74" s="58"/>
      <c r="G74" s="64"/>
      <c r="H74" s="64"/>
      <c r="I74" s="39"/>
      <c r="J74" s="39"/>
      <c r="K74" s="49">
        <v>0</v>
      </c>
      <c r="L74">
        <v>12</v>
      </c>
    </row>
    <row r="75" spans="1:12" x14ac:dyDescent="0.3">
      <c r="A75" s="58">
        <v>11</v>
      </c>
      <c r="B75" s="58">
        <v>8604</v>
      </c>
      <c r="C75" s="61">
        <v>21</v>
      </c>
      <c r="D75" s="58">
        <v>8634</v>
      </c>
      <c r="E75" s="61"/>
      <c r="F75" s="58"/>
      <c r="G75" s="64"/>
      <c r="H75" s="64"/>
      <c r="I75" s="39"/>
      <c r="J75" s="39"/>
      <c r="K75" s="49">
        <v>0</v>
      </c>
      <c r="L75">
        <v>12</v>
      </c>
    </row>
    <row r="76" spans="1:12" x14ac:dyDescent="0.3">
      <c r="A76" s="58">
        <v>11</v>
      </c>
      <c r="B76" s="58">
        <v>8729</v>
      </c>
      <c r="C76" s="61">
        <v>21</v>
      </c>
      <c r="D76" s="58">
        <v>8754</v>
      </c>
      <c r="E76" s="61"/>
      <c r="F76" s="58"/>
      <c r="G76" s="64"/>
      <c r="H76" s="64"/>
      <c r="I76" s="39"/>
      <c r="J76" s="39"/>
      <c r="K76" s="49">
        <v>0</v>
      </c>
      <c r="L76">
        <v>12</v>
      </c>
    </row>
    <row r="77" spans="1:12" x14ac:dyDescent="0.3">
      <c r="A77" s="58">
        <v>11</v>
      </c>
      <c r="B77" s="58">
        <v>8850</v>
      </c>
      <c r="C77" s="61">
        <v>21</v>
      </c>
      <c r="D77" s="58">
        <v>8871</v>
      </c>
      <c r="E77" s="61"/>
      <c r="F77" s="58"/>
      <c r="G77" s="64"/>
      <c r="H77" s="64"/>
      <c r="I77" s="39"/>
      <c r="J77" s="39"/>
      <c r="K77" s="49">
        <v>0</v>
      </c>
      <c r="L77">
        <v>12</v>
      </c>
    </row>
    <row r="78" spans="1:12" x14ac:dyDescent="0.3">
      <c r="A78" s="58">
        <v>11</v>
      </c>
      <c r="B78" s="58">
        <v>8969</v>
      </c>
      <c r="C78" s="61">
        <v>12</v>
      </c>
      <c r="D78" s="58">
        <v>9069</v>
      </c>
      <c r="E78" s="61"/>
      <c r="F78" s="58"/>
      <c r="G78" s="64"/>
      <c r="H78" s="64"/>
      <c r="I78" s="39"/>
      <c r="J78" s="39"/>
      <c r="K78" s="49">
        <v>0</v>
      </c>
      <c r="L78">
        <v>11</v>
      </c>
    </row>
    <row r="79" spans="1:12" x14ac:dyDescent="0.3">
      <c r="A79" s="58">
        <v>11</v>
      </c>
      <c r="B79" s="58">
        <v>9167</v>
      </c>
      <c r="C79" s="61">
        <v>21</v>
      </c>
      <c r="D79" s="58">
        <v>9176</v>
      </c>
      <c r="E79" s="61"/>
      <c r="F79" s="58"/>
      <c r="G79" s="64"/>
      <c r="H79" s="64"/>
      <c r="I79" s="39"/>
      <c r="J79" s="39"/>
      <c r="K79" s="49">
        <v>1</v>
      </c>
      <c r="L79">
        <v>12</v>
      </c>
    </row>
    <row r="80" spans="1:12" x14ac:dyDescent="0.3">
      <c r="A80" s="17"/>
      <c r="B80" s="17"/>
      <c r="C80" s="17"/>
      <c r="D80" s="17"/>
      <c r="E80" s="17"/>
      <c r="F80" s="17"/>
      <c r="G80" s="17"/>
      <c r="H8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143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91</v>
      </c>
      <c r="V3" s="25" t="s">
        <v>118</v>
      </c>
      <c r="W3">
        <f>COUNTA(L7:L21)</f>
        <v>15</v>
      </c>
      <c r="AA3" s="25" t="s">
        <v>118</v>
      </c>
      <c r="AB3">
        <f>COUNTA(L22:L36)</f>
        <v>15</v>
      </c>
      <c r="AF3" s="25" t="s">
        <v>118</v>
      </c>
      <c r="AG3">
        <f>COUNTA(L37:L52)</f>
        <v>16</v>
      </c>
      <c r="AK3" s="25" t="s">
        <v>118</v>
      </c>
      <c r="AL3">
        <f>COUNTA(L53:L67)</f>
        <v>15</v>
      </c>
      <c r="AP3" s="25" t="s">
        <v>118</v>
      </c>
      <c r="AQ3">
        <f>COUNTA(L68:L82)</f>
        <v>15</v>
      </c>
      <c r="AU3" s="25" t="s">
        <v>118</v>
      </c>
      <c r="AV3">
        <f>COUNTA(L83:L97)</f>
        <v>15</v>
      </c>
    </row>
    <row r="4" spans="1:48" x14ac:dyDescent="0.3">
      <c r="P4" s="25" t="s">
        <v>86</v>
      </c>
      <c r="Q4" s="26">
        <f>SUM(O7:O14)</f>
        <v>91</v>
      </c>
      <c r="V4" s="25" t="s">
        <v>119</v>
      </c>
      <c r="W4">
        <f>SUM(U7:U14)</f>
        <v>15</v>
      </c>
      <c r="AA4" s="25" t="s">
        <v>119</v>
      </c>
      <c r="AB4">
        <f>SUM(Z7:Z14)</f>
        <v>15</v>
      </c>
      <c r="AF4" s="25" t="s">
        <v>119</v>
      </c>
      <c r="AG4">
        <f>SUM(AE7:AE14)</f>
        <v>16</v>
      </c>
      <c r="AK4" s="25" t="s">
        <v>119</v>
      </c>
      <c r="AL4">
        <f>SUM(AJ7:AJ14)</f>
        <v>15</v>
      </c>
      <c r="AP4" s="25" t="s">
        <v>119</v>
      </c>
      <c r="AQ4">
        <f>SUM(AO7:AO14)</f>
        <v>15</v>
      </c>
      <c r="AU4" s="25" t="s">
        <v>119</v>
      </c>
      <c r="AV4">
        <f>SUM(AT7:AT14)</f>
        <v>15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22</v>
      </c>
      <c r="B7" s="56">
        <v>30</v>
      </c>
      <c r="C7" s="59">
        <v>14</v>
      </c>
      <c r="D7" s="56">
        <v>63</v>
      </c>
      <c r="E7" s="59"/>
      <c r="F7" s="56"/>
      <c r="G7" s="62"/>
      <c r="H7" s="62"/>
      <c r="I7" s="40"/>
      <c r="J7" s="40"/>
      <c r="K7" s="41">
        <v>0</v>
      </c>
      <c r="L7">
        <v>21</v>
      </c>
      <c r="N7" s="34">
        <v>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</v>
      </c>
      <c r="U7" s="34">
        <f>COUNTIF(L7:L21,T7)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COUNTIF(L22:L36,Y7)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COUNTIF(L37:L52,AD7)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COUNTIF(L53:L67,AI7)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COUNTIF(L68:L82,AN7)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COUNTIF(L83:L97,AS7)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7">
        <v>11</v>
      </c>
      <c r="B8" s="57">
        <v>165</v>
      </c>
      <c r="C8" s="60">
        <v>21</v>
      </c>
      <c r="D8" s="57">
        <v>179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31</v>
      </c>
      <c r="P8" s="34">
        <f>O8/$Q$4</f>
        <v>0.34065934065934067</v>
      </c>
      <c r="Q8" s="34">
        <f>IF(P8=0,0,(P8*((LOG(P8))/LOG(2))))</f>
        <v>-0.52924778268314787</v>
      </c>
      <c r="T8" s="34">
        <f>N8</f>
        <v>12</v>
      </c>
      <c r="U8" s="34">
        <f>COUNTIF(L7:L21,T8)</f>
        <v>7</v>
      </c>
      <c r="V8" s="53"/>
      <c r="W8" s="54"/>
      <c r="Y8" s="34">
        <f>N8</f>
        <v>12</v>
      </c>
      <c r="Z8" s="34">
        <f>COUNTIF(L22:L36,Y8)</f>
        <v>1</v>
      </c>
      <c r="AA8" s="53"/>
      <c r="AB8" s="54"/>
      <c r="AD8" s="34">
        <f>N8</f>
        <v>12</v>
      </c>
      <c r="AE8" s="34">
        <f>COUNTIF(L37:L52,AD8)</f>
        <v>6</v>
      </c>
      <c r="AF8" s="53"/>
      <c r="AG8" s="54"/>
      <c r="AI8" s="34">
        <f>N8</f>
        <v>12</v>
      </c>
      <c r="AJ8" s="34">
        <f>COUNTIF(L53:L67,AI8)</f>
        <v>6</v>
      </c>
      <c r="AK8" s="53"/>
      <c r="AL8" s="54"/>
      <c r="AN8" s="34">
        <f>N8</f>
        <v>12</v>
      </c>
      <c r="AO8" s="34">
        <f>COUNTIF(L68:L82,AN8)</f>
        <v>7</v>
      </c>
      <c r="AP8" s="53"/>
      <c r="AQ8" s="54"/>
      <c r="AS8" s="34">
        <f>N8</f>
        <v>12</v>
      </c>
      <c r="AT8" s="34">
        <f>COUNTIF(L83:L97,AS8)</f>
        <v>4</v>
      </c>
      <c r="AU8" s="53"/>
      <c r="AV8" s="54"/>
    </row>
    <row r="9" spans="1:48" x14ac:dyDescent="0.3">
      <c r="A9" s="57">
        <v>11</v>
      </c>
      <c r="B9" s="57">
        <v>277</v>
      </c>
      <c r="C9" s="60">
        <v>21</v>
      </c>
      <c r="D9" s="57">
        <v>315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1</v>
      </c>
      <c r="P9" s="34">
        <f>O9/$Q$4</f>
        <v>1.098901098901099E-2</v>
      </c>
      <c r="Q9" s="34">
        <f>IF(P9=0,0,(P9*((LOG(P9))/LOG(2))))</f>
        <v>-7.1514226815370299E-2</v>
      </c>
      <c r="T9" s="34">
        <f>N9</f>
        <v>21</v>
      </c>
      <c r="U9" s="34">
        <f>COUNTIF(L7:L21,T9)</f>
        <v>1</v>
      </c>
      <c r="V9" s="34">
        <f>U9/(W4-U8)</f>
        <v>0.125</v>
      </c>
      <c r="W9" s="34">
        <f>IF(V9=0,0,(V9*((LOG(V9))/LOG(2))))</f>
        <v>-0.375</v>
      </c>
      <c r="Y9" s="34">
        <f>N9</f>
        <v>21</v>
      </c>
      <c r="Z9" s="34">
        <f>COUNTIF(L22:L36,Y9)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COUNTIF(L37:L52,AD9)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COUNTIF(L53:L67,AI9)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COUNTIF(L68:L82,AN9)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COUNTIF(L83:L97,AS9)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11</v>
      </c>
      <c r="B10" s="57">
        <v>412</v>
      </c>
      <c r="C10" s="60">
        <v>21</v>
      </c>
      <c r="D10" s="57">
        <v>436</v>
      </c>
      <c r="E10" s="60"/>
      <c r="F10" s="57"/>
      <c r="G10" s="63"/>
      <c r="H10" s="63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59</v>
      </c>
      <c r="P10" s="34">
        <f>O10/$Q$4</f>
        <v>0.64835164835164838</v>
      </c>
      <c r="Q10" s="34">
        <f>IF(P10=0,0,(P10*((LOG(P10))/LOG(2))))</f>
        <v>-0.40531806438873014</v>
      </c>
      <c r="T10" s="34">
        <f>N10</f>
        <v>22</v>
      </c>
      <c r="U10" s="34">
        <f>COUNTIF(L7:L21,T10)</f>
        <v>7</v>
      </c>
      <c r="V10" s="34">
        <f>U10/(W4-U8)</f>
        <v>0.875</v>
      </c>
      <c r="W10" s="34">
        <f>IF(V10=0,0,(V10*((LOG(V10))/LOG(2))))</f>
        <v>-0.1685644431995964</v>
      </c>
      <c r="Y10" s="34">
        <f>N10</f>
        <v>22</v>
      </c>
      <c r="Z10" s="34">
        <f>COUNTIF(L22:L36,Y10)</f>
        <v>14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COUNTIF(L37:L52,AD10)</f>
        <v>10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COUNTIF(L53:L67,AI10)</f>
        <v>9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COUNTIF(L68:L82,AN10)</f>
        <v>8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COUNTIF(L83:L97,AS10)</f>
        <v>11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7">
        <v>22</v>
      </c>
      <c r="B11" s="57">
        <v>540</v>
      </c>
      <c r="C11" s="60">
        <v>23</v>
      </c>
      <c r="D11" s="57">
        <v>551</v>
      </c>
      <c r="E11" s="60"/>
      <c r="F11" s="57"/>
      <c r="G11" s="63"/>
      <c r="H11" s="63"/>
      <c r="I11" s="40"/>
      <c r="J11" s="40"/>
      <c r="K11" s="41">
        <v>0</v>
      </c>
      <c r="L11">
        <v>22</v>
      </c>
      <c r="N11" s="34"/>
      <c r="O11" s="34"/>
      <c r="P11" s="34"/>
      <c r="Q11" s="34"/>
      <c r="T11" s="34">
        <f>N11</f>
        <v>0</v>
      </c>
      <c r="U11" s="34">
        <f>COUNTIF(L7:L21,T11)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COUNTIF(L22:L36,Y11)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COUNTIF(L37:L52,AD11)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COUNTIF(L53:L67,AI11)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COUNTIF(L68:L82,AN11)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COUNTIF(L83:L97,AS11)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647</v>
      </c>
      <c r="C12" s="60">
        <v>21</v>
      </c>
      <c r="D12" s="57">
        <v>656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COUNTIF(L7:L21,T12)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COUNTIF(L22:L36,Y12)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COUNTIF(L37:L52,AD12)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COUNTIF(L53:L67,AI12)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COUNTIF(L68:L82,AN12)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COUNTIF(L83:L97,AS12)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22</v>
      </c>
      <c r="B13" s="57">
        <v>770</v>
      </c>
      <c r="C13" s="60">
        <v>23</v>
      </c>
      <c r="D13" s="57">
        <v>779</v>
      </c>
      <c r="E13" s="60"/>
      <c r="F13" s="57"/>
      <c r="G13" s="63"/>
      <c r="H13" s="63"/>
      <c r="I13" s="40"/>
      <c r="J13" s="40"/>
      <c r="K13" s="41">
        <v>0</v>
      </c>
      <c r="L13">
        <v>22</v>
      </c>
      <c r="N13" s="34"/>
      <c r="O13" s="34"/>
      <c r="P13" s="34"/>
      <c r="Q13" s="34"/>
      <c r="T13" s="34">
        <f>N13</f>
        <v>0</v>
      </c>
      <c r="U13" s="34">
        <f>COUNTIF(L7:L21,T13)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COUNTIF(L22:L36,Y13)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COUNTIF(L37:L52,AD13)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COUNTIF(L53:L67,AI13)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COUNTIF(L68:L82,AN13)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COUNTIF(L83:L97,AS13)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880</v>
      </c>
      <c r="C14" s="60">
        <v>21</v>
      </c>
      <c r="D14" s="57">
        <v>903</v>
      </c>
      <c r="E14" s="60"/>
      <c r="F14" s="57"/>
      <c r="G14" s="63"/>
      <c r="H14" s="63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COUNTIF(L7:L21,T14)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COUNTIF(L22:L36,Y14)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COUNTIF(L37:L52,AD14)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COUNTIF(L53:L67,AI14)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COUNTIF(L68:L82,AN14)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COUNTIF(L83:L97,AS14)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22</v>
      </c>
      <c r="B15" s="57">
        <v>1009</v>
      </c>
      <c r="C15" s="60">
        <v>23</v>
      </c>
      <c r="D15" s="57">
        <v>1030</v>
      </c>
      <c r="E15" s="60"/>
      <c r="F15" s="57"/>
      <c r="G15" s="63"/>
      <c r="H15" s="63"/>
      <c r="I15" s="40"/>
      <c r="J15" s="40"/>
      <c r="K15" s="41">
        <v>0</v>
      </c>
      <c r="L15">
        <v>22</v>
      </c>
      <c r="P15">
        <f>SUM(P7:P14)</f>
        <v>1</v>
      </c>
      <c r="Q15">
        <f>-SUM(Q7:Q14)</f>
        <v>1.0060800738872484</v>
      </c>
      <c r="V15">
        <f>SUM(V7:V14)</f>
        <v>1</v>
      </c>
      <c r="W15">
        <f>-SUM(W7:W14)</f>
        <v>0.5435644431995964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1128</v>
      </c>
      <c r="C16" s="60">
        <v>21</v>
      </c>
      <c r="D16" s="57">
        <v>1137</v>
      </c>
      <c r="E16" s="60"/>
      <c r="F16" s="57"/>
      <c r="G16" s="63"/>
      <c r="H16" s="63"/>
      <c r="I16" s="40"/>
      <c r="J16" s="40"/>
      <c r="K16" s="41">
        <v>0</v>
      </c>
      <c r="L16">
        <v>12</v>
      </c>
      <c r="P16" s="27" t="s">
        <v>90</v>
      </c>
      <c r="Q16" s="27">
        <f>Q15/(LOG(Q4)/LOG(2))</f>
        <v>0.15459616191216058</v>
      </c>
      <c r="V16" s="27" t="s">
        <v>117</v>
      </c>
      <c r="W16" s="27">
        <f>W15/(LOG(W4)/LOG(2))</f>
        <v>0.13912968123821584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7">
        <v>22</v>
      </c>
      <c r="B17" s="57">
        <v>1243</v>
      </c>
      <c r="C17" s="60">
        <v>23</v>
      </c>
      <c r="D17" s="57">
        <v>1269</v>
      </c>
      <c r="E17" s="60"/>
      <c r="F17" s="57"/>
      <c r="G17" s="63"/>
      <c r="H17" s="63"/>
      <c r="I17" s="40"/>
      <c r="J17" s="40"/>
      <c r="K17" s="41">
        <v>0</v>
      </c>
      <c r="L17">
        <v>22</v>
      </c>
    </row>
    <row r="18" spans="1:22" x14ac:dyDescent="0.3">
      <c r="A18" s="57">
        <v>22</v>
      </c>
      <c r="B18" s="57">
        <v>1374</v>
      </c>
      <c r="C18" s="60">
        <v>23</v>
      </c>
      <c r="D18" s="57">
        <v>1383</v>
      </c>
      <c r="E18" s="60"/>
      <c r="F18" s="57"/>
      <c r="G18" s="63"/>
      <c r="H18" s="63"/>
      <c r="I18" s="40"/>
      <c r="J18" s="40"/>
      <c r="K18" s="41">
        <v>0</v>
      </c>
      <c r="L18">
        <v>22</v>
      </c>
    </row>
    <row r="19" spans="1:22" x14ac:dyDescent="0.3">
      <c r="A19" s="57">
        <v>11</v>
      </c>
      <c r="B19" s="57">
        <v>1480</v>
      </c>
      <c r="C19" s="60">
        <v>21</v>
      </c>
      <c r="D19" s="57">
        <v>1502</v>
      </c>
      <c r="E19" s="60"/>
      <c r="F19" s="57"/>
      <c r="G19" s="63"/>
      <c r="H19" s="63"/>
      <c r="I19" s="40"/>
      <c r="J19" s="40"/>
      <c r="K19" s="41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22</v>
      </c>
      <c r="B20" s="57">
        <v>1606</v>
      </c>
      <c r="C20" s="60">
        <v>23</v>
      </c>
      <c r="D20" s="57">
        <v>1615</v>
      </c>
      <c r="E20" s="60"/>
      <c r="F20" s="57"/>
      <c r="G20" s="63"/>
      <c r="H20" s="63"/>
      <c r="I20" s="40"/>
      <c r="J20" s="40"/>
      <c r="K20" s="41">
        <v>0</v>
      </c>
      <c r="L20">
        <v>22</v>
      </c>
      <c r="N20" s="38">
        <f>COUNTIF(L7:L97,G3)</f>
        <v>31</v>
      </c>
      <c r="O20" s="38"/>
      <c r="P20" s="45">
        <v>15</v>
      </c>
      <c r="Q20" s="45">
        <v>15</v>
      </c>
      <c r="R20" s="45">
        <v>16</v>
      </c>
      <c r="S20" s="45">
        <v>15</v>
      </c>
      <c r="T20" s="45">
        <v>15</v>
      </c>
      <c r="U20" s="45">
        <v>15</v>
      </c>
      <c r="V20" s="44"/>
    </row>
    <row r="21" spans="1:22" x14ac:dyDescent="0.3">
      <c r="A21" s="57">
        <v>22</v>
      </c>
      <c r="B21" s="57">
        <v>1721</v>
      </c>
      <c r="C21" s="60">
        <v>23</v>
      </c>
      <c r="D21" s="57">
        <v>1733</v>
      </c>
      <c r="E21" s="60"/>
      <c r="F21" s="57"/>
      <c r="G21" s="63"/>
      <c r="H21" s="63"/>
      <c r="I21" s="40"/>
      <c r="J21" s="40"/>
      <c r="K21" s="41">
        <v>0</v>
      </c>
      <c r="L21">
        <v>22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22</v>
      </c>
      <c r="B22" s="58">
        <v>1849</v>
      </c>
      <c r="C22" s="61">
        <v>23</v>
      </c>
      <c r="D22" s="58">
        <v>1862</v>
      </c>
      <c r="E22" s="61"/>
      <c r="F22" s="58"/>
      <c r="G22" s="64"/>
      <c r="H22" s="64"/>
      <c r="I22" s="39"/>
      <c r="J22" s="39"/>
      <c r="K22" s="49">
        <v>0</v>
      </c>
      <c r="L22">
        <v>22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8">
        <v>22</v>
      </c>
      <c r="B23" s="58">
        <v>1975</v>
      </c>
      <c r="C23" s="61">
        <v>23</v>
      </c>
      <c r="D23" s="58">
        <v>1980</v>
      </c>
      <c r="E23" s="61"/>
      <c r="F23" s="58"/>
      <c r="G23" s="64"/>
      <c r="H23" s="64"/>
      <c r="I23" s="39"/>
      <c r="J23" s="39"/>
      <c r="K23" s="49">
        <v>0</v>
      </c>
      <c r="L23">
        <v>22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8">
        <v>22</v>
      </c>
      <c r="B24" s="58">
        <v>2092</v>
      </c>
      <c r="C24" s="61">
        <v>23</v>
      </c>
      <c r="D24" s="58">
        <v>2115</v>
      </c>
      <c r="E24" s="61"/>
      <c r="F24" s="58"/>
      <c r="G24" s="64"/>
      <c r="H24" s="64"/>
      <c r="I24" s="39"/>
      <c r="J24" s="39"/>
      <c r="K24" s="49">
        <v>0</v>
      </c>
      <c r="L24">
        <v>22</v>
      </c>
      <c r="O24" s="43" t="s">
        <v>106</v>
      </c>
      <c r="P24" s="45">
        <f>U8</f>
        <v>7</v>
      </c>
      <c r="Q24" s="45">
        <f>Z8</f>
        <v>1</v>
      </c>
      <c r="R24" s="45">
        <f>AE8</f>
        <v>6</v>
      </c>
      <c r="S24" s="45">
        <f>AJ8</f>
        <v>6</v>
      </c>
      <c r="T24" s="45">
        <f>AO8</f>
        <v>7</v>
      </c>
      <c r="U24" s="45">
        <f>AT8</f>
        <v>4</v>
      </c>
      <c r="V24" s="43"/>
    </row>
    <row r="25" spans="1:22" x14ac:dyDescent="0.3">
      <c r="A25" s="58">
        <v>22</v>
      </c>
      <c r="B25" s="58">
        <v>2242</v>
      </c>
      <c r="C25" s="61">
        <v>23</v>
      </c>
      <c r="D25" s="58">
        <v>2269</v>
      </c>
      <c r="E25" s="61"/>
      <c r="F25" s="58"/>
      <c r="G25" s="64"/>
      <c r="H25" s="64"/>
      <c r="I25" s="39"/>
      <c r="J25" s="39"/>
      <c r="K25" s="49">
        <v>0</v>
      </c>
      <c r="L25">
        <v>22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8">
        <v>22</v>
      </c>
      <c r="B26" s="58">
        <v>2374</v>
      </c>
      <c r="C26" s="61">
        <v>23</v>
      </c>
      <c r="D26" s="58">
        <v>2392</v>
      </c>
      <c r="E26" s="61"/>
      <c r="F26" s="58"/>
      <c r="G26" s="64"/>
      <c r="H26" s="64"/>
      <c r="I26" s="39"/>
      <c r="J26" s="39"/>
      <c r="K26" s="49">
        <v>0</v>
      </c>
      <c r="L26">
        <v>22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8">
        <v>22</v>
      </c>
      <c r="B27" s="58">
        <v>2501</v>
      </c>
      <c r="C27" s="61">
        <v>23</v>
      </c>
      <c r="D27" s="58">
        <v>2521</v>
      </c>
      <c r="E27" s="61"/>
      <c r="F27" s="58"/>
      <c r="G27" s="64"/>
      <c r="H27" s="64"/>
      <c r="I27" s="39"/>
      <c r="J27" s="39"/>
      <c r="K27" s="49">
        <v>0</v>
      </c>
      <c r="L27">
        <v>22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8">
        <v>22</v>
      </c>
      <c r="B28" s="58">
        <v>2640</v>
      </c>
      <c r="C28" s="61">
        <v>23</v>
      </c>
      <c r="D28" s="58">
        <v>2649</v>
      </c>
      <c r="E28" s="61"/>
      <c r="F28" s="58"/>
      <c r="G28" s="64"/>
      <c r="H28" s="64"/>
      <c r="I28" s="39"/>
      <c r="J28" s="39"/>
      <c r="K28" s="49">
        <v>0</v>
      </c>
      <c r="L28">
        <v>22</v>
      </c>
      <c r="N28" s="39"/>
      <c r="O28" s="48" t="s">
        <v>110</v>
      </c>
      <c r="P28">
        <f>D21/P20</f>
        <v>115.53333333333333</v>
      </c>
      <c r="Q28">
        <f>(D36-D21)/Q20</f>
        <v>133.06666666666666</v>
      </c>
      <c r="R28">
        <f>(D52-D36)/R20</f>
        <v>126.0625</v>
      </c>
      <c r="S28">
        <f>(D67-D52)/S20</f>
        <v>122.06666666666666</v>
      </c>
      <c r="T28">
        <f>(D82-D67)/T20</f>
        <v>126</v>
      </c>
      <c r="U28">
        <f>(D97-D82)/U20</f>
        <v>119</v>
      </c>
    </row>
    <row r="29" spans="1:22" x14ac:dyDescent="0.3">
      <c r="A29" s="58">
        <v>22</v>
      </c>
      <c r="B29" s="58">
        <v>2760</v>
      </c>
      <c r="C29" s="61">
        <v>23</v>
      </c>
      <c r="D29" s="58">
        <v>2777</v>
      </c>
      <c r="E29" s="61"/>
      <c r="F29" s="58"/>
      <c r="G29" s="64"/>
      <c r="H29" s="64"/>
      <c r="I29" s="39"/>
      <c r="J29" s="39"/>
      <c r="K29" s="49">
        <v>0</v>
      </c>
      <c r="L29">
        <v>22</v>
      </c>
    </row>
    <row r="30" spans="1:22" x14ac:dyDescent="0.3">
      <c r="A30" s="58">
        <v>22</v>
      </c>
      <c r="B30" s="58">
        <v>2887</v>
      </c>
      <c r="C30" s="61">
        <v>23</v>
      </c>
      <c r="D30" s="58">
        <v>2896</v>
      </c>
      <c r="E30" s="61"/>
      <c r="F30" s="58"/>
      <c r="G30" s="64"/>
      <c r="H30" s="64"/>
      <c r="I30" s="39"/>
      <c r="J30" s="39"/>
      <c r="K30" s="49">
        <v>0</v>
      </c>
      <c r="L30">
        <v>22</v>
      </c>
    </row>
    <row r="31" spans="1:22" x14ac:dyDescent="0.3">
      <c r="A31" s="58">
        <v>22</v>
      </c>
      <c r="B31" s="58">
        <v>3028</v>
      </c>
      <c r="C31" s="61">
        <v>23</v>
      </c>
      <c r="D31" s="58">
        <v>3049</v>
      </c>
      <c r="E31" s="61"/>
      <c r="F31" s="58"/>
      <c r="G31" s="64"/>
      <c r="H31" s="64"/>
      <c r="I31" s="39"/>
      <c r="J31" s="39"/>
      <c r="K31" s="49">
        <v>0</v>
      </c>
      <c r="L31">
        <v>22</v>
      </c>
    </row>
    <row r="32" spans="1:22" x14ac:dyDescent="0.3">
      <c r="A32" s="58">
        <v>22</v>
      </c>
      <c r="B32" s="58">
        <v>3168</v>
      </c>
      <c r="C32" s="61">
        <v>23</v>
      </c>
      <c r="D32" s="58">
        <v>3196</v>
      </c>
      <c r="E32" s="61"/>
      <c r="F32" s="58"/>
      <c r="G32" s="64"/>
      <c r="H32" s="64"/>
      <c r="I32" s="39"/>
      <c r="J32" s="39"/>
      <c r="K32" s="49">
        <v>0</v>
      </c>
      <c r="L32">
        <v>22</v>
      </c>
    </row>
    <row r="33" spans="1:12" x14ac:dyDescent="0.3">
      <c r="A33" s="58">
        <v>22</v>
      </c>
      <c r="B33" s="58">
        <v>3305</v>
      </c>
      <c r="C33" s="61">
        <v>23</v>
      </c>
      <c r="D33" s="58">
        <v>3312</v>
      </c>
      <c r="E33" s="61"/>
      <c r="F33" s="58"/>
      <c r="G33" s="64"/>
      <c r="H33" s="64"/>
      <c r="I33" s="39"/>
      <c r="J33" s="39"/>
      <c r="K33" s="49">
        <v>0</v>
      </c>
      <c r="L33">
        <v>22</v>
      </c>
    </row>
    <row r="34" spans="1:12" x14ac:dyDescent="0.3">
      <c r="A34" s="58">
        <v>22</v>
      </c>
      <c r="B34" s="58">
        <v>3442</v>
      </c>
      <c r="C34" s="61">
        <v>23</v>
      </c>
      <c r="D34" s="58">
        <v>3483</v>
      </c>
      <c r="E34" s="61"/>
      <c r="F34" s="58"/>
      <c r="G34" s="64"/>
      <c r="H34" s="64"/>
      <c r="I34" s="39"/>
      <c r="J34" s="39"/>
      <c r="K34" s="49">
        <v>0</v>
      </c>
      <c r="L34">
        <v>22</v>
      </c>
    </row>
    <row r="35" spans="1:12" x14ac:dyDescent="0.3">
      <c r="A35" s="58">
        <v>22</v>
      </c>
      <c r="B35" s="58">
        <v>3609</v>
      </c>
      <c r="C35" s="61">
        <v>23</v>
      </c>
      <c r="D35" s="58">
        <v>3620</v>
      </c>
      <c r="E35" s="61"/>
      <c r="F35" s="58"/>
      <c r="G35" s="64"/>
      <c r="H35" s="64"/>
      <c r="I35" s="39"/>
      <c r="J35" s="39"/>
      <c r="K35" s="49">
        <v>0</v>
      </c>
      <c r="L35">
        <v>22</v>
      </c>
    </row>
    <row r="36" spans="1:12" x14ac:dyDescent="0.3">
      <c r="A36" s="58">
        <v>11</v>
      </c>
      <c r="B36" s="58">
        <v>3719</v>
      </c>
      <c r="C36" s="61">
        <v>21</v>
      </c>
      <c r="D36" s="58">
        <v>3729</v>
      </c>
      <c r="E36" s="61"/>
      <c r="F36" s="58"/>
      <c r="G36" s="64"/>
      <c r="H36" s="64"/>
      <c r="I36" s="39"/>
      <c r="J36" s="39"/>
      <c r="K36" s="49">
        <v>0</v>
      </c>
      <c r="L36">
        <v>12</v>
      </c>
    </row>
    <row r="37" spans="1:12" x14ac:dyDescent="0.3">
      <c r="A37" s="57">
        <v>11</v>
      </c>
      <c r="B37" s="57">
        <v>3828</v>
      </c>
      <c r="C37" s="60">
        <v>21</v>
      </c>
      <c r="D37" s="57">
        <v>3869</v>
      </c>
      <c r="E37" s="60"/>
      <c r="F37" s="57"/>
      <c r="G37" s="63"/>
      <c r="H37" s="63"/>
      <c r="I37" s="40"/>
      <c r="J37" s="40"/>
      <c r="K37" s="41">
        <v>0</v>
      </c>
      <c r="L37">
        <v>12</v>
      </c>
    </row>
    <row r="38" spans="1:12" x14ac:dyDescent="0.3">
      <c r="A38" s="57">
        <v>22</v>
      </c>
      <c r="B38" s="57">
        <v>3990</v>
      </c>
      <c r="C38" s="60">
        <v>23</v>
      </c>
      <c r="D38" s="57">
        <v>3998</v>
      </c>
      <c r="E38" s="60"/>
      <c r="F38" s="57"/>
      <c r="G38" s="63"/>
      <c r="H38" s="63"/>
      <c r="I38" s="40"/>
      <c r="J38" s="40"/>
      <c r="K38" s="41">
        <v>0</v>
      </c>
      <c r="L38">
        <v>22</v>
      </c>
    </row>
    <row r="39" spans="1:12" x14ac:dyDescent="0.3">
      <c r="A39" s="57">
        <v>11</v>
      </c>
      <c r="B39" s="57">
        <v>4095</v>
      </c>
      <c r="C39" s="60">
        <v>21</v>
      </c>
      <c r="D39" s="57">
        <v>4104</v>
      </c>
      <c r="E39" s="60"/>
      <c r="F39" s="57"/>
      <c r="G39" s="63"/>
      <c r="H39" s="63"/>
      <c r="I39" s="40"/>
      <c r="J39" s="40"/>
      <c r="K39" s="41">
        <v>0</v>
      </c>
      <c r="L39">
        <v>12</v>
      </c>
    </row>
    <row r="40" spans="1:12" x14ac:dyDescent="0.3">
      <c r="A40" s="57">
        <v>11</v>
      </c>
      <c r="B40" s="57">
        <v>4200</v>
      </c>
      <c r="C40" s="60">
        <v>21</v>
      </c>
      <c r="D40" s="57">
        <v>4209</v>
      </c>
      <c r="E40" s="60"/>
      <c r="F40" s="57"/>
      <c r="G40" s="63"/>
      <c r="H40" s="63"/>
      <c r="I40" s="40"/>
      <c r="J40" s="40"/>
      <c r="K40" s="41">
        <v>0</v>
      </c>
      <c r="L40">
        <v>12</v>
      </c>
    </row>
    <row r="41" spans="1:12" x14ac:dyDescent="0.3">
      <c r="A41" s="57">
        <v>22</v>
      </c>
      <c r="B41" s="57">
        <v>4375</v>
      </c>
      <c r="C41" s="60">
        <v>23</v>
      </c>
      <c r="D41" s="57">
        <v>4383</v>
      </c>
      <c r="E41" s="60"/>
      <c r="F41" s="57"/>
      <c r="G41" s="63"/>
      <c r="H41" s="63"/>
      <c r="I41" s="40"/>
      <c r="J41" s="40"/>
      <c r="K41" s="41">
        <v>0</v>
      </c>
      <c r="L41">
        <v>22</v>
      </c>
    </row>
    <row r="42" spans="1:12" x14ac:dyDescent="0.3">
      <c r="A42" s="57">
        <v>22</v>
      </c>
      <c r="B42" s="57">
        <v>4488</v>
      </c>
      <c r="C42" s="60">
        <v>23</v>
      </c>
      <c r="D42" s="57">
        <v>4499</v>
      </c>
      <c r="E42" s="60"/>
      <c r="F42" s="57"/>
      <c r="G42" s="63"/>
      <c r="H42" s="63"/>
      <c r="I42" s="40"/>
      <c r="J42" s="40"/>
      <c r="K42" s="41">
        <v>0</v>
      </c>
      <c r="L42">
        <v>22</v>
      </c>
    </row>
    <row r="43" spans="1:12" x14ac:dyDescent="0.3">
      <c r="A43" s="57">
        <v>22</v>
      </c>
      <c r="B43" s="57">
        <v>4608</v>
      </c>
      <c r="C43" s="60">
        <v>23</v>
      </c>
      <c r="D43" s="57">
        <v>4615</v>
      </c>
      <c r="E43" s="60"/>
      <c r="F43" s="57"/>
      <c r="G43" s="63"/>
      <c r="H43" s="63"/>
      <c r="I43" s="40"/>
      <c r="J43" s="40"/>
      <c r="K43" s="41">
        <v>0</v>
      </c>
      <c r="L43">
        <v>22</v>
      </c>
    </row>
    <row r="44" spans="1:12" x14ac:dyDescent="0.3">
      <c r="A44" s="57">
        <v>22</v>
      </c>
      <c r="B44" s="57">
        <v>4720</v>
      </c>
      <c r="C44" s="60">
        <v>23</v>
      </c>
      <c r="D44" s="57">
        <v>4740</v>
      </c>
      <c r="E44" s="60"/>
      <c r="F44" s="57"/>
      <c r="G44" s="63"/>
      <c r="H44" s="63"/>
      <c r="I44" s="40"/>
      <c r="J44" s="40"/>
      <c r="K44" s="41">
        <v>0</v>
      </c>
      <c r="L44">
        <v>22</v>
      </c>
    </row>
    <row r="45" spans="1:12" x14ac:dyDescent="0.3">
      <c r="A45" s="57">
        <v>11</v>
      </c>
      <c r="B45" s="57">
        <v>4838</v>
      </c>
      <c r="C45" s="60">
        <v>21</v>
      </c>
      <c r="D45" s="57">
        <v>4848</v>
      </c>
      <c r="E45" s="60"/>
      <c r="F45" s="57"/>
      <c r="G45" s="63"/>
      <c r="H45" s="63"/>
      <c r="I45" s="40"/>
      <c r="J45" s="40"/>
      <c r="K45" s="41">
        <v>0</v>
      </c>
      <c r="L45">
        <v>12</v>
      </c>
    </row>
    <row r="46" spans="1:12" x14ac:dyDescent="0.3">
      <c r="A46" s="57">
        <v>11</v>
      </c>
      <c r="B46" s="57">
        <v>4947</v>
      </c>
      <c r="C46" s="60">
        <v>21</v>
      </c>
      <c r="D46" s="57">
        <v>4983</v>
      </c>
      <c r="E46" s="60"/>
      <c r="F46" s="57"/>
      <c r="G46" s="63"/>
      <c r="H46" s="63"/>
      <c r="I46" s="40"/>
      <c r="J46" s="40"/>
      <c r="K46" s="41">
        <v>0</v>
      </c>
      <c r="L46">
        <v>12</v>
      </c>
    </row>
    <row r="47" spans="1:12" x14ac:dyDescent="0.3">
      <c r="A47" s="57">
        <v>22</v>
      </c>
      <c r="B47" s="57">
        <v>5095</v>
      </c>
      <c r="C47" s="60">
        <v>23</v>
      </c>
      <c r="D47" s="57">
        <v>5153</v>
      </c>
      <c r="E47" s="60"/>
      <c r="F47" s="57"/>
      <c r="G47" s="63"/>
      <c r="H47" s="63"/>
      <c r="I47" s="40"/>
      <c r="J47" s="40"/>
      <c r="K47" s="41">
        <v>0</v>
      </c>
      <c r="L47">
        <v>22</v>
      </c>
    </row>
    <row r="48" spans="1:12" x14ac:dyDescent="0.3">
      <c r="A48" s="57">
        <v>22</v>
      </c>
      <c r="B48" s="57">
        <v>5259</v>
      </c>
      <c r="C48" s="60">
        <v>23</v>
      </c>
      <c r="D48" s="57">
        <v>5267</v>
      </c>
      <c r="E48" s="60"/>
      <c r="F48" s="57"/>
      <c r="G48" s="63"/>
      <c r="H48" s="63"/>
      <c r="I48" s="40"/>
      <c r="J48" s="40"/>
      <c r="K48" s="41">
        <v>0</v>
      </c>
      <c r="L48">
        <v>22</v>
      </c>
    </row>
    <row r="49" spans="1:12" x14ac:dyDescent="0.3">
      <c r="A49" s="57">
        <v>22</v>
      </c>
      <c r="B49" s="57">
        <v>5390</v>
      </c>
      <c r="C49" s="60">
        <v>23</v>
      </c>
      <c r="D49" s="57">
        <v>5404</v>
      </c>
      <c r="E49" s="60"/>
      <c r="F49" s="57"/>
      <c r="G49" s="63"/>
      <c r="H49" s="63"/>
      <c r="I49" s="40"/>
      <c r="J49" s="40"/>
      <c r="K49" s="41">
        <v>0</v>
      </c>
      <c r="L49">
        <v>22</v>
      </c>
    </row>
    <row r="50" spans="1:12" x14ac:dyDescent="0.3">
      <c r="A50" s="57">
        <v>22</v>
      </c>
      <c r="B50" s="57">
        <v>5517</v>
      </c>
      <c r="C50" s="60">
        <v>23</v>
      </c>
      <c r="D50" s="57">
        <v>5529</v>
      </c>
      <c r="E50" s="60"/>
      <c r="F50" s="57"/>
      <c r="G50" s="63"/>
      <c r="H50" s="63"/>
      <c r="I50" s="40"/>
      <c r="J50" s="40"/>
      <c r="K50" s="41">
        <v>0</v>
      </c>
      <c r="L50">
        <v>22</v>
      </c>
    </row>
    <row r="51" spans="1:12" x14ac:dyDescent="0.3">
      <c r="A51" s="57">
        <v>22</v>
      </c>
      <c r="B51" s="57">
        <v>5634</v>
      </c>
      <c r="C51" s="60">
        <v>23</v>
      </c>
      <c r="D51" s="57">
        <v>5639</v>
      </c>
      <c r="E51" s="60"/>
      <c r="F51" s="57"/>
      <c r="G51" s="63"/>
      <c r="H51" s="63"/>
      <c r="I51" s="40"/>
      <c r="J51" s="40"/>
      <c r="K51" s="41">
        <v>0</v>
      </c>
      <c r="L51">
        <v>22</v>
      </c>
    </row>
    <row r="52" spans="1:12" x14ac:dyDescent="0.3">
      <c r="A52" s="57">
        <v>11</v>
      </c>
      <c r="B52" s="57">
        <v>5736</v>
      </c>
      <c r="C52" s="60">
        <v>21</v>
      </c>
      <c r="D52" s="57">
        <v>5746</v>
      </c>
      <c r="E52" s="60"/>
      <c r="F52" s="57"/>
      <c r="G52" s="63"/>
      <c r="H52" s="63"/>
      <c r="I52" s="40"/>
      <c r="J52" s="40"/>
      <c r="K52" s="41">
        <v>0</v>
      </c>
      <c r="L52">
        <v>12</v>
      </c>
    </row>
    <row r="53" spans="1:12" x14ac:dyDescent="0.3">
      <c r="A53" s="58">
        <v>22</v>
      </c>
      <c r="B53" s="58">
        <v>5868</v>
      </c>
      <c r="C53" s="61">
        <v>23</v>
      </c>
      <c r="D53" s="58">
        <v>5884</v>
      </c>
      <c r="E53" s="61"/>
      <c r="F53" s="58"/>
      <c r="G53" s="64"/>
      <c r="H53" s="64"/>
      <c r="I53" s="39"/>
      <c r="J53" s="39"/>
      <c r="K53" s="49">
        <v>0</v>
      </c>
      <c r="L53">
        <v>22</v>
      </c>
    </row>
    <row r="54" spans="1:12" x14ac:dyDescent="0.3">
      <c r="A54" s="58">
        <v>22</v>
      </c>
      <c r="B54" s="58">
        <v>5986</v>
      </c>
      <c r="C54" s="61">
        <v>23</v>
      </c>
      <c r="D54" s="58">
        <v>5991</v>
      </c>
      <c r="E54" s="61"/>
      <c r="F54" s="58"/>
      <c r="G54" s="64"/>
      <c r="H54" s="64"/>
      <c r="I54" s="39"/>
      <c r="J54" s="39"/>
      <c r="K54" s="49">
        <v>0</v>
      </c>
      <c r="L54">
        <v>22</v>
      </c>
    </row>
    <row r="55" spans="1:12" x14ac:dyDescent="0.3">
      <c r="A55" s="58">
        <v>22</v>
      </c>
      <c r="B55" s="58">
        <v>6098</v>
      </c>
      <c r="C55" s="61">
        <v>23</v>
      </c>
      <c r="D55" s="58">
        <v>6102</v>
      </c>
      <c r="E55" s="61"/>
      <c r="F55" s="58"/>
      <c r="G55" s="64"/>
      <c r="H55" s="64"/>
      <c r="I55" s="39"/>
      <c r="J55" s="39"/>
      <c r="K55" s="49">
        <v>0</v>
      </c>
      <c r="L55">
        <v>22</v>
      </c>
    </row>
    <row r="56" spans="1:12" x14ac:dyDescent="0.3">
      <c r="A56" s="58">
        <v>11</v>
      </c>
      <c r="B56" s="58">
        <v>6202</v>
      </c>
      <c r="C56" s="61">
        <v>21</v>
      </c>
      <c r="D56" s="58">
        <v>6211</v>
      </c>
      <c r="E56" s="61"/>
      <c r="F56" s="58"/>
      <c r="G56" s="64"/>
      <c r="H56" s="64"/>
      <c r="I56" s="39"/>
      <c r="J56" s="39"/>
      <c r="K56" s="49">
        <v>0</v>
      </c>
      <c r="L56">
        <v>12</v>
      </c>
    </row>
    <row r="57" spans="1:12" x14ac:dyDescent="0.3">
      <c r="A57" s="58">
        <v>11</v>
      </c>
      <c r="B57" s="58">
        <v>6310</v>
      </c>
      <c r="C57" s="61">
        <v>21</v>
      </c>
      <c r="D57" s="58">
        <v>6343</v>
      </c>
      <c r="E57" s="61"/>
      <c r="F57" s="58"/>
      <c r="G57" s="64"/>
      <c r="H57" s="64"/>
      <c r="I57" s="39"/>
      <c r="J57" s="39"/>
      <c r="K57" s="49">
        <v>0</v>
      </c>
      <c r="L57">
        <v>12</v>
      </c>
    </row>
    <row r="58" spans="1:12" x14ac:dyDescent="0.3">
      <c r="A58" s="58">
        <v>22</v>
      </c>
      <c r="B58" s="58">
        <v>6446</v>
      </c>
      <c r="C58" s="61">
        <v>23</v>
      </c>
      <c r="D58" s="58">
        <v>6491</v>
      </c>
      <c r="E58" s="61"/>
      <c r="F58" s="58"/>
      <c r="G58" s="64"/>
      <c r="H58" s="64"/>
      <c r="I58" s="39"/>
      <c r="J58" s="39"/>
      <c r="K58" s="49">
        <v>0</v>
      </c>
      <c r="L58">
        <v>22</v>
      </c>
    </row>
    <row r="59" spans="1:12" x14ac:dyDescent="0.3">
      <c r="A59" s="58">
        <v>22</v>
      </c>
      <c r="B59" s="58">
        <v>6597</v>
      </c>
      <c r="C59" s="61">
        <v>23</v>
      </c>
      <c r="D59" s="58">
        <v>6604</v>
      </c>
      <c r="E59" s="61"/>
      <c r="F59" s="58"/>
      <c r="G59" s="64"/>
      <c r="H59" s="64"/>
      <c r="I59" s="39"/>
      <c r="J59" s="39"/>
      <c r="K59" s="49">
        <v>0</v>
      </c>
      <c r="L59">
        <v>22</v>
      </c>
    </row>
    <row r="60" spans="1:12" x14ac:dyDescent="0.3">
      <c r="A60" s="58">
        <v>11</v>
      </c>
      <c r="B60" s="58">
        <v>6704</v>
      </c>
      <c r="C60" s="61">
        <v>21</v>
      </c>
      <c r="D60" s="58">
        <v>6720</v>
      </c>
      <c r="E60" s="61"/>
      <c r="F60" s="58"/>
      <c r="G60" s="64"/>
      <c r="H60" s="64"/>
      <c r="I60" s="39"/>
      <c r="J60" s="39"/>
      <c r="K60" s="49">
        <v>0</v>
      </c>
      <c r="L60">
        <v>12</v>
      </c>
    </row>
    <row r="61" spans="1:12" x14ac:dyDescent="0.3">
      <c r="A61" s="58">
        <v>22</v>
      </c>
      <c r="B61" s="58">
        <v>6836</v>
      </c>
      <c r="C61" s="61">
        <v>23</v>
      </c>
      <c r="D61" s="58">
        <v>6847</v>
      </c>
      <c r="E61" s="61"/>
      <c r="F61" s="58"/>
      <c r="G61" s="64"/>
      <c r="H61" s="64"/>
      <c r="I61" s="39"/>
      <c r="J61" s="39"/>
      <c r="K61" s="49">
        <v>0</v>
      </c>
      <c r="L61">
        <v>22</v>
      </c>
    </row>
    <row r="62" spans="1:12" x14ac:dyDescent="0.3">
      <c r="A62" s="58">
        <v>11</v>
      </c>
      <c r="B62" s="58">
        <v>6942</v>
      </c>
      <c r="C62" s="61">
        <v>21</v>
      </c>
      <c r="D62" s="58">
        <v>7010</v>
      </c>
      <c r="E62" s="61"/>
      <c r="F62" s="58"/>
      <c r="G62" s="64"/>
      <c r="H62" s="64"/>
      <c r="I62" s="39"/>
      <c r="J62" s="39"/>
      <c r="K62" s="49">
        <v>0</v>
      </c>
      <c r="L62">
        <v>12</v>
      </c>
    </row>
    <row r="63" spans="1:12" x14ac:dyDescent="0.3">
      <c r="A63" s="58">
        <v>22</v>
      </c>
      <c r="B63" s="58">
        <v>7117</v>
      </c>
      <c r="C63" s="61">
        <v>23</v>
      </c>
      <c r="D63" s="58">
        <v>7134</v>
      </c>
      <c r="E63" s="61"/>
      <c r="F63" s="58"/>
      <c r="G63" s="64"/>
      <c r="H63" s="64"/>
      <c r="I63" s="39"/>
      <c r="J63" s="39"/>
      <c r="K63" s="49">
        <v>0</v>
      </c>
      <c r="L63">
        <v>22</v>
      </c>
    </row>
    <row r="64" spans="1:12" x14ac:dyDescent="0.3">
      <c r="A64" s="58">
        <v>11</v>
      </c>
      <c r="B64" s="58">
        <v>7232</v>
      </c>
      <c r="C64" s="61">
        <v>21</v>
      </c>
      <c r="D64" s="58">
        <v>7244</v>
      </c>
      <c r="E64" s="61"/>
      <c r="F64" s="58"/>
      <c r="G64" s="64"/>
      <c r="H64" s="64"/>
      <c r="I64" s="39"/>
      <c r="J64" s="39"/>
      <c r="K64" s="49">
        <v>0</v>
      </c>
      <c r="L64">
        <v>12</v>
      </c>
    </row>
    <row r="65" spans="1:12" x14ac:dyDescent="0.3">
      <c r="A65" s="58">
        <v>11</v>
      </c>
      <c r="B65" s="58">
        <v>7340</v>
      </c>
      <c r="C65" s="61">
        <v>21</v>
      </c>
      <c r="D65" s="58">
        <v>7349</v>
      </c>
      <c r="E65" s="61"/>
      <c r="F65" s="58"/>
      <c r="G65" s="64"/>
      <c r="H65" s="64"/>
      <c r="I65" s="39"/>
      <c r="J65" s="39"/>
      <c r="K65" s="49">
        <v>0</v>
      </c>
      <c r="L65">
        <v>12</v>
      </c>
    </row>
    <row r="66" spans="1:12" x14ac:dyDescent="0.3">
      <c r="A66" s="58">
        <v>22</v>
      </c>
      <c r="B66" s="58">
        <v>7454</v>
      </c>
      <c r="C66" s="61">
        <v>23</v>
      </c>
      <c r="D66" s="58">
        <v>7466</v>
      </c>
      <c r="E66" s="61"/>
      <c r="F66" s="58"/>
      <c r="G66" s="64"/>
      <c r="H66" s="64"/>
      <c r="I66" s="39"/>
      <c r="J66" s="39"/>
      <c r="K66" s="49">
        <v>0</v>
      </c>
      <c r="L66">
        <v>22</v>
      </c>
    </row>
    <row r="67" spans="1:12" x14ac:dyDescent="0.3">
      <c r="A67" s="58">
        <v>22</v>
      </c>
      <c r="B67" s="58">
        <v>7569</v>
      </c>
      <c r="C67" s="61">
        <v>23</v>
      </c>
      <c r="D67" s="58">
        <v>7577</v>
      </c>
      <c r="E67" s="61"/>
      <c r="F67" s="58"/>
      <c r="G67" s="64"/>
      <c r="H67" s="64"/>
      <c r="I67" s="39"/>
      <c r="J67" s="39"/>
      <c r="K67" s="49">
        <v>0</v>
      </c>
      <c r="L67">
        <v>22</v>
      </c>
    </row>
    <row r="68" spans="1:12" x14ac:dyDescent="0.3">
      <c r="A68" s="57">
        <v>11</v>
      </c>
      <c r="B68" s="57">
        <v>7674</v>
      </c>
      <c r="C68" s="60">
        <v>21</v>
      </c>
      <c r="D68" s="57">
        <v>7683</v>
      </c>
      <c r="E68" s="60"/>
      <c r="F68" s="57"/>
      <c r="G68" s="63"/>
      <c r="H68" s="63"/>
      <c r="I68" s="40"/>
      <c r="J68" s="40"/>
      <c r="K68" s="41">
        <v>0</v>
      </c>
      <c r="L68">
        <v>12</v>
      </c>
    </row>
    <row r="69" spans="1:12" x14ac:dyDescent="0.3">
      <c r="A69" s="57">
        <v>11</v>
      </c>
      <c r="B69" s="57">
        <v>7778</v>
      </c>
      <c r="C69" s="60">
        <v>21</v>
      </c>
      <c r="D69" s="57">
        <v>7787</v>
      </c>
      <c r="E69" s="60"/>
      <c r="F69" s="57"/>
      <c r="G69" s="63"/>
      <c r="H69" s="63"/>
      <c r="I69" s="40"/>
      <c r="J69" s="40"/>
      <c r="K69" s="41">
        <v>0</v>
      </c>
      <c r="L69">
        <v>12</v>
      </c>
    </row>
    <row r="70" spans="1:12" x14ac:dyDescent="0.3">
      <c r="A70" s="57">
        <v>11</v>
      </c>
      <c r="B70" s="57">
        <v>7881</v>
      </c>
      <c r="C70" s="60">
        <v>21</v>
      </c>
      <c r="D70" s="57">
        <v>7925</v>
      </c>
      <c r="E70" s="60"/>
      <c r="F70" s="57"/>
      <c r="G70" s="63"/>
      <c r="H70" s="63"/>
      <c r="I70" s="40"/>
      <c r="J70" s="40"/>
      <c r="K70" s="41">
        <v>0</v>
      </c>
      <c r="L70">
        <v>12</v>
      </c>
    </row>
    <row r="71" spans="1:12" x14ac:dyDescent="0.3">
      <c r="A71" s="57">
        <v>11</v>
      </c>
      <c r="B71" s="57">
        <v>8023</v>
      </c>
      <c r="C71" s="60">
        <v>21</v>
      </c>
      <c r="D71" s="57">
        <v>8061</v>
      </c>
      <c r="E71" s="60"/>
      <c r="F71" s="57"/>
      <c r="G71" s="63"/>
      <c r="H71" s="63"/>
      <c r="I71" s="40"/>
      <c r="J71" s="40"/>
      <c r="K71" s="41">
        <v>0</v>
      </c>
      <c r="L71">
        <v>12</v>
      </c>
    </row>
    <row r="72" spans="1:12" x14ac:dyDescent="0.3">
      <c r="A72" s="57">
        <v>22</v>
      </c>
      <c r="B72" s="57">
        <v>8219</v>
      </c>
      <c r="C72" s="60">
        <v>23</v>
      </c>
      <c r="D72" s="57">
        <v>8227</v>
      </c>
      <c r="E72" s="60"/>
      <c r="F72" s="57"/>
      <c r="G72" s="63"/>
      <c r="H72" s="63"/>
      <c r="I72" s="40"/>
      <c r="J72" s="40"/>
      <c r="K72" s="41">
        <v>0</v>
      </c>
      <c r="L72">
        <v>22</v>
      </c>
    </row>
    <row r="73" spans="1:12" x14ac:dyDescent="0.3">
      <c r="A73" s="57">
        <v>22</v>
      </c>
      <c r="B73" s="57">
        <v>8333</v>
      </c>
      <c r="C73" s="60">
        <v>23</v>
      </c>
      <c r="D73" s="57">
        <v>8351</v>
      </c>
      <c r="E73" s="60"/>
      <c r="F73" s="57"/>
      <c r="G73" s="63"/>
      <c r="H73" s="63"/>
      <c r="I73" s="40"/>
      <c r="J73" s="40"/>
      <c r="K73" s="41">
        <v>0</v>
      </c>
      <c r="L73">
        <v>22</v>
      </c>
    </row>
    <row r="74" spans="1:12" x14ac:dyDescent="0.3">
      <c r="A74" s="57">
        <v>22</v>
      </c>
      <c r="B74" s="57">
        <v>8456</v>
      </c>
      <c r="C74" s="60">
        <v>23</v>
      </c>
      <c r="D74" s="57">
        <v>8460</v>
      </c>
      <c r="E74" s="60"/>
      <c r="F74" s="57"/>
      <c r="G74" s="63"/>
      <c r="H74" s="63"/>
      <c r="I74" s="40"/>
      <c r="J74" s="40"/>
      <c r="K74" s="41">
        <v>0</v>
      </c>
      <c r="L74">
        <v>22</v>
      </c>
    </row>
    <row r="75" spans="1:12" x14ac:dyDescent="0.3">
      <c r="A75" s="57">
        <v>22</v>
      </c>
      <c r="B75" s="57">
        <v>8568</v>
      </c>
      <c r="C75" s="60">
        <v>23</v>
      </c>
      <c r="D75" s="57">
        <v>8576</v>
      </c>
      <c r="E75" s="60"/>
      <c r="F75" s="57"/>
      <c r="G75" s="63"/>
      <c r="H75" s="63"/>
      <c r="I75" s="40"/>
      <c r="J75" s="40"/>
      <c r="K75" s="41">
        <v>0</v>
      </c>
      <c r="L75">
        <v>22</v>
      </c>
    </row>
    <row r="76" spans="1:12" x14ac:dyDescent="0.3">
      <c r="A76" s="57">
        <v>11</v>
      </c>
      <c r="B76" s="57">
        <v>8670</v>
      </c>
      <c r="C76" s="60">
        <v>21</v>
      </c>
      <c r="D76" s="57">
        <v>8691</v>
      </c>
      <c r="E76" s="60"/>
      <c r="F76" s="57"/>
      <c r="G76" s="63"/>
      <c r="H76" s="63"/>
      <c r="I76" s="40"/>
      <c r="J76" s="40"/>
      <c r="K76" s="41">
        <v>0</v>
      </c>
      <c r="L76">
        <v>12</v>
      </c>
    </row>
    <row r="77" spans="1:12" x14ac:dyDescent="0.3">
      <c r="A77" s="57">
        <v>22</v>
      </c>
      <c r="B77" s="57">
        <v>8852</v>
      </c>
      <c r="C77" s="60">
        <v>23</v>
      </c>
      <c r="D77" s="57">
        <v>8871</v>
      </c>
      <c r="E77" s="60"/>
      <c r="F77" s="57"/>
      <c r="G77" s="63"/>
      <c r="H77" s="63"/>
      <c r="I77" s="40"/>
      <c r="J77" s="40"/>
      <c r="K77" s="41">
        <v>0</v>
      </c>
      <c r="L77">
        <v>22</v>
      </c>
    </row>
    <row r="78" spans="1:12" x14ac:dyDescent="0.3">
      <c r="A78" s="57">
        <v>22</v>
      </c>
      <c r="B78" s="57">
        <v>8976</v>
      </c>
      <c r="C78" s="60">
        <v>23</v>
      </c>
      <c r="D78" s="57">
        <v>8990</v>
      </c>
      <c r="E78" s="60"/>
      <c r="F78" s="57"/>
      <c r="G78" s="63"/>
      <c r="H78" s="63"/>
      <c r="I78" s="40"/>
      <c r="J78" s="40"/>
      <c r="K78" s="41">
        <v>0</v>
      </c>
      <c r="L78">
        <v>22</v>
      </c>
    </row>
    <row r="79" spans="1:12" x14ac:dyDescent="0.3">
      <c r="A79" s="57">
        <v>22</v>
      </c>
      <c r="B79" s="57">
        <v>9094</v>
      </c>
      <c r="C79" s="60">
        <v>23</v>
      </c>
      <c r="D79" s="57">
        <v>9099</v>
      </c>
      <c r="E79" s="60"/>
      <c r="F79" s="57"/>
      <c r="G79" s="63"/>
      <c r="H79" s="63"/>
      <c r="I79" s="40"/>
      <c r="J79" s="40"/>
      <c r="K79" s="41">
        <v>0</v>
      </c>
      <c r="L79">
        <v>22</v>
      </c>
    </row>
    <row r="80" spans="1:12" x14ac:dyDescent="0.3">
      <c r="A80" s="57">
        <v>22</v>
      </c>
      <c r="B80" s="57">
        <v>9204</v>
      </c>
      <c r="C80" s="60">
        <v>23</v>
      </c>
      <c r="D80" s="57">
        <v>9209</v>
      </c>
      <c r="E80" s="60"/>
      <c r="F80" s="57"/>
      <c r="G80" s="63"/>
      <c r="H80" s="63"/>
      <c r="I80" s="40"/>
      <c r="J80" s="40"/>
      <c r="K80" s="41">
        <v>0</v>
      </c>
      <c r="L80">
        <v>22</v>
      </c>
    </row>
    <row r="81" spans="1:12" x14ac:dyDescent="0.3">
      <c r="A81" s="57">
        <v>11</v>
      </c>
      <c r="B81" s="57">
        <v>9309</v>
      </c>
      <c r="C81" s="60">
        <v>21</v>
      </c>
      <c r="D81" s="57">
        <v>9318</v>
      </c>
      <c r="E81" s="60"/>
      <c r="F81" s="57"/>
      <c r="G81" s="63"/>
      <c r="H81" s="63"/>
      <c r="I81" s="40"/>
      <c r="J81" s="40"/>
      <c r="K81" s="41">
        <v>0</v>
      </c>
      <c r="L81">
        <v>12</v>
      </c>
    </row>
    <row r="82" spans="1:12" x14ac:dyDescent="0.3">
      <c r="A82" s="57">
        <v>11</v>
      </c>
      <c r="B82" s="57">
        <v>9410</v>
      </c>
      <c r="C82" s="60">
        <v>21</v>
      </c>
      <c r="D82" s="57">
        <v>9467</v>
      </c>
      <c r="E82" s="60"/>
      <c r="F82" s="57"/>
      <c r="G82" s="63"/>
      <c r="H82" s="63"/>
      <c r="I82" s="40"/>
      <c r="J82" s="40"/>
      <c r="K82" s="41">
        <v>0</v>
      </c>
      <c r="L82">
        <v>12</v>
      </c>
    </row>
    <row r="83" spans="1:12" x14ac:dyDescent="0.3">
      <c r="A83" s="58">
        <v>22</v>
      </c>
      <c r="B83" s="58">
        <v>9568</v>
      </c>
      <c r="C83" s="61">
        <v>23</v>
      </c>
      <c r="D83" s="58">
        <v>9587</v>
      </c>
      <c r="E83" s="61"/>
      <c r="F83" s="58"/>
      <c r="G83" s="64"/>
      <c r="H83" s="64"/>
      <c r="I83" s="39"/>
      <c r="J83" s="39"/>
      <c r="K83" s="49">
        <v>0</v>
      </c>
      <c r="L83">
        <v>22</v>
      </c>
    </row>
    <row r="84" spans="1:12" x14ac:dyDescent="0.3">
      <c r="A84" s="58">
        <v>11</v>
      </c>
      <c r="B84" s="58">
        <v>9685</v>
      </c>
      <c r="C84" s="61">
        <v>21</v>
      </c>
      <c r="D84" s="58">
        <v>9694</v>
      </c>
      <c r="E84" s="61"/>
      <c r="F84" s="58"/>
      <c r="G84" s="64"/>
      <c r="H84" s="64"/>
      <c r="I84" s="39"/>
      <c r="J84" s="39"/>
      <c r="K84" s="49">
        <v>0</v>
      </c>
      <c r="L84">
        <v>12</v>
      </c>
    </row>
    <row r="85" spans="1:12" x14ac:dyDescent="0.3">
      <c r="A85" s="58">
        <v>11</v>
      </c>
      <c r="B85" s="58">
        <v>9792</v>
      </c>
      <c r="C85" s="61">
        <v>21</v>
      </c>
      <c r="D85" s="58">
        <v>9824</v>
      </c>
      <c r="E85" s="61"/>
      <c r="F85" s="58"/>
      <c r="G85" s="64"/>
      <c r="H85" s="64"/>
      <c r="I85" s="39"/>
      <c r="J85" s="39"/>
      <c r="K85" s="49">
        <v>0</v>
      </c>
      <c r="L85">
        <v>12</v>
      </c>
    </row>
    <row r="86" spans="1:12" x14ac:dyDescent="0.3">
      <c r="A86" s="58">
        <v>22</v>
      </c>
      <c r="B86" s="58">
        <v>9947</v>
      </c>
      <c r="C86" s="61">
        <v>23</v>
      </c>
      <c r="D86" s="58">
        <v>9957</v>
      </c>
      <c r="E86" s="61"/>
      <c r="F86" s="58"/>
      <c r="G86" s="64"/>
      <c r="H86" s="64"/>
      <c r="I86" s="39"/>
      <c r="J86" s="39"/>
      <c r="K86" s="49">
        <v>0</v>
      </c>
      <c r="L86">
        <v>22</v>
      </c>
    </row>
    <row r="87" spans="1:12" x14ac:dyDescent="0.3">
      <c r="A87" s="58">
        <v>22</v>
      </c>
      <c r="B87" s="58">
        <v>10061</v>
      </c>
      <c r="C87" s="61">
        <v>23</v>
      </c>
      <c r="D87" s="58">
        <v>10068</v>
      </c>
      <c r="E87" s="61"/>
      <c r="F87" s="58"/>
      <c r="G87" s="64"/>
      <c r="H87" s="64"/>
      <c r="I87" s="39"/>
      <c r="J87" s="39"/>
      <c r="K87" s="49">
        <v>0</v>
      </c>
      <c r="L87">
        <v>22</v>
      </c>
    </row>
    <row r="88" spans="1:12" x14ac:dyDescent="0.3">
      <c r="A88" s="58">
        <v>22</v>
      </c>
      <c r="B88" s="58">
        <v>10179</v>
      </c>
      <c r="C88" s="61">
        <v>23</v>
      </c>
      <c r="D88" s="58">
        <v>10218</v>
      </c>
      <c r="E88" s="61"/>
      <c r="F88" s="58"/>
      <c r="G88" s="64"/>
      <c r="H88" s="64"/>
      <c r="I88" s="39"/>
      <c r="J88" s="39"/>
      <c r="K88" s="49">
        <v>0</v>
      </c>
      <c r="L88">
        <v>22</v>
      </c>
    </row>
    <row r="89" spans="1:12" x14ac:dyDescent="0.3">
      <c r="A89" s="58">
        <v>22</v>
      </c>
      <c r="B89" s="58">
        <v>10326</v>
      </c>
      <c r="C89" s="61">
        <v>23</v>
      </c>
      <c r="D89" s="58">
        <v>10336</v>
      </c>
      <c r="E89" s="61"/>
      <c r="F89" s="58"/>
      <c r="G89" s="64"/>
      <c r="H89" s="64"/>
      <c r="I89" s="39"/>
      <c r="J89" s="39"/>
      <c r="K89" s="49">
        <v>0</v>
      </c>
      <c r="L89">
        <v>22</v>
      </c>
    </row>
    <row r="90" spans="1:12" x14ac:dyDescent="0.3">
      <c r="A90" s="58">
        <v>22</v>
      </c>
      <c r="B90" s="58">
        <v>10441</v>
      </c>
      <c r="C90" s="61">
        <v>23</v>
      </c>
      <c r="D90" s="58">
        <v>10445</v>
      </c>
      <c r="E90" s="61"/>
      <c r="F90" s="58"/>
      <c r="G90" s="64"/>
      <c r="H90" s="64"/>
      <c r="I90" s="39"/>
      <c r="J90" s="39"/>
      <c r="K90" s="49">
        <v>0</v>
      </c>
      <c r="L90">
        <v>22</v>
      </c>
    </row>
    <row r="91" spans="1:12" x14ac:dyDescent="0.3">
      <c r="A91" s="58">
        <v>22</v>
      </c>
      <c r="B91" s="58">
        <v>10549</v>
      </c>
      <c r="C91" s="61">
        <v>23</v>
      </c>
      <c r="D91" s="58">
        <v>10554</v>
      </c>
      <c r="E91" s="61"/>
      <c r="F91" s="58"/>
      <c r="G91" s="64"/>
      <c r="H91" s="64"/>
      <c r="I91" s="39"/>
      <c r="J91" s="39"/>
      <c r="K91" s="49">
        <v>0</v>
      </c>
      <c r="L91">
        <v>22</v>
      </c>
    </row>
    <row r="92" spans="1:12" x14ac:dyDescent="0.3">
      <c r="A92" s="58">
        <v>22</v>
      </c>
      <c r="B92" s="58">
        <v>10656</v>
      </c>
      <c r="C92" s="61">
        <v>23</v>
      </c>
      <c r="D92" s="58">
        <v>10660</v>
      </c>
      <c r="E92" s="61"/>
      <c r="F92" s="58"/>
      <c r="G92" s="64"/>
      <c r="H92" s="64"/>
      <c r="I92" s="39"/>
      <c r="J92" s="39"/>
      <c r="K92" s="49">
        <v>0</v>
      </c>
      <c r="L92">
        <v>22</v>
      </c>
    </row>
    <row r="93" spans="1:12" x14ac:dyDescent="0.3">
      <c r="A93" s="58">
        <v>22</v>
      </c>
      <c r="B93" s="58">
        <v>10760</v>
      </c>
      <c r="C93" s="61">
        <v>23</v>
      </c>
      <c r="D93" s="58">
        <v>10765</v>
      </c>
      <c r="E93" s="61"/>
      <c r="F93" s="58"/>
      <c r="G93" s="64"/>
      <c r="H93" s="64"/>
      <c r="I93" s="39"/>
      <c r="J93" s="39"/>
      <c r="K93" s="49">
        <v>0</v>
      </c>
      <c r="L93">
        <v>22</v>
      </c>
    </row>
    <row r="94" spans="1:12" x14ac:dyDescent="0.3">
      <c r="A94" s="58">
        <v>22</v>
      </c>
      <c r="B94" s="58">
        <v>10868</v>
      </c>
      <c r="C94" s="61">
        <v>23</v>
      </c>
      <c r="D94" s="58">
        <v>10872</v>
      </c>
      <c r="E94" s="61"/>
      <c r="F94" s="58"/>
      <c r="G94" s="64"/>
      <c r="H94" s="64"/>
      <c r="I94" s="39"/>
      <c r="J94" s="39"/>
      <c r="K94" s="49">
        <v>0</v>
      </c>
      <c r="L94">
        <v>22</v>
      </c>
    </row>
    <row r="95" spans="1:12" x14ac:dyDescent="0.3">
      <c r="A95" s="58">
        <v>22</v>
      </c>
      <c r="B95" s="58">
        <v>10992</v>
      </c>
      <c r="C95" s="61">
        <v>23</v>
      </c>
      <c r="D95" s="58">
        <v>11023</v>
      </c>
      <c r="E95" s="61"/>
      <c r="F95" s="58"/>
      <c r="G95" s="64"/>
      <c r="H95" s="64"/>
      <c r="I95" s="39"/>
      <c r="J95" s="39"/>
      <c r="K95" s="49">
        <v>0</v>
      </c>
      <c r="L95">
        <v>22</v>
      </c>
    </row>
    <row r="96" spans="1:12" x14ac:dyDescent="0.3">
      <c r="A96" s="58">
        <v>11</v>
      </c>
      <c r="B96" s="58">
        <v>11125</v>
      </c>
      <c r="C96" s="61">
        <v>21</v>
      </c>
      <c r="D96" s="58">
        <v>11144</v>
      </c>
      <c r="E96" s="61"/>
      <c r="F96" s="58"/>
      <c r="G96" s="64"/>
      <c r="H96" s="64"/>
      <c r="I96" s="39"/>
      <c r="J96" s="39"/>
      <c r="K96" s="49">
        <v>0</v>
      </c>
      <c r="L96">
        <v>12</v>
      </c>
    </row>
    <row r="97" spans="1:12" x14ac:dyDescent="0.3">
      <c r="A97" s="58">
        <v>11</v>
      </c>
      <c r="B97" s="58">
        <v>11240</v>
      </c>
      <c r="C97" s="61">
        <v>21</v>
      </c>
      <c r="D97" s="58">
        <v>11252</v>
      </c>
      <c r="E97" s="61"/>
      <c r="F97" s="58"/>
      <c r="G97" s="64"/>
      <c r="H97" s="64"/>
      <c r="I97" s="39"/>
      <c r="J97" s="39"/>
      <c r="K97" s="49">
        <v>1</v>
      </c>
      <c r="L97">
        <v>12</v>
      </c>
    </row>
    <row r="98" spans="1:12" x14ac:dyDescent="0.3">
      <c r="A98" s="17"/>
      <c r="B98" s="17"/>
      <c r="C98" s="17"/>
      <c r="D98" s="17"/>
      <c r="E98" s="17"/>
      <c r="F98" s="17"/>
      <c r="G98" s="17"/>
      <c r="H9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144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85</v>
      </c>
      <c r="V3" s="25" t="s">
        <v>118</v>
      </c>
      <c r="W3">
        <f>COUNTA(L7:L20)</f>
        <v>14</v>
      </c>
      <c r="AA3" s="25" t="s">
        <v>118</v>
      </c>
      <c r="AB3">
        <f>COUNTA(L21:L34)</f>
        <v>14</v>
      </c>
      <c r="AF3" s="25" t="s">
        <v>118</v>
      </c>
      <c r="AG3">
        <f>COUNTA(L35:L49)</f>
        <v>15</v>
      </c>
      <c r="AK3" s="25" t="s">
        <v>118</v>
      </c>
      <c r="AL3">
        <f>COUNTA(L50:L63)</f>
        <v>14</v>
      </c>
      <c r="AP3" s="25" t="s">
        <v>118</v>
      </c>
      <c r="AQ3">
        <f>COUNTA(L64:L77)</f>
        <v>14</v>
      </c>
      <c r="AU3" s="25" t="s">
        <v>118</v>
      </c>
      <c r="AV3">
        <f>COUNTA(L78:L91)</f>
        <v>14</v>
      </c>
    </row>
    <row r="4" spans="1:48" x14ac:dyDescent="0.3">
      <c r="P4" s="25" t="s">
        <v>86</v>
      </c>
      <c r="Q4" s="26">
        <f>SUM(O7:O14)</f>
        <v>85</v>
      </c>
      <c r="V4" s="25" t="s">
        <v>119</v>
      </c>
      <c r="W4">
        <f>SUM(U7:U14)</f>
        <v>14</v>
      </c>
      <c r="AA4" s="25" t="s">
        <v>119</v>
      </c>
      <c r="AB4">
        <f>SUM(Z7:Z14)</f>
        <v>14</v>
      </c>
      <c r="AF4" s="25" t="s">
        <v>119</v>
      </c>
      <c r="AG4">
        <f>SUM(AE7:AE14)</f>
        <v>15</v>
      </c>
      <c r="AK4" s="25" t="s">
        <v>119</v>
      </c>
      <c r="AL4">
        <f>SUM(AJ7:AJ14)</f>
        <v>14</v>
      </c>
      <c r="AP4" s="25" t="s">
        <v>119</v>
      </c>
      <c r="AQ4">
        <f>SUM(AO7:AO14)</f>
        <v>14</v>
      </c>
      <c r="AU4" s="25" t="s">
        <v>119</v>
      </c>
      <c r="AV4">
        <f>SUM(AT7:AT14)</f>
        <v>14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22</v>
      </c>
      <c r="B7" s="56">
        <v>29</v>
      </c>
      <c r="C7" s="59">
        <v>23</v>
      </c>
      <c r="D7" s="56">
        <v>46</v>
      </c>
      <c r="E7" s="59"/>
      <c r="F7" s="56"/>
      <c r="G7" s="62"/>
      <c r="H7" s="62"/>
      <c r="I7" s="40"/>
      <c r="J7" s="40"/>
      <c r="K7" s="41">
        <v>0</v>
      </c>
      <c r="L7">
        <v>22</v>
      </c>
      <c r="N7" s="34">
        <v>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</v>
      </c>
      <c r="U7" s="34">
        <f>COUNTIF(L7:L20,T7)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COUNTIF(L21:L34,Y7)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COUNTIF(L35:L49,AD7)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COUNTIF(L50:L63,AI7)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COUNTIF(L64:L77,AN7)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COUNTIF(L78:L91,AS7)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7">
        <v>22</v>
      </c>
      <c r="B8" s="57">
        <v>160</v>
      </c>
      <c r="C8" s="60">
        <v>23</v>
      </c>
      <c r="D8" s="57">
        <v>179</v>
      </c>
      <c r="E8" s="60"/>
      <c r="F8" s="57"/>
      <c r="G8" s="63"/>
      <c r="H8" s="63"/>
      <c r="I8" s="40"/>
      <c r="J8" s="40"/>
      <c r="K8" s="41">
        <v>0</v>
      </c>
      <c r="L8">
        <v>22</v>
      </c>
      <c r="N8" s="34">
        <v>12</v>
      </c>
      <c r="O8" s="34">
        <f>COUNTIF($L$7:$L$500,N8)</f>
        <v>33</v>
      </c>
      <c r="P8" s="34">
        <f>O8/$Q$4</f>
        <v>0.38823529411764707</v>
      </c>
      <c r="Q8" s="34">
        <f>IF(P8=0,0,(P8*((LOG(P8))/LOG(2))))</f>
        <v>-0.52993994063194338</v>
      </c>
      <c r="T8" s="34">
        <f>N8</f>
        <v>12</v>
      </c>
      <c r="U8" s="34">
        <f>COUNTIF(L7:L20,T8)</f>
        <v>5</v>
      </c>
      <c r="V8" s="53"/>
      <c r="W8" s="54"/>
      <c r="Y8" s="34">
        <f>N8</f>
        <v>12</v>
      </c>
      <c r="Z8" s="34">
        <f>COUNTIF(L21:L34,Y8)</f>
        <v>6</v>
      </c>
      <c r="AA8" s="53"/>
      <c r="AB8" s="54"/>
      <c r="AD8" s="34">
        <f>N8</f>
        <v>12</v>
      </c>
      <c r="AE8" s="34">
        <f>COUNTIF(L35:L49,AD8)</f>
        <v>8</v>
      </c>
      <c r="AF8" s="53"/>
      <c r="AG8" s="54"/>
      <c r="AI8" s="34">
        <f>N8</f>
        <v>12</v>
      </c>
      <c r="AJ8" s="34">
        <f>COUNTIF(L50:L63,AI8)</f>
        <v>7</v>
      </c>
      <c r="AK8" s="53"/>
      <c r="AL8" s="54"/>
      <c r="AN8" s="34">
        <f>N8</f>
        <v>12</v>
      </c>
      <c r="AO8" s="34">
        <f>COUNTIF(L64:L77,AN8)</f>
        <v>3</v>
      </c>
      <c r="AP8" s="53"/>
      <c r="AQ8" s="54"/>
      <c r="AS8" s="34">
        <f>N8</f>
        <v>12</v>
      </c>
      <c r="AT8" s="34">
        <f>COUNTIF(L78:L91,AS8)</f>
        <v>4</v>
      </c>
      <c r="AU8" s="53"/>
      <c r="AV8" s="54"/>
    </row>
    <row r="9" spans="1:48" x14ac:dyDescent="0.3">
      <c r="A9" s="57">
        <v>22</v>
      </c>
      <c r="B9" s="57">
        <v>313</v>
      </c>
      <c r="C9" s="60">
        <v>23</v>
      </c>
      <c r="D9" s="57">
        <v>328</v>
      </c>
      <c r="E9" s="60"/>
      <c r="F9" s="57"/>
      <c r="G9" s="63"/>
      <c r="H9" s="63"/>
      <c r="I9" s="40"/>
      <c r="J9" s="40"/>
      <c r="K9" s="41">
        <v>0</v>
      </c>
      <c r="L9">
        <v>22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COUNTIF(L7:L20,T9)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COUNTIF(L21:L34,Y9)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COUNTIF(L35:L49,AD9)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COUNTIF(L50:L63,AI9)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COUNTIF(L64:L77,AN9)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COUNTIF(L78:L91,AS9)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22</v>
      </c>
      <c r="B10" s="57">
        <v>471</v>
      </c>
      <c r="C10" s="60">
        <v>23</v>
      </c>
      <c r="D10" s="57">
        <v>489</v>
      </c>
      <c r="E10" s="60"/>
      <c r="F10" s="57"/>
      <c r="G10" s="63"/>
      <c r="H10" s="63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52</v>
      </c>
      <c r="P10" s="34">
        <f>O10/$Q$4</f>
        <v>0.61176470588235299</v>
      </c>
      <c r="Q10" s="34">
        <f>IF(P10=0,0,(P10*((LOG(P10))/LOG(2))))</f>
        <v>-0.43371133336263173</v>
      </c>
      <c r="T10" s="34">
        <f>N10</f>
        <v>22</v>
      </c>
      <c r="U10" s="34">
        <f>COUNTIF(L7:L20,T10)</f>
        <v>9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COUNTIF(L21:L34,Y10)</f>
        <v>8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COUNTIF(L35:L49,AD10)</f>
        <v>7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COUNTIF(L50:L63,AI10)</f>
        <v>7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COUNTIF(L64:L77,AN10)</f>
        <v>11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COUNTIF(L78:L91,AS10)</f>
        <v>10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7">
        <v>22</v>
      </c>
      <c r="B11" s="57">
        <v>606</v>
      </c>
      <c r="C11" s="60">
        <v>23</v>
      </c>
      <c r="D11" s="57">
        <v>618</v>
      </c>
      <c r="E11" s="60"/>
      <c r="F11" s="57"/>
      <c r="G11" s="63"/>
      <c r="H11" s="63"/>
      <c r="I11" s="40"/>
      <c r="J11" s="40"/>
      <c r="K11" s="41">
        <v>0</v>
      </c>
      <c r="L11">
        <v>22</v>
      </c>
      <c r="N11" s="34"/>
      <c r="O11" s="34"/>
      <c r="P11" s="34"/>
      <c r="Q11" s="34"/>
      <c r="T11" s="34">
        <f>N11</f>
        <v>0</v>
      </c>
      <c r="U11" s="34">
        <f>COUNTIF(L7:L20,T11)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COUNTIF(L21:L34,Y11)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COUNTIF(L35:L49,AD11)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COUNTIF(L50:L63,AI11)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COUNTIF(L64:L77,AN11)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COUNTIF(L78:L91,AS11)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721</v>
      </c>
      <c r="C12" s="60">
        <v>21</v>
      </c>
      <c r="D12" s="57">
        <v>736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COUNTIF(L7:L20,T12)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COUNTIF(L21:L34,Y12)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COUNTIF(L35:L49,AD12)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COUNTIF(L50:L63,AI12)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COUNTIF(L64:L77,AN12)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COUNTIF(L78:L91,AS12)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833</v>
      </c>
      <c r="C13" s="60">
        <v>21</v>
      </c>
      <c r="D13" s="57">
        <v>878</v>
      </c>
      <c r="E13" s="60"/>
      <c r="F13" s="57"/>
      <c r="G13" s="63"/>
      <c r="H13" s="63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COUNTIF(L7:L20,T13)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COUNTIF(L21:L34,Y13)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COUNTIF(L35:L49,AD13)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COUNTIF(L50:L63,AI13)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COUNTIF(L64:L77,AN13)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COUNTIF(L78:L91,AS13)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977</v>
      </c>
      <c r="C14" s="60">
        <v>21</v>
      </c>
      <c r="D14" s="57">
        <v>1001</v>
      </c>
      <c r="E14" s="60"/>
      <c r="F14" s="57"/>
      <c r="G14" s="63"/>
      <c r="H14" s="63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COUNTIF(L7:L20,T14)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COUNTIF(L21:L34,Y14)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COUNTIF(L35:L49,AD14)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COUNTIF(L50:L63,AI14)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COUNTIF(L64:L77,AN14)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COUNTIF(L78:L91,AS14)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1098</v>
      </c>
      <c r="C15" s="60">
        <v>21</v>
      </c>
      <c r="D15" s="57">
        <v>1124</v>
      </c>
      <c r="E15" s="60"/>
      <c r="F15" s="57"/>
      <c r="G15" s="63"/>
      <c r="H15" s="63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0.96365127399457506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1222</v>
      </c>
      <c r="C16" s="60">
        <v>21</v>
      </c>
      <c r="D16" s="57">
        <v>1235</v>
      </c>
      <c r="E16" s="60"/>
      <c r="F16" s="57"/>
      <c r="G16" s="63"/>
      <c r="H16" s="63"/>
      <c r="I16" s="40"/>
      <c r="J16" s="40"/>
      <c r="K16" s="41">
        <v>0</v>
      </c>
      <c r="L16">
        <v>12</v>
      </c>
      <c r="P16" s="27" t="s">
        <v>90</v>
      </c>
      <c r="Q16" s="27">
        <f>Q15/(LOG(Q4)/LOG(2))</f>
        <v>0.15034989807865756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7">
        <v>22</v>
      </c>
      <c r="B17" s="57">
        <v>1341</v>
      </c>
      <c r="C17" s="60">
        <v>23</v>
      </c>
      <c r="D17" s="57">
        <v>1362</v>
      </c>
      <c r="E17" s="60"/>
      <c r="F17" s="57"/>
      <c r="G17" s="63"/>
      <c r="H17" s="63"/>
      <c r="I17" s="40"/>
      <c r="J17" s="40"/>
      <c r="K17" s="41">
        <v>0</v>
      </c>
      <c r="L17">
        <v>22</v>
      </c>
    </row>
    <row r="18" spans="1:22" x14ac:dyDescent="0.3">
      <c r="A18" s="57">
        <v>22</v>
      </c>
      <c r="B18" s="57">
        <v>1465</v>
      </c>
      <c r="C18" s="60">
        <v>23</v>
      </c>
      <c r="D18" s="57">
        <v>1498</v>
      </c>
      <c r="E18" s="60"/>
      <c r="F18" s="57"/>
      <c r="G18" s="63"/>
      <c r="H18" s="63"/>
      <c r="I18" s="40"/>
      <c r="J18" s="40"/>
      <c r="K18" s="41">
        <v>0</v>
      </c>
      <c r="L18">
        <v>22</v>
      </c>
    </row>
    <row r="19" spans="1:22" x14ac:dyDescent="0.3">
      <c r="A19" s="57">
        <v>22</v>
      </c>
      <c r="B19" s="57">
        <v>1602</v>
      </c>
      <c r="C19" s="60">
        <v>23</v>
      </c>
      <c r="D19" s="57">
        <v>1611</v>
      </c>
      <c r="E19" s="60"/>
      <c r="F19" s="57"/>
      <c r="G19" s="63"/>
      <c r="H19" s="63"/>
      <c r="I19" s="40"/>
      <c r="J19" s="40"/>
      <c r="K19" s="41">
        <v>0</v>
      </c>
      <c r="L19">
        <v>22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22</v>
      </c>
      <c r="B20" s="57">
        <v>1717</v>
      </c>
      <c r="C20" s="60">
        <v>23</v>
      </c>
      <c r="D20" s="57">
        <v>1724</v>
      </c>
      <c r="E20" s="60"/>
      <c r="F20" s="57"/>
      <c r="G20" s="63"/>
      <c r="H20" s="63"/>
      <c r="I20" s="40"/>
      <c r="J20" s="40"/>
      <c r="K20" s="41">
        <v>0</v>
      </c>
      <c r="L20">
        <v>22</v>
      </c>
      <c r="N20" s="38">
        <f>COUNTIF(L7:L91,G3)</f>
        <v>33</v>
      </c>
      <c r="O20" s="38"/>
      <c r="P20" s="45">
        <v>14</v>
      </c>
      <c r="Q20" s="45">
        <v>14</v>
      </c>
      <c r="R20" s="45">
        <v>15</v>
      </c>
      <c r="S20" s="45">
        <v>14</v>
      </c>
      <c r="T20" s="45">
        <v>14</v>
      </c>
      <c r="U20" s="45">
        <v>14</v>
      </c>
      <c r="V20" s="44"/>
    </row>
    <row r="21" spans="1:22" x14ac:dyDescent="0.3">
      <c r="A21" s="58">
        <v>22</v>
      </c>
      <c r="B21" s="58">
        <v>1866</v>
      </c>
      <c r="C21" s="61">
        <v>23</v>
      </c>
      <c r="D21" s="58">
        <v>1877</v>
      </c>
      <c r="E21" s="61"/>
      <c r="F21" s="58"/>
      <c r="G21" s="64"/>
      <c r="H21" s="64"/>
      <c r="I21" s="39"/>
      <c r="J21" s="39"/>
      <c r="K21" s="49">
        <v>0</v>
      </c>
      <c r="L21">
        <v>22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22</v>
      </c>
      <c r="B22" s="58">
        <v>1983</v>
      </c>
      <c r="C22" s="61">
        <v>23</v>
      </c>
      <c r="D22" s="58">
        <v>1993</v>
      </c>
      <c r="E22" s="61"/>
      <c r="F22" s="58"/>
      <c r="G22" s="64"/>
      <c r="H22" s="64"/>
      <c r="I22" s="39"/>
      <c r="J22" s="39"/>
      <c r="K22" s="49">
        <v>0</v>
      </c>
      <c r="L22">
        <v>22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8">
        <v>11</v>
      </c>
      <c r="B23" s="58">
        <v>2090</v>
      </c>
      <c r="C23" s="61">
        <v>21</v>
      </c>
      <c r="D23" s="58">
        <v>2099</v>
      </c>
      <c r="E23" s="61"/>
      <c r="F23" s="58"/>
      <c r="G23" s="64"/>
      <c r="H23" s="64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8">
        <v>22</v>
      </c>
      <c r="B24" s="58">
        <v>2201</v>
      </c>
      <c r="C24" s="61">
        <v>23</v>
      </c>
      <c r="D24" s="58">
        <v>2210</v>
      </c>
      <c r="E24" s="61"/>
      <c r="F24" s="58"/>
      <c r="G24" s="64"/>
      <c r="H24" s="64"/>
      <c r="I24" s="39"/>
      <c r="J24" s="39"/>
      <c r="K24" s="49">
        <v>0</v>
      </c>
      <c r="L24">
        <v>22</v>
      </c>
      <c r="O24" s="43" t="s">
        <v>106</v>
      </c>
      <c r="P24" s="45">
        <f>U8</f>
        <v>5</v>
      </c>
      <c r="Q24" s="45">
        <f>Z8</f>
        <v>6</v>
      </c>
      <c r="R24" s="45">
        <f>AE8</f>
        <v>8</v>
      </c>
      <c r="S24" s="45">
        <f>AJ8</f>
        <v>7</v>
      </c>
      <c r="T24" s="45">
        <f>AO8</f>
        <v>3</v>
      </c>
      <c r="U24" s="45">
        <f>AT8</f>
        <v>4</v>
      </c>
      <c r="V24" s="43"/>
    </row>
    <row r="25" spans="1:22" x14ac:dyDescent="0.3">
      <c r="A25" s="58">
        <v>11</v>
      </c>
      <c r="B25" s="58">
        <v>2306</v>
      </c>
      <c r="C25" s="61">
        <v>21</v>
      </c>
      <c r="D25" s="58">
        <v>2315</v>
      </c>
      <c r="E25" s="61"/>
      <c r="F25" s="58"/>
      <c r="G25" s="64"/>
      <c r="H25" s="64"/>
      <c r="I25" s="39"/>
      <c r="J25" s="39"/>
      <c r="K25" s="49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8">
        <v>22</v>
      </c>
      <c r="B26" s="58">
        <v>2427</v>
      </c>
      <c r="C26" s="61">
        <v>23</v>
      </c>
      <c r="D26" s="58">
        <v>2475</v>
      </c>
      <c r="E26" s="61"/>
      <c r="F26" s="58"/>
      <c r="G26" s="64"/>
      <c r="H26" s="64"/>
      <c r="I26" s="39"/>
      <c r="J26" s="39"/>
      <c r="K26" s="49">
        <v>0</v>
      </c>
      <c r="L26">
        <v>22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8">
        <v>22</v>
      </c>
      <c r="B27" s="58">
        <v>2578</v>
      </c>
      <c r="C27" s="61">
        <v>23</v>
      </c>
      <c r="D27" s="58">
        <v>2586</v>
      </c>
      <c r="E27" s="61"/>
      <c r="F27" s="58"/>
      <c r="G27" s="64"/>
      <c r="H27" s="64"/>
      <c r="I27" s="39"/>
      <c r="J27" s="39"/>
      <c r="K27" s="49">
        <v>0</v>
      </c>
      <c r="L27">
        <v>22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8">
        <v>22</v>
      </c>
      <c r="B28" s="58">
        <v>2693</v>
      </c>
      <c r="C28" s="61">
        <v>23</v>
      </c>
      <c r="D28" s="58">
        <v>2700</v>
      </c>
      <c r="E28" s="61"/>
      <c r="F28" s="58"/>
      <c r="G28" s="64"/>
      <c r="H28" s="64"/>
      <c r="I28" s="39"/>
      <c r="J28" s="39"/>
      <c r="K28" s="49">
        <v>0</v>
      </c>
      <c r="L28">
        <v>22</v>
      </c>
      <c r="N28" s="39"/>
      <c r="O28" s="48" t="s">
        <v>110</v>
      </c>
      <c r="P28">
        <f>D20/P20</f>
        <v>123.14285714285714</v>
      </c>
      <c r="Q28">
        <f>(D34-D20)/Q20</f>
        <v>117.64285714285714</v>
      </c>
      <c r="R28">
        <f>(D49-D34)/R20</f>
        <v>118.93333333333334</v>
      </c>
      <c r="S28">
        <f>(D63-D49)/S20</f>
        <v>131.57142857142858</v>
      </c>
      <c r="T28">
        <f>(D77-D63)/T20</f>
        <v>130</v>
      </c>
      <c r="U28">
        <f>(D91-D77)/U20</f>
        <v>119.85714285714286</v>
      </c>
    </row>
    <row r="29" spans="1:22" x14ac:dyDescent="0.3">
      <c r="A29" s="58">
        <v>11</v>
      </c>
      <c r="B29" s="58">
        <v>2798</v>
      </c>
      <c r="C29" s="61">
        <v>21</v>
      </c>
      <c r="D29" s="58">
        <v>2807</v>
      </c>
      <c r="E29" s="61"/>
      <c r="F29" s="58"/>
      <c r="G29" s="64"/>
      <c r="H29" s="64"/>
      <c r="I29" s="39"/>
      <c r="J29" s="39"/>
      <c r="K29" s="49">
        <v>0</v>
      </c>
      <c r="L29">
        <v>12</v>
      </c>
    </row>
    <row r="30" spans="1:22" x14ac:dyDescent="0.3">
      <c r="A30" s="58">
        <v>22</v>
      </c>
      <c r="B30" s="58">
        <v>2917</v>
      </c>
      <c r="C30" s="61">
        <v>23</v>
      </c>
      <c r="D30" s="58">
        <v>2923</v>
      </c>
      <c r="E30" s="61"/>
      <c r="F30" s="58"/>
      <c r="G30" s="64"/>
      <c r="H30" s="64"/>
      <c r="I30" s="39"/>
      <c r="J30" s="39"/>
      <c r="K30" s="49">
        <v>0</v>
      </c>
      <c r="L30">
        <v>22</v>
      </c>
    </row>
    <row r="31" spans="1:22" x14ac:dyDescent="0.3">
      <c r="A31" s="58">
        <v>22</v>
      </c>
      <c r="B31" s="58">
        <v>3028</v>
      </c>
      <c r="C31" s="61">
        <v>23</v>
      </c>
      <c r="D31" s="58">
        <v>3033</v>
      </c>
      <c r="E31" s="61"/>
      <c r="F31" s="58"/>
      <c r="G31" s="64"/>
      <c r="H31" s="64"/>
      <c r="I31" s="39"/>
      <c r="J31" s="39"/>
      <c r="K31" s="49">
        <v>0</v>
      </c>
      <c r="L31">
        <v>22</v>
      </c>
    </row>
    <row r="32" spans="1:22" x14ac:dyDescent="0.3">
      <c r="A32" s="58">
        <v>11</v>
      </c>
      <c r="B32" s="58">
        <v>3135</v>
      </c>
      <c r="C32" s="61">
        <v>21</v>
      </c>
      <c r="D32" s="58">
        <v>3149</v>
      </c>
      <c r="E32" s="61"/>
      <c r="F32" s="58"/>
      <c r="G32" s="64"/>
      <c r="H32" s="64"/>
      <c r="I32" s="39"/>
      <c r="J32" s="39"/>
      <c r="K32" s="49">
        <v>0</v>
      </c>
      <c r="L32">
        <v>12</v>
      </c>
    </row>
    <row r="33" spans="1:12" x14ac:dyDescent="0.3">
      <c r="A33" s="58">
        <v>11</v>
      </c>
      <c r="B33" s="58">
        <v>3250</v>
      </c>
      <c r="C33" s="61">
        <v>21</v>
      </c>
      <c r="D33" s="58">
        <v>3260</v>
      </c>
      <c r="E33" s="61"/>
      <c r="F33" s="58"/>
      <c r="G33" s="64"/>
      <c r="H33" s="64"/>
      <c r="I33" s="39"/>
      <c r="J33" s="39"/>
      <c r="K33" s="49">
        <v>0</v>
      </c>
      <c r="L33">
        <v>12</v>
      </c>
    </row>
    <row r="34" spans="1:12" x14ac:dyDescent="0.3">
      <c r="A34" s="58">
        <v>11</v>
      </c>
      <c r="B34" s="58">
        <v>3357</v>
      </c>
      <c r="C34" s="61">
        <v>21</v>
      </c>
      <c r="D34" s="58">
        <v>3371</v>
      </c>
      <c r="E34" s="61"/>
      <c r="F34" s="58"/>
      <c r="G34" s="64"/>
      <c r="H34" s="64"/>
      <c r="I34" s="39"/>
      <c r="J34" s="39"/>
      <c r="K34" s="49">
        <v>0</v>
      </c>
      <c r="L34">
        <v>12</v>
      </c>
    </row>
    <row r="35" spans="1:12" x14ac:dyDescent="0.3">
      <c r="A35" s="57">
        <v>22</v>
      </c>
      <c r="B35" s="57">
        <v>3477</v>
      </c>
      <c r="C35" s="60">
        <v>23</v>
      </c>
      <c r="D35" s="57">
        <v>3502</v>
      </c>
      <c r="E35" s="60"/>
      <c r="F35" s="57"/>
      <c r="G35" s="63"/>
      <c r="H35" s="63"/>
      <c r="I35" s="40"/>
      <c r="J35" s="40"/>
      <c r="K35" s="41">
        <v>0</v>
      </c>
      <c r="L35">
        <v>22</v>
      </c>
    </row>
    <row r="36" spans="1:12" x14ac:dyDescent="0.3">
      <c r="A36" s="57">
        <v>11</v>
      </c>
      <c r="B36" s="57">
        <v>3601</v>
      </c>
      <c r="C36" s="60">
        <v>21</v>
      </c>
      <c r="D36" s="57">
        <v>3610</v>
      </c>
      <c r="E36" s="60"/>
      <c r="F36" s="57"/>
      <c r="G36" s="63"/>
      <c r="H36" s="63"/>
      <c r="I36" s="40"/>
      <c r="J36" s="40"/>
      <c r="K36" s="41">
        <v>0</v>
      </c>
      <c r="L36">
        <v>12</v>
      </c>
    </row>
    <row r="37" spans="1:12" x14ac:dyDescent="0.3">
      <c r="A37" s="57">
        <v>11</v>
      </c>
      <c r="B37" s="57">
        <v>3703</v>
      </c>
      <c r="C37" s="60">
        <v>21</v>
      </c>
      <c r="D37" s="57">
        <v>3721</v>
      </c>
      <c r="E37" s="60"/>
      <c r="F37" s="57"/>
      <c r="G37" s="63"/>
      <c r="H37" s="63"/>
      <c r="I37" s="40"/>
      <c r="J37" s="40"/>
      <c r="K37" s="41">
        <v>0</v>
      </c>
      <c r="L37">
        <v>12</v>
      </c>
    </row>
    <row r="38" spans="1:12" x14ac:dyDescent="0.3">
      <c r="A38" s="57">
        <v>22</v>
      </c>
      <c r="B38" s="57">
        <v>3831</v>
      </c>
      <c r="C38" s="60">
        <v>23</v>
      </c>
      <c r="D38" s="57">
        <v>3858</v>
      </c>
      <c r="E38" s="60"/>
      <c r="F38" s="57"/>
      <c r="G38" s="63"/>
      <c r="H38" s="63"/>
      <c r="I38" s="40"/>
      <c r="J38" s="40"/>
      <c r="K38" s="41">
        <v>0</v>
      </c>
      <c r="L38">
        <v>22</v>
      </c>
    </row>
    <row r="39" spans="1:12" x14ac:dyDescent="0.3">
      <c r="A39" s="57">
        <v>11</v>
      </c>
      <c r="B39" s="57">
        <v>3957</v>
      </c>
      <c r="C39" s="60">
        <v>21</v>
      </c>
      <c r="D39" s="57">
        <v>3966</v>
      </c>
      <c r="E39" s="60"/>
      <c r="F39" s="57"/>
      <c r="G39" s="63"/>
      <c r="H39" s="63"/>
      <c r="I39" s="40"/>
      <c r="J39" s="40"/>
      <c r="K39" s="41">
        <v>0</v>
      </c>
      <c r="L39">
        <v>12</v>
      </c>
    </row>
    <row r="40" spans="1:12" x14ac:dyDescent="0.3">
      <c r="A40" s="57">
        <v>11</v>
      </c>
      <c r="B40" s="57">
        <v>4065</v>
      </c>
      <c r="C40" s="60">
        <v>21</v>
      </c>
      <c r="D40" s="57">
        <v>4078</v>
      </c>
      <c r="E40" s="60"/>
      <c r="F40" s="57"/>
      <c r="G40" s="63"/>
      <c r="H40" s="63"/>
      <c r="I40" s="40"/>
      <c r="J40" s="40"/>
      <c r="K40" s="41">
        <v>0</v>
      </c>
      <c r="L40">
        <v>12</v>
      </c>
    </row>
    <row r="41" spans="1:12" x14ac:dyDescent="0.3">
      <c r="A41" s="57">
        <v>22</v>
      </c>
      <c r="B41" s="57">
        <v>4211</v>
      </c>
      <c r="C41" s="60">
        <v>23</v>
      </c>
      <c r="D41" s="57">
        <v>4230</v>
      </c>
      <c r="E41" s="60"/>
      <c r="F41" s="57"/>
      <c r="G41" s="63"/>
      <c r="H41" s="63"/>
      <c r="I41" s="40"/>
      <c r="J41" s="40"/>
      <c r="K41" s="41">
        <v>0</v>
      </c>
      <c r="L41">
        <v>22</v>
      </c>
    </row>
    <row r="42" spans="1:12" x14ac:dyDescent="0.3">
      <c r="A42" s="57">
        <v>22</v>
      </c>
      <c r="B42" s="57">
        <v>4335</v>
      </c>
      <c r="C42" s="60">
        <v>23</v>
      </c>
      <c r="D42" s="57">
        <v>4352</v>
      </c>
      <c r="E42" s="60"/>
      <c r="F42" s="57"/>
      <c r="G42" s="63"/>
      <c r="H42" s="63"/>
      <c r="I42" s="40"/>
      <c r="J42" s="40"/>
      <c r="K42" s="41">
        <v>0</v>
      </c>
      <c r="L42">
        <v>22</v>
      </c>
    </row>
    <row r="43" spans="1:12" x14ac:dyDescent="0.3">
      <c r="A43" s="57">
        <v>22</v>
      </c>
      <c r="B43" s="57">
        <v>4457</v>
      </c>
      <c r="C43" s="60">
        <v>23</v>
      </c>
      <c r="D43" s="57">
        <v>4471</v>
      </c>
      <c r="E43" s="60"/>
      <c r="F43" s="57"/>
      <c r="G43" s="63"/>
      <c r="H43" s="63"/>
      <c r="I43" s="40"/>
      <c r="J43" s="40"/>
      <c r="K43" s="41">
        <v>0</v>
      </c>
      <c r="L43">
        <v>22</v>
      </c>
    </row>
    <row r="44" spans="1:12" x14ac:dyDescent="0.3">
      <c r="A44" s="57">
        <v>22</v>
      </c>
      <c r="B44" s="57">
        <v>4573</v>
      </c>
      <c r="C44" s="60">
        <v>23</v>
      </c>
      <c r="D44" s="57">
        <v>4583</v>
      </c>
      <c r="E44" s="60"/>
      <c r="F44" s="57"/>
      <c r="G44" s="63"/>
      <c r="H44" s="63"/>
      <c r="I44" s="40"/>
      <c r="J44" s="40"/>
      <c r="K44" s="41">
        <v>0</v>
      </c>
      <c r="L44">
        <v>22</v>
      </c>
    </row>
    <row r="45" spans="1:12" x14ac:dyDescent="0.3">
      <c r="A45" s="57">
        <v>11</v>
      </c>
      <c r="B45" s="57">
        <v>4680</v>
      </c>
      <c r="C45" s="60">
        <v>21</v>
      </c>
      <c r="D45" s="57">
        <v>4698</v>
      </c>
      <c r="E45" s="60"/>
      <c r="F45" s="57"/>
      <c r="G45" s="63"/>
      <c r="H45" s="63"/>
      <c r="I45" s="40"/>
      <c r="J45" s="40"/>
      <c r="K45" s="41">
        <v>0</v>
      </c>
      <c r="L45">
        <v>12</v>
      </c>
    </row>
    <row r="46" spans="1:12" x14ac:dyDescent="0.3">
      <c r="A46" s="57">
        <v>11</v>
      </c>
      <c r="B46" s="57">
        <v>4793</v>
      </c>
      <c r="C46" s="60">
        <v>21</v>
      </c>
      <c r="D46" s="57">
        <v>4811</v>
      </c>
      <c r="E46" s="60"/>
      <c r="F46" s="57"/>
      <c r="G46" s="63"/>
      <c r="H46" s="63"/>
      <c r="I46" s="40"/>
      <c r="J46" s="40"/>
      <c r="K46" s="41">
        <v>0</v>
      </c>
      <c r="L46">
        <v>12</v>
      </c>
    </row>
    <row r="47" spans="1:12" x14ac:dyDescent="0.3">
      <c r="A47" s="57">
        <v>11</v>
      </c>
      <c r="B47" s="57">
        <v>4904</v>
      </c>
      <c r="C47" s="60">
        <v>21</v>
      </c>
      <c r="D47" s="57">
        <v>4913</v>
      </c>
      <c r="E47" s="60"/>
      <c r="F47" s="57"/>
      <c r="G47" s="63"/>
      <c r="H47" s="63"/>
      <c r="I47" s="40"/>
      <c r="J47" s="40"/>
      <c r="K47" s="41">
        <v>0</v>
      </c>
      <c r="L47">
        <v>12</v>
      </c>
    </row>
    <row r="48" spans="1:12" x14ac:dyDescent="0.3">
      <c r="A48" s="57">
        <v>22</v>
      </c>
      <c r="B48" s="57">
        <v>5010</v>
      </c>
      <c r="C48" s="60">
        <v>23</v>
      </c>
      <c r="D48" s="57">
        <v>5046</v>
      </c>
      <c r="E48" s="60"/>
      <c r="F48" s="57"/>
      <c r="G48" s="63"/>
      <c r="H48" s="63"/>
      <c r="I48" s="40"/>
      <c r="J48" s="40"/>
      <c r="K48" s="41">
        <v>0</v>
      </c>
      <c r="L48">
        <v>22</v>
      </c>
    </row>
    <row r="49" spans="1:12" x14ac:dyDescent="0.3">
      <c r="A49" s="57">
        <v>11</v>
      </c>
      <c r="B49" s="57">
        <v>5146</v>
      </c>
      <c r="C49" s="60">
        <v>21</v>
      </c>
      <c r="D49" s="57">
        <v>5155</v>
      </c>
      <c r="E49" s="60"/>
      <c r="F49" s="57"/>
      <c r="G49" s="63"/>
      <c r="H49" s="63"/>
      <c r="I49" s="40"/>
      <c r="J49" s="40"/>
      <c r="K49" s="41">
        <v>0</v>
      </c>
      <c r="L49">
        <v>12</v>
      </c>
    </row>
    <row r="50" spans="1:12" x14ac:dyDescent="0.3">
      <c r="A50" s="58">
        <v>22</v>
      </c>
      <c r="B50" s="58">
        <v>5278</v>
      </c>
      <c r="C50" s="61">
        <v>23</v>
      </c>
      <c r="D50" s="58">
        <v>5329</v>
      </c>
      <c r="E50" s="61"/>
      <c r="F50" s="58"/>
      <c r="G50" s="64"/>
      <c r="H50" s="64"/>
      <c r="I50" s="39"/>
      <c r="J50" s="39"/>
      <c r="K50" s="49">
        <v>0</v>
      </c>
      <c r="L50">
        <v>22</v>
      </c>
    </row>
    <row r="51" spans="1:12" x14ac:dyDescent="0.3">
      <c r="A51" s="58">
        <v>22</v>
      </c>
      <c r="B51" s="58">
        <v>5434</v>
      </c>
      <c r="C51" s="61">
        <v>23</v>
      </c>
      <c r="D51" s="58">
        <v>5438</v>
      </c>
      <c r="E51" s="61"/>
      <c r="F51" s="58"/>
      <c r="G51" s="64"/>
      <c r="H51" s="64"/>
      <c r="I51" s="39"/>
      <c r="J51" s="39"/>
      <c r="K51" s="49">
        <v>0</v>
      </c>
      <c r="L51">
        <v>22</v>
      </c>
    </row>
    <row r="52" spans="1:12" x14ac:dyDescent="0.3">
      <c r="A52" s="58">
        <v>11</v>
      </c>
      <c r="B52" s="58">
        <v>5537</v>
      </c>
      <c r="C52" s="61">
        <v>21</v>
      </c>
      <c r="D52" s="58">
        <v>5546</v>
      </c>
      <c r="E52" s="61"/>
      <c r="F52" s="58"/>
      <c r="G52" s="64"/>
      <c r="H52" s="64"/>
      <c r="I52" s="39"/>
      <c r="J52" s="39"/>
      <c r="K52" s="49">
        <v>0</v>
      </c>
      <c r="L52">
        <v>12</v>
      </c>
    </row>
    <row r="53" spans="1:12" x14ac:dyDescent="0.3">
      <c r="A53" s="58">
        <v>11</v>
      </c>
      <c r="B53" s="58">
        <v>5644</v>
      </c>
      <c r="C53" s="61">
        <v>21</v>
      </c>
      <c r="D53" s="58">
        <v>5674</v>
      </c>
      <c r="E53" s="61"/>
      <c r="F53" s="58"/>
      <c r="G53" s="64"/>
      <c r="H53" s="64"/>
      <c r="I53" s="39"/>
      <c r="J53" s="39"/>
      <c r="K53" s="49">
        <v>0</v>
      </c>
      <c r="L53">
        <v>12</v>
      </c>
    </row>
    <row r="54" spans="1:12" x14ac:dyDescent="0.3">
      <c r="A54" s="58">
        <v>22</v>
      </c>
      <c r="B54" s="58">
        <v>5780</v>
      </c>
      <c r="C54" s="61">
        <v>23</v>
      </c>
      <c r="D54" s="58">
        <v>5820</v>
      </c>
      <c r="E54" s="61"/>
      <c r="F54" s="58"/>
      <c r="G54" s="64"/>
      <c r="H54" s="64"/>
      <c r="I54" s="39"/>
      <c r="J54" s="39"/>
      <c r="K54" s="49">
        <v>0</v>
      </c>
      <c r="L54">
        <v>22</v>
      </c>
    </row>
    <row r="55" spans="1:12" x14ac:dyDescent="0.3">
      <c r="A55" s="58">
        <v>22</v>
      </c>
      <c r="B55" s="58">
        <v>5937</v>
      </c>
      <c r="C55" s="61">
        <v>23</v>
      </c>
      <c r="D55" s="58">
        <v>5964</v>
      </c>
      <c r="E55" s="61"/>
      <c r="F55" s="58"/>
      <c r="G55" s="64"/>
      <c r="H55" s="64"/>
      <c r="I55" s="39"/>
      <c r="J55" s="39"/>
      <c r="K55" s="49">
        <v>0</v>
      </c>
      <c r="L55">
        <v>22</v>
      </c>
    </row>
    <row r="56" spans="1:12" x14ac:dyDescent="0.3">
      <c r="A56" s="58">
        <v>11</v>
      </c>
      <c r="B56" s="58">
        <v>6063</v>
      </c>
      <c r="C56" s="61">
        <v>21</v>
      </c>
      <c r="D56" s="58">
        <v>6119</v>
      </c>
      <c r="E56" s="61"/>
      <c r="F56" s="58"/>
      <c r="G56" s="64"/>
      <c r="H56" s="64"/>
      <c r="I56" s="39"/>
      <c r="J56" s="39"/>
      <c r="K56" s="49">
        <v>0</v>
      </c>
      <c r="L56">
        <v>12</v>
      </c>
    </row>
    <row r="57" spans="1:12" x14ac:dyDescent="0.3">
      <c r="A57" s="58">
        <v>11</v>
      </c>
      <c r="B57" s="58">
        <v>6216</v>
      </c>
      <c r="C57" s="61">
        <v>21</v>
      </c>
      <c r="D57" s="58">
        <v>6226</v>
      </c>
      <c r="E57" s="61"/>
      <c r="F57" s="58"/>
      <c r="G57" s="64"/>
      <c r="H57" s="64"/>
      <c r="I57" s="39"/>
      <c r="J57" s="39"/>
      <c r="K57" s="49">
        <v>0</v>
      </c>
      <c r="L57">
        <v>12</v>
      </c>
    </row>
    <row r="58" spans="1:12" x14ac:dyDescent="0.3">
      <c r="A58" s="58">
        <v>22</v>
      </c>
      <c r="B58" s="58">
        <v>6353</v>
      </c>
      <c r="C58" s="61">
        <v>23</v>
      </c>
      <c r="D58" s="58">
        <v>6378</v>
      </c>
      <c r="E58" s="61"/>
      <c r="F58" s="58"/>
      <c r="G58" s="64"/>
      <c r="H58" s="64"/>
      <c r="I58" s="39"/>
      <c r="J58" s="39"/>
      <c r="K58" s="49">
        <v>0</v>
      </c>
      <c r="L58">
        <v>22</v>
      </c>
    </row>
    <row r="59" spans="1:12" x14ac:dyDescent="0.3">
      <c r="A59" s="58">
        <v>22</v>
      </c>
      <c r="B59" s="58">
        <v>6483</v>
      </c>
      <c r="C59" s="61">
        <v>23</v>
      </c>
      <c r="D59" s="58">
        <v>6501</v>
      </c>
      <c r="E59" s="61"/>
      <c r="F59" s="58"/>
      <c r="G59" s="64"/>
      <c r="H59" s="64"/>
      <c r="I59" s="39"/>
      <c r="J59" s="39"/>
      <c r="K59" s="49">
        <v>0</v>
      </c>
      <c r="L59">
        <v>22</v>
      </c>
    </row>
    <row r="60" spans="1:12" x14ac:dyDescent="0.3">
      <c r="A60" s="58">
        <v>22</v>
      </c>
      <c r="B60" s="58">
        <v>6621</v>
      </c>
      <c r="C60" s="61">
        <v>23</v>
      </c>
      <c r="D60" s="58">
        <v>6635</v>
      </c>
      <c r="E60" s="61"/>
      <c r="F60" s="58"/>
      <c r="G60" s="64"/>
      <c r="H60" s="64"/>
      <c r="I60" s="39"/>
      <c r="J60" s="39"/>
      <c r="K60" s="49">
        <v>0</v>
      </c>
      <c r="L60">
        <v>22</v>
      </c>
    </row>
    <row r="61" spans="1:12" x14ac:dyDescent="0.3">
      <c r="A61" s="58">
        <v>11</v>
      </c>
      <c r="B61" s="58">
        <v>6733</v>
      </c>
      <c r="C61" s="61">
        <v>21</v>
      </c>
      <c r="D61" s="58">
        <v>6746</v>
      </c>
      <c r="E61" s="61"/>
      <c r="F61" s="58"/>
      <c r="G61" s="64"/>
      <c r="H61" s="64"/>
      <c r="I61" s="39"/>
      <c r="J61" s="39"/>
      <c r="K61" s="49">
        <v>0</v>
      </c>
      <c r="L61">
        <v>12</v>
      </c>
    </row>
    <row r="62" spans="1:12" x14ac:dyDescent="0.3">
      <c r="A62" s="58">
        <v>11</v>
      </c>
      <c r="B62" s="58">
        <v>6846</v>
      </c>
      <c r="C62" s="61">
        <v>21</v>
      </c>
      <c r="D62" s="58">
        <v>6876</v>
      </c>
      <c r="E62" s="61"/>
      <c r="F62" s="58"/>
      <c r="G62" s="64"/>
      <c r="H62" s="64"/>
      <c r="I62" s="39"/>
      <c r="J62" s="39"/>
      <c r="K62" s="49">
        <v>0</v>
      </c>
      <c r="L62">
        <v>12</v>
      </c>
    </row>
    <row r="63" spans="1:12" x14ac:dyDescent="0.3">
      <c r="A63" s="58">
        <v>11</v>
      </c>
      <c r="B63" s="58">
        <v>6968</v>
      </c>
      <c r="C63" s="61">
        <v>21</v>
      </c>
      <c r="D63" s="58">
        <v>6997</v>
      </c>
      <c r="E63" s="61"/>
      <c r="F63" s="58"/>
      <c r="G63" s="64"/>
      <c r="H63" s="64"/>
      <c r="I63" s="39"/>
      <c r="J63" s="39"/>
      <c r="K63" s="49">
        <v>0</v>
      </c>
      <c r="L63">
        <v>12</v>
      </c>
    </row>
    <row r="64" spans="1:12" x14ac:dyDescent="0.3">
      <c r="A64" s="57">
        <v>22</v>
      </c>
      <c r="B64" s="57">
        <v>7129</v>
      </c>
      <c r="C64" s="60">
        <v>23</v>
      </c>
      <c r="D64" s="57">
        <v>7145</v>
      </c>
      <c r="E64" s="60"/>
      <c r="F64" s="57"/>
      <c r="G64" s="63"/>
      <c r="H64" s="63"/>
      <c r="I64" s="40"/>
      <c r="J64" s="40"/>
      <c r="K64" s="41">
        <v>0</v>
      </c>
      <c r="L64">
        <v>22</v>
      </c>
    </row>
    <row r="65" spans="1:12" x14ac:dyDescent="0.3">
      <c r="A65" s="57">
        <v>11</v>
      </c>
      <c r="B65" s="57">
        <v>7243</v>
      </c>
      <c r="C65" s="60">
        <v>21</v>
      </c>
      <c r="D65" s="57">
        <v>7254</v>
      </c>
      <c r="E65" s="60"/>
      <c r="F65" s="57"/>
      <c r="G65" s="63"/>
      <c r="H65" s="63"/>
      <c r="I65" s="40"/>
      <c r="J65" s="40"/>
      <c r="K65" s="41">
        <v>0</v>
      </c>
      <c r="L65">
        <v>12</v>
      </c>
    </row>
    <row r="66" spans="1:12" x14ac:dyDescent="0.3">
      <c r="A66" s="57">
        <v>11</v>
      </c>
      <c r="B66" s="57">
        <v>7347</v>
      </c>
      <c r="C66" s="60">
        <v>21</v>
      </c>
      <c r="D66" s="57">
        <v>7363</v>
      </c>
      <c r="E66" s="60"/>
      <c r="F66" s="57"/>
      <c r="G66" s="63"/>
      <c r="H66" s="63"/>
      <c r="I66" s="40"/>
      <c r="J66" s="40"/>
      <c r="K66" s="41">
        <v>0</v>
      </c>
      <c r="L66">
        <v>12</v>
      </c>
    </row>
    <row r="67" spans="1:12" x14ac:dyDescent="0.3">
      <c r="A67" s="57">
        <v>22</v>
      </c>
      <c r="B67" s="57">
        <v>7480</v>
      </c>
      <c r="C67" s="60">
        <v>23</v>
      </c>
      <c r="D67" s="57">
        <v>7516</v>
      </c>
      <c r="E67" s="60"/>
      <c r="F67" s="57"/>
      <c r="G67" s="63"/>
      <c r="H67" s="63"/>
      <c r="I67" s="40"/>
      <c r="J67" s="40"/>
      <c r="K67" s="41">
        <v>0</v>
      </c>
      <c r="L67">
        <v>22</v>
      </c>
    </row>
    <row r="68" spans="1:12" x14ac:dyDescent="0.3">
      <c r="A68" s="57">
        <v>22</v>
      </c>
      <c r="B68" s="57">
        <v>7621</v>
      </c>
      <c r="C68" s="60">
        <v>23</v>
      </c>
      <c r="D68" s="57">
        <v>7637</v>
      </c>
      <c r="E68" s="60"/>
      <c r="F68" s="57"/>
      <c r="G68" s="63"/>
      <c r="H68" s="63"/>
      <c r="I68" s="40"/>
      <c r="J68" s="40"/>
      <c r="K68" s="41">
        <v>0</v>
      </c>
      <c r="L68">
        <v>22</v>
      </c>
    </row>
    <row r="69" spans="1:12" x14ac:dyDescent="0.3">
      <c r="A69" s="57">
        <v>11</v>
      </c>
      <c r="B69" s="57">
        <v>7735</v>
      </c>
      <c r="C69" s="60">
        <v>21</v>
      </c>
      <c r="D69" s="57">
        <v>7744</v>
      </c>
      <c r="E69" s="60"/>
      <c r="F69" s="57"/>
      <c r="G69" s="63"/>
      <c r="H69" s="63"/>
      <c r="I69" s="40"/>
      <c r="J69" s="40"/>
      <c r="K69" s="41">
        <v>0</v>
      </c>
      <c r="L69">
        <v>12</v>
      </c>
    </row>
    <row r="70" spans="1:12" x14ac:dyDescent="0.3">
      <c r="A70" s="57">
        <v>22</v>
      </c>
      <c r="B70" s="57">
        <v>7867</v>
      </c>
      <c r="C70" s="60">
        <v>23</v>
      </c>
      <c r="D70" s="57">
        <v>7881</v>
      </c>
      <c r="E70" s="60"/>
      <c r="F70" s="57"/>
      <c r="G70" s="63"/>
      <c r="H70" s="63"/>
      <c r="I70" s="40"/>
      <c r="J70" s="40"/>
      <c r="K70" s="41">
        <v>0</v>
      </c>
      <c r="L70">
        <v>22</v>
      </c>
    </row>
    <row r="71" spans="1:12" x14ac:dyDescent="0.3">
      <c r="A71" s="57">
        <v>22</v>
      </c>
      <c r="B71" s="57">
        <v>7986</v>
      </c>
      <c r="C71" s="60">
        <v>23</v>
      </c>
      <c r="D71" s="57">
        <v>8020</v>
      </c>
      <c r="E71" s="60"/>
      <c r="F71" s="57"/>
      <c r="G71" s="63"/>
      <c r="H71" s="63"/>
      <c r="I71" s="40"/>
      <c r="J71" s="40"/>
      <c r="K71" s="41">
        <v>0</v>
      </c>
      <c r="L71">
        <v>22</v>
      </c>
    </row>
    <row r="72" spans="1:12" x14ac:dyDescent="0.3">
      <c r="A72" s="57">
        <v>22</v>
      </c>
      <c r="B72" s="57">
        <v>8142</v>
      </c>
      <c r="C72" s="60">
        <v>23</v>
      </c>
      <c r="D72" s="57">
        <v>8154</v>
      </c>
      <c r="E72" s="60"/>
      <c r="F72" s="57"/>
      <c r="G72" s="63"/>
      <c r="H72" s="63"/>
      <c r="I72" s="40"/>
      <c r="J72" s="40"/>
      <c r="K72" s="41">
        <v>0</v>
      </c>
      <c r="L72">
        <v>22</v>
      </c>
    </row>
    <row r="73" spans="1:12" x14ac:dyDescent="0.3">
      <c r="A73" s="57">
        <v>22</v>
      </c>
      <c r="B73" s="57">
        <v>8264</v>
      </c>
      <c r="C73" s="60">
        <v>23</v>
      </c>
      <c r="D73" s="57">
        <v>8311</v>
      </c>
      <c r="E73" s="60"/>
      <c r="F73" s="57"/>
      <c r="G73" s="63"/>
      <c r="H73" s="63"/>
      <c r="I73" s="40"/>
      <c r="J73" s="40"/>
      <c r="K73" s="41">
        <v>0</v>
      </c>
      <c r="L73">
        <v>22</v>
      </c>
    </row>
    <row r="74" spans="1:12" x14ac:dyDescent="0.3">
      <c r="A74" s="57">
        <v>22</v>
      </c>
      <c r="B74" s="57">
        <v>8418</v>
      </c>
      <c r="C74" s="60">
        <v>23</v>
      </c>
      <c r="D74" s="57">
        <v>8427</v>
      </c>
      <c r="E74" s="60"/>
      <c r="F74" s="57"/>
      <c r="G74" s="63"/>
      <c r="H74" s="63"/>
      <c r="I74" s="40"/>
      <c r="J74" s="40"/>
      <c r="K74" s="41">
        <v>0</v>
      </c>
      <c r="L74">
        <v>22</v>
      </c>
    </row>
    <row r="75" spans="1:12" x14ac:dyDescent="0.3">
      <c r="A75" s="57">
        <v>22</v>
      </c>
      <c r="B75" s="57">
        <v>8530</v>
      </c>
      <c r="C75" s="60">
        <v>23</v>
      </c>
      <c r="D75" s="57">
        <v>8548</v>
      </c>
      <c r="E75" s="60"/>
      <c r="F75" s="57"/>
      <c r="G75" s="63"/>
      <c r="H75" s="63"/>
      <c r="I75" s="40"/>
      <c r="J75" s="40"/>
      <c r="K75" s="41">
        <v>0</v>
      </c>
      <c r="L75">
        <v>22</v>
      </c>
    </row>
    <row r="76" spans="1:12" x14ac:dyDescent="0.3">
      <c r="A76" s="57">
        <v>22</v>
      </c>
      <c r="B76" s="57">
        <v>8658</v>
      </c>
      <c r="C76" s="60">
        <v>23</v>
      </c>
      <c r="D76" s="57">
        <v>8707</v>
      </c>
      <c r="E76" s="60"/>
      <c r="F76" s="57"/>
      <c r="G76" s="63"/>
      <c r="H76" s="63"/>
      <c r="I76" s="40"/>
      <c r="J76" s="40"/>
      <c r="K76" s="41">
        <v>0</v>
      </c>
      <c r="L76">
        <v>22</v>
      </c>
    </row>
    <row r="77" spans="1:12" x14ac:dyDescent="0.3">
      <c r="A77" s="57">
        <v>22</v>
      </c>
      <c r="B77" s="57">
        <v>8812</v>
      </c>
      <c r="C77" s="60">
        <v>23</v>
      </c>
      <c r="D77" s="57">
        <v>8817</v>
      </c>
      <c r="E77" s="60"/>
      <c r="F77" s="57"/>
      <c r="G77" s="63"/>
      <c r="H77" s="63"/>
      <c r="I77" s="40"/>
      <c r="J77" s="40"/>
      <c r="K77" s="41">
        <v>0</v>
      </c>
      <c r="L77">
        <v>22</v>
      </c>
    </row>
    <row r="78" spans="1:12" x14ac:dyDescent="0.3">
      <c r="A78" s="58">
        <v>22</v>
      </c>
      <c r="B78" s="58">
        <v>8925</v>
      </c>
      <c r="C78" s="61">
        <v>23</v>
      </c>
      <c r="D78" s="58">
        <v>8947</v>
      </c>
      <c r="E78" s="61"/>
      <c r="F78" s="58"/>
      <c r="G78" s="64"/>
      <c r="H78" s="64"/>
      <c r="I78" s="39"/>
      <c r="J78" s="39"/>
      <c r="K78" s="49">
        <v>0</v>
      </c>
      <c r="L78">
        <v>22</v>
      </c>
    </row>
    <row r="79" spans="1:12" x14ac:dyDescent="0.3">
      <c r="A79" s="58">
        <v>22</v>
      </c>
      <c r="B79" s="58">
        <v>9053</v>
      </c>
      <c r="C79" s="61">
        <v>23</v>
      </c>
      <c r="D79" s="58">
        <v>9058</v>
      </c>
      <c r="E79" s="61"/>
      <c r="F79" s="58"/>
      <c r="G79" s="64"/>
      <c r="H79" s="64"/>
      <c r="I79" s="39"/>
      <c r="J79" s="39"/>
      <c r="K79" s="49">
        <v>0</v>
      </c>
      <c r="L79">
        <v>22</v>
      </c>
    </row>
    <row r="80" spans="1:12" x14ac:dyDescent="0.3">
      <c r="A80" s="58">
        <v>22</v>
      </c>
      <c r="B80" s="58">
        <v>9167</v>
      </c>
      <c r="C80" s="61">
        <v>23</v>
      </c>
      <c r="D80" s="58">
        <v>9184</v>
      </c>
      <c r="E80" s="61"/>
      <c r="F80" s="58"/>
      <c r="G80" s="64"/>
      <c r="H80" s="64"/>
      <c r="I80" s="39"/>
      <c r="J80" s="39"/>
      <c r="K80" s="49">
        <v>0</v>
      </c>
      <c r="L80">
        <v>22</v>
      </c>
    </row>
    <row r="81" spans="1:12" x14ac:dyDescent="0.3">
      <c r="A81" s="58">
        <v>22</v>
      </c>
      <c r="B81" s="58">
        <v>9287</v>
      </c>
      <c r="C81" s="61">
        <v>23</v>
      </c>
      <c r="D81" s="58">
        <v>9292</v>
      </c>
      <c r="E81" s="61"/>
      <c r="F81" s="58"/>
      <c r="G81" s="64"/>
      <c r="H81" s="64"/>
      <c r="I81" s="39"/>
      <c r="J81" s="39"/>
      <c r="K81" s="49">
        <v>0</v>
      </c>
      <c r="L81">
        <v>22</v>
      </c>
    </row>
    <row r="82" spans="1:12" x14ac:dyDescent="0.3">
      <c r="A82" s="58">
        <v>22</v>
      </c>
      <c r="B82" s="58">
        <v>9397</v>
      </c>
      <c r="C82" s="61">
        <v>23</v>
      </c>
      <c r="D82" s="58">
        <v>9401</v>
      </c>
      <c r="E82" s="61"/>
      <c r="F82" s="58"/>
      <c r="G82" s="64"/>
      <c r="H82" s="64"/>
      <c r="I82" s="39"/>
      <c r="J82" s="39"/>
      <c r="K82" s="49">
        <v>0</v>
      </c>
      <c r="L82">
        <v>22</v>
      </c>
    </row>
    <row r="83" spans="1:12" x14ac:dyDescent="0.3">
      <c r="A83" s="58">
        <v>22</v>
      </c>
      <c r="B83" s="58">
        <v>9517</v>
      </c>
      <c r="C83" s="61">
        <v>23</v>
      </c>
      <c r="D83" s="58">
        <v>9528</v>
      </c>
      <c r="E83" s="61"/>
      <c r="F83" s="58"/>
      <c r="G83" s="64"/>
      <c r="H83" s="64"/>
      <c r="I83" s="39"/>
      <c r="J83" s="39"/>
      <c r="K83" s="49">
        <v>0</v>
      </c>
      <c r="L83">
        <v>22</v>
      </c>
    </row>
    <row r="84" spans="1:12" x14ac:dyDescent="0.3">
      <c r="A84" s="58">
        <v>22</v>
      </c>
      <c r="B84" s="58">
        <v>9636</v>
      </c>
      <c r="C84" s="61">
        <v>23</v>
      </c>
      <c r="D84" s="58">
        <v>9640</v>
      </c>
      <c r="E84" s="61"/>
      <c r="F84" s="58"/>
      <c r="G84" s="64"/>
      <c r="H84" s="64"/>
      <c r="I84" s="39"/>
      <c r="J84" s="39"/>
      <c r="K84" s="49">
        <v>0</v>
      </c>
      <c r="L84">
        <v>22</v>
      </c>
    </row>
    <row r="85" spans="1:12" x14ac:dyDescent="0.3">
      <c r="A85" s="58">
        <v>22</v>
      </c>
      <c r="B85" s="58">
        <v>9749</v>
      </c>
      <c r="C85" s="61">
        <v>23</v>
      </c>
      <c r="D85" s="58">
        <v>9755</v>
      </c>
      <c r="E85" s="61"/>
      <c r="F85" s="58"/>
      <c r="G85" s="64"/>
      <c r="H85" s="64"/>
      <c r="I85" s="39"/>
      <c r="J85" s="39"/>
      <c r="K85" s="49">
        <v>0</v>
      </c>
      <c r="L85">
        <v>22</v>
      </c>
    </row>
    <row r="86" spans="1:12" x14ac:dyDescent="0.3">
      <c r="A86" s="58">
        <v>22</v>
      </c>
      <c r="B86" s="58">
        <v>9859</v>
      </c>
      <c r="C86" s="61">
        <v>23</v>
      </c>
      <c r="D86" s="58">
        <v>9864</v>
      </c>
      <c r="E86" s="61"/>
      <c r="F86" s="58"/>
      <c r="G86" s="64"/>
      <c r="H86" s="64"/>
      <c r="I86" s="39"/>
      <c r="J86" s="39"/>
      <c r="K86" s="49">
        <v>0</v>
      </c>
      <c r="L86">
        <v>22</v>
      </c>
    </row>
    <row r="87" spans="1:12" x14ac:dyDescent="0.3">
      <c r="A87" s="58">
        <v>11</v>
      </c>
      <c r="B87" s="58">
        <v>9964</v>
      </c>
      <c r="C87" s="61">
        <v>21</v>
      </c>
      <c r="D87" s="58">
        <v>9972</v>
      </c>
      <c r="E87" s="61"/>
      <c r="F87" s="58"/>
      <c r="G87" s="64"/>
      <c r="H87" s="64"/>
      <c r="I87" s="39"/>
      <c r="J87" s="39"/>
      <c r="K87" s="49">
        <v>0</v>
      </c>
      <c r="L87">
        <v>12</v>
      </c>
    </row>
    <row r="88" spans="1:12" x14ac:dyDescent="0.3">
      <c r="A88" s="58">
        <v>11</v>
      </c>
      <c r="B88" s="58">
        <v>10068</v>
      </c>
      <c r="C88" s="61">
        <v>21</v>
      </c>
      <c r="D88" s="58">
        <v>10081</v>
      </c>
      <c r="E88" s="61"/>
      <c r="F88" s="58"/>
      <c r="G88" s="64"/>
      <c r="H88" s="64"/>
      <c r="I88" s="39"/>
      <c r="J88" s="39"/>
      <c r="K88" s="49">
        <v>0</v>
      </c>
      <c r="L88">
        <v>12</v>
      </c>
    </row>
    <row r="89" spans="1:12" x14ac:dyDescent="0.3">
      <c r="A89" s="58">
        <v>22</v>
      </c>
      <c r="B89" s="58">
        <v>10209</v>
      </c>
      <c r="C89" s="61">
        <v>23</v>
      </c>
      <c r="D89" s="58">
        <v>10218</v>
      </c>
      <c r="E89" s="61"/>
      <c r="F89" s="58"/>
      <c r="G89" s="64"/>
      <c r="H89" s="64"/>
      <c r="I89" s="39"/>
      <c r="J89" s="39"/>
      <c r="K89" s="49">
        <v>0</v>
      </c>
      <c r="L89">
        <v>22</v>
      </c>
    </row>
    <row r="90" spans="1:12" x14ac:dyDescent="0.3">
      <c r="A90" s="58">
        <v>11</v>
      </c>
      <c r="B90" s="58">
        <v>10310</v>
      </c>
      <c r="C90" s="61">
        <v>21</v>
      </c>
      <c r="D90" s="58">
        <v>10393</v>
      </c>
      <c r="E90" s="61"/>
      <c r="F90" s="58"/>
      <c r="G90" s="64"/>
      <c r="H90" s="64"/>
      <c r="I90" s="39"/>
      <c r="J90" s="39"/>
      <c r="K90" s="49">
        <v>0</v>
      </c>
      <c r="L90">
        <v>12</v>
      </c>
    </row>
    <row r="91" spans="1:12" x14ac:dyDescent="0.3">
      <c r="A91" s="58">
        <v>11</v>
      </c>
      <c r="B91" s="58">
        <v>10487</v>
      </c>
      <c r="C91" s="61">
        <v>21</v>
      </c>
      <c r="D91" s="58">
        <v>10495</v>
      </c>
      <c r="E91" s="61"/>
      <c r="F91" s="58"/>
      <c r="G91" s="64"/>
      <c r="H91" s="64"/>
      <c r="I91" s="39"/>
      <c r="J91" s="39"/>
      <c r="K91" s="49">
        <v>1</v>
      </c>
      <c r="L91">
        <v>12</v>
      </c>
    </row>
    <row r="92" spans="1:12" x14ac:dyDescent="0.3">
      <c r="A92" s="17"/>
      <c r="B92" s="17"/>
      <c r="C92" s="17"/>
      <c r="D92" s="17"/>
      <c r="E92" s="17"/>
      <c r="F92" s="17"/>
      <c r="G92" s="17"/>
      <c r="H9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145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65</v>
      </c>
      <c r="V3" s="25" t="s">
        <v>118</v>
      </c>
      <c r="W3">
        <f>COUNTA(L7:L17)</f>
        <v>11</v>
      </c>
      <c r="AA3" s="25" t="s">
        <v>118</v>
      </c>
      <c r="AB3">
        <f>COUNTA(L18:L28)</f>
        <v>11</v>
      </c>
      <c r="AF3" s="25" t="s">
        <v>118</v>
      </c>
      <c r="AG3">
        <f>COUNTA(L29:L38)</f>
        <v>10</v>
      </c>
      <c r="AK3" s="25" t="s">
        <v>118</v>
      </c>
      <c r="AL3">
        <f>COUNTA(L39:L49)</f>
        <v>11</v>
      </c>
      <c r="AP3" s="25" t="s">
        <v>118</v>
      </c>
      <c r="AQ3">
        <f>COUNTA(L50:L60)</f>
        <v>11</v>
      </c>
      <c r="AU3" s="25" t="s">
        <v>118</v>
      </c>
      <c r="AV3">
        <f>COUNTA(L61:L71)</f>
        <v>11</v>
      </c>
    </row>
    <row r="4" spans="1:48" x14ac:dyDescent="0.3">
      <c r="P4" s="25" t="s">
        <v>86</v>
      </c>
      <c r="Q4" s="26">
        <f>SUM(O7:O14)</f>
        <v>65</v>
      </c>
      <c r="V4" s="25" t="s">
        <v>119</v>
      </c>
      <c r="W4">
        <f>SUM(U7:U14)</f>
        <v>11</v>
      </c>
      <c r="AA4" s="25" t="s">
        <v>119</v>
      </c>
      <c r="AB4">
        <f>SUM(Z7:Z14)</f>
        <v>11</v>
      </c>
      <c r="AF4" s="25" t="s">
        <v>119</v>
      </c>
      <c r="AG4">
        <f>SUM(AE7:AE14)</f>
        <v>10</v>
      </c>
      <c r="AK4" s="25" t="s">
        <v>119</v>
      </c>
      <c r="AL4">
        <f>SUM(AJ7:AJ14)</f>
        <v>11</v>
      </c>
      <c r="AP4" s="25" t="s">
        <v>119</v>
      </c>
      <c r="AQ4">
        <f>SUM(AO7:AO14)</f>
        <v>11</v>
      </c>
      <c r="AU4" s="25" t="s">
        <v>119</v>
      </c>
      <c r="AV4">
        <f>SUM(AT7:AT14)</f>
        <v>11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22</v>
      </c>
      <c r="B7" s="56">
        <v>49</v>
      </c>
      <c r="C7" s="59">
        <v>23</v>
      </c>
      <c r="D7" s="56">
        <v>83</v>
      </c>
      <c r="E7" s="59"/>
      <c r="F7" s="56"/>
      <c r="G7" s="62"/>
      <c r="H7" s="62"/>
      <c r="I7" s="40"/>
      <c r="J7" s="40"/>
      <c r="K7" s="41">
        <v>0</v>
      </c>
      <c r="L7">
        <v>22</v>
      </c>
      <c r="N7" s="34">
        <v>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</v>
      </c>
      <c r="U7" s="34">
        <f>COUNTIF(L7:L17,T7)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COUNTIF(L18:L28,Y7)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COUNTIF(L29:L38,AD7)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COUNTIF(L39:L49,AI7)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COUNTIF(L50:L60,AN7)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COUNTIF(L61:L71,AS7)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7">
        <v>11</v>
      </c>
      <c r="B8" s="57">
        <v>181</v>
      </c>
      <c r="C8" s="60">
        <v>21</v>
      </c>
      <c r="D8" s="57">
        <v>198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33</v>
      </c>
      <c r="P8" s="34">
        <f>O8/$Q$4</f>
        <v>0.50769230769230766</v>
      </c>
      <c r="Q8" s="34">
        <f>IF(P8=0,0,(P8*((LOG(P8))/LOG(2))))</f>
        <v>-0.49650972140169286</v>
      </c>
      <c r="T8" s="34">
        <f>N8</f>
        <v>12</v>
      </c>
      <c r="U8" s="34">
        <f>COUNTIF(L7:L17,T8)</f>
        <v>4</v>
      </c>
      <c r="V8" s="53"/>
      <c r="W8" s="54"/>
      <c r="Y8" s="34">
        <f>N8</f>
        <v>12</v>
      </c>
      <c r="Z8" s="34">
        <f>COUNTIF(L18:L28,Y8)</f>
        <v>5</v>
      </c>
      <c r="AA8" s="53"/>
      <c r="AB8" s="54"/>
      <c r="AD8" s="34">
        <f>N8</f>
        <v>12</v>
      </c>
      <c r="AE8" s="34">
        <f>COUNTIF(L29:L38,AD8)</f>
        <v>6</v>
      </c>
      <c r="AF8" s="53"/>
      <c r="AG8" s="54"/>
      <c r="AI8" s="34">
        <f>N8</f>
        <v>12</v>
      </c>
      <c r="AJ8" s="34">
        <f>COUNTIF(L39:L49,AI8)</f>
        <v>5</v>
      </c>
      <c r="AK8" s="53"/>
      <c r="AL8" s="54"/>
      <c r="AN8" s="34">
        <f>N8</f>
        <v>12</v>
      </c>
      <c r="AO8" s="34">
        <f>COUNTIF(L50:L60,AN8)</f>
        <v>3</v>
      </c>
      <c r="AP8" s="53"/>
      <c r="AQ8" s="54"/>
      <c r="AS8" s="34">
        <f>N8</f>
        <v>12</v>
      </c>
      <c r="AT8" s="34">
        <f>COUNTIF(L61:L71,AS8)</f>
        <v>10</v>
      </c>
      <c r="AU8" s="53"/>
      <c r="AV8" s="54"/>
    </row>
    <row r="9" spans="1:48" x14ac:dyDescent="0.3">
      <c r="A9" s="57">
        <v>22</v>
      </c>
      <c r="B9" s="57">
        <v>302</v>
      </c>
      <c r="C9" s="60">
        <v>23</v>
      </c>
      <c r="D9" s="57">
        <v>315</v>
      </c>
      <c r="E9" s="60"/>
      <c r="F9" s="57"/>
      <c r="G9" s="63"/>
      <c r="H9" s="63"/>
      <c r="I9" s="40"/>
      <c r="J9" s="40"/>
      <c r="K9" s="41">
        <v>0</v>
      </c>
      <c r="L9">
        <v>22</v>
      </c>
      <c r="N9" s="34">
        <v>21</v>
      </c>
      <c r="O9" s="34">
        <f>COUNTIF($L$7:$L$500,N9)</f>
        <v>1</v>
      </c>
      <c r="P9" s="34">
        <f>O9/$Q$4</f>
        <v>1.5384615384615385E-2</v>
      </c>
      <c r="Q9" s="34">
        <f>IF(P9=0,0,(P9*((LOG(P9))/LOG(2))))</f>
        <v>-9.2651812508130066E-2</v>
      </c>
      <c r="T9" s="34">
        <f>N9</f>
        <v>21</v>
      </c>
      <c r="U9" s="34">
        <f>COUNTIF(L7:L17,T9)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COUNTIF(L18:L28,Y9)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COUNTIF(L29:L38,AD9)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COUNTIF(L39:L49,AI9)</f>
        <v>1</v>
      </c>
      <c r="AK9" s="34">
        <f>AJ9/(AL4-AJ8)</f>
        <v>0.16666666666666666</v>
      </c>
      <c r="AL9" s="34">
        <f>IF(AK9=0,0,(AK9*((LOG(AK9))/LOG(2))))</f>
        <v>-0.43082708345352599</v>
      </c>
      <c r="AN9" s="34">
        <f>N9</f>
        <v>21</v>
      </c>
      <c r="AO9" s="34">
        <f>COUNTIF(L50:L60,AN9)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COUNTIF(L61:L71,AS9)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11</v>
      </c>
      <c r="B10" s="57">
        <v>412</v>
      </c>
      <c r="C10" s="60">
        <v>21</v>
      </c>
      <c r="D10" s="57">
        <v>444</v>
      </c>
      <c r="E10" s="60"/>
      <c r="F10" s="57"/>
      <c r="G10" s="63"/>
      <c r="H10" s="63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31</v>
      </c>
      <c r="P10" s="34">
        <f>O10/$Q$4</f>
        <v>0.47692307692307695</v>
      </c>
      <c r="Q10" s="34">
        <f>IF(P10=0,0,(P10*((LOG(P10))/LOG(2))))</f>
        <v>-0.50943563972136863</v>
      </c>
      <c r="T10" s="34">
        <f>N10</f>
        <v>22</v>
      </c>
      <c r="U10" s="34">
        <f>COUNTIF(L7:L17,T10)</f>
        <v>7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COUNTIF(L18:L28,Y10)</f>
        <v>6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COUNTIF(L29:L38,AD10)</f>
        <v>4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COUNTIF(L39:L49,AI10)</f>
        <v>5</v>
      </c>
      <c r="AK10" s="34">
        <f>AJ10/(AL4-AJ8)</f>
        <v>0.83333333333333337</v>
      </c>
      <c r="AL10" s="34">
        <f>IF(AK10=0,0,(AK10*((LOG(AK10))/LOG(2))))</f>
        <v>-0.21919533819482812</v>
      </c>
      <c r="AN10" s="34">
        <f>N10</f>
        <v>22</v>
      </c>
      <c r="AO10" s="34">
        <f>COUNTIF(L50:L60,AN10)</f>
        <v>8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COUNTIF(L61:L71,AS10)</f>
        <v>1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7">
        <v>11</v>
      </c>
      <c r="B11" s="57">
        <v>541</v>
      </c>
      <c r="C11" s="60">
        <v>21</v>
      </c>
      <c r="D11" s="57">
        <v>556</v>
      </c>
      <c r="E11" s="60"/>
      <c r="F11" s="57"/>
      <c r="G11" s="63"/>
      <c r="H11" s="63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COUNTIF(L7:L17,T11)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COUNTIF(L18:L28,Y11)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COUNTIF(L29:L38,AD11)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COUNTIF(L39:L49,AI11)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COUNTIF(L50:L60,AN11)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COUNTIF(L61:L71,AS11)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650</v>
      </c>
      <c r="C12" s="60">
        <v>21</v>
      </c>
      <c r="D12" s="57">
        <v>665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COUNTIF(L7:L17,T12)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COUNTIF(L18:L28,Y12)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COUNTIF(L29:L38,AD12)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COUNTIF(L39:L49,AI12)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COUNTIF(L50:L60,AN12)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COUNTIF(L61:L71,AS12)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22</v>
      </c>
      <c r="B13" s="57">
        <v>818</v>
      </c>
      <c r="C13" s="60">
        <v>23</v>
      </c>
      <c r="D13" s="57">
        <v>873</v>
      </c>
      <c r="E13" s="60"/>
      <c r="F13" s="57"/>
      <c r="G13" s="63"/>
      <c r="H13" s="63"/>
      <c r="I13" s="40"/>
      <c r="J13" s="40"/>
      <c r="K13" s="41">
        <v>0</v>
      </c>
      <c r="L13">
        <v>22</v>
      </c>
      <c r="N13" s="34"/>
      <c r="O13" s="34"/>
      <c r="P13" s="34"/>
      <c r="Q13" s="34"/>
      <c r="T13" s="34">
        <f>N13</f>
        <v>0</v>
      </c>
      <c r="U13" s="34">
        <f>COUNTIF(L7:L17,T13)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COUNTIF(L18:L28,Y13)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COUNTIF(L29:L38,AD13)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COUNTIF(L39:L49,AI13)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COUNTIF(L50:L60,AN13)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COUNTIF(L61:L71,AS13)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22</v>
      </c>
      <c r="B14" s="57">
        <v>984</v>
      </c>
      <c r="C14" s="60">
        <v>23</v>
      </c>
      <c r="D14" s="57">
        <v>1006</v>
      </c>
      <c r="E14" s="60"/>
      <c r="F14" s="57"/>
      <c r="G14" s="63"/>
      <c r="H14" s="63"/>
      <c r="I14" s="40"/>
      <c r="J14" s="40"/>
      <c r="K14" s="41">
        <v>0</v>
      </c>
      <c r="L14">
        <v>22</v>
      </c>
      <c r="N14" s="34"/>
      <c r="O14" s="34"/>
      <c r="P14" s="34"/>
      <c r="Q14" s="34"/>
      <c r="T14" s="34">
        <f>N14</f>
        <v>0</v>
      </c>
      <c r="U14" s="34">
        <f>COUNTIF(L7:L17,T14)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COUNTIF(L18:L28,Y14)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COUNTIF(L29:L38,AD14)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COUNTIF(L39:L49,AI14)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COUNTIF(L50:L60,AN14)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COUNTIF(L61:L71,AS14)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22</v>
      </c>
      <c r="B15" s="57">
        <v>1112</v>
      </c>
      <c r="C15" s="60">
        <v>23</v>
      </c>
      <c r="D15" s="57">
        <v>1137</v>
      </c>
      <c r="E15" s="60"/>
      <c r="F15" s="57"/>
      <c r="G15" s="63"/>
      <c r="H15" s="63"/>
      <c r="I15" s="40"/>
      <c r="J15" s="40"/>
      <c r="K15" s="41">
        <v>0</v>
      </c>
      <c r="L15">
        <v>22</v>
      </c>
      <c r="P15">
        <f>SUM(P7:P14)</f>
        <v>1</v>
      </c>
      <c r="Q15">
        <f>-SUM(Q7:Q14)</f>
        <v>1.0985971736311915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0.65002242164835411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22</v>
      </c>
      <c r="B16" s="57">
        <v>1268</v>
      </c>
      <c r="C16" s="60">
        <v>23</v>
      </c>
      <c r="D16" s="57">
        <v>1282</v>
      </c>
      <c r="E16" s="60"/>
      <c r="F16" s="57"/>
      <c r="G16" s="63"/>
      <c r="H16" s="63"/>
      <c r="I16" s="40"/>
      <c r="J16" s="40"/>
      <c r="K16" s="41">
        <v>0</v>
      </c>
      <c r="L16">
        <v>22</v>
      </c>
      <c r="P16" s="27" t="s">
        <v>90</v>
      </c>
      <c r="Q16" s="27">
        <f>Q15/(LOG(Q4)/LOG(2))</f>
        <v>0.18241947482094131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0.18789861841651431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7">
        <v>22</v>
      </c>
      <c r="B17" s="57">
        <v>1387</v>
      </c>
      <c r="C17" s="60">
        <v>23</v>
      </c>
      <c r="D17" s="57">
        <v>1405</v>
      </c>
      <c r="E17" s="60"/>
      <c r="F17" s="57"/>
      <c r="G17" s="63"/>
      <c r="H17" s="63"/>
      <c r="I17" s="40"/>
      <c r="J17" s="40"/>
      <c r="K17" s="41">
        <v>0</v>
      </c>
      <c r="L17">
        <v>22</v>
      </c>
    </row>
    <row r="18" spans="1:22" x14ac:dyDescent="0.3">
      <c r="A18" s="58">
        <v>11</v>
      </c>
      <c r="B18" s="58">
        <v>1504</v>
      </c>
      <c r="C18" s="61">
        <v>21</v>
      </c>
      <c r="D18" s="58">
        <v>1513</v>
      </c>
      <c r="E18" s="61"/>
      <c r="F18" s="58"/>
      <c r="G18" s="64"/>
      <c r="H18" s="64"/>
      <c r="I18" s="39"/>
      <c r="J18" s="39"/>
      <c r="K18" s="49">
        <v>0</v>
      </c>
      <c r="L18">
        <v>12</v>
      </c>
    </row>
    <row r="19" spans="1:22" x14ac:dyDescent="0.3">
      <c r="A19" s="58">
        <v>22</v>
      </c>
      <c r="B19" s="58">
        <v>1630</v>
      </c>
      <c r="C19" s="61">
        <v>23</v>
      </c>
      <c r="D19" s="58">
        <v>1668</v>
      </c>
      <c r="E19" s="61"/>
      <c r="F19" s="58"/>
      <c r="G19" s="64"/>
      <c r="H19" s="64"/>
      <c r="I19" s="39"/>
      <c r="J19" s="39"/>
      <c r="K19" s="49">
        <v>0</v>
      </c>
      <c r="L19">
        <v>22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22</v>
      </c>
      <c r="B20" s="58">
        <v>1783</v>
      </c>
      <c r="C20" s="61">
        <v>23</v>
      </c>
      <c r="D20" s="58">
        <v>1792</v>
      </c>
      <c r="E20" s="61"/>
      <c r="F20" s="58"/>
      <c r="G20" s="64"/>
      <c r="H20" s="64"/>
      <c r="I20" s="39"/>
      <c r="J20" s="39"/>
      <c r="K20" s="49">
        <v>0</v>
      </c>
      <c r="L20">
        <v>22</v>
      </c>
      <c r="N20" s="38">
        <f>COUNTIF(L7:L71,G3)</f>
        <v>33</v>
      </c>
      <c r="O20" s="38"/>
      <c r="P20" s="45">
        <v>11</v>
      </c>
      <c r="Q20" s="45">
        <v>11</v>
      </c>
      <c r="R20" s="45">
        <v>10</v>
      </c>
      <c r="S20" s="45">
        <v>11</v>
      </c>
      <c r="T20" s="45">
        <v>11</v>
      </c>
      <c r="U20" s="45">
        <v>11</v>
      </c>
      <c r="V20" s="44"/>
    </row>
    <row r="21" spans="1:22" x14ac:dyDescent="0.3">
      <c r="A21" s="58">
        <v>22</v>
      </c>
      <c r="B21" s="58">
        <v>1904</v>
      </c>
      <c r="C21" s="61">
        <v>23</v>
      </c>
      <c r="D21" s="58">
        <v>1917</v>
      </c>
      <c r="E21" s="61"/>
      <c r="F21" s="58"/>
      <c r="G21" s="64"/>
      <c r="H21" s="64"/>
      <c r="I21" s="39"/>
      <c r="J21" s="39"/>
      <c r="K21" s="49">
        <v>0</v>
      </c>
      <c r="L21">
        <v>22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22</v>
      </c>
      <c r="B22" s="58">
        <v>2022</v>
      </c>
      <c r="C22" s="61">
        <v>23</v>
      </c>
      <c r="D22" s="58">
        <v>2027</v>
      </c>
      <c r="E22" s="61"/>
      <c r="F22" s="58"/>
      <c r="G22" s="64"/>
      <c r="H22" s="64"/>
      <c r="I22" s="39"/>
      <c r="J22" s="39"/>
      <c r="K22" s="49">
        <v>0</v>
      </c>
      <c r="L22">
        <v>22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8">
        <v>22</v>
      </c>
      <c r="B23" s="58">
        <v>2138</v>
      </c>
      <c r="C23" s="61">
        <v>23</v>
      </c>
      <c r="D23" s="58">
        <v>2168</v>
      </c>
      <c r="E23" s="61"/>
      <c r="F23" s="58"/>
      <c r="G23" s="64"/>
      <c r="H23" s="64"/>
      <c r="I23" s="39"/>
      <c r="J23" s="39"/>
      <c r="K23" s="49">
        <v>0</v>
      </c>
      <c r="L23">
        <v>22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8">
        <v>11</v>
      </c>
      <c r="B24" s="58">
        <v>2269</v>
      </c>
      <c r="C24" s="61">
        <v>21</v>
      </c>
      <c r="D24" s="58">
        <v>2287</v>
      </c>
      <c r="E24" s="61"/>
      <c r="F24" s="58"/>
      <c r="G24" s="64"/>
      <c r="H24" s="64"/>
      <c r="I24" s="39"/>
      <c r="J24" s="39"/>
      <c r="K24" s="49">
        <v>0</v>
      </c>
      <c r="L24">
        <v>12</v>
      </c>
      <c r="O24" s="43" t="s">
        <v>106</v>
      </c>
      <c r="P24" s="45">
        <f>U8</f>
        <v>4</v>
      </c>
      <c r="Q24" s="45">
        <f>Z8</f>
        <v>5</v>
      </c>
      <c r="R24" s="45">
        <f>AE8</f>
        <v>6</v>
      </c>
      <c r="S24" s="45">
        <f>AJ8</f>
        <v>5</v>
      </c>
      <c r="T24" s="45">
        <f>AO8</f>
        <v>3</v>
      </c>
      <c r="U24" s="45">
        <f>AT8</f>
        <v>10</v>
      </c>
      <c r="V24" s="43"/>
    </row>
    <row r="25" spans="1:22" x14ac:dyDescent="0.3">
      <c r="A25" s="58">
        <v>11</v>
      </c>
      <c r="B25" s="58">
        <v>2384</v>
      </c>
      <c r="C25" s="61">
        <v>21</v>
      </c>
      <c r="D25" s="58">
        <v>2393</v>
      </c>
      <c r="E25" s="61"/>
      <c r="F25" s="58"/>
      <c r="G25" s="64"/>
      <c r="H25" s="64"/>
      <c r="I25" s="39"/>
      <c r="J25" s="39"/>
      <c r="K25" s="49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8">
        <v>11</v>
      </c>
      <c r="B26" s="58">
        <v>2491</v>
      </c>
      <c r="C26" s="61">
        <v>21</v>
      </c>
      <c r="D26" s="58">
        <v>2512</v>
      </c>
      <c r="E26" s="61"/>
      <c r="F26" s="58"/>
      <c r="G26" s="64"/>
      <c r="H26" s="64"/>
      <c r="I26" s="39"/>
      <c r="J26" s="39"/>
      <c r="K26" s="49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8">
        <v>22</v>
      </c>
      <c r="B27" s="58">
        <v>2612</v>
      </c>
      <c r="C27" s="61">
        <v>23</v>
      </c>
      <c r="D27" s="58">
        <v>2641</v>
      </c>
      <c r="E27" s="61"/>
      <c r="F27" s="58"/>
      <c r="G27" s="64"/>
      <c r="H27" s="64"/>
      <c r="I27" s="39"/>
      <c r="J27" s="39"/>
      <c r="K27" s="49">
        <v>0</v>
      </c>
      <c r="L27">
        <v>22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8">
        <v>11</v>
      </c>
      <c r="B28" s="58">
        <v>2738</v>
      </c>
      <c r="C28" s="61">
        <v>21</v>
      </c>
      <c r="D28" s="58">
        <v>2765</v>
      </c>
      <c r="E28" s="61"/>
      <c r="F28" s="58"/>
      <c r="G28" s="64"/>
      <c r="H28" s="64"/>
      <c r="I28" s="39"/>
      <c r="J28" s="39"/>
      <c r="K28" s="49">
        <v>0</v>
      </c>
      <c r="L28">
        <v>12</v>
      </c>
      <c r="N28" s="39"/>
      <c r="O28" s="48" t="s">
        <v>110</v>
      </c>
      <c r="P28">
        <f>D17/P20</f>
        <v>127.72727272727273</v>
      </c>
      <c r="Q28">
        <f>(D28-D17)/Q20</f>
        <v>123.63636363636364</v>
      </c>
      <c r="R28">
        <f>(D38-D28)/R20</f>
        <v>123.9</v>
      </c>
      <c r="S28">
        <f>(D49-D38)/S20</f>
        <v>138.45454545454547</v>
      </c>
      <c r="T28">
        <f>(D60-D49)/T20</f>
        <v>130</v>
      </c>
      <c r="U28">
        <f>(D71-D60)/U20</f>
        <v>129.36363636363637</v>
      </c>
    </row>
    <row r="29" spans="1:22" x14ac:dyDescent="0.3">
      <c r="A29" s="57">
        <v>22</v>
      </c>
      <c r="B29" s="57">
        <v>2874</v>
      </c>
      <c r="C29" s="60">
        <v>23</v>
      </c>
      <c r="D29" s="57">
        <v>2901</v>
      </c>
      <c r="E29" s="60"/>
      <c r="F29" s="57"/>
      <c r="G29" s="63"/>
      <c r="H29" s="63"/>
      <c r="I29" s="40"/>
      <c r="J29" s="40"/>
      <c r="K29" s="41">
        <v>0</v>
      </c>
      <c r="L29">
        <v>22</v>
      </c>
    </row>
    <row r="30" spans="1:22" x14ac:dyDescent="0.3">
      <c r="A30" s="57">
        <v>11</v>
      </c>
      <c r="B30" s="57">
        <v>2998</v>
      </c>
      <c r="C30" s="60">
        <v>21</v>
      </c>
      <c r="D30" s="57">
        <v>3012</v>
      </c>
      <c r="E30" s="60"/>
      <c r="F30" s="57"/>
      <c r="G30" s="63"/>
      <c r="H30" s="63"/>
      <c r="I30" s="40"/>
      <c r="J30" s="40"/>
      <c r="K30" s="41">
        <v>0</v>
      </c>
      <c r="L30">
        <v>12</v>
      </c>
    </row>
    <row r="31" spans="1:22" x14ac:dyDescent="0.3">
      <c r="A31" s="57">
        <v>11</v>
      </c>
      <c r="B31" s="57">
        <v>3110</v>
      </c>
      <c r="C31" s="60">
        <v>21</v>
      </c>
      <c r="D31" s="57">
        <v>3123</v>
      </c>
      <c r="E31" s="60"/>
      <c r="F31" s="57"/>
      <c r="G31" s="63"/>
      <c r="H31" s="63"/>
      <c r="I31" s="40"/>
      <c r="J31" s="40"/>
      <c r="K31" s="41">
        <v>0</v>
      </c>
      <c r="L31">
        <v>12</v>
      </c>
    </row>
    <row r="32" spans="1:22" x14ac:dyDescent="0.3">
      <c r="A32" s="57">
        <v>22</v>
      </c>
      <c r="B32" s="57">
        <v>3239</v>
      </c>
      <c r="C32" s="60">
        <v>23</v>
      </c>
      <c r="D32" s="57">
        <v>3274</v>
      </c>
      <c r="E32" s="60"/>
      <c r="F32" s="57"/>
      <c r="G32" s="63"/>
      <c r="H32" s="63"/>
      <c r="I32" s="40"/>
      <c r="J32" s="40"/>
      <c r="K32" s="41">
        <v>0</v>
      </c>
      <c r="L32">
        <v>22</v>
      </c>
    </row>
    <row r="33" spans="1:12" x14ac:dyDescent="0.3">
      <c r="A33" s="57">
        <v>11</v>
      </c>
      <c r="B33" s="57">
        <v>3372</v>
      </c>
      <c r="C33" s="60">
        <v>21</v>
      </c>
      <c r="D33" s="57">
        <v>3408</v>
      </c>
      <c r="E33" s="60"/>
      <c r="F33" s="57"/>
      <c r="G33" s="63"/>
      <c r="H33" s="63"/>
      <c r="I33" s="40"/>
      <c r="J33" s="40"/>
      <c r="K33" s="41">
        <v>0</v>
      </c>
      <c r="L33">
        <v>12</v>
      </c>
    </row>
    <row r="34" spans="1:12" x14ac:dyDescent="0.3">
      <c r="A34" s="57">
        <v>22</v>
      </c>
      <c r="B34" s="57">
        <v>3509</v>
      </c>
      <c r="C34" s="60">
        <v>23</v>
      </c>
      <c r="D34" s="57">
        <v>3521</v>
      </c>
      <c r="E34" s="60"/>
      <c r="F34" s="57"/>
      <c r="G34" s="63"/>
      <c r="H34" s="63"/>
      <c r="I34" s="40"/>
      <c r="J34" s="40"/>
      <c r="K34" s="41">
        <v>0</v>
      </c>
      <c r="L34">
        <v>22</v>
      </c>
    </row>
    <row r="35" spans="1:12" x14ac:dyDescent="0.3">
      <c r="A35" s="57">
        <v>11</v>
      </c>
      <c r="B35" s="57">
        <v>3619</v>
      </c>
      <c r="C35" s="60">
        <v>21</v>
      </c>
      <c r="D35" s="57">
        <v>3628</v>
      </c>
      <c r="E35" s="60"/>
      <c r="F35" s="57"/>
      <c r="G35" s="63"/>
      <c r="H35" s="63"/>
      <c r="I35" s="40"/>
      <c r="J35" s="40"/>
      <c r="K35" s="41">
        <v>0</v>
      </c>
      <c r="L35">
        <v>12</v>
      </c>
    </row>
    <row r="36" spans="1:12" x14ac:dyDescent="0.3">
      <c r="A36" s="57">
        <v>11</v>
      </c>
      <c r="B36" s="57">
        <v>3727</v>
      </c>
      <c r="C36" s="60">
        <v>21</v>
      </c>
      <c r="D36" s="57">
        <v>3733</v>
      </c>
      <c r="E36" s="60"/>
      <c r="F36" s="57"/>
      <c r="G36" s="63"/>
      <c r="H36" s="63"/>
      <c r="I36" s="40"/>
      <c r="J36" s="40"/>
      <c r="K36" s="41">
        <v>0</v>
      </c>
      <c r="L36">
        <v>12</v>
      </c>
    </row>
    <row r="37" spans="1:12" x14ac:dyDescent="0.3">
      <c r="A37" s="57">
        <v>22</v>
      </c>
      <c r="B37" s="57">
        <v>3885</v>
      </c>
      <c r="C37" s="60">
        <v>23</v>
      </c>
      <c r="D37" s="57">
        <v>3893</v>
      </c>
      <c r="E37" s="60"/>
      <c r="F37" s="57"/>
      <c r="G37" s="63"/>
      <c r="H37" s="63"/>
      <c r="I37" s="40"/>
      <c r="J37" s="40"/>
      <c r="K37" s="41">
        <v>0</v>
      </c>
      <c r="L37">
        <v>22</v>
      </c>
    </row>
    <row r="38" spans="1:12" x14ac:dyDescent="0.3">
      <c r="A38" s="57">
        <v>11</v>
      </c>
      <c r="B38" s="57">
        <v>3994</v>
      </c>
      <c r="C38" s="60">
        <v>21</v>
      </c>
      <c r="D38" s="57">
        <v>4004</v>
      </c>
      <c r="E38" s="60"/>
      <c r="F38" s="57"/>
      <c r="G38" s="63"/>
      <c r="H38" s="63"/>
      <c r="I38" s="40"/>
      <c r="J38" s="40"/>
      <c r="K38" s="41">
        <v>0</v>
      </c>
      <c r="L38">
        <v>12</v>
      </c>
    </row>
    <row r="39" spans="1:12" x14ac:dyDescent="0.3">
      <c r="A39" s="58">
        <v>11</v>
      </c>
      <c r="B39" s="58">
        <v>4099</v>
      </c>
      <c r="C39" s="61">
        <v>21</v>
      </c>
      <c r="D39" s="58">
        <v>4121</v>
      </c>
      <c r="E39" s="61"/>
      <c r="F39" s="58"/>
      <c r="G39" s="64"/>
      <c r="H39" s="64"/>
      <c r="I39" s="39"/>
      <c r="J39" s="39"/>
      <c r="K39" s="49">
        <v>0</v>
      </c>
      <c r="L39">
        <v>12</v>
      </c>
    </row>
    <row r="40" spans="1:12" x14ac:dyDescent="0.3">
      <c r="A40" s="58">
        <v>11</v>
      </c>
      <c r="B40" s="58">
        <v>4218</v>
      </c>
      <c r="C40" s="61">
        <v>21</v>
      </c>
      <c r="D40" s="58">
        <v>4238</v>
      </c>
      <c r="E40" s="61"/>
      <c r="F40" s="58"/>
      <c r="G40" s="64"/>
      <c r="H40" s="64"/>
      <c r="I40" s="39"/>
      <c r="J40" s="39"/>
      <c r="K40" s="49">
        <v>0</v>
      </c>
      <c r="L40">
        <v>12</v>
      </c>
    </row>
    <row r="41" spans="1:12" x14ac:dyDescent="0.3">
      <c r="A41" s="58">
        <v>22</v>
      </c>
      <c r="B41" s="58">
        <v>4377</v>
      </c>
      <c r="C41" s="61">
        <v>14</v>
      </c>
      <c r="D41" s="58">
        <v>4466</v>
      </c>
      <c r="E41" s="61"/>
      <c r="F41" s="58"/>
      <c r="G41" s="64"/>
      <c r="H41" s="64"/>
      <c r="I41" s="39"/>
      <c r="J41" s="39"/>
      <c r="K41" s="49">
        <v>0</v>
      </c>
      <c r="L41">
        <v>21</v>
      </c>
    </row>
    <row r="42" spans="1:12" x14ac:dyDescent="0.3">
      <c r="A42" s="58">
        <v>22</v>
      </c>
      <c r="B42" s="58">
        <v>4569</v>
      </c>
      <c r="C42" s="61">
        <v>23</v>
      </c>
      <c r="D42" s="58">
        <v>4587</v>
      </c>
      <c r="E42" s="61"/>
      <c r="F42" s="58"/>
      <c r="G42" s="64"/>
      <c r="H42" s="64"/>
      <c r="I42" s="39"/>
      <c r="J42" s="39"/>
      <c r="K42" s="49">
        <v>0</v>
      </c>
      <c r="L42">
        <v>22</v>
      </c>
    </row>
    <row r="43" spans="1:12" x14ac:dyDescent="0.3">
      <c r="A43" s="58">
        <v>11</v>
      </c>
      <c r="B43" s="58">
        <v>4685</v>
      </c>
      <c r="C43" s="61">
        <v>21</v>
      </c>
      <c r="D43" s="58">
        <v>4698</v>
      </c>
      <c r="E43" s="61"/>
      <c r="F43" s="58"/>
      <c r="G43" s="64"/>
      <c r="H43" s="64"/>
      <c r="I43" s="39"/>
      <c r="J43" s="39"/>
      <c r="K43" s="49">
        <v>0</v>
      </c>
      <c r="L43">
        <v>12</v>
      </c>
    </row>
    <row r="44" spans="1:12" x14ac:dyDescent="0.3">
      <c r="A44" s="58">
        <v>22</v>
      </c>
      <c r="B44" s="58">
        <v>4803</v>
      </c>
      <c r="C44" s="61">
        <v>23</v>
      </c>
      <c r="D44" s="58">
        <v>4865</v>
      </c>
      <c r="E44" s="61"/>
      <c r="F44" s="58"/>
      <c r="G44" s="64"/>
      <c r="H44" s="64"/>
      <c r="I44" s="39"/>
      <c r="J44" s="39"/>
      <c r="K44" s="49">
        <v>0</v>
      </c>
      <c r="L44">
        <v>22</v>
      </c>
    </row>
    <row r="45" spans="1:12" x14ac:dyDescent="0.3">
      <c r="A45" s="58">
        <v>22</v>
      </c>
      <c r="B45" s="58">
        <v>4978</v>
      </c>
      <c r="C45" s="61">
        <v>23</v>
      </c>
      <c r="D45" s="58">
        <v>4987</v>
      </c>
      <c r="E45" s="61"/>
      <c r="F45" s="58"/>
      <c r="G45" s="64"/>
      <c r="H45" s="64"/>
      <c r="I45" s="39"/>
      <c r="J45" s="39"/>
      <c r="K45" s="49">
        <v>0</v>
      </c>
      <c r="L45">
        <v>22</v>
      </c>
    </row>
    <row r="46" spans="1:12" x14ac:dyDescent="0.3">
      <c r="A46" s="58">
        <v>11</v>
      </c>
      <c r="B46" s="58">
        <v>5085</v>
      </c>
      <c r="C46" s="61">
        <v>21</v>
      </c>
      <c r="D46" s="58">
        <v>5094</v>
      </c>
      <c r="E46" s="61"/>
      <c r="F46" s="58"/>
      <c r="G46" s="64"/>
      <c r="H46" s="64"/>
      <c r="I46" s="39"/>
      <c r="J46" s="39"/>
      <c r="K46" s="49">
        <v>0</v>
      </c>
      <c r="L46">
        <v>12</v>
      </c>
    </row>
    <row r="47" spans="1:12" x14ac:dyDescent="0.3">
      <c r="A47" s="58">
        <v>11</v>
      </c>
      <c r="B47" s="58">
        <v>5190</v>
      </c>
      <c r="C47" s="61">
        <v>21</v>
      </c>
      <c r="D47" s="58">
        <v>5215</v>
      </c>
      <c r="E47" s="61"/>
      <c r="F47" s="58"/>
      <c r="G47" s="64"/>
      <c r="H47" s="64"/>
      <c r="I47" s="39"/>
      <c r="J47" s="39"/>
      <c r="K47" s="49">
        <v>0</v>
      </c>
      <c r="L47">
        <v>12</v>
      </c>
    </row>
    <row r="48" spans="1:12" x14ac:dyDescent="0.3">
      <c r="A48" s="58">
        <v>22</v>
      </c>
      <c r="B48" s="58">
        <v>5344</v>
      </c>
      <c r="C48" s="61">
        <v>23</v>
      </c>
      <c r="D48" s="58">
        <v>5352</v>
      </c>
      <c r="E48" s="61"/>
      <c r="F48" s="58"/>
      <c r="G48" s="64"/>
      <c r="H48" s="64"/>
      <c r="I48" s="39"/>
      <c r="J48" s="39"/>
      <c r="K48" s="49">
        <v>0</v>
      </c>
      <c r="L48">
        <v>22</v>
      </c>
    </row>
    <row r="49" spans="1:12" x14ac:dyDescent="0.3">
      <c r="A49" s="58">
        <v>22</v>
      </c>
      <c r="B49" s="58">
        <v>5512</v>
      </c>
      <c r="C49" s="61">
        <v>23</v>
      </c>
      <c r="D49" s="58">
        <v>5527</v>
      </c>
      <c r="E49" s="61"/>
      <c r="F49" s="58"/>
      <c r="G49" s="64"/>
      <c r="H49" s="64"/>
      <c r="I49" s="39"/>
      <c r="J49" s="39"/>
      <c r="K49" s="49">
        <v>0</v>
      </c>
      <c r="L49">
        <v>22</v>
      </c>
    </row>
    <row r="50" spans="1:12" x14ac:dyDescent="0.3">
      <c r="A50" s="57">
        <v>22</v>
      </c>
      <c r="B50" s="57">
        <v>5632</v>
      </c>
      <c r="C50" s="60">
        <v>23</v>
      </c>
      <c r="D50" s="57">
        <v>5641</v>
      </c>
      <c r="E50" s="60"/>
      <c r="F50" s="57"/>
      <c r="G50" s="63"/>
      <c r="H50" s="63"/>
      <c r="I50" s="40"/>
      <c r="J50" s="40"/>
      <c r="K50" s="41">
        <v>0</v>
      </c>
      <c r="L50">
        <v>22</v>
      </c>
    </row>
    <row r="51" spans="1:12" x14ac:dyDescent="0.3">
      <c r="A51" s="57">
        <v>22</v>
      </c>
      <c r="B51" s="57">
        <v>5816</v>
      </c>
      <c r="C51" s="60">
        <v>23</v>
      </c>
      <c r="D51" s="57">
        <v>5826</v>
      </c>
      <c r="E51" s="60"/>
      <c r="F51" s="57"/>
      <c r="G51" s="63"/>
      <c r="H51" s="63"/>
      <c r="I51" s="40"/>
      <c r="J51" s="40"/>
      <c r="K51" s="41">
        <v>0</v>
      </c>
      <c r="L51">
        <v>22</v>
      </c>
    </row>
    <row r="52" spans="1:12" x14ac:dyDescent="0.3">
      <c r="A52" s="57">
        <v>22</v>
      </c>
      <c r="B52" s="57">
        <v>5933</v>
      </c>
      <c r="C52" s="60">
        <v>23</v>
      </c>
      <c r="D52" s="57">
        <v>5941</v>
      </c>
      <c r="E52" s="60"/>
      <c r="F52" s="57"/>
      <c r="G52" s="63"/>
      <c r="H52" s="63"/>
      <c r="I52" s="40"/>
      <c r="J52" s="40"/>
      <c r="K52" s="41">
        <v>0</v>
      </c>
      <c r="L52">
        <v>22</v>
      </c>
    </row>
    <row r="53" spans="1:12" x14ac:dyDescent="0.3">
      <c r="A53" s="57">
        <v>22</v>
      </c>
      <c r="B53" s="57">
        <v>6052</v>
      </c>
      <c r="C53" s="60">
        <v>23</v>
      </c>
      <c r="D53" s="57">
        <v>6103</v>
      </c>
      <c r="E53" s="60"/>
      <c r="F53" s="57"/>
      <c r="G53" s="63"/>
      <c r="H53" s="63"/>
      <c r="I53" s="40"/>
      <c r="J53" s="40"/>
      <c r="K53" s="41">
        <v>0</v>
      </c>
      <c r="L53">
        <v>22</v>
      </c>
    </row>
    <row r="54" spans="1:12" x14ac:dyDescent="0.3">
      <c r="A54" s="57">
        <v>22</v>
      </c>
      <c r="B54" s="57">
        <v>6221</v>
      </c>
      <c r="C54" s="60">
        <v>23</v>
      </c>
      <c r="D54" s="57">
        <v>6230</v>
      </c>
      <c r="E54" s="60"/>
      <c r="F54" s="57"/>
      <c r="G54" s="63"/>
      <c r="H54" s="63"/>
      <c r="I54" s="40"/>
      <c r="J54" s="40"/>
      <c r="K54" s="41">
        <v>0</v>
      </c>
      <c r="L54">
        <v>22</v>
      </c>
    </row>
    <row r="55" spans="1:12" x14ac:dyDescent="0.3">
      <c r="A55" s="57">
        <v>11</v>
      </c>
      <c r="B55" s="57">
        <v>6329</v>
      </c>
      <c r="C55" s="60">
        <v>21</v>
      </c>
      <c r="D55" s="57">
        <v>6345</v>
      </c>
      <c r="E55" s="60"/>
      <c r="F55" s="57"/>
      <c r="G55" s="63"/>
      <c r="H55" s="63"/>
      <c r="I55" s="40"/>
      <c r="J55" s="40"/>
      <c r="K55" s="41">
        <v>0</v>
      </c>
      <c r="L55">
        <v>12</v>
      </c>
    </row>
    <row r="56" spans="1:12" x14ac:dyDescent="0.3">
      <c r="A56" s="57">
        <v>11</v>
      </c>
      <c r="B56" s="57">
        <v>6439</v>
      </c>
      <c r="C56" s="60">
        <v>21</v>
      </c>
      <c r="D56" s="57">
        <v>6454</v>
      </c>
      <c r="E56" s="60"/>
      <c r="F56" s="57"/>
      <c r="G56" s="63"/>
      <c r="H56" s="63"/>
      <c r="I56" s="40"/>
      <c r="J56" s="40"/>
      <c r="K56" s="41">
        <v>0</v>
      </c>
      <c r="L56">
        <v>12</v>
      </c>
    </row>
    <row r="57" spans="1:12" x14ac:dyDescent="0.3">
      <c r="A57" s="57">
        <v>22</v>
      </c>
      <c r="B57" s="57">
        <v>6562</v>
      </c>
      <c r="C57" s="60">
        <v>23</v>
      </c>
      <c r="D57" s="57">
        <v>6578</v>
      </c>
      <c r="E57" s="60"/>
      <c r="F57" s="57"/>
      <c r="G57" s="63"/>
      <c r="H57" s="63"/>
      <c r="I57" s="40"/>
      <c r="J57" s="40"/>
      <c r="K57" s="41">
        <v>0</v>
      </c>
      <c r="L57">
        <v>22</v>
      </c>
    </row>
    <row r="58" spans="1:12" x14ac:dyDescent="0.3">
      <c r="A58" s="57">
        <v>22</v>
      </c>
      <c r="B58" s="57">
        <v>6681</v>
      </c>
      <c r="C58" s="60">
        <v>23</v>
      </c>
      <c r="D58" s="57">
        <v>6706</v>
      </c>
      <c r="E58" s="60"/>
      <c r="F58" s="57"/>
      <c r="G58" s="63"/>
      <c r="H58" s="63"/>
      <c r="I58" s="40"/>
      <c r="J58" s="40"/>
      <c r="K58" s="41">
        <v>0</v>
      </c>
      <c r="L58">
        <v>22</v>
      </c>
    </row>
    <row r="59" spans="1:12" x14ac:dyDescent="0.3">
      <c r="A59" s="57">
        <v>11</v>
      </c>
      <c r="B59" s="57">
        <v>6805</v>
      </c>
      <c r="C59" s="60">
        <v>21</v>
      </c>
      <c r="D59" s="57">
        <v>6818</v>
      </c>
      <c r="E59" s="60"/>
      <c r="F59" s="57"/>
      <c r="G59" s="63"/>
      <c r="H59" s="63"/>
      <c r="I59" s="40"/>
      <c r="J59" s="40"/>
      <c r="K59" s="41">
        <v>0</v>
      </c>
      <c r="L59">
        <v>12</v>
      </c>
    </row>
    <row r="60" spans="1:12" x14ac:dyDescent="0.3">
      <c r="A60" s="57">
        <v>22</v>
      </c>
      <c r="B60" s="57">
        <v>6935</v>
      </c>
      <c r="C60" s="60">
        <v>23</v>
      </c>
      <c r="D60" s="57">
        <v>6957</v>
      </c>
      <c r="E60" s="60"/>
      <c r="F60" s="57"/>
      <c r="G60" s="63"/>
      <c r="H60" s="63"/>
      <c r="I60" s="40"/>
      <c r="J60" s="40"/>
      <c r="K60" s="41">
        <v>0</v>
      </c>
      <c r="L60">
        <v>22</v>
      </c>
    </row>
    <row r="61" spans="1:12" x14ac:dyDescent="0.3">
      <c r="A61" s="58">
        <v>11</v>
      </c>
      <c r="B61" s="58">
        <v>7054</v>
      </c>
      <c r="C61" s="61">
        <v>21</v>
      </c>
      <c r="D61" s="58">
        <v>7094</v>
      </c>
      <c r="E61" s="61"/>
      <c r="F61" s="58"/>
      <c r="G61" s="64"/>
      <c r="H61" s="64"/>
      <c r="I61" s="39"/>
      <c r="J61" s="39"/>
      <c r="K61" s="49">
        <v>0</v>
      </c>
      <c r="L61">
        <v>12</v>
      </c>
    </row>
    <row r="62" spans="1:12" x14ac:dyDescent="0.3">
      <c r="A62" s="58">
        <v>11</v>
      </c>
      <c r="B62" s="58">
        <v>7188</v>
      </c>
      <c r="C62" s="61">
        <v>21</v>
      </c>
      <c r="D62" s="58">
        <v>7201</v>
      </c>
      <c r="E62" s="61"/>
      <c r="F62" s="58"/>
      <c r="G62" s="64"/>
      <c r="H62" s="64"/>
      <c r="I62" s="39"/>
      <c r="J62" s="39"/>
      <c r="K62" s="49">
        <v>0</v>
      </c>
      <c r="L62">
        <v>12</v>
      </c>
    </row>
    <row r="63" spans="1:12" x14ac:dyDescent="0.3">
      <c r="A63" s="58">
        <v>11</v>
      </c>
      <c r="B63" s="58">
        <v>7297</v>
      </c>
      <c r="C63" s="61">
        <v>21</v>
      </c>
      <c r="D63" s="58">
        <v>7317</v>
      </c>
      <c r="E63" s="61"/>
      <c r="F63" s="58"/>
      <c r="G63" s="64"/>
      <c r="H63" s="64"/>
      <c r="I63" s="39"/>
      <c r="J63" s="39"/>
      <c r="K63" s="49">
        <v>0</v>
      </c>
      <c r="L63">
        <v>12</v>
      </c>
    </row>
    <row r="64" spans="1:12" x14ac:dyDescent="0.3">
      <c r="A64" s="58">
        <v>11</v>
      </c>
      <c r="B64" s="58">
        <v>7413</v>
      </c>
      <c r="C64" s="61">
        <v>21</v>
      </c>
      <c r="D64" s="58">
        <v>7449</v>
      </c>
      <c r="E64" s="61"/>
      <c r="F64" s="58"/>
      <c r="G64" s="64"/>
      <c r="H64" s="64"/>
      <c r="I64" s="39"/>
      <c r="J64" s="39"/>
      <c r="K64" s="49">
        <v>0</v>
      </c>
      <c r="L64">
        <v>12</v>
      </c>
    </row>
    <row r="65" spans="1:12" x14ac:dyDescent="0.3">
      <c r="A65" s="58">
        <v>11</v>
      </c>
      <c r="B65" s="58">
        <v>7545</v>
      </c>
      <c r="C65" s="61">
        <v>21</v>
      </c>
      <c r="D65" s="58">
        <v>7559</v>
      </c>
      <c r="E65" s="61"/>
      <c r="F65" s="58"/>
      <c r="G65" s="64"/>
      <c r="H65" s="64"/>
      <c r="I65" s="39"/>
      <c r="J65" s="39"/>
      <c r="K65" s="49">
        <v>0</v>
      </c>
      <c r="L65">
        <v>12</v>
      </c>
    </row>
    <row r="66" spans="1:12" x14ac:dyDescent="0.3">
      <c r="A66" s="58">
        <v>11</v>
      </c>
      <c r="B66" s="58">
        <v>7651</v>
      </c>
      <c r="C66" s="61">
        <v>21</v>
      </c>
      <c r="D66" s="58">
        <v>7693</v>
      </c>
      <c r="E66" s="61"/>
      <c r="F66" s="58"/>
      <c r="G66" s="64"/>
      <c r="H66" s="64"/>
      <c r="I66" s="39"/>
      <c r="J66" s="39"/>
      <c r="K66" s="49">
        <v>0</v>
      </c>
      <c r="L66">
        <v>12</v>
      </c>
    </row>
    <row r="67" spans="1:12" x14ac:dyDescent="0.3">
      <c r="A67" s="58">
        <v>11</v>
      </c>
      <c r="B67" s="58">
        <v>7786</v>
      </c>
      <c r="C67" s="61">
        <v>21</v>
      </c>
      <c r="D67" s="58">
        <v>7804</v>
      </c>
      <c r="E67" s="61"/>
      <c r="F67" s="58"/>
      <c r="G67" s="64"/>
      <c r="H67" s="64"/>
      <c r="I67" s="39"/>
      <c r="J67" s="39"/>
      <c r="K67" s="49">
        <v>0</v>
      </c>
      <c r="L67">
        <v>12</v>
      </c>
    </row>
    <row r="68" spans="1:12" x14ac:dyDescent="0.3">
      <c r="A68" s="58">
        <v>11</v>
      </c>
      <c r="B68" s="58">
        <v>7898</v>
      </c>
      <c r="C68" s="61">
        <v>21</v>
      </c>
      <c r="D68" s="58">
        <v>7953</v>
      </c>
      <c r="E68" s="61"/>
      <c r="F68" s="58"/>
      <c r="G68" s="64"/>
      <c r="H68" s="64"/>
      <c r="I68" s="39"/>
      <c r="J68" s="39"/>
      <c r="K68" s="49">
        <v>0</v>
      </c>
      <c r="L68">
        <v>12</v>
      </c>
    </row>
    <row r="69" spans="1:12" x14ac:dyDescent="0.3">
      <c r="A69" s="58">
        <v>22</v>
      </c>
      <c r="B69" s="58">
        <v>8129</v>
      </c>
      <c r="C69" s="61">
        <v>23</v>
      </c>
      <c r="D69" s="58">
        <v>8141</v>
      </c>
      <c r="E69" s="61"/>
      <c r="F69" s="58"/>
      <c r="G69" s="64"/>
      <c r="H69" s="64"/>
      <c r="I69" s="39"/>
      <c r="J69" s="39"/>
      <c r="K69" s="49">
        <v>0</v>
      </c>
      <c r="L69">
        <v>22</v>
      </c>
    </row>
    <row r="70" spans="1:12" x14ac:dyDescent="0.3">
      <c r="A70" s="58">
        <v>11</v>
      </c>
      <c r="B70" s="58">
        <v>8238</v>
      </c>
      <c r="C70" s="61">
        <v>21</v>
      </c>
      <c r="D70" s="58">
        <v>8261</v>
      </c>
      <c r="E70" s="61"/>
      <c r="F70" s="58"/>
      <c r="G70" s="64"/>
      <c r="H70" s="64"/>
      <c r="I70" s="39"/>
      <c r="J70" s="39"/>
      <c r="K70" s="49">
        <v>0</v>
      </c>
      <c r="L70">
        <v>12</v>
      </c>
    </row>
    <row r="71" spans="1:12" x14ac:dyDescent="0.3">
      <c r="A71" s="58">
        <v>11</v>
      </c>
      <c r="B71" s="58">
        <v>8354</v>
      </c>
      <c r="C71" s="61">
        <v>21</v>
      </c>
      <c r="D71" s="58">
        <v>8380</v>
      </c>
      <c r="E71" s="61"/>
      <c r="F71" s="58"/>
      <c r="G71" s="64"/>
      <c r="H71" s="64"/>
      <c r="I71" s="39"/>
      <c r="J71" s="39"/>
      <c r="K71" s="49">
        <v>1</v>
      </c>
      <c r="L71">
        <v>12</v>
      </c>
    </row>
    <row r="72" spans="1:12" x14ac:dyDescent="0.3">
      <c r="A72" s="17"/>
      <c r="B72" s="17"/>
      <c r="C72" s="17"/>
      <c r="D72" s="17"/>
      <c r="E72" s="17"/>
      <c r="F72" s="17"/>
      <c r="G72" s="17"/>
      <c r="H7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154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64</v>
      </c>
      <c r="V3" s="25" t="s">
        <v>118</v>
      </c>
      <c r="W3">
        <f>COUNTA(L7:L17)</f>
        <v>11</v>
      </c>
      <c r="AA3" s="25" t="s">
        <v>118</v>
      </c>
      <c r="AB3">
        <f>COUNTA(L18:L27)</f>
        <v>10</v>
      </c>
      <c r="AF3" s="25" t="s">
        <v>118</v>
      </c>
      <c r="AG3">
        <f>COUNTA(L28:L38)</f>
        <v>11</v>
      </c>
      <c r="AK3" s="25" t="s">
        <v>118</v>
      </c>
      <c r="AL3">
        <f>COUNTA(L39:L49)</f>
        <v>11</v>
      </c>
      <c r="AP3" s="25" t="s">
        <v>118</v>
      </c>
      <c r="AQ3">
        <f>COUNTA(L50:L59)</f>
        <v>10</v>
      </c>
      <c r="AU3" s="25" t="s">
        <v>118</v>
      </c>
      <c r="AV3">
        <f>COUNTA(L60:L70)</f>
        <v>11</v>
      </c>
    </row>
    <row r="4" spans="1:48" x14ac:dyDescent="0.3">
      <c r="P4" s="25" t="s">
        <v>86</v>
      </c>
      <c r="Q4" s="26">
        <f>SUM(O7:O14)</f>
        <v>64</v>
      </c>
      <c r="V4" s="25" t="s">
        <v>119</v>
      </c>
      <c r="W4">
        <f>SUM(U7:U14)</f>
        <v>11</v>
      </c>
      <c r="AA4" s="25" t="s">
        <v>119</v>
      </c>
      <c r="AB4">
        <f>SUM(Z7:Z14)</f>
        <v>10</v>
      </c>
      <c r="AF4" s="25" t="s">
        <v>119</v>
      </c>
      <c r="AG4">
        <f>SUM(AE7:AE14)</f>
        <v>11</v>
      </c>
      <c r="AK4" s="25" t="s">
        <v>119</v>
      </c>
      <c r="AL4">
        <f>SUM(AJ7:AJ14)</f>
        <v>11</v>
      </c>
      <c r="AP4" s="25" t="s">
        <v>119</v>
      </c>
      <c r="AQ4">
        <f>SUM(AO7:AO14)</f>
        <v>10</v>
      </c>
      <c r="AU4" s="25" t="s">
        <v>119</v>
      </c>
      <c r="AV4">
        <f>SUM(AT7:AT14)</f>
        <v>11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12</v>
      </c>
      <c r="C7" s="59">
        <v>21</v>
      </c>
      <c r="D7" s="56">
        <v>55</v>
      </c>
      <c r="E7" s="59"/>
      <c r="F7" s="56"/>
      <c r="G7" s="62"/>
      <c r="H7" s="62"/>
      <c r="I7" s="40"/>
      <c r="J7" s="40"/>
      <c r="K7" s="41">
        <v>0</v>
      </c>
      <c r="L7">
        <v>12</v>
      </c>
      <c r="N7" s="34">
        <v>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</v>
      </c>
      <c r="U7" s="34">
        <f>COUNTIF(L7:L17,T7)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COUNTIF(L18:L27,Y7)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COUNTIF(L28:L38,AD7)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COUNTIF(L39:L49,AI7)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COUNTIF(L50:L59,AN7)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COUNTIF(L60:L70,AS7)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7">
        <v>22</v>
      </c>
      <c r="B8" s="57">
        <v>171</v>
      </c>
      <c r="C8" s="60">
        <v>23</v>
      </c>
      <c r="D8" s="57">
        <v>188</v>
      </c>
      <c r="E8" s="60"/>
      <c r="F8" s="57"/>
      <c r="G8" s="63"/>
      <c r="H8" s="63"/>
      <c r="I8" s="40"/>
      <c r="J8" s="40"/>
      <c r="K8" s="41">
        <v>0</v>
      </c>
      <c r="L8">
        <v>22</v>
      </c>
      <c r="N8" s="34">
        <v>12</v>
      </c>
      <c r="O8" s="34">
        <f>COUNTIF($L$7:$L$500,N8)</f>
        <v>35</v>
      </c>
      <c r="P8" s="34">
        <f>O8/$Q$4</f>
        <v>0.546875</v>
      </c>
      <c r="Q8" s="34">
        <f>IF(P8=0,0,(P8*((LOG(P8))/LOG(2))))</f>
        <v>-0.47617335010822143</v>
      </c>
      <c r="T8" s="34">
        <f>N8</f>
        <v>12</v>
      </c>
      <c r="U8" s="34">
        <f>COUNTIF(L7:L17,T8)</f>
        <v>6</v>
      </c>
      <c r="V8" s="53"/>
      <c r="W8" s="54"/>
      <c r="Y8" s="34">
        <f>N8</f>
        <v>12</v>
      </c>
      <c r="Z8" s="34">
        <f>COUNTIF(L18:L27,Y8)</f>
        <v>3</v>
      </c>
      <c r="AA8" s="53"/>
      <c r="AB8" s="54"/>
      <c r="AD8" s="34">
        <f>N8</f>
        <v>12</v>
      </c>
      <c r="AE8" s="34">
        <f>COUNTIF(L28:L38,AD8)</f>
        <v>8</v>
      </c>
      <c r="AF8" s="53"/>
      <c r="AG8" s="54"/>
      <c r="AI8" s="34">
        <f>N8</f>
        <v>12</v>
      </c>
      <c r="AJ8" s="34">
        <f>COUNTIF(L39:L49,AI8)</f>
        <v>4</v>
      </c>
      <c r="AK8" s="53"/>
      <c r="AL8" s="54"/>
      <c r="AN8" s="34">
        <f>N8</f>
        <v>12</v>
      </c>
      <c r="AO8" s="34">
        <f>COUNTIF(L50:L59,AN8)</f>
        <v>6</v>
      </c>
      <c r="AP8" s="53"/>
      <c r="AQ8" s="54"/>
      <c r="AS8" s="34">
        <f>N8</f>
        <v>12</v>
      </c>
      <c r="AT8" s="34">
        <f>COUNTIF(L60:L70,AS8)</f>
        <v>8</v>
      </c>
      <c r="AU8" s="53"/>
      <c r="AV8" s="54"/>
    </row>
    <row r="9" spans="1:48" x14ac:dyDescent="0.3">
      <c r="A9" s="57">
        <v>11</v>
      </c>
      <c r="B9" s="57">
        <v>287</v>
      </c>
      <c r="C9" s="60">
        <v>21</v>
      </c>
      <c r="D9" s="57">
        <v>332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COUNTIF(L7:L17,T9)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COUNTIF(L18:L27,Y9)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COUNTIF(L28:L38,AD9)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COUNTIF(L39:L49,AI9)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COUNTIF(L50:L59,AN9)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COUNTIF(L60:L70,AS9)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22</v>
      </c>
      <c r="B10" s="57">
        <v>474</v>
      </c>
      <c r="C10" s="60">
        <v>23</v>
      </c>
      <c r="D10" s="57">
        <v>480</v>
      </c>
      <c r="E10" s="60"/>
      <c r="F10" s="57"/>
      <c r="G10" s="63"/>
      <c r="H10" s="63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29</v>
      </c>
      <c r="P10" s="34">
        <f>O10/$Q$4</f>
        <v>0.453125</v>
      </c>
      <c r="Q10" s="34">
        <f>IF(P10=0,0,(P10*((LOG(P10))/LOG(2))))</f>
        <v>-0.51747736158281887</v>
      </c>
      <c r="T10" s="34">
        <f>N10</f>
        <v>22</v>
      </c>
      <c r="U10" s="34">
        <f>COUNTIF(L7:L17,T10)</f>
        <v>5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COUNTIF(L18:L27,Y10)</f>
        <v>7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COUNTIF(L28:L38,AD10)</f>
        <v>3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COUNTIF(L39:L49,AI10)</f>
        <v>7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COUNTIF(L50:L59,AN10)</f>
        <v>4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COUNTIF(L60:L70,AS10)</f>
        <v>3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7">
        <v>22</v>
      </c>
      <c r="B11" s="57">
        <v>607</v>
      </c>
      <c r="C11" s="60">
        <v>23</v>
      </c>
      <c r="D11" s="57">
        <v>619</v>
      </c>
      <c r="E11" s="60"/>
      <c r="F11" s="57"/>
      <c r="G11" s="63"/>
      <c r="H11" s="63"/>
      <c r="I11" s="40"/>
      <c r="J11" s="40"/>
      <c r="K11" s="41">
        <v>0</v>
      </c>
      <c r="L11">
        <v>22</v>
      </c>
      <c r="N11" s="34"/>
      <c r="O11" s="34"/>
      <c r="P11" s="34"/>
      <c r="Q11" s="34"/>
      <c r="T11" s="34">
        <f>N11</f>
        <v>0</v>
      </c>
      <c r="U11" s="34">
        <f>COUNTIF(L7:L17,T11)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COUNTIF(L18:L27,Y11)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COUNTIF(L28:L38,AD11)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COUNTIF(L39:L49,AI11)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COUNTIF(L50:L59,AN11)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COUNTIF(L60:L70,AS11)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22</v>
      </c>
      <c r="B12" s="57">
        <v>727</v>
      </c>
      <c r="C12" s="60">
        <v>23</v>
      </c>
      <c r="D12" s="57">
        <v>748</v>
      </c>
      <c r="E12" s="60"/>
      <c r="F12" s="57"/>
      <c r="G12" s="63"/>
      <c r="H12" s="63"/>
      <c r="I12" s="40"/>
      <c r="J12" s="40"/>
      <c r="K12" s="41">
        <v>0</v>
      </c>
      <c r="L12">
        <v>22</v>
      </c>
      <c r="N12" s="34"/>
      <c r="O12" s="34"/>
      <c r="P12" s="34"/>
      <c r="Q12" s="34"/>
      <c r="T12" s="34">
        <f>N12</f>
        <v>0</v>
      </c>
      <c r="U12" s="34">
        <f>COUNTIF(L7:L17,T12)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COUNTIF(L18:L27,Y12)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COUNTIF(L28:L38,AD12)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COUNTIF(L39:L49,AI12)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COUNTIF(L50:L59,AN12)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COUNTIF(L60:L70,AS12)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848</v>
      </c>
      <c r="C13" s="60">
        <v>21</v>
      </c>
      <c r="D13" s="57">
        <v>870</v>
      </c>
      <c r="E13" s="60"/>
      <c r="F13" s="57"/>
      <c r="G13" s="63"/>
      <c r="H13" s="63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COUNTIF(L7:L17,T13)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COUNTIF(L18:L27,Y13)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COUNTIF(L28:L38,AD13)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COUNTIF(L39:L49,AI13)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COUNTIF(L50:L59,AN13)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COUNTIF(L60:L70,AS13)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968</v>
      </c>
      <c r="C14" s="60">
        <v>21</v>
      </c>
      <c r="D14" s="57">
        <v>1000</v>
      </c>
      <c r="E14" s="60"/>
      <c r="F14" s="57"/>
      <c r="G14" s="63"/>
      <c r="H14" s="63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COUNTIF(L7:L17,T14)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COUNTIF(L18:L27,Y14)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COUNTIF(L28:L38,AD14)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COUNTIF(L39:L49,AI14)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COUNTIF(L50:L59,AN14)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COUNTIF(L60:L70,AS14)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1095</v>
      </c>
      <c r="C15" s="60">
        <v>21</v>
      </c>
      <c r="D15" s="57">
        <v>1109</v>
      </c>
      <c r="E15" s="60"/>
      <c r="F15" s="57"/>
      <c r="G15" s="63"/>
      <c r="H15" s="63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0.99365071169104024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22</v>
      </c>
      <c r="B16" s="57">
        <v>1222</v>
      </c>
      <c r="C16" s="60">
        <v>23</v>
      </c>
      <c r="D16" s="57">
        <v>1235</v>
      </c>
      <c r="E16" s="60"/>
      <c r="F16" s="57"/>
      <c r="G16" s="63"/>
      <c r="H16" s="63"/>
      <c r="I16" s="40"/>
      <c r="J16" s="40"/>
      <c r="K16" s="41">
        <v>0</v>
      </c>
      <c r="L16">
        <v>22</v>
      </c>
      <c r="P16" s="27" t="s">
        <v>90</v>
      </c>
      <c r="Q16" s="27">
        <f>Q15/(LOG(Q4)/LOG(2))</f>
        <v>0.16560845194850671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7">
        <v>11</v>
      </c>
      <c r="B17" s="57">
        <v>1334</v>
      </c>
      <c r="C17" s="60">
        <v>21</v>
      </c>
      <c r="D17" s="57">
        <v>1347</v>
      </c>
      <c r="E17" s="60"/>
      <c r="F17" s="57"/>
      <c r="G17" s="63"/>
      <c r="H17" s="63"/>
      <c r="I17" s="40"/>
      <c r="J17" s="40"/>
      <c r="K17" s="41">
        <v>0</v>
      </c>
      <c r="L17">
        <v>12</v>
      </c>
    </row>
    <row r="18" spans="1:22" x14ac:dyDescent="0.3">
      <c r="A18" s="58">
        <v>22</v>
      </c>
      <c r="B18" s="58">
        <v>1481</v>
      </c>
      <c r="C18" s="61">
        <v>23</v>
      </c>
      <c r="D18" s="58">
        <v>1493</v>
      </c>
      <c r="E18" s="61"/>
      <c r="F18" s="58"/>
      <c r="G18" s="64"/>
      <c r="H18" s="64"/>
      <c r="I18" s="39"/>
      <c r="J18" s="39"/>
      <c r="K18" s="49">
        <v>0</v>
      </c>
      <c r="L18">
        <v>22</v>
      </c>
    </row>
    <row r="19" spans="1:22" x14ac:dyDescent="0.3">
      <c r="A19" s="58">
        <v>11</v>
      </c>
      <c r="B19" s="58">
        <v>1591</v>
      </c>
      <c r="C19" s="61">
        <v>21</v>
      </c>
      <c r="D19" s="58">
        <v>1601</v>
      </c>
      <c r="E19" s="61"/>
      <c r="F19" s="58"/>
      <c r="G19" s="64"/>
      <c r="H19" s="64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1696</v>
      </c>
      <c r="C20" s="61">
        <v>21</v>
      </c>
      <c r="D20" s="58">
        <v>1721</v>
      </c>
      <c r="E20" s="61"/>
      <c r="F20" s="58"/>
      <c r="G20" s="64"/>
      <c r="H20" s="64"/>
      <c r="I20" s="39"/>
      <c r="J20" s="39"/>
      <c r="K20" s="49">
        <v>0</v>
      </c>
      <c r="L20">
        <v>12</v>
      </c>
      <c r="N20" s="38">
        <f>COUNTIF(L7:L70,G3)</f>
        <v>35</v>
      </c>
      <c r="O20" s="38"/>
      <c r="P20" s="45">
        <v>11</v>
      </c>
      <c r="Q20" s="45">
        <v>10</v>
      </c>
      <c r="R20" s="45">
        <v>11</v>
      </c>
      <c r="S20" s="45">
        <v>11</v>
      </c>
      <c r="T20" s="45">
        <v>10</v>
      </c>
      <c r="U20" s="45">
        <v>11</v>
      </c>
      <c r="V20" s="44"/>
    </row>
    <row r="21" spans="1:22" x14ac:dyDescent="0.3">
      <c r="A21" s="58">
        <v>22</v>
      </c>
      <c r="B21" s="58">
        <v>1837</v>
      </c>
      <c r="C21" s="61">
        <v>23</v>
      </c>
      <c r="D21" s="58">
        <v>1842</v>
      </c>
      <c r="E21" s="61"/>
      <c r="F21" s="58"/>
      <c r="G21" s="64"/>
      <c r="H21" s="64"/>
      <c r="I21" s="39"/>
      <c r="J21" s="39"/>
      <c r="K21" s="49">
        <v>0</v>
      </c>
      <c r="L21">
        <v>22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22</v>
      </c>
      <c r="B22" s="58">
        <v>1960</v>
      </c>
      <c r="C22" s="61">
        <v>23</v>
      </c>
      <c r="D22" s="58">
        <v>1983</v>
      </c>
      <c r="E22" s="61"/>
      <c r="F22" s="58"/>
      <c r="G22" s="64"/>
      <c r="H22" s="64"/>
      <c r="I22" s="39"/>
      <c r="J22" s="39"/>
      <c r="K22" s="49">
        <v>0</v>
      </c>
      <c r="L22">
        <v>22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8">
        <v>22</v>
      </c>
      <c r="B23" s="58">
        <v>2118</v>
      </c>
      <c r="C23" s="61">
        <v>23</v>
      </c>
      <c r="D23" s="58">
        <v>2130</v>
      </c>
      <c r="E23" s="61"/>
      <c r="F23" s="58"/>
      <c r="G23" s="64"/>
      <c r="H23" s="64"/>
      <c r="I23" s="39"/>
      <c r="J23" s="39"/>
      <c r="K23" s="49">
        <v>0</v>
      </c>
      <c r="L23">
        <v>22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8">
        <v>22</v>
      </c>
      <c r="B24" s="58">
        <v>2270</v>
      </c>
      <c r="C24" s="61">
        <v>23</v>
      </c>
      <c r="D24" s="58">
        <v>2282</v>
      </c>
      <c r="E24" s="61"/>
      <c r="F24" s="58"/>
      <c r="G24" s="64"/>
      <c r="H24" s="64"/>
      <c r="I24" s="39"/>
      <c r="J24" s="39"/>
      <c r="K24" s="49">
        <v>0</v>
      </c>
      <c r="L24">
        <v>22</v>
      </c>
      <c r="O24" s="43" t="s">
        <v>106</v>
      </c>
      <c r="P24" s="45">
        <f>U8</f>
        <v>6</v>
      </c>
      <c r="Q24" s="45">
        <f>Z8</f>
        <v>3</v>
      </c>
      <c r="R24" s="45">
        <f>AE8</f>
        <v>8</v>
      </c>
      <c r="S24" s="45">
        <f>AJ8</f>
        <v>4</v>
      </c>
      <c r="T24" s="45">
        <f>AO8</f>
        <v>6</v>
      </c>
      <c r="U24" s="45">
        <f>AT8</f>
        <v>8</v>
      </c>
      <c r="V24" s="43"/>
    </row>
    <row r="25" spans="1:22" x14ac:dyDescent="0.3">
      <c r="A25" s="58">
        <v>22</v>
      </c>
      <c r="B25" s="58">
        <v>2394</v>
      </c>
      <c r="C25" s="61">
        <v>23</v>
      </c>
      <c r="D25" s="58">
        <v>2403</v>
      </c>
      <c r="E25" s="61"/>
      <c r="F25" s="58"/>
      <c r="G25" s="64"/>
      <c r="H25" s="64"/>
      <c r="I25" s="39"/>
      <c r="J25" s="39"/>
      <c r="K25" s="49">
        <v>0</v>
      </c>
      <c r="L25">
        <v>22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8">
        <v>22</v>
      </c>
      <c r="B26" s="58">
        <v>2545</v>
      </c>
      <c r="C26" s="61">
        <v>23</v>
      </c>
      <c r="D26" s="58">
        <v>2553</v>
      </c>
      <c r="E26" s="61"/>
      <c r="F26" s="58"/>
      <c r="G26" s="64"/>
      <c r="H26" s="64"/>
      <c r="I26" s="39"/>
      <c r="J26" s="39"/>
      <c r="K26" s="49">
        <v>0</v>
      </c>
      <c r="L26">
        <v>22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8">
        <v>11</v>
      </c>
      <c r="B27" s="58">
        <v>2652</v>
      </c>
      <c r="C27" s="61">
        <v>21</v>
      </c>
      <c r="D27" s="58">
        <v>2662</v>
      </c>
      <c r="E27" s="61"/>
      <c r="F27" s="58"/>
      <c r="G27" s="64"/>
      <c r="H27" s="64"/>
      <c r="I27" s="39"/>
      <c r="J27" s="39"/>
      <c r="K27" s="49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2755</v>
      </c>
      <c r="C28" s="60">
        <v>21</v>
      </c>
      <c r="D28" s="57">
        <v>2768</v>
      </c>
      <c r="E28" s="60"/>
      <c r="F28" s="57"/>
      <c r="G28" s="63"/>
      <c r="H28" s="63"/>
      <c r="I28" s="40"/>
      <c r="J28" s="40"/>
      <c r="K28" s="41">
        <v>0</v>
      </c>
      <c r="L28">
        <v>12</v>
      </c>
      <c r="N28" s="39"/>
      <c r="O28" s="48" t="s">
        <v>110</v>
      </c>
      <c r="P28">
        <f>D17/P20</f>
        <v>122.45454545454545</v>
      </c>
      <c r="Q28">
        <f>(D27-D17)/Q20</f>
        <v>131.5</v>
      </c>
      <c r="R28">
        <f>(D38-D27)/R20</f>
        <v>134.27272727272728</v>
      </c>
      <c r="S28">
        <f>(D49-D38)/S20</f>
        <v>135.81818181818181</v>
      </c>
      <c r="T28">
        <f>(D59-D49)/T20</f>
        <v>130</v>
      </c>
      <c r="U28">
        <f>(D70-D59)/U20</f>
        <v>133</v>
      </c>
    </row>
    <row r="29" spans="1:22" x14ac:dyDescent="0.3">
      <c r="A29" s="57">
        <v>11</v>
      </c>
      <c r="B29" s="57">
        <v>2861</v>
      </c>
      <c r="C29" s="60">
        <v>21</v>
      </c>
      <c r="D29" s="57">
        <v>2918</v>
      </c>
      <c r="E29" s="60"/>
      <c r="F29" s="57"/>
      <c r="G29" s="63"/>
      <c r="H29" s="63"/>
      <c r="I29" s="40"/>
      <c r="J29" s="40"/>
      <c r="K29" s="41">
        <v>0</v>
      </c>
      <c r="L29">
        <v>12</v>
      </c>
    </row>
    <row r="30" spans="1:22" x14ac:dyDescent="0.3">
      <c r="A30" s="57">
        <v>11</v>
      </c>
      <c r="B30" s="57">
        <v>3013</v>
      </c>
      <c r="C30" s="60">
        <v>21</v>
      </c>
      <c r="D30" s="57">
        <v>3057</v>
      </c>
      <c r="E30" s="60"/>
      <c r="F30" s="57"/>
      <c r="G30" s="63"/>
      <c r="H30" s="63"/>
      <c r="I30" s="40"/>
      <c r="J30" s="40"/>
      <c r="K30" s="41">
        <v>0</v>
      </c>
      <c r="L30">
        <v>12</v>
      </c>
    </row>
    <row r="31" spans="1:22" x14ac:dyDescent="0.3">
      <c r="A31" s="57">
        <v>11</v>
      </c>
      <c r="B31" s="57">
        <v>3152</v>
      </c>
      <c r="C31" s="60">
        <v>21</v>
      </c>
      <c r="D31" s="57">
        <v>3159</v>
      </c>
      <c r="E31" s="60"/>
      <c r="F31" s="57"/>
      <c r="G31" s="63"/>
      <c r="H31" s="63"/>
      <c r="I31" s="40"/>
      <c r="J31" s="40"/>
      <c r="K31" s="41">
        <v>0</v>
      </c>
      <c r="L31">
        <v>12</v>
      </c>
    </row>
    <row r="32" spans="1:22" x14ac:dyDescent="0.3">
      <c r="A32" s="57">
        <v>11</v>
      </c>
      <c r="B32" s="57">
        <v>3255</v>
      </c>
      <c r="C32" s="60">
        <v>21</v>
      </c>
      <c r="D32" s="57">
        <v>3293</v>
      </c>
      <c r="E32" s="60"/>
      <c r="F32" s="57"/>
      <c r="G32" s="63"/>
      <c r="H32" s="63"/>
      <c r="I32" s="40"/>
      <c r="J32" s="40"/>
      <c r="K32" s="41">
        <v>0</v>
      </c>
      <c r="L32">
        <v>12</v>
      </c>
    </row>
    <row r="33" spans="1:12" x14ac:dyDescent="0.3">
      <c r="A33" s="57">
        <v>11</v>
      </c>
      <c r="B33" s="57">
        <v>3390</v>
      </c>
      <c r="C33" s="60">
        <v>21</v>
      </c>
      <c r="D33" s="57">
        <v>3427</v>
      </c>
      <c r="E33" s="60"/>
      <c r="F33" s="57"/>
      <c r="G33" s="63"/>
      <c r="H33" s="63"/>
      <c r="I33" s="40"/>
      <c r="J33" s="40"/>
      <c r="K33" s="41">
        <v>0</v>
      </c>
      <c r="L33">
        <v>12</v>
      </c>
    </row>
    <row r="34" spans="1:12" x14ac:dyDescent="0.3">
      <c r="A34" s="57">
        <v>11</v>
      </c>
      <c r="B34" s="57">
        <v>3525</v>
      </c>
      <c r="C34" s="60">
        <v>21</v>
      </c>
      <c r="D34" s="57">
        <v>3602</v>
      </c>
      <c r="E34" s="60"/>
      <c r="F34" s="57"/>
      <c r="G34" s="63"/>
      <c r="H34" s="63"/>
      <c r="I34" s="40"/>
      <c r="J34" s="40"/>
      <c r="K34" s="41">
        <v>0</v>
      </c>
      <c r="L34">
        <v>12</v>
      </c>
    </row>
    <row r="35" spans="1:12" x14ac:dyDescent="0.3">
      <c r="A35" s="57">
        <v>22</v>
      </c>
      <c r="B35" s="57">
        <v>3721</v>
      </c>
      <c r="C35" s="60">
        <v>23</v>
      </c>
      <c r="D35" s="57">
        <v>3728</v>
      </c>
      <c r="E35" s="60"/>
      <c r="F35" s="57"/>
      <c r="G35" s="63"/>
      <c r="H35" s="63"/>
      <c r="I35" s="40"/>
      <c r="J35" s="40"/>
      <c r="K35" s="41">
        <v>0</v>
      </c>
      <c r="L35">
        <v>22</v>
      </c>
    </row>
    <row r="36" spans="1:12" x14ac:dyDescent="0.3">
      <c r="A36" s="57">
        <v>22</v>
      </c>
      <c r="B36" s="57">
        <v>3834</v>
      </c>
      <c r="C36" s="60">
        <v>23</v>
      </c>
      <c r="D36" s="57">
        <v>3854</v>
      </c>
      <c r="E36" s="60"/>
      <c r="F36" s="57"/>
      <c r="G36" s="63"/>
      <c r="H36" s="63"/>
      <c r="I36" s="40"/>
      <c r="J36" s="40"/>
      <c r="K36" s="41">
        <v>0</v>
      </c>
      <c r="L36">
        <v>22</v>
      </c>
    </row>
    <row r="37" spans="1:12" x14ac:dyDescent="0.3">
      <c r="A37" s="57">
        <v>11</v>
      </c>
      <c r="B37" s="57">
        <v>3954</v>
      </c>
      <c r="C37" s="60">
        <v>21</v>
      </c>
      <c r="D37" s="57">
        <v>3978</v>
      </c>
      <c r="E37" s="60"/>
      <c r="F37" s="57"/>
      <c r="G37" s="63"/>
      <c r="H37" s="63"/>
      <c r="I37" s="40"/>
      <c r="J37" s="40"/>
      <c r="K37" s="41">
        <v>0</v>
      </c>
      <c r="L37">
        <v>12</v>
      </c>
    </row>
    <row r="38" spans="1:12" x14ac:dyDescent="0.3">
      <c r="A38" s="57">
        <v>22</v>
      </c>
      <c r="B38" s="57">
        <v>4100</v>
      </c>
      <c r="C38" s="60">
        <v>23</v>
      </c>
      <c r="D38" s="57">
        <v>4139</v>
      </c>
      <c r="E38" s="60"/>
      <c r="F38" s="57"/>
      <c r="G38" s="63"/>
      <c r="H38" s="63"/>
      <c r="I38" s="40"/>
      <c r="J38" s="40"/>
      <c r="K38" s="41">
        <v>0</v>
      </c>
      <c r="L38">
        <v>22</v>
      </c>
    </row>
    <row r="39" spans="1:12" x14ac:dyDescent="0.3">
      <c r="A39" s="58">
        <v>22</v>
      </c>
      <c r="B39" s="58">
        <v>4245</v>
      </c>
      <c r="C39" s="61">
        <v>23</v>
      </c>
      <c r="D39" s="58">
        <v>4266</v>
      </c>
      <c r="E39" s="61"/>
      <c r="F39" s="58"/>
      <c r="G39" s="64"/>
      <c r="H39" s="64"/>
      <c r="I39" s="39"/>
      <c r="J39" s="39"/>
      <c r="K39" s="49">
        <v>0</v>
      </c>
      <c r="L39">
        <v>22</v>
      </c>
    </row>
    <row r="40" spans="1:12" x14ac:dyDescent="0.3">
      <c r="A40" s="58">
        <v>22</v>
      </c>
      <c r="B40" s="58">
        <v>4397</v>
      </c>
      <c r="C40" s="61">
        <v>23</v>
      </c>
      <c r="D40" s="58">
        <v>4418</v>
      </c>
      <c r="E40" s="61"/>
      <c r="F40" s="58"/>
      <c r="G40" s="64"/>
      <c r="H40" s="64"/>
      <c r="I40" s="39"/>
      <c r="J40" s="39"/>
      <c r="K40" s="49">
        <v>0</v>
      </c>
      <c r="L40">
        <v>22</v>
      </c>
    </row>
    <row r="41" spans="1:12" x14ac:dyDescent="0.3">
      <c r="A41" s="58">
        <v>22</v>
      </c>
      <c r="B41" s="58">
        <v>4545</v>
      </c>
      <c r="C41" s="61">
        <v>23</v>
      </c>
      <c r="D41" s="58">
        <v>4557</v>
      </c>
      <c r="E41" s="61"/>
      <c r="F41" s="58"/>
      <c r="G41" s="64"/>
      <c r="H41" s="64"/>
      <c r="I41" s="39"/>
      <c r="J41" s="39"/>
      <c r="K41" s="49">
        <v>0</v>
      </c>
      <c r="L41">
        <v>22</v>
      </c>
    </row>
    <row r="42" spans="1:12" x14ac:dyDescent="0.3">
      <c r="A42" s="58">
        <v>22</v>
      </c>
      <c r="B42" s="58">
        <v>4660</v>
      </c>
      <c r="C42" s="61">
        <v>23</v>
      </c>
      <c r="D42" s="58">
        <v>4690</v>
      </c>
      <c r="E42" s="61"/>
      <c r="F42" s="58"/>
      <c r="G42" s="64"/>
      <c r="H42" s="64"/>
      <c r="I42" s="39"/>
      <c r="J42" s="39"/>
      <c r="K42" s="49">
        <v>0</v>
      </c>
      <c r="L42">
        <v>22</v>
      </c>
    </row>
    <row r="43" spans="1:12" x14ac:dyDescent="0.3">
      <c r="A43" s="58">
        <v>11</v>
      </c>
      <c r="B43" s="58">
        <v>4783</v>
      </c>
      <c r="C43" s="61">
        <v>21</v>
      </c>
      <c r="D43" s="58">
        <v>4808</v>
      </c>
      <c r="E43" s="61"/>
      <c r="F43" s="58"/>
      <c r="G43" s="64"/>
      <c r="H43" s="64"/>
      <c r="I43" s="39"/>
      <c r="J43" s="39"/>
      <c r="K43" s="49">
        <v>0</v>
      </c>
      <c r="L43">
        <v>12</v>
      </c>
    </row>
    <row r="44" spans="1:12" x14ac:dyDescent="0.3">
      <c r="A44" s="58">
        <v>22</v>
      </c>
      <c r="B44" s="58">
        <v>4914</v>
      </c>
      <c r="C44" s="61">
        <v>23</v>
      </c>
      <c r="D44" s="58">
        <v>4937</v>
      </c>
      <c r="E44" s="61"/>
      <c r="F44" s="58"/>
      <c r="G44" s="64"/>
      <c r="H44" s="64"/>
      <c r="I44" s="39"/>
      <c r="J44" s="39"/>
      <c r="K44" s="49">
        <v>0</v>
      </c>
      <c r="L44">
        <v>22</v>
      </c>
    </row>
    <row r="45" spans="1:12" x14ac:dyDescent="0.3">
      <c r="A45" s="58">
        <v>11</v>
      </c>
      <c r="B45" s="58">
        <v>5035</v>
      </c>
      <c r="C45" s="61">
        <v>21</v>
      </c>
      <c r="D45" s="58">
        <v>5044</v>
      </c>
      <c r="E45" s="61"/>
      <c r="F45" s="58"/>
      <c r="G45" s="64"/>
      <c r="H45" s="64"/>
      <c r="I45" s="39"/>
      <c r="J45" s="39"/>
      <c r="K45" s="49">
        <v>0</v>
      </c>
      <c r="L45">
        <v>12</v>
      </c>
    </row>
    <row r="46" spans="1:12" x14ac:dyDescent="0.3">
      <c r="A46" s="58">
        <v>22</v>
      </c>
      <c r="B46" s="58">
        <v>5191</v>
      </c>
      <c r="C46" s="61">
        <v>23</v>
      </c>
      <c r="D46" s="58">
        <v>5234</v>
      </c>
      <c r="E46" s="61"/>
      <c r="F46" s="58"/>
      <c r="G46" s="64"/>
      <c r="H46" s="64"/>
      <c r="I46" s="39"/>
      <c r="J46" s="39"/>
      <c r="K46" s="49">
        <v>0</v>
      </c>
      <c r="L46">
        <v>22</v>
      </c>
    </row>
    <row r="47" spans="1:12" x14ac:dyDescent="0.3">
      <c r="A47" s="58">
        <v>11</v>
      </c>
      <c r="B47" s="58">
        <v>5332</v>
      </c>
      <c r="C47" s="61">
        <v>21</v>
      </c>
      <c r="D47" s="58">
        <v>5361</v>
      </c>
      <c r="E47" s="61"/>
      <c r="F47" s="58"/>
      <c r="G47" s="64"/>
      <c r="H47" s="64"/>
      <c r="I47" s="39"/>
      <c r="J47" s="39"/>
      <c r="K47" s="49">
        <v>0</v>
      </c>
      <c r="L47">
        <v>12</v>
      </c>
    </row>
    <row r="48" spans="1:12" x14ac:dyDescent="0.3">
      <c r="A48" s="58">
        <v>22</v>
      </c>
      <c r="B48" s="58">
        <v>5474</v>
      </c>
      <c r="C48" s="61">
        <v>23</v>
      </c>
      <c r="D48" s="58">
        <v>5500</v>
      </c>
      <c r="E48" s="61"/>
      <c r="F48" s="58"/>
      <c r="G48" s="64"/>
      <c r="H48" s="64"/>
      <c r="I48" s="39"/>
      <c r="J48" s="39"/>
      <c r="K48" s="49">
        <v>0</v>
      </c>
      <c r="L48">
        <v>22</v>
      </c>
    </row>
    <row r="49" spans="1:12" x14ac:dyDescent="0.3">
      <c r="A49" s="58">
        <v>11</v>
      </c>
      <c r="B49" s="58">
        <v>5602</v>
      </c>
      <c r="C49" s="61">
        <v>21</v>
      </c>
      <c r="D49" s="58">
        <v>5633</v>
      </c>
      <c r="E49" s="61"/>
      <c r="F49" s="58"/>
      <c r="G49" s="64"/>
      <c r="H49" s="64"/>
      <c r="I49" s="39"/>
      <c r="J49" s="39"/>
      <c r="K49" s="49">
        <v>0</v>
      </c>
      <c r="L49">
        <v>12</v>
      </c>
    </row>
    <row r="50" spans="1:12" x14ac:dyDescent="0.3">
      <c r="A50" s="57">
        <v>22</v>
      </c>
      <c r="B50" s="57">
        <v>5765</v>
      </c>
      <c r="C50" s="60">
        <v>23</v>
      </c>
      <c r="D50" s="57">
        <v>5774</v>
      </c>
      <c r="E50" s="60"/>
      <c r="F50" s="57"/>
      <c r="G50" s="63"/>
      <c r="H50" s="63"/>
      <c r="I50" s="40"/>
      <c r="J50" s="40"/>
      <c r="K50" s="41">
        <v>0</v>
      </c>
      <c r="L50">
        <v>22</v>
      </c>
    </row>
    <row r="51" spans="1:12" x14ac:dyDescent="0.3">
      <c r="A51" s="57">
        <v>11</v>
      </c>
      <c r="B51" s="57">
        <v>5876</v>
      </c>
      <c r="C51" s="60">
        <v>21</v>
      </c>
      <c r="D51" s="57">
        <v>5907</v>
      </c>
      <c r="E51" s="60"/>
      <c r="F51" s="57"/>
      <c r="G51" s="63"/>
      <c r="H51" s="63"/>
      <c r="I51" s="40"/>
      <c r="J51" s="40"/>
      <c r="K51" s="41">
        <v>0</v>
      </c>
      <c r="L51">
        <v>12</v>
      </c>
    </row>
    <row r="52" spans="1:12" x14ac:dyDescent="0.3">
      <c r="A52" s="57">
        <v>22</v>
      </c>
      <c r="B52" s="57">
        <v>6014</v>
      </c>
      <c r="C52" s="60">
        <v>23</v>
      </c>
      <c r="D52" s="57">
        <v>6037</v>
      </c>
      <c r="E52" s="60"/>
      <c r="F52" s="57"/>
      <c r="G52" s="63"/>
      <c r="H52" s="63"/>
      <c r="I52" s="40"/>
      <c r="J52" s="40"/>
      <c r="K52" s="41">
        <v>0</v>
      </c>
      <c r="L52">
        <v>22</v>
      </c>
    </row>
    <row r="53" spans="1:12" x14ac:dyDescent="0.3">
      <c r="A53" s="57">
        <v>22</v>
      </c>
      <c r="B53" s="57">
        <v>6142</v>
      </c>
      <c r="C53" s="60">
        <v>23</v>
      </c>
      <c r="D53" s="57">
        <v>6147</v>
      </c>
      <c r="E53" s="60"/>
      <c r="F53" s="57"/>
      <c r="G53" s="63"/>
      <c r="H53" s="63"/>
      <c r="I53" s="40"/>
      <c r="J53" s="40"/>
      <c r="K53" s="41">
        <v>0</v>
      </c>
      <c r="L53">
        <v>22</v>
      </c>
    </row>
    <row r="54" spans="1:12" x14ac:dyDescent="0.3">
      <c r="A54" s="57">
        <v>11</v>
      </c>
      <c r="B54" s="57">
        <v>6245</v>
      </c>
      <c r="C54" s="60">
        <v>21</v>
      </c>
      <c r="D54" s="57">
        <v>6254</v>
      </c>
      <c r="E54" s="60"/>
      <c r="F54" s="57"/>
      <c r="G54" s="63"/>
      <c r="H54" s="63"/>
      <c r="I54" s="40"/>
      <c r="J54" s="40"/>
      <c r="K54" s="41">
        <v>0</v>
      </c>
      <c r="L54">
        <v>12</v>
      </c>
    </row>
    <row r="55" spans="1:12" x14ac:dyDescent="0.3">
      <c r="A55" s="57">
        <v>11</v>
      </c>
      <c r="B55" s="57">
        <v>6349</v>
      </c>
      <c r="C55" s="60">
        <v>21</v>
      </c>
      <c r="D55" s="57">
        <v>6414</v>
      </c>
      <c r="E55" s="60"/>
      <c r="F55" s="57"/>
      <c r="G55" s="63"/>
      <c r="H55" s="63"/>
      <c r="I55" s="40"/>
      <c r="J55" s="40"/>
      <c r="K55" s="41">
        <v>0</v>
      </c>
      <c r="L55">
        <v>12</v>
      </c>
    </row>
    <row r="56" spans="1:12" x14ac:dyDescent="0.3">
      <c r="A56" s="57">
        <v>11</v>
      </c>
      <c r="B56" s="57">
        <v>6509</v>
      </c>
      <c r="C56" s="60">
        <v>21</v>
      </c>
      <c r="D56" s="57">
        <v>6529</v>
      </c>
      <c r="E56" s="60"/>
      <c r="F56" s="57"/>
      <c r="G56" s="63"/>
      <c r="H56" s="63"/>
      <c r="I56" s="40"/>
      <c r="J56" s="40"/>
      <c r="K56" s="41">
        <v>0</v>
      </c>
      <c r="L56">
        <v>12</v>
      </c>
    </row>
    <row r="57" spans="1:12" x14ac:dyDescent="0.3">
      <c r="A57" s="57">
        <v>11</v>
      </c>
      <c r="B57" s="57">
        <v>6628</v>
      </c>
      <c r="C57" s="60">
        <v>21</v>
      </c>
      <c r="D57" s="57">
        <v>6649</v>
      </c>
      <c r="E57" s="60"/>
      <c r="F57" s="57"/>
      <c r="G57" s="63"/>
      <c r="H57" s="63"/>
      <c r="I57" s="40"/>
      <c r="J57" s="40"/>
      <c r="K57" s="41">
        <v>0</v>
      </c>
      <c r="L57">
        <v>12</v>
      </c>
    </row>
    <row r="58" spans="1:12" x14ac:dyDescent="0.3">
      <c r="A58" s="57">
        <v>11</v>
      </c>
      <c r="B58" s="57">
        <v>6743</v>
      </c>
      <c r="C58" s="60">
        <v>21</v>
      </c>
      <c r="D58" s="57">
        <v>6770</v>
      </c>
      <c r="E58" s="60"/>
      <c r="F58" s="57"/>
      <c r="G58" s="63"/>
      <c r="H58" s="63"/>
      <c r="I58" s="40"/>
      <c r="J58" s="40"/>
      <c r="K58" s="41">
        <v>0</v>
      </c>
      <c r="L58">
        <v>12</v>
      </c>
    </row>
    <row r="59" spans="1:12" x14ac:dyDescent="0.3">
      <c r="A59" s="57">
        <v>22</v>
      </c>
      <c r="B59" s="57">
        <v>6913</v>
      </c>
      <c r="C59" s="60">
        <v>23</v>
      </c>
      <c r="D59" s="57">
        <v>6933</v>
      </c>
      <c r="E59" s="60"/>
      <c r="F59" s="57"/>
      <c r="G59" s="63"/>
      <c r="H59" s="63"/>
      <c r="I59" s="40"/>
      <c r="J59" s="40"/>
      <c r="K59" s="41">
        <v>0</v>
      </c>
      <c r="L59">
        <v>22</v>
      </c>
    </row>
    <row r="60" spans="1:12" x14ac:dyDescent="0.3">
      <c r="A60" s="58">
        <v>11</v>
      </c>
      <c r="B60" s="58">
        <v>7034</v>
      </c>
      <c r="C60" s="61">
        <v>21</v>
      </c>
      <c r="D60" s="58">
        <v>7062</v>
      </c>
      <c r="E60" s="61"/>
      <c r="F60" s="58"/>
      <c r="G60" s="64"/>
      <c r="H60" s="64"/>
      <c r="I60" s="39"/>
      <c r="J60" s="39"/>
      <c r="K60" s="49">
        <v>0</v>
      </c>
      <c r="L60">
        <v>12</v>
      </c>
    </row>
    <row r="61" spans="1:12" x14ac:dyDescent="0.3">
      <c r="A61" s="58">
        <v>22</v>
      </c>
      <c r="B61" s="58">
        <v>7219</v>
      </c>
      <c r="C61" s="61">
        <v>23</v>
      </c>
      <c r="D61" s="58">
        <v>7234</v>
      </c>
      <c r="E61" s="61"/>
      <c r="F61" s="58"/>
      <c r="G61" s="64"/>
      <c r="H61" s="64"/>
      <c r="I61" s="39"/>
      <c r="J61" s="39"/>
      <c r="K61" s="49">
        <v>0</v>
      </c>
      <c r="L61">
        <v>22</v>
      </c>
    </row>
    <row r="62" spans="1:12" x14ac:dyDescent="0.3">
      <c r="A62" s="58">
        <v>11</v>
      </c>
      <c r="B62" s="58">
        <v>7330</v>
      </c>
      <c r="C62" s="61">
        <v>21</v>
      </c>
      <c r="D62" s="58">
        <v>7398</v>
      </c>
      <c r="E62" s="61"/>
      <c r="F62" s="58"/>
      <c r="G62" s="64"/>
      <c r="H62" s="64"/>
      <c r="I62" s="39"/>
      <c r="J62" s="39"/>
      <c r="K62" s="49">
        <v>0</v>
      </c>
      <c r="L62">
        <v>12</v>
      </c>
    </row>
    <row r="63" spans="1:12" x14ac:dyDescent="0.3">
      <c r="A63" s="58">
        <v>22</v>
      </c>
      <c r="B63" s="58">
        <v>7513</v>
      </c>
      <c r="C63" s="61">
        <v>23</v>
      </c>
      <c r="D63" s="58">
        <v>7533</v>
      </c>
      <c r="E63" s="61"/>
      <c r="F63" s="58"/>
      <c r="G63" s="64"/>
      <c r="H63" s="64"/>
      <c r="I63" s="39"/>
      <c r="J63" s="39"/>
      <c r="K63" s="49">
        <v>0</v>
      </c>
      <c r="L63">
        <v>22</v>
      </c>
    </row>
    <row r="64" spans="1:12" x14ac:dyDescent="0.3">
      <c r="A64" s="58">
        <v>11</v>
      </c>
      <c r="B64" s="58">
        <v>7633</v>
      </c>
      <c r="C64" s="61">
        <v>21</v>
      </c>
      <c r="D64" s="58">
        <v>7659</v>
      </c>
      <c r="E64" s="61"/>
      <c r="F64" s="58"/>
      <c r="G64" s="64"/>
      <c r="H64" s="64"/>
      <c r="I64" s="39"/>
      <c r="J64" s="39"/>
      <c r="K64" s="49">
        <v>0</v>
      </c>
      <c r="L64">
        <v>12</v>
      </c>
    </row>
    <row r="65" spans="1:12" x14ac:dyDescent="0.3">
      <c r="A65" s="58">
        <v>22</v>
      </c>
      <c r="B65" s="58">
        <v>7776</v>
      </c>
      <c r="C65" s="61">
        <v>23</v>
      </c>
      <c r="D65" s="58">
        <v>7794</v>
      </c>
      <c r="E65" s="61"/>
      <c r="F65" s="58"/>
      <c r="G65" s="64"/>
      <c r="H65" s="64"/>
      <c r="I65" s="39"/>
      <c r="J65" s="39"/>
      <c r="K65" s="49">
        <v>0</v>
      </c>
      <c r="L65">
        <v>22</v>
      </c>
    </row>
    <row r="66" spans="1:12" x14ac:dyDescent="0.3">
      <c r="A66" s="58">
        <v>11</v>
      </c>
      <c r="B66" s="58">
        <v>7895</v>
      </c>
      <c r="C66" s="61">
        <v>21</v>
      </c>
      <c r="D66" s="58">
        <v>7918</v>
      </c>
      <c r="E66" s="61"/>
      <c r="F66" s="58"/>
      <c r="G66" s="64"/>
      <c r="H66" s="64"/>
      <c r="I66" s="39"/>
      <c r="J66" s="39"/>
      <c r="K66" s="49">
        <v>0</v>
      </c>
      <c r="L66">
        <v>12</v>
      </c>
    </row>
    <row r="67" spans="1:12" x14ac:dyDescent="0.3">
      <c r="A67" s="58">
        <v>11</v>
      </c>
      <c r="B67" s="58">
        <v>8013</v>
      </c>
      <c r="C67" s="61">
        <v>21</v>
      </c>
      <c r="D67" s="58">
        <v>8038</v>
      </c>
      <c r="E67" s="61"/>
      <c r="F67" s="58"/>
      <c r="G67" s="64"/>
      <c r="H67" s="64"/>
      <c r="I67" s="39"/>
      <c r="J67" s="39"/>
      <c r="K67" s="49">
        <v>0</v>
      </c>
      <c r="L67">
        <v>12</v>
      </c>
    </row>
    <row r="68" spans="1:12" x14ac:dyDescent="0.3">
      <c r="A68" s="58">
        <v>11</v>
      </c>
      <c r="B68" s="58">
        <v>8131</v>
      </c>
      <c r="C68" s="61">
        <v>21</v>
      </c>
      <c r="D68" s="58">
        <v>8149</v>
      </c>
      <c r="E68" s="61"/>
      <c r="F68" s="58"/>
      <c r="G68" s="64"/>
      <c r="H68" s="64"/>
      <c r="I68" s="39"/>
      <c r="J68" s="39"/>
      <c r="K68" s="49">
        <v>0</v>
      </c>
      <c r="L68">
        <v>12</v>
      </c>
    </row>
    <row r="69" spans="1:12" x14ac:dyDescent="0.3">
      <c r="A69" s="58">
        <v>11</v>
      </c>
      <c r="B69" s="58">
        <v>8242</v>
      </c>
      <c r="C69" s="61">
        <v>21</v>
      </c>
      <c r="D69" s="58">
        <v>8261</v>
      </c>
      <c r="E69" s="61"/>
      <c r="F69" s="58"/>
      <c r="G69" s="64"/>
      <c r="H69" s="64"/>
      <c r="I69" s="39"/>
      <c r="J69" s="39"/>
      <c r="K69" s="49">
        <v>0</v>
      </c>
      <c r="L69">
        <v>12</v>
      </c>
    </row>
    <row r="70" spans="1:12" x14ac:dyDescent="0.3">
      <c r="A70" s="58">
        <v>11</v>
      </c>
      <c r="B70" s="58">
        <v>8360</v>
      </c>
      <c r="C70" s="61">
        <v>21</v>
      </c>
      <c r="D70" s="58">
        <v>8396</v>
      </c>
      <c r="E70" s="61"/>
      <c r="F70" s="58"/>
      <c r="G70" s="64"/>
      <c r="H70" s="64"/>
      <c r="I70" s="39"/>
      <c r="J70" s="39"/>
      <c r="K70" s="49">
        <v>1</v>
      </c>
      <c r="L70">
        <v>12</v>
      </c>
    </row>
    <row r="71" spans="1:12" x14ac:dyDescent="0.3">
      <c r="A71" s="17"/>
      <c r="B71" s="17"/>
      <c r="C71" s="17"/>
      <c r="D71" s="17"/>
      <c r="E71" s="17"/>
      <c r="F71" s="17"/>
      <c r="G71" s="17"/>
      <c r="H7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146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49</v>
      </c>
      <c r="V3" s="25" t="s">
        <v>118</v>
      </c>
      <c r="W3">
        <f>COUNTA(L7:L14)</f>
        <v>8</v>
      </c>
      <c r="AA3" s="25" t="s">
        <v>118</v>
      </c>
      <c r="AB3">
        <f>COUNTA(L15:L22)</f>
        <v>8</v>
      </c>
      <c r="AF3" s="25" t="s">
        <v>118</v>
      </c>
      <c r="AG3">
        <f>COUNTA(L23:L31)</f>
        <v>9</v>
      </c>
      <c r="AK3" s="25" t="s">
        <v>118</v>
      </c>
      <c r="AL3">
        <f>COUNTA(L32:L39)</f>
        <v>8</v>
      </c>
      <c r="AP3" s="25" t="s">
        <v>118</v>
      </c>
      <c r="AQ3">
        <f>COUNTA(L40:L47)</f>
        <v>8</v>
      </c>
      <c r="AU3" s="25" t="s">
        <v>118</v>
      </c>
      <c r="AV3">
        <f>COUNTA(L48:L55)</f>
        <v>8</v>
      </c>
    </row>
    <row r="4" spans="1:48" x14ac:dyDescent="0.3">
      <c r="P4" s="25" t="s">
        <v>86</v>
      </c>
      <c r="Q4" s="26">
        <f>SUM(O7:O14)</f>
        <v>49</v>
      </c>
      <c r="V4" s="25" t="s">
        <v>119</v>
      </c>
      <c r="W4">
        <f>SUM(U7:U14)</f>
        <v>8</v>
      </c>
      <c r="AA4" s="25" t="s">
        <v>119</v>
      </c>
      <c r="AB4">
        <f>SUM(Z7:Z14)</f>
        <v>8</v>
      </c>
      <c r="AF4" s="25" t="s">
        <v>119</v>
      </c>
      <c r="AG4">
        <f>SUM(AE7:AE14)</f>
        <v>9</v>
      </c>
      <c r="AK4" s="25" t="s">
        <v>119</v>
      </c>
      <c r="AL4">
        <f>SUM(AJ7:AJ14)</f>
        <v>8</v>
      </c>
      <c r="AP4" s="25" t="s">
        <v>119</v>
      </c>
      <c r="AQ4">
        <f>SUM(AO7:AO14)</f>
        <v>8</v>
      </c>
      <c r="AU4" s="25" t="s">
        <v>119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11</v>
      </c>
      <c r="B7" s="56">
        <v>15</v>
      </c>
      <c r="C7" s="59">
        <v>21</v>
      </c>
      <c r="D7" s="56">
        <v>30</v>
      </c>
      <c r="E7" s="59"/>
      <c r="F7" s="56"/>
      <c r="G7" s="62"/>
      <c r="H7" s="62"/>
      <c r="I7" s="40"/>
      <c r="J7" s="40"/>
      <c r="K7" s="41">
        <v>0</v>
      </c>
      <c r="L7">
        <v>12</v>
      </c>
      <c r="N7" s="34">
        <v>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</v>
      </c>
      <c r="U7" s="34">
        <f>COUNTIF(L7:L14,T7)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COUNTIF(L15:L22,Y7)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COUNTIF(L23:L31,AD7)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COUNTIF(L32:L39,AI7)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COUNTIF(L40:L47,AN7)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COUNTIF(L48:L55,AS7)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7">
        <v>11</v>
      </c>
      <c r="B8" s="57">
        <v>129</v>
      </c>
      <c r="C8" s="60">
        <v>21</v>
      </c>
      <c r="D8" s="57">
        <v>142</v>
      </c>
      <c r="E8" s="60"/>
      <c r="F8" s="57"/>
      <c r="G8" s="63"/>
      <c r="H8" s="63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38</v>
      </c>
      <c r="P8" s="34">
        <f>O8/$Q$4</f>
        <v>0.77551020408163263</v>
      </c>
      <c r="Q8" s="34">
        <f>IF(P8=0,0,(P8*((LOG(P8))/LOG(2))))</f>
        <v>-0.28444344011268707</v>
      </c>
      <c r="T8" s="34">
        <f>N8</f>
        <v>12</v>
      </c>
      <c r="U8" s="34">
        <f>COUNTIF(L7:L14,T8)</f>
        <v>6</v>
      </c>
      <c r="V8" s="53"/>
      <c r="W8" s="54"/>
      <c r="Y8" s="34">
        <f>N8</f>
        <v>12</v>
      </c>
      <c r="Z8" s="34">
        <f>COUNTIF(L15:L22,Y8)</f>
        <v>6</v>
      </c>
      <c r="AA8" s="53"/>
      <c r="AB8" s="54"/>
      <c r="AD8" s="34">
        <f>N8</f>
        <v>12</v>
      </c>
      <c r="AE8" s="34">
        <f>COUNTIF(L23:L31,AD8)</f>
        <v>7</v>
      </c>
      <c r="AF8" s="53"/>
      <c r="AG8" s="54"/>
      <c r="AI8" s="34">
        <f>N8</f>
        <v>12</v>
      </c>
      <c r="AJ8" s="34">
        <f>COUNTIF(L32:L39,AI8)</f>
        <v>7</v>
      </c>
      <c r="AK8" s="53"/>
      <c r="AL8" s="54"/>
      <c r="AN8" s="34">
        <f>N8</f>
        <v>12</v>
      </c>
      <c r="AO8" s="34">
        <f>COUNTIF(L40:L47,AN8)</f>
        <v>6</v>
      </c>
      <c r="AP8" s="53"/>
      <c r="AQ8" s="54"/>
      <c r="AS8" s="34">
        <f>N8</f>
        <v>12</v>
      </c>
      <c r="AT8" s="34">
        <f>COUNTIF(L48:L55,AS8)</f>
        <v>6</v>
      </c>
      <c r="AU8" s="53"/>
      <c r="AV8" s="54"/>
    </row>
    <row r="9" spans="1:48" x14ac:dyDescent="0.3">
      <c r="A9" s="57">
        <v>11</v>
      </c>
      <c r="B9" s="57">
        <v>244</v>
      </c>
      <c r="C9" s="60">
        <v>21</v>
      </c>
      <c r="D9" s="57">
        <v>282</v>
      </c>
      <c r="E9" s="60"/>
      <c r="F9" s="57"/>
      <c r="G9" s="63"/>
      <c r="H9" s="63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COUNTIF(L7:L14,T9)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COUNTIF(L15:L22,Y9)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COUNTIF(L23:L31,AD9)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COUNTIF(L32:L39,AI9)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COUNTIF(L40:L47,AN9)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COUNTIF(L48:L55,AS9)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7">
        <v>22</v>
      </c>
      <c r="B10" s="57">
        <v>419</v>
      </c>
      <c r="C10" s="60">
        <v>23</v>
      </c>
      <c r="D10" s="57">
        <v>442</v>
      </c>
      <c r="E10" s="60"/>
      <c r="F10" s="57"/>
      <c r="G10" s="63"/>
      <c r="H10" s="63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11</v>
      </c>
      <c r="P10" s="34">
        <f>O10/$Q$4</f>
        <v>0.22448979591836735</v>
      </c>
      <c r="Q10" s="34">
        <f>IF(P10=0,0,(P10*((LOG(P10))/LOG(2))))</f>
        <v>-0.48383796898483716</v>
      </c>
      <c r="T10" s="34">
        <f>N10</f>
        <v>22</v>
      </c>
      <c r="U10" s="34">
        <f>COUNTIF(L7:L14,T10)</f>
        <v>2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COUNTIF(L15:L22,Y10)</f>
        <v>2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COUNTIF(L23:L31,AD10)</f>
        <v>2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COUNTIF(L32:L39,AI10)</f>
        <v>1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COUNTIF(L40:L47,AN10)</f>
        <v>2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COUNTIF(L48:L55,AS10)</f>
        <v>2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7">
        <v>22</v>
      </c>
      <c r="B11" s="57">
        <v>561</v>
      </c>
      <c r="C11" s="60">
        <v>23</v>
      </c>
      <c r="D11" s="57">
        <v>615</v>
      </c>
      <c r="E11" s="60"/>
      <c r="F11" s="57"/>
      <c r="G11" s="63"/>
      <c r="H11" s="63"/>
      <c r="I11" s="40"/>
      <c r="J11" s="40"/>
      <c r="K11" s="41">
        <v>0</v>
      </c>
      <c r="L11">
        <v>22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COUNTIF(L15:L22,Y11)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COUNTIF(L23:L31,AD11)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COUNTIF(L32:L39,AI11)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COUNTIF(L40:L47,AN11)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COUNTIF(L48:L55,AS11)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7">
        <v>11</v>
      </c>
      <c r="B12" s="57">
        <v>720</v>
      </c>
      <c r="C12" s="60">
        <v>21</v>
      </c>
      <c r="D12" s="57">
        <v>745</v>
      </c>
      <c r="E12" s="60"/>
      <c r="F12" s="57"/>
      <c r="G12" s="63"/>
      <c r="H12" s="63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COUNTIF(L15:L22,Y12)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COUNTIF(L23:L31,AD12)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COUNTIF(L32:L39,AI12)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COUNTIF(L40:L47,AN12)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COUNTIF(L48:L55,AS12)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7">
        <v>11</v>
      </c>
      <c r="B13" s="57">
        <v>846</v>
      </c>
      <c r="C13" s="60">
        <v>21</v>
      </c>
      <c r="D13" s="57">
        <v>870</v>
      </c>
      <c r="E13" s="60"/>
      <c r="F13" s="57"/>
      <c r="G13" s="63"/>
      <c r="H13" s="63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COUNTIF(L15:L22,Y13)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COUNTIF(L23:L31,AD13)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COUNTIF(L32:L39,AI13)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COUNTIF(L40:L47,AN13)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COUNTIF(L48:L55,AS13)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968</v>
      </c>
      <c r="C14" s="60">
        <v>21</v>
      </c>
      <c r="D14" s="57">
        <v>1038</v>
      </c>
      <c r="E14" s="60"/>
      <c r="F14" s="57"/>
      <c r="G14" s="63"/>
      <c r="H14" s="63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COUNTIF(L15:L22,Y14)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COUNTIF(L23:L31,AD14)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COUNTIF(L32:L39,AI14)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COUNTIF(L40:L47,AN14)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COUNTIF(L48:L55,AS14)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8">
        <v>11</v>
      </c>
      <c r="B15" s="58">
        <v>1135</v>
      </c>
      <c r="C15" s="61">
        <v>21</v>
      </c>
      <c r="D15" s="58">
        <v>1161</v>
      </c>
      <c r="E15" s="61"/>
      <c r="F15" s="58"/>
      <c r="G15" s="64"/>
      <c r="H15" s="64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0.76828140909752429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8">
        <v>11</v>
      </c>
      <c r="B16" s="58">
        <v>1259</v>
      </c>
      <c r="C16" s="61">
        <v>21</v>
      </c>
      <c r="D16" s="58">
        <v>1290</v>
      </c>
      <c r="E16" s="61"/>
      <c r="F16" s="58"/>
      <c r="G16" s="64"/>
      <c r="H16" s="64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0.13683367982100839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8">
        <v>11</v>
      </c>
      <c r="B17" s="58">
        <v>1387</v>
      </c>
      <c r="C17" s="61">
        <v>21</v>
      </c>
      <c r="D17" s="58">
        <v>1451</v>
      </c>
      <c r="E17" s="61"/>
      <c r="F17" s="58"/>
      <c r="G17" s="64"/>
      <c r="H17" s="64"/>
      <c r="I17" s="39"/>
      <c r="J17" s="39"/>
      <c r="K17" s="49">
        <v>0</v>
      </c>
      <c r="L17">
        <v>12</v>
      </c>
    </row>
    <row r="18" spans="1:22" x14ac:dyDescent="0.3">
      <c r="A18" s="58">
        <v>22</v>
      </c>
      <c r="B18" s="58">
        <v>1559</v>
      </c>
      <c r="C18" s="61">
        <v>23</v>
      </c>
      <c r="D18" s="58">
        <v>1621</v>
      </c>
      <c r="E18" s="61"/>
      <c r="F18" s="58"/>
      <c r="G18" s="64"/>
      <c r="H18" s="64"/>
      <c r="I18" s="39"/>
      <c r="J18" s="39"/>
      <c r="K18" s="49">
        <v>0</v>
      </c>
      <c r="L18">
        <v>22</v>
      </c>
    </row>
    <row r="19" spans="1:22" x14ac:dyDescent="0.3">
      <c r="A19" s="58">
        <v>22</v>
      </c>
      <c r="B19" s="58">
        <v>1736</v>
      </c>
      <c r="C19" s="61">
        <v>23</v>
      </c>
      <c r="D19" s="58">
        <v>1789</v>
      </c>
      <c r="E19" s="61"/>
      <c r="F19" s="58"/>
      <c r="G19" s="64"/>
      <c r="H19" s="64"/>
      <c r="I19" s="39"/>
      <c r="J19" s="39"/>
      <c r="K19" s="49">
        <v>0</v>
      </c>
      <c r="L19">
        <v>22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8">
        <v>11</v>
      </c>
      <c r="B20" s="58">
        <v>1889</v>
      </c>
      <c r="C20" s="61">
        <v>21</v>
      </c>
      <c r="D20" s="58">
        <v>1903</v>
      </c>
      <c r="E20" s="61"/>
      <c r="F20" s="58"/>
      <c r="G20" s="64"/>
      <c r="H20" s="64"/>
      <c r="I20" s="39"/>
      <c r="J20" s="39"/>
      <c r="K20" s="49">
        <v>0</v>
      </c>
      <c r="L20">
        <v>12</v>
      </c>
      <c r="N20" s="38">
        <f>COUNTIF(L7:L55,G3)</f>
        <v>38</v>
      </c>
      <c r="O20" s="38"/>
      <c r="P20" s="45">
        <v>8</v>
      </c>
      <c r="Q20" s="45">
        <v>8</v>
      </c>
      <c r="R20" s="45">
        <v>9</v>
      </c>
      <c r="S20" s="45">
        <v>8</v>
      </c>
      <c r="T20" s="45">
        <v>8</v>
      </c>
      <c r="U20" s="45">
        <v>8</v>
      </c>
      <c r="V20" s="44"/>
    </row>
    <row r="21" spans="1:22" x14ac:dyDescent="0.3">
      <c r="A21" s="58">
        <v>11</v>
      </c>
      <c r="B21" s="58">
        <v>2003</v>
      </c>
      <c r="C21" s="61">
        <v>21</v>
      </c>
      <c r="D21" s="58">
        <v>2048</v>
      </c>
      <c r="E21" s="61"/>
      <c r="F21" s="58"/>
      <c r="G21" s="64"/>
      <c r="H21" s="64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8">
        <v>11</v>
      </c>
      <c r="B22" s="58">
        <v>2145</v>
      </c>
      <c r="C22" s="61">
        <v>21</v>
      </c>
      <c r="D22" s="58">
        <v>2184</v>
      </c>
      <c r="E22" s="61"/>
      <c r="F22" s="58"/>
      <c r="G22" s="64"/>
      <c r="H22" s="64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22</v>
      </c>
      <c r="B23" s="57">
        <v>2301</v>
      </c>
      <c r="C23" s="60">
        <v>23</v>
      </c>
      <c r="D23" s="57">
        <v>2345</v>
      </c>
      <c r="E23" s="60"/>
      <c r="F23" s="57"/>
      <c r="G23" s="63"/>
      <c r="H23" s="63"/>
      <c r="I23" s="40"/>
      <c r="J23" s="40"/>
      <c r="K23" s="41">
        <v>0</v>
      </c>
      <c r="L23">
        <v>22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22</v>
      </c>
      <c r="B24" s="57">
        <v>2451</v>
      </c>
      <c r="C24" s="60">
        <v>23</v>
      </c>
      <c r="D24" s="57">
        <v>2492</v>
      </c>
      <c r="E24" s="60"/>
      <c r="F24" s="57"/>
      <c r="G24" s="63"/>
      <c r="H24" s="63"/>
      <c r="I24" s="40"/>
      <c r="J24" s="40"/>
      <c r="K24" s="41">
        <v>0</v>
      </c>
      <c r="L24">
        <v>22</v>
      </c>
      <c r="O24" s="43" t="s">
        <v>106</v>
      </c>
      <c r="P24" s="45">
        <f>U8</f>
        <v>6</v>
      </c>
      <c r="Q24" s="45">
        <f>Z8</f>
        <v>6</v>
      </c>
      <c r="R24" s="45">
        <f>AE8</f>
        <v>7</v>
      </c>
      <c r="S24" s="45">
        <f>AJ8</f>
        <v>7</v>
      </c>
      <c r="T24" s="45">
        <f>AO8</f>
        <v>6</v>
      </c>
      <c r="U24" s="45">
        <f>AT8</f>
        <v>6</v>
      </c>
      <c r="V24" s="43"/>
    </row>
    <row r="25" spans="1:22" x14ac:dyDescent="0.3">
      <c r="A25" s="57">
        <v>11</v>
      </c>
      <c r="B25" s="57">
        <v>2590</v>
      </c>
      <c r="C25" s="60">
        <v>21</v>
      </c>
      <c r="D25" s="57">
        <v>2600</v>
      </c>
      <c r="E25" s="60"/>
      <c r="F25" s="57"/>
      <c r="G25" s="63"/>
      <c r="H25" s="63"/>
      <c r="I25" s="40"/>
      <c r="J25" s="40"/>
      <c r="K25" s="41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2695</v>
      </c>
      <c r="C26" s="60">
        <v>21</v>
      </c>
      <c r="D26" s="57">
        <v>2722</v>
      </c>
      <c r="E26" s="60"/>
      <c r="F26" s="57"/>
      <c r="G26" s="63"/>
      <c r="H26" s="63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2819</v>
      </c>
      <c r="C27" s="60">
        <v>21</v>
      </c>
      <c r="D27" s="57">
        <v>2861</v>
      </c>
      <c r="E27" s="60"/>
      <c r="F27" s="57"/>
      <c r="G27" s="63"/>
      <c r="H27" s="63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2955</v>
      </c>
      <c r="C28" s="60">
        <v>21</v>
      </c>
      <c r="D28" s="57">
        <v>2984</v>
      </c>
      <c r="E28" s="60"/>
      <c r="F28" s="57"/>
      <c r="G28" s="63"/>
      <c r="H28" s="63"/>
      <c r="I28" s="40"/>
      <c r="J28" s="40"/>
      <c r="K28" s="41">
        <v>0</v>
      </c>
      <c r="L28">
        <v>12</v>
      </c>
      <c r="N28" s="39"/>
      <c r="O28" s="48" t="s">
        <v>110</v>
      </c>
      <c r="P28">
        <f>D14/P20</f>
        <v>129.75</v>
      </c>
      <c r="Q28">
        <f>(D22-D14)/Q20</f>
        <v>143.25</v>
      </c>
      <c r="R28">
        <f>(D31-D22)/R20</f>
        <v>140.77777777777777</v>
      </c>
      <c r="S28">
        <f>(D39-D31)/S20</f>
        <v>124.75</v>
      </c>
      <c r="T28">
        <f>(D47-D39)/T20</f>
        <v>119.5</v>
      </c>
      <c r="U28">
        <f>(D55-D47)/U20</f>
        <v>128.875</v>
      </c>
    </row>
    <row r="29" spans="1:22" x14ac:dyDescent="0.3">
      <c r="A29" s="57">
        <v>11</v>
      </c>
      <c r="B29" s="57">
        <v>3080</v>
      </c>
      <c r="C29" s="60">
        <v>21</v>
      </c>
      <c r="D29" s="57">
        <v>3149</v>
      </c>
      <c r="E29" s="60"/>
      <c r="F29" s="57"/>
      <c r="G29" s="63"/>
      <c r="H29" s="63"/>
      <c r="I29" s="40"/>
      <c r="J29" s="40"/>
      <c r="K29" s="41">
        <v>0</v>
      </c>
      <c r="L29">
        <v>12</v>
      </c>
    </row>
    <row r="30" spans="1:22" x14ac:dyDescent="0.3">
      <c r="A30" s="57">
        <v>11</v>
      </c>
      <c r="B30" s="57">
        <v>3245</v>
      </c>
      <c r="C30" s="60">
        <v>21</v>
      </c>
      <c r="D30" s="57">
        <v>3290</v>
      </c>
      <c r="E30" s="60"/>
      <c r="F30" s="57"/>
      <c r="G30" s="63"/>
      <c r="H30" s="63"/>
      <c r="I30" s="40"/>
      <c r="J30" s="40"/>
      <c r="K30" s="41">
        <v>0</v>
      </c>
      <c r="L30">
        <v>12</v>
      </c>
    </row>
    <row r="31" spans="1:22" x14ac:dyDescent="0.3">
      <c r="A31" s="57">
        <v>11</v>
      </c>
      <c r="B31" s="57">
        <v>3386</v>
      </c>
      <c r="C31" s="60">
        <v>21</v>
      </c>
      <c r="D31" s="57">
        <v>3451</v>
      </c>
      <c r="E31" s="60"/>
      <c r="F31" s="57"/>
      <c r="G31" s="63"/>
      <c r="H31" s="63"/>
      <c r="I31" s="40"/>
      <c r="J31" s="40"/>
      <c r="K31" s="41">
        <v>0</v>
      </c>
      <c r="L31">
        <v>12</v>
      </c>
    </row>
    <row r="32" spans="1:22" x14ac:dyDescent="0.3">
      <c r="A32" s="58">
        <v>11</v>
      </c>
      <c r="B32" s="58">
        <v>3543</v>
      </c>
      <c r="C32" s="61">
        <v>21</v>
      </c>
      <c r="D32" s="58">
        <v>3562</v>
      </c>
      <c r="E32" s="61"/>
      <c r="F32" s="58"/>
      <c r="G32" s="64"/>
      <c r="H32" s="64"/>
      <c r="I32" s="39"/>
      <c r="J32" s="39"/>
      <c r="K32" s="49">
        <v>0</v>
      </c>
      <c r="L32">
        <v>12</v>
      </c>
    </row>
    <row r="33" spans="1:12" x14ac:dyDescent="0.3">
      <c r="A33" s="58">
        <v>11</v>
      </c>
      <c r="B33" s="58">
        <v>3656</v>
      </c>
      <c r="C33" s="61">
        <v>21</v>
      </c>
      <c r="D33" s="58">
        <v>3670</v>
      </c>
      <c r="E33" s="61"/>
      <c r="F33" s="58"/>
      <c r="G33" s="64"/>
      <c r="H33" s="64"/>
      <c r="I33" s="39"/>
      <c r="J33" s="39"/>
      <c r="K33" s="49">
        <v>0</v>
      </c>
      <c r="L33">
        <v>12</v>
      </c>
    </row>
    <row r="34" spans="1:12" x14ac:dyDescent="0.3">
      <c r="A34" s="58">
        <v>11</v>
      </c>
      <c r="B34" s="58">
        <v>3763</v>
      </c>
      <c r="C34" s="61">
        <v>21</v>
      </c>
      <c r="D34" s="58">
        <v>3801</v>
      </c>
      <c r="E34" s="61"/>
      <c r="F34" s="58"/>
      <c r="G34" s="64"/>
      <c r="H34" s="64"/>
      <c r="I34" s="39"/>
      <c r="J34" s="39"/>
      <c r="K34" s="49">
        <v>0</v>
      </c>
      <c r="L34">
        <v>12</v>
      </c>
    </row>
    <row r="35" spans="1:12" x14ac:dyDescent="0.3">
      <c r="A35" s="58">
        <v>11</v>
      </c>
      <c r="B35" s="58">
        <v>3895</v>
      </c>
      <c r="C35" s="61">
        <v>21</v>
      </c>
      <c r="D35" s="58">
        <v>3904</v>
      </c>
      <c r="E35" s="61"/>
      <c r="F35" s="58"/>
      <c r="G35" s="64"/>
      <c r="H35" s="64"/>
      <c r="I35" s="39"/>
      <c r="J35" s="39"/>
      <c r="K35" s="49">
        <v>0</v>
      </c>
      <c r="L35">
        <v>12</v>
      </c>
    </row>
    <row r="36" spans="1:12" x14ac:dyDescent="0.3">
      <c r="A36" s="58">
        <v>11</v>
      </c>
      <c r="B36" s="58">
        <v>3997</v>
      </c>
      <c r="C36" s="61">
        <v>21</v>
      </c>
      <c r="D36" s="58">
        <v>4047</v>
      </c>
      <c r="E36" s="61"/>
      <c r="F36" s="58"/>
      <c r="G36" s="64"/>
      <c r="H36" s="64"/>
      <c r="I36" s="39"/>
      <c r="J36" s="39"/>
      <c r="K36" s="49">
        <v>0</v>
      </c>
      <c r="L36">
        <v>12</v>
      </c>
    </row>
    <row r="37" spans="1:12" x14ac:dyDescent="0.3">
      <c r="A37" s="58">
        <v>11</v>
      </c>
      <c r="B37" s="58">
        <v>4141</v>
      </c>
      <c r="C37" s="61">
        <v>21</v>
      </c>
      <c r="D37" s="58">
        <v>4167</v>
      </c>
      <c r="E37" s="61"/>
      <c r="F37" s="58"/>
      <c r="G37" s="64"/>
      <c r="H37" s="64"/>
      <c r="I37" s="39"/>
      <c r="J37" s="39"/>
      <c r="K37" s="49">
        <v>0</v>
      </c>
      <c r="L37">
        <v>12</v>
      </c>
    </row>
    <row r="38" spans="1:12" x14ac:dyDescent="0.3">
      <c r="A38" s="58">
        <v>22</v>
      </c>
      <c r="B38" s="58">
        <v>4306</v>
      </c>
      <c r="C38" s="61">
        <v>23</v>
      </c>
      <c r="D38" s="58">
        <v>4338</v>
      </c>
      <c r="E38" s="61"/>
      <c r="F38" s="58"/>
      <c r="G38" s="64"/>
      <c r="H38" s="64"/>
      <c r="I38" s="39"/>
      <c r="J38" s="39"/>
      <c r="K38" s="49">
        <v>0</v>
      </c>
      <c r="L38">
        <v>22</v>
      </c>
    </row>
    <row r="39" spans="1:12" x14ac:dyDescent="0.3">
      <c r="A39" s="58">
        <v>11</v>
      </c>
      <c r="B39" s="58">
        <v>4437</v>
      </c>
      <c r="C39" s="61">
        <v>21</v>
      </c>
      <c r="D39" s="58">
        <v>4449</v>
      </c>
      <c r="E39" s="61"/>
      <c r="F39" s="58"/>
      <c r="G39" s="64"/>
      <c r="H39" s="64"/>
      <c r="I39" s="39"/>
      <c r="J39" s="39"/>
      <c r="K39" s="49">
        <v>0</v>
      </c>
      <c r="L39">
        <v>12</v>
      </c>
    </row>
    <row r="40" spans="1:12" x14ac:dyDescent="0.3">
      <c r="A40" s="57">
        <v>11</v>
      </c>
      <c r="B40" s="57">
        <v>4544</v>
      </c>
      <c r="C40" s="60">
        <v>21</v>
      </c>
      <c r="D40" s="57">
        <v>4578</v>
      </c>
      <c r="E40" s="60"/>
      <c r="F40" s="57"/>
      <c r="G40" s="63"/>
      <c r="H40" s="63"/>
      <c r="I40" s="40"/>
      <c r="J40" s="40"/>
      <c r="K40" s="41">
        <v>0</v>
      </c>
      <c r="L40">
        <v>12</v>
      </c>
    </row>
    <row r="41" spans="1:12" x14ac:dyDescent="0.3">
      <c r="A41" s="57">
        <v>11</v>
      </c>
      <c r="B41" s="57">
        <v>4671</v>
      </c>
      <c r="C41" s="60">
        <v>21</v>
      </c>
      <c r="D41" s="57">
        <v>4685</v>
      </c>
      <c r="E41" s="60"/>
      <c r="F41" s="57"/>
      <c r="G41" s="63"/>
      <c r="H41" s="63"/>
      <c r="I41" s="40"/>
      <c r="J41" s="40"/>
      <c r="K41" s="41">
        <v>0</v>
      </c>
      <c r="L41">
        <v>12</v>
      </c>
    </row>
    <row r="42" spans="1:12" x14ac:dyDescent="0.3">
      <c r="A42" s="57">
        <v>11</v>
      </c>
      <c r="B42" s="57">
        <v>4779</v>
      </c>
      <c r="C42" s="60">
        <v>21</v>
      </c>
      <c r="D42" s="57">
        <v>4790</v>
      </c>
      <c r="E42" s="60"/>
      <c r="F42" s="57"/>
      <c r="G42" s="63"/>
      <c r="H42" s="63"/>
      <c r="I42" s="40"/>
      <c r="J42" s="40"/>
      <c r="K42" s="41">
        <v>0</v>
      </c>
      <c r="L42">
        <v>12</v>
      </c>
    </row>
    <row r="43" spans="1:12" x14ac:dyDescent="0.3">
      <c r="A43" s="57">
        <v>11</v>
      </c>
      <c r="B43" s="57">
        <v>4882</v>
      </c>
      <c r="C43" s="60">
        <v>21</v>
      </c>
      <c r="D43" s="57">
        <v>4908</v>
      </c>
      <c r="E43" s="60"/>
      <c r="F43" s="57"/>
      <c r="G43" s="63"/>
      <c r="H43" s="63"/>
      <c r="I43" s="40"/>
      <c r="J43" s="40"/>
      <c r="K43" s="41">
        <v>0</v>
      </c>
      <c r="L43">
        <v>12</v>
      </c>
    </row>
    <row r="44" spans="1:12" x14ac:dyDescent="0.3">
      <c r="A44" s="57">
        <v>11</v>
      </c>
      <c r="B44" s="57">
        <v>5001</v>
      </c>
      <c r="C44" s="60">
        <v>21</v>
      </c>
      <c r="D44" s="57">
        <v>5019</v>
      </c>
      <c r="E44" s="60"/>
      <c r="F44" s="57"/>
      <c r="G44" s="63"/>
      <c r="H44" s="63"/>
      <c r="I44" s="40"/>
      <c r="J44" s="40"/>
      <c r="K44" s="41">
        <v>0</v>
      </c>
      <c r="L44">
        <v>12</v>
      </c>
    </row>
    <row r="45" spans="1:12" x14ac:dyDescent="0.3">
      <c r="A45" s="57">
        <v>11</v>
      </c>
      <c r="B45" s="57">
        <v>5112</v>
      </c>
      <c r="C45" s="60">
        <v>21</v>
      </c>
      <c r="D45" s="57">
        <v>5125</v>
      </c>
      <c r="E45" s="60"/>
      <c r="F45" s="57"/>
      <c r="G45" s="63"/>
      <c r="H45" s="63"/>
      <c r="I45" s="40"/>
      <c r="J45" s="40"/>
      <c r="K45" s="41">
        <v>0</v>
      </c>
      <c r="L45">
        <v>12</v>
      </c>
    </row>
    <row r="46" spans="1:12" x14ac:dyDescent="0.3">
      <c r="A46" s="57">
        <v>22</v>
      </c>
      <c r="B46" s="57">
        <v>5259</v>
      </c>
      <c r="C46" s="60">
        <v>23</v>
      </c>
      <c r="D46" s="57">
        <v>5270</v>
      </c>
      <c r="E46" s="60"/>
      <c r="F46" s="57"/>
      <c r="G46" s="63"/>
      <c r="H46" s="63"/>
      <c r="I46" s="40"/>
      <c r="J46" s="40"/>
      <c r="K46" s="41">
        <v>0</v>
      </c>
      <c r="L46">
        <v>22</v>
      </c>
    </row>
    <row r="47" spans="1:12" x14ac:dyDescent="0.3">
      <c r="A47" s="57">
        <v>22</v>
      </c>
      <c r="B47" s="57">
        <v>5380</v>
      </c>
      <c r="C47" s="60">
        <v>23</v>
      </c>
      <c r="D47" s="57">
        <v>5405</v>
      </c>
      <c r="E47" s="60"/>
      <c r="F47" s="57"/>
      <c r="G47" s="63"/>
      <c r="H47" s="63"/>
      <c r="I47" s="40"/>
      <c r="J47" s="40"/>
      <c r="K47" s="41">
        <v>0</v>
      </c>
      <c r="L47">
        <v>22</v>
      </c>
    </row>
    <row r="48" spans="1:12" x14ac:dyDescent="0.3">
      <c r="A48" s="58">
        <v>22</v>
      </c>
      <c r="B48" s="58">
        <v>5509</v>
      </c>
      <c r="C48" s="61">
        <v>23</v>
      </c>
      <c r="D48" s="58">
        <v>5514</v>
      </c>
      <c r="E48" s="61"/>
      <c r="F48" s="58"/>
      <c r="G48" s="64"/>
      <c r="H48" s="64"/>
      <c r="I48" s="39"/>
      <c r="J48" s="39"/>
      <c r="K48" s="49">
        <v>0</v>
      </c>
      <c r="L48">
        <v>22</v>
      </c>
    </row>
    <row r="49" spans="1:12" x14ac:dyDescent="0.3">
      <c r="A49" s="58">
        <v>22</v>
      </c>
      <c r="B49" s="58">
        <v>5623</v>
      </c>
      <c r="C49" s="61">
        <v>23</v>
      </c>
      <c r="D49" s="58">
        <v>5628</v>
      </c>
      <c r="E49" s="61"/>
      <c r="F49" s="58"/>
      <c r="G49" s="64"/>
      <c r="H49" s="64"/>
      <c r="I49" s="39"/>
      <c r="J49" s="39"/>
      <c r="K49" s="49">
        <v>0</v>
      </c>
      <c r="L49">
        <v>22</v>
      </c>
    </row>
    <row r="50" spans="1:12" x14ac:dyDescent="0.3">
      <c r="A50" s="58">
        <v>11</v>
      </c>
      <c r="B50" s="58">
        <v>5723</v>
      </c>
      <c r="C50" s="61">
        <v>21</v>
      </c>
      <c r="D50" s="58">
        <v>5736</v>
      </c>
      <c r="E50" s="61"/>
      <c r="F50" s="58"/>
      <c r="G50" s="64"/>
      <c r="H50" s="64"/>
      <c r="I50" s="39"/>
      <c r="J50" s="39"/>
      <c r="K50" s="49">
        <v>0</v>
      </c>
      <c r="L50">
        <v>12</v>
      </c>
    </row>
    <row r="51" spans="1:12" x14ac:dyDescent="0.3">
      <c r="A51" s="58">
        <v>11</v>
      </c>
      <c r="B51" s="58">
        <v>5837</v>
      </c>
      <c r="C51" s="61">
        <v>21</v>
      </c>
      <c r="D51" s="58">
        <v>5908</v>
      </c>
      <c r="E51" s="61"/>
      <c r="F51" s="58"/>
      <c r="G51" s="64"/>
      <c r="H51" s="64"/>
      <c r="I51" s="39"/>
      <c r="J51" s="39"/>
      <c r="K51" s="49">
        <v>0</v>
      </c>
      <c r="L51">
        <v>12</v>
      </c>
    </row>
    <row r="52" spans="1:12" x14ac:dyDescent="0.3">
      <c r="A52" s="58">
        <v>11</v>
      </c>
      <c r="B52" s="58">
        <v>6002</v>
      </c>
      <c r="C52" s="61">
        <v>21</v>
      </c>
      <c r="D52" s="58">
        <v>6048</v>
      </c>
      <c r="E52" s="61"/>
      <c r="F52" s="58"/>
      <c r="G52" s="64"/>
      <c r="H52" s="64"/>
      <c r="I52" s="39"/>
      <c r="J52" s="39"/>
      <c r="K52" s="49">
        <v>0</v>
      </c>
      <c r="L52">
        <v>12</v>
      </c>
    </row>
    <row r="53" spans="1:12" x14ac:dyDescent="0.3">
      <c r="A53" s="58">
        <v>11</v>
      </c>
      <c r="B53" s="58">
        <v>6146</v>
      </c>
      <c r="C53" s="61">
        <v>21</v>
      </c>
      <c r="D53" s="58">
        <v>6201</v>
      </c>
      <c r="E53" s="61"/>
      <c r="F53" s="58"/>
      <c r="G53" s="64"/>
      <c r="H53" s="64"/>
      <c r="I53" s="39"/>
      <c r="J53" s="39"/>
      <c r="K53" s="49">
        <v>0</v>
      </c>
      <c r="L53">
        <v>12</v>
      </c>
    </row>
    <row r="54" spans="1:12" x14ac:dyDescent="0.3">
      <c r="A54" s="58">
        <v>11</v>
      </c>
      <c r="B54" s="58">
        <v>6297</v>
      </c>
      <c r="C54" s="61">
        <v>21</v>
      </c>
      <c r="D54" s="58">
        <v>6308</v>
      </c>
      <c r="E54" s="61"/>
      <c r="F54" s="58"/>
      <c r="G54" s="64"/>
      <c r="H54" s="64"/>
      <c r="I54" s="39"/>
      <c r="J54" s="39"/>
      <c r="K54" s="49">
        <v>0</v>
      </c>
      <c r="L54">
        <v>12</v>
      </c>
    </row>
    <row r="55" spans="1:12" x14ac:dyDescent="0.3">
      <c r="A55" s="58">
        <v>11</v>
      </c>
      <c r="B55" s="58">
        <v>6402</v>
      </c>
      <c r="C55" s="61">
        <v>21</v>
      </c>
      <c r="D55" s="58">
        <v>6436</v>
      </c>
      <c r="E55" s="61"/>
      <c r="F55" s="58"/>
      <c r="G55" s="64"/>
      <c r="H55" s="64"/>
      <c r="I55" s="39"/>
      <c r="J55" s="39"/>
      <c r="K55" s="49">
        <v>1</v>
      </c>
      <c r="L55">
        <v>12</v>
      </c>
    </row>
    <row r="56" spans="1:12" x14ac:dyDescent="0.3">
      <c r="A56" s="17"/>
      <c r="B56" s="17"/>
      <c r="C56" s="17"/>
      <c r="D56" s="17"/>
      <c r="E56" s="17"/>
      <c r="F56" s="17"/>
      <c r="G56" s="17"/>
      <c r="H5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147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1</v>
      </c>
      <c r="V3" s="25" t="s">
        <v>118</v>
      </c>
      <c r="W3">
        <f>COUNTA(L6:L7)</f>
        <v>2</v>
      </c>
      <c r="AA3" s="25" t="s">
        <v>118</v>
      </c>
      <c r="AB3">
        <f>COUNTA(L6:L7)</f>
        <v>2</v>
      </c>
      <c r="AF3" s="25" t="s">
        <v>118</v>
      </c>
      <c r="AG3">
        <f>COUNTA(L7:L7)</f>
        <v>1</v>
      </c>
      <c r="AK3" s="25" t="s">
        <v>118</v>
      </c>
      <c r="AL3">
        <f>COUNTA(L7:L8)</f>
        <v>1</v>
      </c>
      <c r="AP3" s="25" t="s">
        <v>118</v>
      </c>
      <c r="AQ3">
        <f>COUNTA(L7:L8)</f>
        <v>1</v>
      </c>
      <c r="AU3" s="25" t="s">
        <v>118</v>
      </c>
      <c r="AV3">
        <f>COUNTA(L7:L8)</f>
        <v>1</v>
      </c>
    </row>
    <row r="4" spans="1:48" x14ac:dyDescent="0.3">
      <c r="P4" s="25" t="s">
        <v>86</v>
      </c>
      <c r="Q4" s="26">
        <f>SUM(O7:O14)</f>
        <v>1</v>
      </c>
      <c r="V4" s="25" t="s">
        <v>119</v>
      </c>
      <c r="W4">
        <f>SUM(U7:U14)</f>
        <v>1</v>
      </c>
      <c r="AA4" s="25" t="s">
        <v>119</v>
      </c>
      <c r="AB4">
        <f>SUM(Z7:Z14)</f>
        <v>1</v>
      </c>
      <c r="AF4" s="25" t="s">
        <v>119</v>
      </c>
      <c r="AG4">
        <f>SUM(AE7:AE14)</f>
        <v>1</v>
      </c>
      <c r="AK4" s="25" t="s">
        <v>119</v>
      </c>
      <c r="AL4">
        <f>SUM(AJ7:AJ14)</f>
        <v>1</v>
      </c>
      <c r="AP4" s="25" t="s">
        <v>119</v>
      </c>
      <c r="AQ4">
        <f>SUM(AO7:AO14)</f>
        <v>1</v>
      </c>
      <c r="AU4" s="25" t="s">
        <v>119</v>
      </c>
      <c r="AV4">
        <f>SUM(AT7:AT14)</f>
        <v>1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69" t="s">
        <v>91</v>
      </c>
      <c r="B6" s="70" t="s">
        <v>92</v>
      </c>
      <c r="C6" s="69" t="s">
        <v>93</v>
      </c>
      <c r="D6" s="70" t="s">
        <v>94</v>
      </c>
      <c r="E6" s="69" t="s">
        <v>95</v>
      </c>
      <c r="F6" s="70" t="s">
        <v>96</v>
      </c>
      <c r="G6" s="69" t="s">
        <v>97</v>
      </c>
      <c r="H6" s="70" t="s">
        <v>98</v>
      </c>
      <c r="I6" s="66" t="s">
        <v>99</v>
      </c>
      <c r="J6" s="67" t="s">
        <v>100</v>
      </c>
      <c r="K6" s="68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6">
        <v>12</v>
      </c>
      <c r="B7" s="56">
        <v>27</v>
      </c>
      <c r="C7" s="59">
        <v>14</v>
      </c>
      <c r="D7" s="56">
        <v>49</v>
      </c>
      <c r="E7" s="59">
        <v>13</v>
      </c>
      <c r="F7" s="56">
        <v>68</v>
      </c>
      <c r="G7" s="62">
        <v>14</v>
      </c>
      <c r="H7" s="62">
        <v>85</v>
      </c>
      <c r="I7" s="40"/>
      <c r="J7" s="40"/>
      <c r="K7" s="65">
        <v>1</v>
      </c>
      <c r="L7">
        <v>11</v>
      </c>
      <c r="N7" s="34">
        <v>11</v>
      </c>
      <c r="O7" s="34">
        <f>COUNTIF($L$7:$L$500,N7)</f>
        <v>1</v>
      </c>
      <c r="P7" s="34">
        <f>O7/$Q$4</f>
        <v>1</v>
      </c>
      <c r="Q7" s="34">
        <f>IF(P7=0,0,(P7*((LOG(P7))/LOG(2))))</f>
        <v>0</v>
      </c>
      <c r="T7" s="34">
        <f>N7</f>
        <v>11</v>
      </c>
      <c r="U7" s="34">
        <f>COUNTIF(L6:L7,T7)</f>
        <v>1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COUNTIF(L6:L7,Y7)</f>
        <v>1</v>
      </c>
      <c r="AA7" s="34">
        <f>Z7/(AB4-Z8)</f>
        <v>1</v>
      </c>
      <c r="AB7" s="34">
        <f>IF(AA7=0,0,(AA7*((LOG(AA7))/LOG(2))))</f>
        <v>0</v>
      </c>
      <c r="AD7" s="34">
        <f>N7</f>
        <v>11</v>
      </c>
      <c r="AE7" s="34">
        <f>COUNTIF(L7:L7,AD7)</f>
        <v>1</v>
      </c>
      <c r="AF7" s="34">
        <f>AE7/(AG4-AE8)</f>
        <v>1</v>
      </c>
      <c r="AG7" s="34">
        <f>IF(AF7=0,0,(AF7*((LOG(AF7))/LOG(2))))</f>
        <v>0</v>
      </c>
      <c r="AI7" s="34">
        <f>N7</f>
        <v>11</v>
      </c>
      <c r="AJ7" s="34">
        <f>COUNTIF(L7:L8,AI7)</f>
        <v>1</v>
      </c>
      <c r="AK7" s="34">
        <f>AJ7/(AL4-AJ8)</f>
        <v>1</v>
      </c>
      <c r="AL7" s="34">
        <f>IF(AK7=0,0,(AK7*((LOG(AK7))/LOG(2))))</f>
        <v>0</v>
      </c>
      <c r="AN7" s="34">
        <f>N7</f>
        <v>11</v>
      </c>
      <c r="AO7" s="34">
        <f>COUNTIF(L7:L8,AN7)</f>
        <v>1</v>
      </c>
      <c r="AP7" s="34">
        <f>AO7/(AQ4-AO8)</f>
        <v>1</v>
      </c>
      <c r="AQ7" s="34">
        <f>IF(AP7=0,0,(AP7*((LOG(AP7))/LOG(2))))</f>
        <v>0</v>
      </c>
      <c r="AS7" s="34">
        <f>N7</f>
        <v>11</v>
      </c>
      <c r="AT7" s="34">
        <f>COUNTIF(L7:L8,AS7)</f>
        <v>1</v>
      </c>
      <c r="AU7" s="34">
        <f>AT7/(AV4-AT8)</f>
        <v>1</v>
      </c>
      <c r="AV7" s="34">
        <f>IF(AU7=0,0,(AU7*((LOG(AU7))/LOG(2))))</f>
        <v>0</v>
      </c>
    </row>
    <row r="8" spans="1:48" x14ac:dyDescent="0.3">
      <c r="A8" s="55"/>
      <c r="B8" s="55"/>
      <c r="C8" s="55"/>
      <c r="D8" s="55"/>
      <c r="E8" s="55"/>
      <c r="F8" s="55"/>
      <c r="G8" s="55"/>
      <c r="H8" s="55"/>
      <c r="I8" s="40"/>
      <c r="J8" s="40"/>
      <c r="K8" s="41"/>
      <c r="N8" s="34">
        <v>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12</v>
      </c>
      <c r="U8" s="34">
        <f>COUNTIF(L6:L7,T8)</f>
        <v>0</v>
      </c>
      <c r="V8" s="53"/>
      <c r="W8" s="54"/>
      <c r="Y8" s="34">
        <f>N8</f>
        <v>12</v>
      </c>
      <c r="Z8" s="34">
        <f>COUNTIF(L6:L7,Y8)</f>
        <v>0</v>
      </c>
      <c r="AA8" s="53"/>
      <c r="AB8" s="54"/>
      <c r="AD8" s="34">
        <f>N8</f>
        <v>12</v>
      </c>
      <c r="AE8" s="34">
        <f>COUNTIF(L7:L7,AD8)</f>
        <v>0</v>
      </c>
      <c r="AF8" s="53"/>
      <c r="AG8" s="54"/>
      <c r="AI8" s="34">
        <f>N8</f>
        <v>12</v>
      </c>
      <c r="AJ8" s="34">
        <f>COUNTIF(L7:L8,AI8)</f>
        <v>0</v>
      </c>
      <c r="AK8" s="53"/>
      <c r="AL8" s="54"/>
      <c r="AN8" s="34">
        <f>N8</f>
        <v>12</v>
      </c>
      <c r="AO8" s="34">
        <f>COUNTIF(L7:L8,AN8)</f>
        <v>0</v>
      </c>
      <c r="AP8" s="53"/>
      <c r="AQ8" s="54"/>
      <c r="AS8" s="34">
        <f>N8</f>
        <v>12</v>
      </c>
      <c r="AT8" s="34">
        <f>COUNTIF(L7:L8,AS8)</f>
        <v>0</v>
      </c>
      <c r="AU8" s="53"/>
      <c r="AV8" s="54"/>
    </row>
    <row r="9" spans="1:48" x14ac:dyDescent="0.3"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COUNTIF(L6:L7,T9)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COUNTIF(L6:L7,Y9)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COUNTIF(L7:L7,AD9)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COUNTIF(L7:L8,AI9)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COUNTIF(L7:L8,AN9)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COUNTIF(L7:L8,AS9)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N10" s="34">
        <v>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22</v>
      </c>
      <c r="U10" s="34">
        <f>COUNTIF(L6:L7,T10)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COUNTIF(L6:L7,Y10)</f>
        <v>0</v>
      </c>
      <c r="AA10" s="34">
        <f>Z10/(AB4-Z8)</f>
        <v>0</v>
      </c>
      <c r="AB10" s="34">
        <f>IF(AA10=0,0,(AA10*((LOG(AA10))/LOG(2))))</f>
        <v>0</v>
      </c>
      <c r="AD10" s="34">
        <f>N10</f>
        <v>22</v>
      </c>
      <c r="AE10" s="34">
        <f>COUNTIF(L7:L7,AD10)</f>
        <v>0</v>
      </c>
      <c r="AF10" s="34">
        <f>AE10/(AG4-AE8)</f>
        <v>0</v>
      </c>
      <c r="AG10" s="34">
        <f>IF(AF10=0,0,(AF10*((LOG(AF10))/LOG(2))))</f>
        <v>0</v>
      </c>
      <c r="AI10" s="34">
        <f>N10</f>
        <v>22</v>
      </c>
      <c r="AJ10" s="34">
        <f>COUNTIF(L7:L8,AI10)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COUNTIF(L7:L8,AN10)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COUNTIF(L7:L8,AS10)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N11" s="34"/>
      <c r="O11" s="34"/>
      <c r="P11" s="34"/>
      <c r="Q11" s="34"/>
      <c r="T11" s="34">
        <f>N11</f>
        <v>0</v>
      </c>
      <c r="U11" s="34">
        <f>COUNTIF(L6:L7,T11)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COUNTIF(L6:L7,Y11)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COUNTIF(L7:L7,AD11)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COUNTIF(L7:L8,AI11)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COUNTIF(L7:L8,AN11)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COUNTIF(L7:L8,AS11)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N12" s="34"/>
      <c r="O12" s="34"/>
      <c r="P12" s="34"/>
      <c r="Q12" s="34"/>
      <c r="T12" s="34">
        <f>N12</f>
        <v>0</v>
      </c>
      <c r="U12" s="34">
        <f>COUNTIF(L6:L7,T12)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COUNTIF(L6:L7,Y12)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COUNTIF(L7:L7,AD12)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COUNTIF(L7:L8,AI12)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COUNTIF(L7:L8,AN12)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COUNTIF(L7:L8,AS12)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N13" s="34"/>
      <c r="O13" s="34"/>
      <c r="P13" s="34"/>
      <c r="Q13" s="34"/>
      <c r="T13" s="34">
        <f>N13</f>
        <v>0</v>
      </c>
      <c r="U13" s="34">
        <f>COUNTIF(L6:L7,T13)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COUNTIF(L6:L7,Y13)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COUNTIF(L7:L7,AD13)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COUNTIF(L7:L8,AI13)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COUNTIF(L7:L8,AN13)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COUNTIF(L7:L8,AS13)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N14" s="34"/>
      <c r="O14" s="34"/>
      <c r="P14" s="34"/>
      <c r="Q14" s="34"/>
      <c r="T14" s="34">
        <f>N14</f>
        <v>0</v>
      </c>
      <c r="U14" s="34">
        <f>COUNTIF(L6:L7,T14)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COUNTIF(L6:L7,Y14)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COUNTIF(L7:L7,AD14)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COUNTIF(L7:L8,AI14)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COUNTIF(L7:L8,AN14)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COUNTIF(L7:L8,AS14)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P15">
        <f>SUM(P7:P14)</f>
        <v>1</v>
      </c>
      <c r="Q15">
        <f>-SUM(Q7:Q14)</f>
        <v>0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P16" s="27" t="s">
        <v>90</v>
      </c>
      <c r="Q16" s="27" t="e">
        <f>Q15/(LOG(Q4)/LOG(2))</f>
        <v>#DIV/0!</v>
      </c>
      <c r="V16" s="27" t="s">
        <v>117</v>
      </c>
      <c r="W16" s="27" t="e">
        <f>W15/(LOG(W4)/LOG(2))</f>
        <v>#DIV/0!</v>
      </c>
      <c r="AA16" s="27" t="s">
        <v>120</v>
      </c>
      <c r="AB16" s="27" t="e">
        <f>AB15/(LOG(AB4)/LOG(2))</f>
        <v>#DIV/0!</v>
      </c>
      <c r="AF16" s="27" t="s">
        <v>121</v>
      </c>
      <c r="AG16" s="27" t="e">
        <f>AG15/(LOG(AG4)/LOG(2))</f>
        <v>#DIV/0!</v>
      </c>
      <c r="AK16" s="27" t="s">
        <v>122</v>
      </c>
      <c r="AL16" s="27" t="e">
        <f>AL15/(LOG(AL4)/LOG(2))</f>
        <v>#DIV/0!</v>
      </c>
      <c r="AP16" s="27" t="s">
        <v>123</v>
      </c>
      <c r="AQ16" s="27" t="e">
        <f>AQ15/(LOG(AQ4)/LOG(2))</f>
        <v>#DIV/0!</v>
      </c>
      <c r="AU16" s="27" t="s">
        <v>124</v>
      </c>
      <c r="AV16" s="27" t="e">
        <f>AV15/(LOG(AV4)/LOG(2))</f>
        <v>#DIV/0!</v>
      </c>
    </row>
    <row r="19" spans="14:22" x14ac:dyDescent="0.3"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4:22" x14ac:dyDescent="0.3">
      <c r="N20" s="38">
        <f>COUNTIF(L7:L7,G3)</f>
        <v>0</v>
      </c>
      <c r="O20" s="38"/>
      <c r="P20" s="45">
        <v>0</v>
      </c>
      <c r="Q20" s="45">
        <v>0</v>
      </c>
      <c r="R20" s="45">
        <v>1</v>
      </c>
      <c r="S20" s="45">
        <v>0</v>
      </c>
      <c r="T20" s="45">
        <v>0</v>
      </c>
      <c r="U20" s="45">
        <v>0</v>
      </c>
      <c r="V20" s="44"/>
    </row>
    <row r="21" spans="14:22" x14ac:dyDescent="0.3"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4:22" x14ac:dyDescent="0.3"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4:22" x14ac:dyDescent="0.3"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4:22" x14ac:dyDescent="0.3">
      <c r="O24" s="43" t="s">
        <v>106</v>
      </c>
      <c r="P24" s="45">
        <f>U8</f>
        <v>0</v>
      </c>
      <c r="Q24" s="45">
        <f>Z8</f>
        <v>0</v>
      </c>
      <c r="R24" s="45">
        <f>AE8</f>
        <v>0</v>
      </c>
      <c r="S24" s="45">
        <f>AJ8</f>
        <v>0</v>
      </c>
      <c r="T24" s="45">
        <f>AO8</f>
        <v>0</v>
      </c>
      <c r="U24" s="45">
        <f>AT8</f>
        <v>0</v>
      </c>
      <c r="V24" s="43"/>
    </row>
    <row r="25" spans="14:22" x14ac:dyDescent="0.3"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4:22" x14ac:dyDescent="0.3"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4:22" x14ac:dyDescent="0.3"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4:22" x14ac:dyDescent="0.3">
      <c r="N28" s="39"/>
      <c r="O28" s="48" t="s">
        <v>110</v>
      </c>
      <c r="P28" t="e">
        <f>D6/P20</f>
        <v>#VALUE!</v>
      </c>
      <c r="Q28" t="e">
        <f>(D6-D6)/Q20</f>
        <v>#VALUE!</v>
      </c>
      <c r="R28" t="e">
        <f>(D7-D6)/R20</f>
        <v>#VALUE!</v>
      </c>
      <c r="S28" t="e">
        <f>(D7-D7)/S20</f>
        <v>#DIV/0!</v>
      </c>
      <c r="T28" t="e">
        <f>(D7-D7)/T20</f>
        <v>#DIV/0!</v>
      </c>
      <c r="U28" t="e">
        <f>(D7-D7)/U20</f>
        <v>#DIV/0!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34</vt:i4>
      </vt:variant>
    </vt:vector>
  </HeadingPairs>
  <TitlesOfParts>
    <vt:vector size="34" baseType="lpstr">
      <vt:lpstr>Sample Report</vt:lpstr>
      <vt:lpstr>Summary</vt:lpstr>
      <vt:lpstr>Start</vt:lpstr>
      <vt:lpstr>!MA12C40.094</vt:lpstr>
      <vt:lpstr>!MA13B10.094</vt:lpstr>
      <vt:lpstr>!MA14B40.094</vt:lpstr>
      <vt:lpstr>!MA15B20.094</vt:lpstr>
      <vt:lpstr>!MA16A30.094</vt:lpstr>
      <vt:lpstr>!MA17D10.094</vt:lpstr>
      <vt:lpstr>!MA18B30.094</vt:lpstr>
      <vt:lpstr>!MA19B50.094</vt:lpstr>
      <vt:lpstr>!MA20A30.094</vt:lpstr>
      <vt:lpstr>!MA21A50.094</vt:lpstr>
      <vt:lpstr>!MA23900.094</vt:lpstr>
      <vt:lpstr>!MA24A40.094</vt:lpstr>
      <vt:lpstr>!MA25A40.094</vt:lpstr>
      <vt:lpstr>!MA31B50.094</vt:lpstr>
      <vt:lpstr>!MB02A50.094</vt:lpstr>
      <vt:lpstr>!MB04A10.094</vt:lpstr>
      <vt:lpstr>!MB05A00.094</vt:lpstr>
      <vt:lpstr>!MB08A00.094</vt:lpstr>
      <vt:lpstr>!MB09B20.094</vt:lpstr>
      <vt:lpstr>!MB10910.094</vt:lpstr>
      <vt:lpstr>!MB11930.094</vt:lpstr>
      <vt:lpstr>!MB12910.094</vt:lpstr>
      <vt:lpstr>!MB13A50.094</vt:lpstr>
      <vt:lpstr>!MB14850.094</vt:lpstr>
      <vt:lpstr>!MB15A30.094</vt:lpstr>
      <vt:lpstr>!MB16A00.094</vt:lpstr>
      <vt:lpstr>!MB17A50.094</vt:lpstr>
      <vt:lpstr>!MB18A20.094</vt:lpstr>
      <vt:lpstr>!MB19950.094</vt:lpstr>
      <vt:lpstr>!MB20B00.094</vt:lpstr>
      <vt:lpstr>!MB21A50.094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Kathleen Doolan</cp:lastModifiedBy>
  <cp:lastPrinted>2017-02-11T01:35:16Z</cp:lastPrinted>
  <dcterms:created xsi:type="dcterms:W3CDTF">2014-07-23T18:55:12Z</dcterms:created>
  <dcterms:modified xsi:type="dcterms:W3CDTF">2017-05-02T21:28:32Z</dcterms:modified>
</cp:coreProperties>
</file>