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400" windowHeight="12840" firstSheet="1" activeTab="5"/>
  </bookViews>
  <sheets>
    <sheet name="Sheet1" sheetId="1" r:id="rId1"/>
    <sheet name="Sheet2" sheetId="35" r:id="rId2"/>
    <sheet name="Sheet3" sheetId="36" r:id="rId3"/>
    <sheet name="Sheet4" sheetId="37" r:id="rId4"/>
    <sheet name="Sheet5" sheetId="38" r:id="rId5"/>
    <sheet name="Sheet1 (2)" sheetId="4" r:id="rId6"/>
    <sheet name="Sheet12" sheetId="27" r:id="rId7"/>
    <sheet name="Sheet16" sheetId="29" r:id="rId8"/>
    <sheet name="Sheet6" sheetId="39" r:id="rId9"/>
    <sheet name="Sheet7" sheetId="40" r:id="rId10"/>
  </sheets>
  <definedNames>
    <definedName name="solver_eng" localSheetId="5" hidden="1">1</definedName>
    <definedName name="solver_neg" localSheetId="5" hidden="1">1</definedName>
    <definedName name="solver_num" localSheetId="5" hidden="1">0</definedName>
    <definedName name="solver_opt" localSheetId="5" hidden="1">'Sheet1 (2)'!$M$15</definedName>
    <definedName name="solver_typ" localSheetId="5" hidden="1">1</definedName>
    <definedName name="solver_val" localSheetId="5" hidden="1">0</definedName>
    <definedName name="solver_ver" localSheetId="5" hidden="1">3</definedName>
  </definedNames>
  <calcPr calcId="144525"/>
</workbook>
</file>

<file path=xl/calcChain.xml><?xml version="1.0" encoding="utf-8"?>
<calcChain xmlns="http://schemas.openxmlformats.org/spreadsheetml/2006/main">
  <c r="I2" i="40" l="1"/>
  <c r="H2" i="40"/>
  <c r="G2" i="40"/>
  <c r="F2" i="40"/>
  <c r="F4" i="40"/>
  <c r="G4" i="40"/>
  <c r="H4" i="40"/>
  <c r="I4" i="40"/>
  <c r="F5" i="40"/>
  <c r="G5" i="40"/>
  <c r="H5" i="40"/>
  <c r="I5" i="40"/>
  <c r="F6" i="40"/>
  <c r="G6" i="40"/>
  <c r="H6" i="40"/>
  <c r="I6" i="40"/>
  <c r="F7" i="40"/>
  <c r="G7" i="40"/>
  <c r="H7" i="40"/>
  <c r="I7" i="40"/>
  <c r="F8" i="40"/>
  <c r="G8" i="40"/>
  <c r="H8" i="40"/>
  <c r="I8" i="40"/>
  <c r="F9" i="40"/>
  <c r="G9" i="40"/>
  <c r="H9" i="40"/>
  <c r="I9" i="40"/>
  <c r="F10" i="40"/>
  <c r="G10" i="40"/>
  <c r="H10" i="40"/>
  <c r="I10" i="40"/>
  <c r="F11" i="40"/>
  <c r="G11" i="40"/>
  <c r="H11" i="40"/>
  <c r="I11" i="40"/>
  <c r="F12" i="40"/>
  <c r="G12" i="40"/>
  <c r="H12" i="40"/>
  <c r="I12" i="40"/>
  <c r="F13" i="40"/>
  <c r="G13" i="40"/>
  <c r="H13" i="40"/>
  <c r="I13" i="40"/>
  <c r="F14" i="40"/>
  <c r="G14" i="40"/>
  <c r="H14" i="40"/>
  <c r="I14" i="40"/>
  <c r="F15" i="40"/>
  <c r="G15" i="40"/>
  <c r="H15" i="40"/>
  <c r="I15" i="40"/>
  <c r="F16" i="40"/>
  <c r="G16" i="40"/>
  <c r="H16" i="40"/>
  <c r="I16" i="40"/>
  <c r="F17" i="40"/>
  <c r="G17" i="40"/>
  <c r="H17" i="40"/>
  <c r="I17" i="40"/>
  <c r="F18" i="40"/>
  <c r="G18" i="40"/>
  <c r="H18" i="40"/>
  <c r="I18" i="40"/>
  <c r="F19" i="40"/>
  <c r="G19" i="40"/>
  <c r="H19" i="40"/>
  <c r="I19" i="40"/>
  <c r="F20" i="40"/>
  <c r="G20" i="40"/>
  <c r="H20" i="40"/>
  <c r="I20" i="40"/>
  <c r="F21" i="40"/>
  <c r="G21" i="40"/>
  <c r="H21" i="40"/>
  <c r="I21" i="40"/>
  <c r="F22" i="40"/>
  <c r="G22" i="40"/>
  <c r="H22" i="40"/>
  <c r="I22" i="40"/>
  <c r="F23" i="40"/>
  <c r="G23" i="40"/>
  <c r="H23" i="40"/>
  <c r="I23" i="40"/>
  <c r="F24" i="40"/>
  <c r="G24" i="40"/>
  <c r="H24" i="40"/>
  <c r="I24" i="40"/>
  <c r="F25" i="40"/>
  <c r="G25" i="40"/>
  <c r="H25" i="40"/>
  <c r="I25" i="40"/>
  <c r="F26" i="40"/>
  <c r="G26" i="40"/>
  <c r="H26" i="40"/>
  <c r="I26" i="40"/>
  <c r="F27" i="40"/>
  <c r="G27" i="40"/>
  <c r="H27" i="40"/>
  <c r="I27" i="40"/>
  <c r="F28" i="40"/>
  <c r="G28" i="40"/>
  <c r="H28" i="40"/>
  <c r="I28" i="40"/>
  <c r="F29" i="40"/>
  <c r="G29" i="40"/>
  <c r="H29" i="40"/>
  <c r="I29" i="40"/>
  <c r="F30" i="40"/>
  <c r="G30" i="40"/>
  <c r="H30" i="40"/>
  <c r="I30" i="40"/>
  <c r="F31" i="40"/>
  <c r="G31" i="40"/>
  <c r="H31" i="40"/>
  <c r="I31" i="40"/>
  <c r="F32" i="40"/>
  <c r="G32" i="40"/>
  <c r="H32" i="40"/>
  <c r="I32" i="40"/>
  <c r="F33" i="40"/>
  <c r="G33" i="40"/>
  <c r="H33" i="40"/>
  <c r="I33" i="40"/>
  <c r="F34" i="40"/>
  <c r="G34" i="40"/>
  <c r="H34" i="40"/>
  <c r="I34" i="40"/>
  <c r="F35" i="40"/>
  <c r="G35" i="40"/>
  <c r="H35" i="40"/>
  <c r="I35" i="40"/>
  <c r="F36" i="40"/>
  <c r="G36" i="40"/>
  <c r="H36" i="40"/>
  <c r="I36" i="40"/>
  <c r="F37" i="40"/>
  <c r="G37" i="40"/>
  <c r="H37" i="40"/>
  <c r="I37" i="40"/>
  <c r="F38" i="40"/>
  <c r="G38" i="40"/>
  <c r="H38" i="40"/>
  <c r="I38" i="40"/>
  <c r="F39" i="40"/>
  <c r="G39" i="40"/>
  <c r="H39" i="40"/>
  <c r="I39" i="40"/>
  <c r="F40" i="40"/>
  <c r="G40" i="40"/>
  <c r="H40" i="40"/>
  <c r="I40" i="40"/>
  <c r="F41" i="40"/>
  <c r="G41" i="40"/>
  <c r="H41" i="40"/>
  <c r="I41" i="40"/>
  <c r="F42" i="40"/>
  <c r="G42" i="40"/>
  <c r="H42" i="40"/>
  <c r="I42" i="40"/>
  <c r="F43" i="40"/>
  <c r="G43" i="40"/>
  <c r="H43" i="40"/>
  <c r="I43" i="40"/>
  <c r="F44" i="40"/>
  <c r="G44" i="40"/>
  <c r="H44" i="40"/>
  <c r="I44" i="40"/>
  <c r="F45" i="40"/>
  <c r="G45" i="40"/>
  <c r="H45" i="40"/>
  <c r="I45" i="40"/>
  <c r="F46" i="40"/>
  <c r="G46" i="40"/>
  <c r="H46" i="40"/>
  <c r="I46" i="40"/>
  <c r="F47" i="40"/>
  <c r="G47" i="40"/>
  <c r="H47" i="40"/>
  <c r="I47" i="40"/>
  <c r="F48" i="40"/>
  <c r="G48" i="40"/>
  <c r="H48" i="40"/>
  <c r="I48" i="40"/>
  <c r="F49" i="40"/>
  <c r="G49" i="40"/>
  <c r="H49" i="40"/>
  <c r="I49" i="40"/>
  <c r="F50" i="40"/>
  <c r="G50" i="40"/>
  <c r="H50" i="40"/>
  <c r="I50" i="40"/>
  <c r="F51" i="40"/>
  <c r="G51" i="40"/>
  <c r="H51" i="40"/>
  <c r="I51" i="40"/>
  <c r="F52" i="40"/>
  <c r="G52" i="40"/>
  <c r="H52" i="40"/>
  <c r="I52" i="40"/>
  <c r="F53" i="40"/>
  <c r="G53" i="40"/>
  <c r="H53" i="40"/>
  <c r="I53" i="40"/>
  <c r="F54" i="40"/>
  <c r="G54" i="40"/>
  <c r="H54" i="40"/>
  <c r="I54" i="40"/>
  <c r="F55" i="40"/>
  <c r="G55" i="40"/>
  <c r="H55" i="40"/>
  <c r="I55" i="40"/>
  <c r="F56" i="40"/>
  <c r="G56" i="40"/>
  <c r="H56" i="40"/>
  <c r="I56" i="40"/>
  <c r="F57" i="40"/>
  <c r="G57" i="40"/>
  <c r="H57" i="40"/>
  <c r="I57" i="40"/>
  <c r="F58" i="40"/>
  <c r="G58" i="40"/>
  <c r="H58" i="40"/>
  <c r="I58" i="40"/>
  <c r="F59" i="40"/>
  <c r="G59" i="40"/>
  <c r="H59" i="40"/>
  <c r="I59" i="40"/>
  <c r="F60" i="40"/>
  <c r="G60" i="40"/>
  <c r="H60" i="40"/>
  <c r="I60" i="40"/>
  <c r="F61" i="40"/>
  <c r="G61" i="40"/>
  <c r="H61" i="40"/>
  <c r="I61" i="40"/>
  <c r="F62" i="40"/>
  <c r="G62" i="40"/>
  <c r="H62" i="40"/>
  <c r="I62" i="40"/>
  <c r="F63" i="40"/>
  <c r="G63" i="40"/>
  <c r="H63" i="40"/>
  <c r="I63" i="40"/>
  <c r="F64" i="40"/>
  <c r="G64" i="40"/>
  <c r="H64" i="40"/>
  <c r="I64" i="40"/>
  <c r="F65" i="40"/>
  <c r="G65" i="40"/>
  <c r="H65" i="40"/>
  <c r="I65" i="40"/>
  <c r="F66" i="40"/>
  <c r="G66" i="40"/>
  <c r="H66" i="40"/>
  <c r="I66" i="40"/>
  <c r="F67" i="40"/>
  <c r="G67" i="40"/>
  <c r="H67" i="40"/>
  <c r="I67" i="40"/>
  <c r="F68" i="40"/>
  <c r="G68" i="40"/>
  <c r="H68" i="40"/>
  <c r="I68" i="40"/>
  <c r="F69" i="40"/>
  <c r="G69" i="40"/>
  <c r="H69" i="40"/>
  <c r="I69" i="40"/>
  <c r="F70" i="40"/>
  <c r="G70" i="40"/>
  <c r="H70" i="40"/>
  <c r="I70" i="40"/>
  <c r="F71" i="40"/>
  <c r="G71" i="40"/>
  <c r="H71" i="40"/>
  <c r="I71" i="40"/>
  <c r="F72" i="40"/>
  <c r="G72" i="40"/>
  <c r="H72" i="40"/>
  <c r="I72" i="40"/>
  <c r="F73" i="40"/>
  <c r="G73" i="40"/>
  <c r="H73" i="40"/>
  <c r="I73" i="40"/>
  <c r="F74" i="40"/>
  <c r="G74" i="40"/>
  <c r="H74" i="40"/>
  <c r="I74" i="40"/>
  <c r="F75" i="40"/>
  <c r="G75" i="40"/>
  <c r="H75" i="40"/>
  <c r="I75" i="40"/>
  <c r="F76" i="40"/>
  <c r="G76" i="40"/>
  <c r="H76" i="40"/>
  <c r="I76" i="40"/>
  <c r="F77" i="40"/>
  <c r="G77" i="40"/>
  <c r="H77" i="40"/>
  <c r="I77" i="40"/>
  <c r="F78" i="40"/>
  <c r="G78" i="40"/>
  <c r="H78" i="40"/>
  <c r="I78" i="40"/>
  <c r="F79" i="40"/>
  <c r="G79" i="40"/>
  <c r="H79" i="40"/>
  <c r="I79" i="40"/>
  <c r="F80" i="40"/>
  <c r="G80" i="40"/>
  <c r="H80" i="40"/>
  <c r="I80" i="40"/>
  <c r="F81" i="40"/>
  <c r="G81" i="40"/>
  <c r="H81" i="40"/>
  <c r="I81" i="40"/>
  <c r="F82" i="40"/>
  <c r="G82" i="40"/>
  <c r="H82" i="40"/>
  <c r="I82" i="40"/>
  <c r="F83" i="40"/>
  <c r="G83" i="40"/>
  <c r="H83" i="40"/>
  <c r="I83" i="40"/>
  <c r="F84" i="40"/>
  <c r="G84" i="40"/>
  <c r="H84" i="40"/>
  <c r="I84" i="40"/>
  <c r="F85" i="40"/>
  <c r="G85" i="40"/>
  <c r="H85" i="40"/>
  <c r="I85" i="40"/>
  <c r="F86" i="40"/>
  <c r="G86" i="40"/>
  <c r="H86" i="40"/>
  <c r="I86" i="40"/>
  <c r="F87" i="40"/>
  <c r="G87" i="40"/>
  <c r="H87" i="40"/>
  <c r="I87" i="40"/>
  <c r="F88" i="40"/>
  <c r="G88" i="40"/>
  <c r="H88" i="40"/>
  <c r="I88" i="40"/>
  <c r="F89" i="40"/>
  <c r="G89" i="40"/>
  <c r="H89" i="40"/>
  <c r="I89" i="40"/>
  <c r="F90" i="40"/>
  <c r="G90" i="40"/>
  <c r="H90" i="40"/>
  <c r="I90" i="40"/>
  <c r="F91" i="40"/>
  <c r="G91" i="40"/>
  <c r="H91" i="40"/>
  <c r="I91" i="40"/>
  <c r="F92" i="40"/>
  <c r="G92" i="40"/>
  <c r="H92" i="40"/>
  <c r="I92" i="40"/>
  <c r="F93" i="40"/>
  <c r="G93" i="40"/>
  <c r="H93" i="40"/>
  <c r="I93" i="40"/>
  <c r="F94" i="40"/>
  <c r="G94" i="40"/>
  <c r="H94" i="40"/>
  <c r="I94" i="40"/>
  <c r="F95" i="40"/>
  <c r="G95" i="40"/>
  <c r="H95" i="40"/>
  <c r="I95" i="40"/>
  <c r="F96" i="40"/>
  <c r="G96" i="40"/>
  <c r="H96" i="40"/>
  <c r="I96" i="40"/>
  <c r="F97" i="40"/>
  <c r="G97" i="40"/>
  <c r="H97" i="40"/>
  <c r="I97" i="40"/>
  <c r="F98" i="40"/>
  <c r="G98" i="40"/>
  <c r="H98" i="40"/>
  <c r="I98" i="40"/>
  <c r="F99" i="40"/>
  <c r="G99" i="40"/>
  <c r="H99" i="40"/>
  <c r="I99" i="40"/>
  <c r="F100" i="40"/>
  <c r="G100" i="40"/>
  <c r="H100" i="40"/>
  <c r="I100" i="40"/>
  <c r="F101" i="40"/>
  <c r="G101" i="40"/>
  <c r="H101" i="40"/>
  <c r="I101" i="40"/>
  <c r="F102" i="40"/>
  <c r="G102" i="40"/>
  <c r="H102" i="40"/>
  <c r="I102" i="40"/>
  <c r="F103" i="40"/>
  <c r="G103" i="40"/>
  <c r="H103" i="40"/>
  <c r="I103" i="40"/>
  <c r="F104" i="40"/>
  <c r="G104" i="40"/>
  <c r="H104" i="40"/>
  <c r="I104" i="40"/>
  <c r="F105" i="40"/>
  <c r="G105" i="40"/>
  <c r="H105" i="40"/>
  <c r="I105" i="40"/>
  <c r="F106" i="40"/>
  <c r="G106" i="40"/>
  <c r="H106" i="40"/>
  <c r="I106" i="40"/>
  <c r="F107" i="40"/>
  <c r="G107" i="40"/>
  <c r="H107" i="40"/>
  <c r="I107" i="40"/>
  <c r="F108" i="40"/>
  <c r="G108" i="40"/>
  <c r="H108" i="40"/>
  <c r="I108" i="40"/>
  <c r="F109" i="40"/>
  <c r="G109" i="40"/>
  <c r="H109" i="40"/>
  <c r="I109" i="40"/>
  <c r="F110" i="40"/>
  <c r="G110" i="40"/>
  <c r="H110" i="40"/>
  <c r="I110" i="40"/>
  <c r="F111" i="40"/>
  <c r="G111" i="40"/>
  <c r="H111" i="40"/>
  <c r="I111" i="40"/>
  <c r="F112" i="40"/>
  <c r="G112" i="40"/>
  <c r="H112" i="40"/>
  <c r="I112" i="40"/>
  <c r="F113" i="40"/>
  <c r="G113" i="40"/>
  <c r="H113" i="40"/>
  <c r="I113" i="40"/>
  <c r="F114" i="40"/>
  <c r="G114" i="40"/>
  <c r="H114" i="40"/>
  <c r="I114" i="40"/>
  <c r="F115" i="40"/>
  <c r="G115" i="40"/>
  <c r="H115" i="40"/>
  <c r="I115" i="40"/>
  <c r="F116" i="40"/>
  <c r="G116" i="40"/>
  <c r="H116" i="40"/>
  <c r="I116" i="40"/>
  <c r="F117" i="40"/>
  <c r="G117" i="40"/>
  <c r="H117" i="40"/>
  <c r="I117" i="40"/>
  <c r="F118" i="40"/>
  <c r="G118" i="40"/>
  <c r="H118" i="40"/>
  <c r="I118" i="40"/>
  <c r="F119" i="40"/>
  <c r="G119" i="40"/>
  <c r="H119" i="40"/>
  <c r="I119" i="40"/>
  <c r="F120" i="40"/>
  <c r="G120" i="40"/>
  <c r="H120" i="40"/>
  <c r="I120" i="40"/>
  <c r="F121" i="40"/>
  <c r="G121" i="40"/>
  <c r="H121" i="40"/>
  <c r="I121" i="40"/>
  <c r="F122" i="40"/>
  <c r="G122" i="40"/>
  <c r="H122" i="40"/>
  <c r="I122" i="40"/>
  <c r="F123" i="40"/>
  <c r="G123" i="40"/>
  <c r="H123" i="40"/>
  <c r="I123" i="40"/>
  <c r="F124" i="40"/>
  <c r="G124" i="40"/>
  <c r="H124" i="40"/>
  <c r="I124" i="40"/>
  <c r="F125" i="40"/>
  <c r="G125" i="40"/>
  <c r="H125" i="40"/>
  <c r="I125" i="40"/>
  <c r="F126" i="40"/>
  <c r="G126" i="40"/>
  <c r="H126" i="40"/>
  <c r="I126" i="40"/>
  <c r="F127" i="40"/>
  <c r="G127" i="40"/>
  <c r="H127" i="40"/>
  <c r="I127" i="40"/>
  <c r="F128" i="40"/>
  <c r="G128" i="40"/>
  <c r="H128" i="40"/>
  <c r="I128" i="40"/>
  <c r="F129" i="40"/>
  <c r="G129" i="40"/>
  <c r="H129" i="40"/>
  <c r="I129" i="40"/>
  <c r="F130" i="40"/>
  <c r="G130" i="40"/>
  <c r="H130" i="40"/>
  <c r="I130" i="40"/>
  <c r="F131" i="40"/>
  <c r="G131" i="40"/>
  <c r="H131" i="40"/>
  <c r="I131" i="40"/>
  <c r="F132" i="40"/>
  <c r="G132" i="40"/>
  <c r="H132" i="40"/>
  <c r="I132" i="40"/>
  <c r="F133" i="40"/>
  <c r="G133" i="40"/>
  <c r="H133" i="40"/>
  <c r="I133" i="40"/>
  <c r="F134" i="40"/>
  <c r="G134" i="40"/>
  <c r="H134" i="40"/>
  <c r="I134" i="40"/>
  <c r="F135" i="40"/>
  <c r="G135" i="40"/>
  <c r="H135" i="40"/>
  <c r="I135" i="40"/>
  <c r="F136" i="40"/>
  <c r="G136" i="40"/>
  <c r="H136" i="40"/>
  <c r="I136" i="40"/>
  <c r="F137" i="40"/>
  <c r="G137" i="40"/>
  <c r="H137" i="40"/>
  <c r="I137" i="40"/>
  <c r="F138" i="40"/>
  <c r="G138" i="40"/>
  <c r="H138" i="40"/>
  <c r="I138" i="40"/>
  <c r="F139" i="40"/>
  <c r="G139" i="40"/>
  <c r="H139" i="40"/>
  <c r="I139" i="40"/>
  <c r="F140" i="40"/>
  <c r="G140" i="40"/>
  <c r="H140" i="40"/>
  <c r="I140" i="40"/>
  <c r="F141" i="40"/>
  <c r="G141" i="40"/>
  <c r="H141" i="40"/>
  <c r="I141" i="40"/>
  <c r="F142" i="40"/>
  <c r="G142" i="40"/>
  <c r="H142" i="40"/>
  <c r="I142" i="40"/>
  <c r="F143" i="40"/>
  <c r="G143" i="40"/>
  <c r="H143" i="40"/>
  <c r="I143" i="40"/>
  <c r="F144" i="40"/>
  <c r="G144" i="40"/>
  <c r="H144" i="40"/>
  <c r="I144" i="40"/>
  <c r="F145" i="40"/>
  <c r="G145" i="40"/>
  <c r="H145" i="40"/>
  <c r="I145" i="40"/>
  <c r="F146" i="40"/>
  <c r="G146" i="40"/>
  <c r="H146" i="40"/>
  <c r="I146" i="40"/>
  <c r="F147" i="40"/>
  <c r="G147" i="40"/>
  <c r="H147" i="40"/>
  <c r="I147" i="40"/>
  <c r="F148" i="40"/>
  <c r="G148" i="40"/>
  <c r="H148" i="40"/>
  <c r="I148" i="40"/>
  <c r="F149" i="40"/>
  <c r="G149" i="40"/>
  <c r="H149" i="40"/>
  <c r="I149" i="40"/>
  <c r="F150" i="40"/>
  <c r="G150" i="40"/>
  <c r="H150" i="40"/>
  <c r="I150" i="40"/>
  <c r="F151" i="40"/>
  <c r="G151" i="40"/>
  <c r="H151" i="40"/>
  <c r="I151" i="40"/>
  <c r="F152" i="40"/>
  <c r="G152" i="40"/>
  <c r="H152" i="40"/>
  <c r="I152" i="40"/>
  <c r="F153" i="40"/>
  <c r="G153" i="40"/>
  <c r="H153" i="40"/>
  <c r="I153" i="40"/>
  <c r="F154" i="40"/>
  <c r="G154" i="40"/>
  <c r="H154" i="40"/>
  <c r="I154" i="40"/>
  <c r="F155" i="40"/>
  <c r="G155" i="40"/>
  <c r="H155" i="40"/>
  <c r="I155" i="40"/>
  <c r="F156" i="40"/>
  <c r="G156" i="40"/>
  <c r="H156" i="40"/>
  <c r="I156" i="40"/>
  <c r="F157" i="40"/>
  <c r="G157" i="40"/>
  <c r="H157" i="40"/>
  <c r="I157" i="40"/>
  <c r="F158" i="40"/>
  <c r="G158" i="40"/>
  <c r="H158" i="40"/>
  <c r="I158" i="40"/>
  <c r="F159" i="40"/>
  <c r="G159" i="40"/>
  <c r="H159" i="40"/>
  <c r="I159" i="40"/>
  <c r="F160" i="40"/>
  <c r="G160" i="40"/>
  <c r="H160" i="40"/>
  <c r="I160" i="40"/>
  <c r="F161" i="40"/>
  <c r="G161" i="40"/>
  <c r="H161" i="40"/>
  <c r="I161" i="40"/>
  <c r="F162" i="40"/>
  <c r="G162" i="40"/>
  <c r="H162" i="40"/>
  <c r="I162" i="40"/>
  <c r="F163" i="40"/>
  <c r="G163" i="40"/>
  <c r="H163" i="40"/>
  <c r="I163" i="40"/>
  <c r="F164" i="40"/>
  <c r="G164" i="40"/>
  <c r="H164" i="40"/>
  <c r="I164" i="40"/>
  <c r="F165" i="40"/>
  <c r="G165" i="40"/>
  <c r="H165" i="40"/>
  <c r="I165" i="40"/>
  <c r="F166" i="40"/>
  <c r="G166" i="40"/>
  <c r="H166" i="40"/>
  <c r="I166" i="40"/>
  <c r="F167" i="40"/>
  <c r="G167" i="40"/>
  <c r="H167" i="40"/>
  <c r="I167" i="40"/>
  <c r="F168" i="40"/>
  <c r="G168" i="40"/>
  <c r="H168" i="40"/>
  <c r="I168" i="40"/>
  <c r="F169" i="40"/>
  <c r="G169" i="40"/>
  <c r="H169" i="40"/>
  <c r="I169" i="40"/>
  <c r="F170" i="40"/>
  <c r="G170" i="40"/>
  <c r="H170" i="40"/>
  <c r="I170" i="40"/>
  <c r="F171" i="40"/>
  <c r="G171" i="40"/>
  <c r="H171" i="40"/>
  <c r="I171" i="40"/>
  <c r="F172" i="40"/>
  <c r="G172" i="40"/>
  <c r="H172" i="40"/>
  <c r="I172" i="40"/>
  <c r="F173" i="40"/>
  <c r="G173" i="40"/>
  <c r="H173" i="40"/>
  <c r="I173" i="40"/>
  <c r="F174" i="40"/>
  <c r="G174" i="40"/>
  <c r="H174" i="40"/>
  <c r="I174" i="40"/>
  <c r="F175" i="40"/>
  <c r="G175" i="40"/>
  <c r="H175" i="40"/>
  <c r="I175" i="40"/>
  <c r="F176" i="40"/>
  <c r="G176" i="40"/>
  <c r="H176" i="40"/>
  <c r="I176" i="40"/>
  <c r="F177" i="40"/>
  <c r="G177" i="40"/>
  <c r="H177" i="40"/>
  <c r="I177" i="40"/>
  <c r="F178" i="40"/>
  <c r="G178" i="40"/>
  <c r="H178" i="40"/>
  <c r="I178" i="40"/>
  <c r="F179" i="40"/>
  <c r="G179" i="40"/>
  <c r="H179" i="40"/>
  <c r="I179" i="40"/>
  <c r="F180" i="40"/>
  <c r="G180" i="40"/>
  <c r="H180" i="40"/>
  <c r="I180" i="40"/>
  <c r="F181" i="40"/>
  <c r="G181" i="40"/>
  <c r="H181" i="40"/>
  <c r="I181" i="40"/>
  <c r="F182" i="40"/>
  <c r="G182" i="40"/>
  <c r="H182" i="40"/>
  <c r="I182" i="40"/>
  <c r="F183" i="40"/>
  <c r="G183" i="40"/>
  <c r="H183" i="40"/>
  <c r="I183" i="40"/>
  <c r="F184" i="40"/>
  <c r="G184" i="40"/>
  <c r="H184" i="40"/>
  <c r="I184" i="40"/>
  <c r="F185" i="40"/>
  <c r="G185" i="40"/>
  <c r="H185" i="40"/>
  <c r="I185" i="40"/>
  <c r="F186" i="40"/>
  <c r="G186" i="40"/>
  <c r="H186" i="40"/>
  <c r="I186" i="40"/>
  <c r="F187" i="40"/>
  <c r="G187" i="40"/>
  <c r="H187" i="40"/>
  <c r="I187" i="40"/>
  <c r="F188" i="40"/>
  <c r="G188" i="40"/>
  <c r="H188" i="40"/>
  <c r="I188" i="40"/>
  <c r="F189" i="40"/>
  <c r="G189" i="40"/>
  <c r="H189" i="40"/>
  <c r="I189" i="40"/>
  <c r="F190" i="40"/>
  <c r="G190" i="40"/>
  <c r="H190" i="40"/>
  <c r="I190" i="40"/>
  <c r="F191" i="40"/>
  <c r="G191" i="40"/>
  <c r="H191" i="40"/>
  <c r="I191" i="40"/>
  <c r="F192" i="40"/>
  <c r="G192" i="40"/>
  <c r="H192" i="40"/>
  <c r="I192" i="40"/>
  <c r="F193" i="40"/>
  <c r="G193" i="40"/>
  <c r="H193" i="40"/>
  <c r="I193" i="40"/>
  <c r="F194" i="40"/>
  <c r="G194" i="40"/>
  <c r="H194" i="40"/>
  <c r="I194" i="40"/>
  <c r="F195" i="40"/>
  <c r="G195" i="40"/>
  <c r="H195" i="40"/>
  <c r="I195" i="40"/>
  <c r="F196" i="40"/>
  <c r="G196" i="40"/>
  <c r="H196" i="40"/>
  <c r="I196" i="40"/>
  <c r="F197" i="40"/>
  <c r="G197" i="40"/>
  <c r="H197" i="40"/>
  <c r="I197" i="40"/>
  <c r="F198" i="40"/>
  <c r="G198" i="40"/>
  <c r="H198" i="40"/>
  <c r="I198" i="40"/>
  <c r="F199" i="40"/>
  <c r="G199" i="40"/>
  <c r="H199" i="40"/>
  <c r="I199" i="40"/>
  <c r="F200" i="40"/>
  <c r="G200" i="40"/>
  <c r="H200" i="40"/>
  <c r="I200" i="40"/>
  <c r="F201" i="40"/>
  <c r="G201" i="40"/>
  <c r="H201" i="40"/>
  <c r="I201" i="40"/>
  <c r="F202" i="40"/>
  <c r="G202" i="40"/>
  <c r="H202" i="40"/>
  <c r="I202" i="40"/>
  <c r="F203" i="40"/>
  <c r="G203" i="40"/>
  <c r="H203" i="40"/>
  <c r="I203" i="40"/>
  <c r="F204" i="40"/>
  <c r="G204" i="40"/>
  <c r="H204" i="40"/>
  <c r="I204" i="40"/>
  <c r="F205" i="40"/>
  <c r="G205" i="40"/>
  <c r="H205" i="40"/>
  <c r="I205" i="40"/>
  <c r="F206" i="40"/>
  <c r="G206" i="40"/>
  <c r="H206" i="40"/>
  <c r="I206" i="40"/>
  <c r="F207" i="40"/>
  <c r="G207" i="40"/>
  <c r="H207" i="40"/>
  <c r="I207" i="40"/>
  <c r="F208" i="40"/>
  <c r="G208" i="40"/>
  <c r="H208" i="40"/>
  <c r="I208" i="40"/>
  <c r="F209" i="40"/>
  <c r="G209" i="40"/>
  <c r="H209" i="40"/>
  <c r="I209" i="40"/>
  <c r="F210" i="40"/>
  <c r="G210" i="40"/>
  <c r="H210" i="40"/>
  <c r="I210" i="40"/>
  <c r="F211" i="40"/>
  <c r="G211" i="40"/>
  <c r="H211" i="40"/>
  <c r="I211" i="40"/>
  <c r="F212" i="40"/>
  <c r="G212" i="40"/>
  <c r="H212" i="40"/>
  <c r="I212" i="40"/>
  <c r="F213" i="40"/>
  <c r="G213" i="40"/>
  <c r="H213" i="40"/>
  <c r="I213" i="40"/>
  <c r="F214" i="40"/>
  <c r="G214" i="40"/>
  <c r="H214" i="40"/>
  <c r="I214" i="40"/>
  <c r="F215" i="40"/>
  <c r="G215" i="40"/>
  <c r="H215" i="40"/>
  <c r="I215" i="40"/>
  <c r="F216" i="40"/>
  <c r="G216" i="40"/>
  <c r="H216" i="40"/>
  <c r="I216" i="40"/>
  <c r="F217" i="40"/>
  <c r="G217" i="40"/>
  <c r="H217" i="40"/>
  <c r="I217" i="40"/>
  <c r="F218" i="40"/>
  <c r="G218" i="40"/>
  <c r="H218" i="40"/>
  <c r="I218" i="40"/>
  <c r="F219" i="40"/>
  <c r="G219" i="40"/>
  <c r="H219" i="40"/>
  <c r="I219" i="40"/>
  <c r="F220" i="40"/>
  <c r="G220" i="40"/>
  <c r="H220" i="40"/>
  <c r="I220" i="40"/>
  <c r="F221" i="40"/>
  <c r="G221" i="40"/>
  <c r="H221" i="40"/>
  <c r="I221" i="40"/>
  <c r="F222" i="40"/>
  <c r="G222" i="40"/>
  <c r="H222" i="40"/>
  <c r="I222" i="40"/>
  <c r="F223" i="40"/>
  <c r="G223" i="40"/>
  <c r="H223" i="40"/>
  <c r="I223" i="40"/>
  <c r="F224" i="40"/>
  <c r="G224" i="40"/>
  <c r="H224" i="40"/>
  <c r="I224" i="40"/>
  <c r="F225" i="40"/>
  <c r="G225" i="40"/>
  <c r="H225" i="40"/>
  <c r="I225" i="40"/>
  <c r="F226" i="40"/>
  <c r="G226" i="40"/>
  <c r="H226" i="40"/>
  <c r="I226" i="40"/>
  <c r="F227" i="40"/>
  <c r="G227" i="40"/>
  <c r="H227" i="40"/>
  <c r="I227" i="40"/>
  <c r="F228" i="40"/>
  <c r="G228" i="40"/>
  <c r="H228" i="40"/>
  <c r="I228" i="40"/>
  <c r="F229" i="40"/>
  <c r="G229" i="40"/>
  <c r="H229" i="40"/>
  <c r="I229" i="40"/>
  <c r="F230" i="40"/>
  <c r="G230" i="40"/>
  <c r="H230" i="40"/>
  <c r="I230" i="40"/>
  <c r="F231" i="40"/>
  <c r="G231" i="40"/>
  <c r="H231" i="40"/>
  <c r="I231" i="40"/>
  <c r="F232" i="40"/>
  <c r="G232" i="40"/>
  <c r="H232" i="40"/>
  <c r="I232" i="40"/>
  <c r="F233" i="40"/>
  <c r="G233" i="40"/>
  <c r="H233" i="40"/>
  <c r="I233" i="40"/>
  <c r="F234" i="40"/>
  <c r="G234" i="40"/>
  <c r="H234" i="40"/>
  <c r="I234" i="40"/>
  <c r="F235" i="40"/>
  <c r="G235" i="40"/>
  <c r="H235" i="40"/>
  <c r="I235" i="40"/>
  <c r="F236" i="40"/>
  <c r="G236" i="40"/>
  <c r="H236" i="40"/>
  <c r="I236" i="40"/>
  <c r="F237" i="40"/>
  <c r="G237" i="40"/>
  <c r="H237" i="40"/>
  <c r="I237" i="40"/>
  <c r="F238" i="40"/>
  <c r="G238" i="40"/>
  <c r="H238" i="40"/>
  <c r="I238" i="40"/>
  <c r="F239" i="40"/>
  <c r="G239" i="40"/>
  <c r="H239" i="40"/>
  <c r="I239" i="40"/>
  <c r="F240" i="40"/>
  <c r="G240" i="40"/>
  <c r="H240" i="40"/>
  <c r="I240" i="40"/>
  <c r="F241" i="40"/>
  <c r="G241" i="40"/>
  <c r="H241" i="40"/>
  <c r="I241" i="40"/>
  <c r="F242" i="40"/>
  <c r="G242" i="40"/>
  <c r="H242" i="40"/>
  <c r="I242" i="40"/>
  <c r="F243" i="40"/>
  <c r="G243" i="40"/>
  <c r="H243" i="40"/>
  <c r="I243" i="40"/>
  <c r="F244" i="40"/>
  <c r="G244" i="40"/>
  <c r="H244" i="40"/>
  <c r="I244" i="40"/>
  <c r="F245" i="40"/>
  <c r="G245" i="40"/>
  <c r="H245" i="40"/>
  <c r="I245" i="40"/>
  <c r="F246" i="40"/>
  <c r="G246" i="40"/>
  <c r="H246" i="40"/>
  <c r="I246" i="40"/>
  <c r="F247" i="40"/>
  <c r="G247" i="40"/>
  <c r="H247" i="40"/>
  <c r="I247" i="40"/>
  <c r="F248" i="40"/>
  <c r="G248" i="40"/>
  <c r="H248" i="40"/>
  <c r="I248" i="40"/>
  <c r="F249" i="40"/>
  <c r="G249" i="40"/>
  <c r="H249" i="40"/>
  <c r="I249" i="40"/>
  <c r="F250" i="40"/>
  <c r="G250" i="40"/>
  <c r="H250" i="40"/>
  <c r="I250" i="40"/>
  <c r="F251" i="40"/>
  <c r="G251" i="40"/>
  <c r="H251" i="40"/>
  <c r="I251" i="40"/>
  <c r="F252" i="40"/>
  <c r="G252" i="40"/>
  <c r="H252" i="40"/>
  <c r="I252" i="40"/>
  <c r="F253" i="40"/>
  <c r="G253" i="40"/>
  <c r="H253" i="40"/>
  <c r="I253" i="40"/>
  <c r="F254" i="40"/>
  <c r="G254" i="40"/>
  <c r="H254" i="40"/>
  <c r="I254" i="40"/>
  <c r="F255" i="40"/>
  <c r="G255" i="40"/>
  <c r="H255" i="40"/>
  <c r="I255" i="40"/>
  <c r="F256" i="40"/>
  <c r="G256" i="40"/>
  <c r="H256" i="40"/>
  <c r="I256" i="40"/>
  <c r="F257" i="40"/>
  <c r="G257" i="40"/>
  <c r="H257" i="40"/>
  <c r="I257" i="40"/>
  <c r="F258" i="40"/>
  <c r="G258" i="40"/>
  <c r="H258" i="40"/>
  <c r="I258" i="40"/>
  <c r="F259" i="40"/>
  <c r="G259" i="40"/>
  <c r="H259" i="40"/>
  <c r="I259" i="40"/>
  <c r="F260" i="40"/>
  <c r="G260" i="40"/>
  <c r="H260" i="40"/>
  <c r="I260" i="40"/>
  <c r="F261" i="40"/>
  <c r="G261" i="40"/>
  <c r="H261" i="40"/>
  <c r="I261" i="40"/>
  <c r="F262" i="40"/>
  <c r="G262" i="40"/>
  <c r="H262" i="40"/>
  <c r="I262" i="40"/>
  <c r="F263" i="40"/>
  <c r="G263" i="40"/>
  <c r="H263" i="40"/>
  <c r="I263" i="40"/>
  <c r="F264" i="40"/>
  <c r="G264" i="40"/>
  <c r="H264" i="40"/>
  <c r="I264" i="40"/>
  <c r="F265" i="40"/>
  <c r="G265" i="40"/>
  <c r="H265" i="40"/>
  <c r="I265" i="40"/>
  <c r="F266" i="40"/>
  <c r="G266" i="40"/>
  <c r="H266" i="40"/>
  <c r="I266" i="40"/>
  <c r="F267" i="40"/>
  <c r="G267" i="40"/>
  <c r="H267" i="40"/>
  <c r="I267" i="40"/>
  <c r="F268" i="40"/>
  <c r="G268" i="40"/>
  <c r="H268" i="40"/>
  <c r="I268" i="40"/>
  <c r="F269" i="40"/>
  <c r="G269" i="40"/>
  <c r="H269" i="40"/>
  <c r="I269" i="40"/>
  <c r="F270" i="40"/>
  <c r="G270" i="40"/>
  <c r="H270" i="40"/>
  <c r="I270" i="40"/>
  <c r="F271" i="40"/>
  <c r="G271" i="40"/>
  <c r="H271" i="40"/>
  <c r="I271" i="40"/>
  <c r="F272" i="40"/>
  <c r="G272" i="40"/>
  <c r="H272" i="40"/>
  <c r="I272" i="40"/>
  <c r="I3" i="40"/>
  <c r="H3" i="40"/>
  <c r="G3" i="40"/>
  <c r="F3" i="40"/>
  <c r="N289" i="4"/>
  <c r="N288" i="4"/>
  <c r="M288" i="4"/>
  <c r="M287" i="4"/>
  <c r="N287" i="4"/>
  <c r="L287" i="4"/>
  <c r="L286" i="4"/>
  <c r="M286" i="4"/>
  <c r="N286" i="4"/>
  <c r="K286" i="4"/>
  <c r="K285" i="4"/>
  <c r="L285" i="4"/>
  <c r="M285" i="4"/>
  <c r="N285" i="4"/>
  <c r="J285" i="4"/>
  <c r="J284" i="4"/>
  <c r="K284" i="4"/>
  <c r="L284" i="4"/>
  <c r="M284" i="4"/>
  <c r="N284" i="4"/>
  <c r="I284" i="4"/>
  <c r="I283" i="4"/>
  <c r="J283" i="4"/>
  <c r="K283" i="4"/>
  <c r="L283" i="4"/>
  <c r="M283" i="4"/>
  <c r="N283" i="4"/>
  <c r="H283" i="4"/>
  <c r="H282" i="4"/>
  <c r="I282" i="4"/>
  <c r="J282" i="4"/>
  <c r="K282" i="4"/>
  <c r="L282" i="4"/>
  <c r="M282" i="4"/>
  <c r="N282" i="4"/>
  <c r="G282" i="4"/>
  <c r="G281" i="4"/>
  <c r="H281" i="4"/>
  <c r="I281" i="4"/>
  <c r="J281" i="4"/>
  <c r="K281" i="4"/>
  <c r="L281" i="4"/>
  <c r="M281" i="4"/>
  <c r="N281" i="4"/>
  <c r="F281" i="4"/>
  <c r="F280" i="4"/>
  <c r="G280" i="4"/>
  <c r="H280" i="4"/>
  <c r="I280" i="4"/>
  <c r="J280" i="4"/>
  <c r="K280" i="4"/>
  <c r="L280" i="4"/>
  <c r="M280" i="4"/>
  <c r="N280" i="4"/>
  <c r="E280" i="4"/>
  <c r="E279" i="4"/>
  <c r="F279" i="4"/>
  <c r="G279" i="4"/>
  <c r="H279" i="4"/>
  <c r="I279" i="4"/>
  <c r="J279" i="4"/>
  <c r="K279" i="4"/>
  <c r="L279" i="4"/>
  <c r="M279" i="4"/>
  <c r="N279" i="4"/>
  <c r="D279" i="4"/>
  <c r="O61" i="1" l="1"/>
  <c r="O62" i="1"/>
  <c r="O59" i="1"/>
  <c r="O60" i="1"/>
  <c r="Q15" i="29" l="1"/>
  <c r="Q35" i="29"/>
  <c r="Q18" i="29"/>
  <c r="Q33" i="29"/>
  <c r="Q10" i="29"/>
  <c r="Q23" i="29"/>
  <c r="Q41" i="29"/>
  <c r="Q2" i="29"/>
  <c r="Q9" i="29"/>
  <c r="Q6" i="29"/>
  <c r="Q20" i="29"/>
  <c r="Q30" i="29"/>
  <c r="Q22" i="29"/>
  <c r="Q4" i="29"/>
  <c r="Q3" i="29"/>
  <c r="Q14" i="29"/>
  <c r="Q42" i="29"/>
  <c r="Q25" i="29"/>
  <c r="Q37" i="29"/>
  <c r="Q31" i="29"/>
  <c r="Q17" i="29"/>
  <c r="Q29" i="29"/>
  <c r="Q21" i="29"/>
  <c r="Q1" i="29"/>
  <c r="Q8" i="29"/>
  <c r="Q44" i="29"/>
  <c r="Q34" i="29"/>
  <c r="Q7" i="29"/>
  <c r="Q12" i="29"/>
  <c r="Q13" i="29"/>
  <c r="Q26" i="29"/>
  <c r="Q16" i="29"/>
  <c r="Q27" i="29"/>
  <c r="Q38" i="29"/>
  <c r="Q5" i="29"/>
  <c r="Q24" i="29"/>
  <c r="Q36" i="29"/>
  <c r="Q50" i="29"/>
  <c r="Q57" i="29"/>
  <c r="Q52" i="29"/>
  <c r="Q49" i="29"/>
  <c r="Q58" i="29"/>
  <c r="Q59" i="29"/>
  <c r="Q65" i="29"/>
  <c r="Q11" i="29"/>
  <c r="Q48" i="29"/>
  <c r="Q55" i="29"/>
  <c r="Q62" i="29"/>
  <c r="Q61" i="29"/>
  <c r="Q53" i="29"/>
  <c r="Q51" i="29"/>
  <c r="Q47" i="29"/>
  <c r="Q54" i="29"/>
  <c r="Q68" i="29"/>
  <c r="Q63" i="29"/>
  <c r="Q66" i="29"/>
  <c r="Q39" i="29"/>
  <c r="Q40" i="29"/>
  <c r="Q45" i="29"/>
  <c r="Q19" i="29"/>
  <c r="Q67" i="29"/>
  <c r="Q64" i="29"/>
  <c r="Q56" i="29"/>
  <c r="Q43" i="29"/>
  <c r="Q28" i="29"/>
  <c r="Q60" i="29"/>
  <c r="Q46" i="29"/>
  <c r="Q32" i="29"/>
  <c r="Z124" i="29"/>
  <c r="Z126" i="29"/>
  <c r="Z130" i="29"/>
  <c r="Z57" i="29"/>
  <c r="Z60" i="29"/>
  <c r="Z58" i="29"/>
  <c r="Z59" i="29"/>
  <c r="Z137" i="29"/>
  <c r="Z138" i="29"/>
  <c r="Z140" i="29"/>
  <c r="Z139" i="29"/>
  <c r="Z72" i="29"/>
  <c r="Z71" i="29"/>
  <c r="Z70" i="29"/>
  <c r="Z69" i="29"/>
  <c r="Z127" i="29"/>
  <c r="Z131" i="29"/>
  <c r="Z132" i="29"/>
  <c r="Z133" i="29"/>
  <c r="Z38" i="29"/>
  <c r="Z41" i="29"/>
  <c r="Z40" i="29"/>
  <c r="Z39" i="29"/>
  <c r="Z96" i="29"/>
  <c r="Z43" i="29"/>
  <c r="Z93" i="29"/>
  <c r="Z92" i="29"/>
  <c r="Z156" i="29"/>
  <c r="Z160" i="29"/>
  <c r="Z162" i="29"/>
  <c r="Z164" i="29"/>
  <c r="Z10" i="29"/>
  <c r="Z9" i="29"/>
  <c r="Z8" i="29"/>
  <c r="Z7" i="29"/>
  <c r="Z29" i="29"/>
  <c r="Z31" i="29"/>
  <c r="Z33" i="29"/>
  <c r="Z32" i="29"/>
  <c r="Z18" i="29"/>
  <c r="Z24" i="29"/>
  <c r="Z23" i="29"/>
  <c r="Z22" i="29"/>
  <c r="Z78" i="29"/>
  <c r="Z79" i="29"/>
  <c r="Z77" i="29"/>
  <c r="Z76" i="29"/>
  <c r="Z115" i="29"/>
  <c r="Z116" i="29"/>
  <c r="Z117" i="29"/>
  <c r="Z121" i="29"/>
  <c r="Z84" i="29"/>
  <c r="Z86" i="29"/>
  <c r="Z87" i="29"/>
  <c r="Z88" i="29"/>
  <c r="Z6" i="29"/>
  <c r="Z17" i="29"/>
  <c r="Z16" i="29"/>
  <c r="Z15" i="29"/>
  <c r="Z14" i="29"/>
  <c r="Z13" i="29"/>
  <c r="Z12" i="29"/>
  <c r="Z11" i="29"/>
  <c r="Z53" i="29"/>
  <c r="Z56" i="29"/>
  <c r="Z55" i="29"/>
  <c r="Z54" i="29"/>
  <c r="Z165" i="29"/>
  <c r="Z167" i="29"/>
  <c r="Z170" i="29"/>
  <c r="Z171" i="29"/>
  <c r="Z90" i="29"/>
  <c r="Z98" i="29"/>
  <c r="Z99" i="29"/>
  <c r="Z100" i="29"/>
  <c r="Z146" i="29"/>
  <c r="Z148" i="29"/>
  <c r="Z147" i="29"/>
  <c r="Z149" i="29"/>
  <c r="Z113" i="29"/>
  <c r="Z123" i="29"/>
  <c r="Z125" i="29"/>
  <c r="Z128" i="29"/>
  <c r="Z65" i="29"/>
  <c r="Z66" i="29"/>
  <c r="Z68" i="29"/>
  <c r="Z67" i="29"/>
  <c r="Z114" i="29"/>
  <c r="Z119" i="29"/>
  <c r="Z118" i="29"/>
  <c r="Z120" i="29"/>
  <c r="Z80" i="29"/>
  <c r="Z82" i="29"/>
  <c r="Z81" i="29"/>
  <c r="Z83" i="29"/>
  <c r="Z3" i="29"/>
  <c r="Z5" i="29"/>
  <c r="Z4" i="29"/>
  <c r="Z2" i="29"/>
  <c r="Z34" i="29"/>
  <c r="Z36" i="29"/>
  <c r="Z35" i="29"/>
  <c r="Z30" i="29"/>
  <c r="Z173" i="29"/>
  <c r="Z176" i="29"/>
  <c r="Z174" i="29"/>
  <c r="Z175" i="29"/>
  <c r="Z129" i="29"/>
  <c r="Z134" i="29"/>
  <c r="Z135" i="29"/>
  <c r="Z136" i="29"/>
  <c r="Z26" i="29"/>
  <c r="Z25" i="29"/>
  <c r="Z27" i="29"/>
  <c r="Z28" i="29"/>
  <c r="Z45" i="29"/>
  <c r="Z46" i="29"/>
  <c r="Z48" i="29"/>
  <c r="Z47" i="29"/>
  <c r="Z52" i="29"/>
  <c r="Z49" i="29"/>
  <c r="Z51" i="29"/>
  <c r="Z50" i="29"/>
  <c r="Z101" i="29"/>
  <c r="Z102" i="29"/>
  <c r="Z103" i="29"/>
  <c r="Z105" i="29"/>
  <c r="Z61" i="29"/>
  <c r="Z62" i="29"/>
  <c r="Z63" i="29"/>
  <c r="Z64" i="29"/>
  <c r="Z107" i="29"/>
  <c r="Z108" i="29"/>
  <c r="Z104" i="29"/>
  <c r="Z106" i="29"/>
  <c r="Z142" i="29"/>
  <c r="Z150" i="29"/>
  <c r="Z151" i="29"/>
  <c r="Z152" i="29"/>
  <c r="Z19" i="29"/>
  <c r="Z20" i="29"/>
  <c r="Z21" i="29"/>
  <c r="Z85" i="29"/>
  <c r="Z91" i="29"/>
  <c r="Z94" i="29"/>
  <c r="Z97" i="29"/>
  <c r="Z141" i="29"/>
  <c r="Z143" i="29"/>
  <c r="Z145" i="29"/>
  <c r="Z144" i="29"/>
  <c r="Z191" i="29"/>
  <c r="Z194" i="29"/>
  <c r="Z197" i="29"/>
  <c r="Z200" i="29"/>
  <c r="Z228" i="29"/>
  <c r="Z225" i="29"/>
  <c r="Z226" i="29"/>
  <c r="Z227" i="29"/>
  <c r="Z201" i="29"/>
  <c r="Z203" i="29"/>
  <c r="Z205" i="29"/>
  <c r="Z208" i="29"/>
  <c r="Z190" i="29"/>
  <c r="Z196" i="29"/>
  <c r="Z198" i="29"/>
  <c r="Z199" i="29"/>
  <c r="Z229" i="29"/>
  <c r="Z230" i="29"/>
  <c r="Z231" i="29"/>
  <c r="Z232" i="29"/>
  <c r="Z235" i="29"/>
  <c r="Z233" i="29"/>
  <c r="Z234" i="29"/>
  <c r="Z236" i="29"/>
  <c r="Z256" i="29"/>
  <c r="Z257" i="29"/>
  <c r="Z258" i="29"/>
  <c r="Z259" i="29"/>
  <c r="Z37" i="29"/>
  <c r="Z95" i="29"/>
  <c r="Z44" i="29"/>
  <c r="Z42" i="29"/>
  <c r="Z189" i="29"/>
  <c r="Z192" i="29"/>
  <c r="Z193" i="29"/>
  <c r="Z195" i="29"/>
  <c r="Z218" i="29"/>
  <c r="Z214" i="29"/>
  <c r="Z216" i="29"/>
  <c r="Z219" i="29"/>
  <c r="Z246" i="29"/>
  <c r="Z247" i="29"/>
  <c r="Z249" i="29"/>
  <c r="Z251" i="29"/>
  <c r="Z241" i="29"/>
  <c r="Z242" i="29"/>
  <c r="Z243" i="29"/>
  <c r="Z244" i="29"/>
  <c r="Z209" i="29"/>
  <c r="Z210" i="29"/>
  <c r="Z211" i="29"/>
  <c r="Z212" i="29"/>
  <c r="Z202" i="29"/>
  <c r="Z204" i="29"/>
  <c r="Z206" i="29"/>
  <c r="Z207" i="29"/>
  <c r="Z177" i="29"/>
  <c r="Z184" i="29"/>
  <c r="Z186" i="29"/>
  <c r="Z187" i="29"/>
  <c r="Z220" i="29"/>
  <c r="Z213" i="29"/>
  <c r="Z215" i="29"/>
  <c r="Z217" i="29"/>
  <c r="Z268" i="29"/>
  <c r="Z269" i="29"/>
  <c r="Z270" i="29"/>
  <c r="Z271" i="29"/>
  <c r="Z245" i="29"/>
  <c r="Z248" i="29"/>
  <c r="Z250" i="29"/>
  <c r="Z252" i="29"/>
  <c r="Z261" i="29"/>
  <c r="Z260" i="29"/>
  <c r="Z262" i="29"/>
  <c r="Z263" i="29"/>
  <c r="Z157" i="29"/>
  <c r="Z155" i="29"/>
  <c r="Z154" i="29"/>
  <c r="Z153" i="29"/>
  <c r="Z163" i="29"/>
  <c r="Z158" i="29"/>
  <c r="Z159" i="29"/>
  <c r="Z161" i="29"/>
  <c r="Z180" i="29"/>
  <c r="Z178" i="29"/>
  <c r="Z179" i="29"/>
  <c r="Z181" i="29"/>
  <c r="Z89" i="29"/>
  <c r="Z74" i="29"/>
  <c r="Z75" i="29"/>
  <c r="Z73" i="29"/>
  <c r="Z264" i="29"/>
  <c r="Z265" i="29"/>
  <c r="Z266" i="29"/>
  <c r="Z267" i="29"/>
  <c r="Z253" i="29"/>
  <c r="Z254" i="29"/>
  <c r="Z255" i="29"/>
  <c r="Z224" i="29"/>
  <c r="Z221" i="29"/>
  <c r="Z222" i="29"/>
  <c r="Z223" i="29"/>
  <c r="Z169" i="29"/>
  <c r="Z166" i="29"/>
  <c r="Z168" i="29"/>
  <c r="Z172" i="29"/>
  <c r="Z109" i="29"/>
  <c r="Z110" i="29"/>
  <c r="Z111" i="29"/>
  <c r="Z112" i="29"/>
  <c r="Z237" i="29"/>
  <c r="Z238" i="29"/>
  <c r="Z239" i="29"/>
  <c r="Z240" i="29"/>
  <c r="Z188" i="29"/>
  <c r="Z185" i="29"/>
  <c r="Z183" i="29"/>
  <c r="Z182" i="29"/>
  <c r="Z122" i="29"/>
  <c r="N20" i="37"/>
  <c r="M21" i="37"/>
  <c r="M20" i="37"/>
  <c r="Q293" i="37"/>
  <c r="H9" i="38"/>
  <c r="P4" i="4" l="1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P199" i="4"/>
  <c r="P200" i="4"/>
  <c r="P201" i="4"/>
  <c r="P202" i="4"/>
  <c r="P203" i="4"/>
  <c r="P204" i="4"/>
  <c r="P205" i="4"/>
  <c r="P206" i="4"/>
  <c r="P207" i="4"/>
  <c r="P208" i="4"/>
  <c r="P209" i="4"/>
  <c r="P210" i="4"/>
  <c r="P211" i="4"/>
  <c r="P212" i="4"/>
  <c r="P213" i="4"/>
  <c r="P214" i="4"/>
  <c r="P215" i="4"/>
  <c r="P216" i="4"/>
  <c r="P217" i="4"/>
  <c r="P218" i="4"/>
  <c r="P219" i="4"/>
  <c r="P220" i="4"/>
  <c r="P221" i="4"/>
  <c r="P222" i="4"/>
  <c r="P223" i="4"/>
  <c r="P224" i="4"/>
  <c r="P225" i="4"/>
  <c r="P226" i="4"/>
  <c r="P227" i="4"/>
  <c r="P228" i="4"/>
  <c r="P229" i="4"/>
  <c r="P230" i="4"/>
  <c r="P231" i="4"/>
  <c r="P232" i="4"/>
  <c r="P233" i="4"/>
  <c r="P234" i="4"/>
  <c r="P235" i="4"/>
  <c r="P236" i="4"/>
  <c r="P237" i="4"/>
  <c r="P238" i="4"/>
  <c r="P239" i="4"/>
  <c r="P240" i="4"/>
  <c r="P241" i="4"/>
  <c r="P242" i="4"/>
  <c r="P243" i="4"/>
  <c r="P244" i="4"/>
  <c r="P245" i="4"/>
  <c r="P246" i="4"/>
  <c r="P247" i="4"/>
  <c r="P248" i="4"/>
  <c r="P249" i="4"/>
  <c r="P250" i="4"/>
  <c r="P251" i="4"/>
  <c r="P252" i="4"/>
  <c r="P253" i="4"/>
  <c r="P254" i="4"/>
  <c r="P255" i="4"/>
  <c r="P256" i="4"/>
  <c r="P257" i="4"/>
  <c r="P258" i="4"/>
  <c r="P259" i="4"/>
  <c r="P260" i="4"/>
  <c r="P261" i="4"/>
  <c r="P262" i="4"/>
  <c r="P263" i="4"/>
  <c r="P264" i="4"/>
  <c r="P265" i="4"/>
  <c r="P266" i="4"/>
  <c r="P267" i="4"/>
  <c r="P268" i="4"/>
  <c r="P269" i="4"/>
  <c r="P270" i="4"/>
  <c r="P271" i="4"/>
  <c r="P272" i="4"/>
  <c r="P3" i="4"/>
  <c r="G5" i="36" l="1"/>
  <c r="D22" i="29" l="1"/>
  <c r="D21" i="29"/>
  <c r="L2" i="29"/>
  <c r="L3" i="29"/>
  <c r="L4" i="29"/>
  <c r="L5" i="29"/>
  <c r="L6" i="29"/>
  <c r="L7" i="29"/>
  <c r="L8" i="29"/>
  <c r="L9" i="29"/>
  <c r="L10" i="29"/>
  <c r="L11" i="29"/>
  <c r="L12" i="29"/>
  <c r="L13" i="29"/>
  <c r="L14" i="29"/>
  <c r="L15" i="29"/>
  <c r="L16" i="29"/>
  <c r="L17" i="29"/>
  <c r="L18" i="29"/>
  <c r="L19" i="29"/>
  <c r="L20" i="29"/>
  <c r="L21" i="29"/>
  <c r="L22" i="29"/>
  <c r="L23" i="29"/>
  <c r="L24" i="29"/>
  <c r="L25" i="29"/>
  <c r="L26" i="29"/>
  <c r="L27" i="29"/>
  <c r="L28" i="29"/>
  <c r="L29" i="29"/>
  <c r="L30" i="29"/>
  <c r="L31" i="29"/>
  <c r="L32" i="29"/>
  <c r="L33" i="29"/>
  <c r="L34" i="29"/>
  <c r="L35" i="29"/>
  <c r="L36" i="29"/>
  <c r="L37" i="29"/>
  <c r="L38" i="29"/>
  <c r="L39" i="29"/>
  <c r="L40" i="29"/>
  <c r="L41" i="29"/>
  <c r="L42" i="29"/>
  <c r="L43" i="29"/>
  <c r="L44" i="29"/>
  <c r="L45" i="29"/>
  <c r="L46" i="29"/>
  <c r="L47" i="29"/>
  <c r="L48" i="29"/>
  <c r="L49" i="29"/>
  <c r="L50" i="29"/>
  <c r="L51" i="29"/>
  <c r="L52" i="29"/>
  <c r="L53" i="29"/>
  <c r="L54" i="29"/>
  <c r="L55" i="29"/>
  <c r="L56" i="29"/>
  <c r="L57" i="29"/>
  <c r="L58" i="29"/>
  <c r="L59" i="29"/>
  <c r="L60" i="29"/>
  <c r="L61" i="29"/>
  <c r="L62" i="29"/>
  <c r="L63" i="29"/>
  <c r="L64" i="29"/>
  <c r="L65" i="29"/>
  <c r="L66" i="29"/>
  <c r="L67" i="29"/>
  <c r="L68" i="29"/>
  <c r="L69" i="29"/>
  <c r="L70" i="29"/>
  <c r="L71" i="29"/>
  <c r="L72" i="29"/>
  <c r="L73" i="29"/>
  <c r="L74" i="29"/>
  <c r="L75" i="29"/>
  <c r="L76" i="29"/>
  <c r="L77" i="29"/>
  <c r="L78" i="29"/>
  <c r="L79" i="29"/>
  <c r="L80" i="29"/>
  <c r="L81" i="29"/>
  <c r="L82" i="29"/>
  <c r="L83" i="29"/>
  <c r="L84" i="29"/>
  <c r="L85" i="29"/>
  <c r="L86" i="29"/>
  <c r="L87" i="29"/>
  <c r="L88" i="29"/>
  <c r="L89" i="29"/>
  <c r="L90" i="29"/>
  <c r="L91" i="29"/>
  <c r="L92" i="29"/>
  <c r="L93" i="29"/>
  <c r="L94" i="29"/>
  <c r="L95" i="29"/>
  <c r="L96" i="29"/>
  <c r="L97" i="29"/>
  <c r="L98" i="29"/>
  <c r="L99" i="29"/>
  <c r="L100" i="29"/>
  <c r="L101" i="29"/>
  <c r="L102" i="29"/>
  <c r="L103" i="29"/>
  <c r="L104" i="29"/>
  <c r="L105" i="29"/>
  <c r="L106" i="29"/>
  <c r="L107" i="29"/>
  <c r="L108" i="29"/>
  <c r="L109" i="29"/>
  <c r="L110" i="29"/>
  <c r="L111" i="29"/>
  <c r="L112" i="29"/>
  <c r="L113" i="29"/>
  <c r="L114" i="29"/>
  <c r="L115" i="29"/>
  <c r="L116" i="29"/>
  <c r="L117" i="29"/>
  <c r="L118" i="29"/>
  <c r="L119" i="29"/>
  <c r="L120" i="29"/>
  <c r="L121" i="29"/>
  <c r="L122" i="29"/>
  <c r="L123" i="29"/>
  <c r="L124" i="29"/>
  <c r="L125" i="29"/>
  <c r="L126" i="29"/>
  <c r="L127" i="29"/>
  <c r="L128" i="29"/>
  <c r="L129" i="29"/>
  <c r="L130" i="29"/>
  <c r="L131" i="29"/>
  <c r="L132" i="29"/>
  <c r="L133" i="29"/>
  <c r="L134" i="29"/>
  <c r="L135" i="29"/>
  <c r="L136" i="29"/>
  <c r="L137" i="29"/>
  <c r="L138" i="29"/>
  <c r="L139" i="29"/>
  <c r="L140" i="29"/>
  <c r="L141" i="29"/>
  <c r="L142" i="29"/>
  <c r="L143" i="29"/>
  <c r="L144" i="29"/>
  <c r="L145" i="29"/>
  <c r="L146" i="29"/>
  <c r="L147" i="29"/>
  <c r="L148" i="29"/>
  <c r="L149" i="29"/>
  <c r="L150" i="29"/>
  <c r="L151" i="29"/>
  <c r="L152" i="29"/>
  <c r="L153" i="29"/>
  <c r="L154" i="29"/>
  <c r="L155" i="29"/>
  <c r="L156" i="29"/>
  <c r="L157" i="29"/>
  <c r="L158" i="29"/>
  <c r="L159" i="29"/>
  <c r="L160" i="29"/>
  <c r="L161" i="29"/>
  <c r="L162" i="29"/>
  <c r="L163" i="29"/>
  <c r="L164" i="29"/>
  <c r="L165" i="29"/>
  <c r="L166" i="29"/>
  <c r="L167" i="29"/>
  <c r="L168" i="29"/>
  <c r="L169" i="29"/>
  <c r="L170" i="29"/>
  <c r="L171" i="29"/>
  <c r="L172" i="29"/>
  <c r="L173" i="29"/>
  <c r="L174" i="29"/>
  <c r="L175" i="29"/>
  <c r="L176" i="29"/>
  <c r="L177" i="29"/>
  <c r="L178" i="29"/>
  <c r="L179" i="29"/>
  <c r="L180" i="29"/>
  <c r="L181" i="29"/>
  <c r="L182" i="29"/>
  <c r="L183" i="29"/>
  <c r="L184" i="29"/>
  <c r="L185" i="29"/>
  <c r="L186" i="29"/>
  <c r="L187" i="29"/>
  <c r="L188" i="29"/>
  <c r="L189" i="29"/>
  <c r="L190" i="29"/>
  <c r="L191" i="29"/>
  <c r="L192" i="29"/>
  <c r="L193" i="29"/>
  <c r="L194" i="29"/>
  <c r="L195" i="29"/>
  <c r="L196" i="29"/>
  <c r="L197" i="29"/>
  <c r="L198" i="29"/>
  <c r="L199" i="29"/>
  <c r="L200" i="29"/>
  <c r="L201" i="29"/>
  <c r="L202" i="29"/>
  <c r="L203" i="29"/>
  <c r="L204" i="29"/>
  <c r="L205" i="29"/>
  <c r="L206" i="29"/>
  <c r="L207" i="29"/>
  <c r="L208" i="29"/>
  <c r="L209" i="29"/>
  <c r="L210" i="29"/>
  <c r="L211" i="29"/>
  <c r="L212" i="29"/>
  <c r="L213" i="29"/>
  <c r="L214" i="29"/>
  <c r="L215" i="29"/>
  <c r="L216" i="29"/>
  <c r="L217" i="29"/>
  <c r="L218" i="29"/>
  <c r="L219" i="29"/>
  <c r="L220" i="29"/>
  <c r="L221" i="29"/>
  <c r="L222" i="29"/>
  <c r="L223" i="29"/>
  <c r="L224" i="29"/>
  <c r="L225" i="29"/>
  <c r="L226" i="29"/>
  <c r="L227" i="29"/>
  <c r="L228" i="29"/>
  <c r="L229" i="29"/>
  <c r="L230" i="29"/>
  <c r="L231" i="29"/>
  <c r="L232" i="29"/>
  <c r="L233" i="29"/>
  <c r="L234" i="29"/>
  <c r="L235" i="29"/>
  <c r="L236" i="29"/>
  <c r="L237" i="29"/>
  <c r="L238" i="29"/>
  <c r="L239" i="29"/>
  <c r="L240" i="29"/>
  <c r="L241" i="29"/>
  <c r="L242" i="29"/>
  <c r="L243" i="29"/>
  <c r="L244" i="29"/>
  <c r="L245" i="29"/>
  <c r="L246" i="29"/>
  <c r="L247" i="29"/>
  <c r="L248" i="29"/>
  <c r="L249" i="29"/>
  <c r="L250" i="29"/>
  <c r="L251" i="29"/>
  <c r="L252" i="29"/>
  <c r="L253" i="29"/>
  <c r="L254" i="29"/>
  <c r="L255" i="29"/>
  <c r="L256" i="29"/>
  <c r="L257" i="29"/>
  <c r="L258" i="29"/>
  <c r="L259" i="29"/>
  <c r="L260" i="29"/>
  <c r="L261" i="29"/>
  <c r="L262" i="29"/>
  <c r="L263" i="29"/>
  <c r="L264" i="29"/>
  <c r="L265" i="29"/>
  <c r="L266" i="29"/>
  <c r="L267" i="29"/>
  <c r="L268" i="29"/>
  <c r="L269" i="29"/>
  <c r="L270" i="29"/>
  <c r="L1" i="29"/>
  <c r="G262" i="29"/>
  <c r="G261" i="29"/>
  <c r="Z4" i="4" l="1"/>
  <c r="Z5" i="4"/>
  <c r="Z6" i="4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162" i="4"/>
  <c r="Z163" i="4"/>
  <c r="Z164" i="4"/>
  <c r="Z165" i="4"/>
  <c r="Z166" i="4"/>
  <c r="Z167" i="4"/>
  <c r="Z168" i="4"/>
  <c r="Z169" i="4"/>
  <c r="Z170" i="4"/>
  <c r="Z171" i="4"/>
  <c r="Z172" i="4"/>
  <c r="Z173" i="4"/>
  <c r="Z174" i="4"/>
  <c r="Z175" i="4"/>
  <c r="Z176" i="4"/>
  <c r="Z177" i="4"/>
  <c r="Z178" i="4"/>
  <c r="Z179" i="4"/>
  <c r="Z180" i="4"/>
  <c r="Z181" i="4"/>
  <c r="Z182" i="4"/>
  <c r="Z183" i="4"/>
  <c r="Z184" i="4"/>
  <c r="Z185" i="4"/>
  <c r="Z186" i="4"/>
  <c r="Z187" i="4"/>
  <c r="Z188" i="4"/>
  <c r="Z189" i="4"/>
  <c r="Z190" i="4"/>
  <c r="Z191" i="4"/>
  <c r="Z192" i="4"/>
  <c r="Z193" i="4"/>
  <c r="Z194" i="4"/>
  <c r="Z195" i="4"/>
  <c r="Z196" i="4"/>
  <c r="Z197" i="4"/>
  <c r="Z198" i="4"/>
  <c r="Z199" i="4"/>
  <c r="Z200" i="4"/>
  <c r="Z201" i="4"/>
  <c r="Z202" i="4"/>
  <c r="Z203" i="4"/>
  <c r="Z204" i="4"/>
  <c r="Z205" i="4"/>
  <c r="Z206" i="4"/>
  <c r="Z207" i="4"/>
  <c r="Z208" i="4"/>
  <c r="Z209" i="4"/>
  <c r="Z210" i="4"/>
  <c r="Z211" i="4"/>
  <c r="Z212" i="4"/>
  <c r="Z213" i="4"/>
  <c r="Z214" i="4"/>
  <c r="Z215" i="4"/>
  <c r="Z216" i="4"/>
  <c r="Z217" i="4"/>
  <c r="Z218" i="4"/>
  <c r="Z219" i="4"/>
  <c r="Z220" i="4"/>
  <c r="Z221" i="4"/>
  <c r="Z222" i="4"/>
  <c r="Z223" i="4"/>
  <c r="Z224" i="4"/>
  <c r="Z225" i="4"/>
  <c r="Z226" i="4"/>
  <c r="Z227" i="4"/>
  <c r="Z228" i="4"/>
  <c r="Z229" i="4"/>
  <c r="Z230" i="4"/>
  <c r="Z231" i="4"/>
  <c r="Z232" i="4"/>
  <c r="Z233" i="4"/>
  <c r="Z234" i="4"/>
  <c r="Z235" i="4"/>
  <c r="Z236" i="4"/>
  <c r="Z237" i="4"/>
  <c r="Z238" i="4"/>
  <c r="Z239" i="4"/>
  <c r="Z240" i="4"/>
  <c r="Z241" i="4"/>
  <c r="Z242" i="4"/>
  <c r="Z243" i="4"/>
  <c r="Z244" i="4"/>
  <c r="Z245" i="4"/>
  <c r="Z246" i="4"/>
  <c r="Z247" i="4"/>
  <c r="Z248" i="4"/>
  <c r="Z249" i="4"/>
  <c r="Z250" i="4"/>
  <c r="Z251" i="4"/>
  <c r="Z252" i="4"/>
  <c r="Z253" i="4"/>
  <c r="Z254" i="4"/>
  <c r="Z255" i="4"/>
  <c r="Z256" i="4"/>
  <c r="Z257" i="4"/>
  <c r="Z258" i="4"/>
  <c r="Z259" i="4"/>
  <c r="Z260" i="4"/>
  <c r="Z261" i="4"/>
  <c r="Z262" i="4"/>
  <c r="Z263" i="4"/>
  <c r="Z264" i="4"/>
  <c r="Z265" i="4"/>
  <c r="Z266" i="4"/>
  <c r="Z267" i="4"/>
  <c r="Z268" i="4"/>
  <c r="Z269" i="4"/>
  <c r="Z270" i="4"/>
  <c r="Z271" i="4"/>
  <c r="Z272" i="4"/>
  <c r="Z3" i="4"/>
  <c r="W4" i="4" l="1"/>
  <c r="W5" i="4"/>
  <c r="W6" i="4"/>
  <c r="W7" i="4"/>
  <c r="W8" i="4"/>
  <c r="W9" i="4"/>
  <c r="W10" i="4"/>
  <c r="W11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28" i="4"/>
  <c r="W29" i="4"/>
  <c r="W30" i="4"/>
  <c r="W31" i="4"/>
  <c r="W32" i="4"/>
  <c r="W33" i="4"/>
  <c r="W34" i="4"/>
  <c r="W35" i="4"/>
  <c r="W36" i="4"/>
  <c r="W37" i="4"/>
  <c r="W38" i="4"/>
  <c r="W39" i="4"/>
  <c r="W40" i="4"/>
  <c r="W41" i="4"/>
  <c r="W42" i="4"/>
  <c r="W43" i="4"/>
  <c r="W44" i="4"/>
  <c r="W45" i="4"/>
  <c r="W46" i="4"/>
  <c r="W47" i="4"/>
  <c r="W48" i="4"/>
  <c r="W49" i="4"/>
  <c r="W50" i="4"/>
  <c r="W51" i="4"/>
  <c r="W52" i="4"/>
  <c r="W53" i="4"/>
  <c r="W54" i="4"/>
  <c r="W55" i="4"/>
  <c r="W56" i="4"/>
  <c r="W57" i="4"/>
  <c r="W58" i="4"/>
  <c r="W59" i="4"/>
  <c r="W60" i="4"/>
  <c r="W61" i="4"/>
  <c r="W62" i="4"/>
  <c r="W63" i="4"/>
  <c r="W64" i="4"/>
  <c r="W65" i="4"/>
  <c r="W66" i="4"/>
  <c r="W67" i="4"/>
  <c r="W68" i="4"/>
  <c r="W69" i="4"/>
  <c r="W70" i="4"/>
  <c r="W71" i="4"/>
  <c r="W72" i="4"/>
  <c r="W73" i="4"/>
  <c r="W74" i="4"/>
  <c r="W75" i="4"/>
  <c r="W76" i="4"/>
  <c r="W77" i="4"/>
  <c r="W78" i="4"/>
  <c r="W79" i="4"/>
  <c r="W80" i="4"/>
  <c r="W81" i="4"/>
  <c r="W82" i="4"/>
  <c r="W83" i="4"/>
  <c r="W84" i="4"/>
  <c r="W85" i="4"/>
  <c r="W86" i="4"/>
  <c r="W87" i="4"/>
  <c r="W88" i="4"/>
  <c r="W89" i="4"/>
  <c r="W90" i="4"/>
  <c r="W91" i="4"/>
  <c r="W92" i="4"/>
  <c r="W93" i="4"/>
  <c r="W94" i="4"/>
  <c r="W95" i="4"/>
  <c r="W96" i="4"/>
  <c r="W97" i="4"/>
  <c r="W98" i="4"/>
  <c r="W99" i="4"/>
  <c r="W100" i="4"/>
  <c r="W101" i="4"/>
  <c r="W102" i="4"/>
  <c r="W103" i="4"/>
  <c r="W104" i="4"/>
  <c r="W105" i="4"/>
  <c r="W106" i="4"/>
  <c r="W107" i="4"/>
  <c r="W108" i="4"/>
  <c r="W109" i="4"/>
  <c r="W110" i="4"/>
  <c r="W111" i="4"/>
  <c r="W112" i="4"/>
  <c r="W113" i="4"/>
  <c r="W114" i="4"/>
  <c r="W115" i="4"/>
  <c r="W116" i="4"/>
  <c r="W117" i="4"/>
  <c r="W118" i="4"/>
  <c r="W119" i="4"/>
  <c r="W120" i="4"/>
  <c r="W121" i="4"/>
  <c r="W122" i="4"/>
  <c r="W123" i="4"/>
  <c r="W124" i="4"/>
  <c r="W125" i="4"/>
  <c r="W126" i="4"/>
  <c r="W127" i="4"/>
  <c r="W128" i="4"/>
  <c r="W129" i="4"/>
  <c r="W130" i="4"/>
  <c r="W131" i="4"/>
  <c r="W132" i="4"/>
  <c r="W133" i="4"/>
  <c r="W134" i="4"/>
  <c r="W135" i="4"/>
  <c r="W136" i="4"/>
  <c r="W137" i="4"/>
  <c r="W138" i="4"/>
  <c r="W139" i="4"/>
  <c r="W140" i="4"/>
  <c r="W141" i="4"/>
  <c r="W142" i="4"/>
  <c r="W143" i="4"/>
  <c r="W144" i="4"/>
  <c r="W145" i="4"/>
  <c r="W146" i="4"/>
  <c r="W147" i="4"/>
  <c r="W148" i="4"/>
  <c r="W149" i="4"/>
  <c r="W150" i="4"/>
  <c r="W151" i="4"/>
  <c r="W152" i="4"/>
  <c r="W153" i="4"/>
  <c r="W154" i="4"/>
  <c r="W155" i="4"/>
  <c r="W156" i="4"/>
  <c r="W157" i="4"/>
  <c r="W158" i="4"/>
  <c r="W159" i="4"/>
  <c r="W160" i="4"/>
  <c r="W161" i="4"/>
  <c r="W162" i="4"/>
  <c r="W163" i="4"/>
  <c r="W164" i="4"/>
  <c r="W165" i="4"/>
  <c r="W166" i="4"/>
  <c r="W167" i="4"/>
  <c r="W168" i="4"/>
  <c r="W169" i="4"/>
  <c r="W170" i="4"/>
  <c r="W171" i="4"/>
  <c r="W172" i="4"/>
  <c r="W173" i="4"/>
  <c r="W174" i="4"/>
  <c r="W175" i="4"/>
  <c r="W176" i="4"/>
  <c r="W177" i="4"/>
  <c r="W178" i="4"/>
  <c r="W179" i="4"/>
  <c r="W180" i="4"/>
  <c r="W181" i="4"/>
  <c r="W182" i="4"/>
  <c r="W183" i="4"/>
  <c r="W184" i="4"/>
  <c r="W185" i="4"/>
  <c r="W186" i="4"/>
  <c r="W187" i="4"/>
  <c r="W188" i="4"/>
  <c r="W189" i="4"/>
  <c r="W190" i="4"/>
  <c r="W191" i="4"/>
  <c r="W192" i="4"/>
  <c r="W193" i="4"/>
  <c r="W194" i="4"/>
  <c r="W195" i="4"/>
  <c r="W196" i="4"/>
  <c r="W197" i="4"/>
  <c r="W198" i="4"/>
  <c r="W199" i="4"/>
  <c r="W200" i="4"/>
  <c r="W201" i="4"/>
  <c r="W202" i="4"/>
  <c r="W203" i="4"/>
  <c r="W204" i="4"/>
  <c r="W205" i="4"/>
  <c r="W206" i="4"/>
  <c r="W207" i="4"/>
  <c r="W208" i="4"/>
  <c r="W209" i="4"/>
  <c r="W210" i="4"/>
  <c r="W211" i="4"/>
  <c r="W212" i="4"/>
  <c r="W213" i="4"/>
  <c r="W214" i="4"/>
  <c r="W215" i="4"/>
  <c r="W216" i="4"/>
  <c r="W217" i="4"/>
  <c r="W218" i="4"/>
  <c r="W219" i="4"/>
  <c r="W220" i="4"/>
  <c r="W221" i="4"/>
  <c r="W222" i="4"/>
  <c r="W223" i="4"/>
  <c r="W224" i="4"/>
  <c r="W225" i="4"/>
  <c r="W226" i="4"/>
  <c r="W227" i="4"/>
  <c r="W228" i="4"/>
  <c r="W229" i="4"/>
  <c r="W230" i="4"/>
  <c r="W231" i="4"/>
  <c r="W232" i="4"/>
  <c r="W233" i="4"/>
  <c r="W234" i="4"/>
  <c r="W235" i="4"/>
  <c r="W236" i="4"/>
  <c r="W237" i="4"/>
  <c r="W238" i="4"/>
  <c r="W239" i="4"/>
  <c r="W240" i="4"/>
  <c r="W241" i="4"/>
  <c r="W242" i="4"/>
  <c r="W243" i="4"/>
  <c r="W244" i="4"/>
  <c r="W245" i="4"/>
  <c r="W246" i="4"/>
  <c r="W247" i="4"/>
  <c r="W248" i="4"/>
  <c r="W249" i="4"/>
  <c r="W250" i="4"/>
  <c r="W251" i="4"/>
  <c r="W252" i="4"/>
  <c r="W253" i="4"/>
  <c r="W254" i="4"/>
  <c r="W255" i="4"/>
  <c r="W256" i="4"/>
  <c r="W257" i="4"/>
  <c r="W258" i="4"/>
  <c r="W259" i="4"/>
  <c r="W260" i="4"/>
  <c r="W261" i="4"/>
  <c r="W262" i="4"/>
  <c r="W263" i="4"/>
  <c r="W264" i="4"/>
  <c r="W265" i="4"/>
  <c r="W266" i="4"/>
  <c r="W267" i="4"/>
  <c r="W268" i="4"/>
  <c r="W269" i="4"/>
  <c r="W270" i="4"/>
  <c r="W271" i="4"/>
  <c r="W272" i="4"/>
  <c r="W3" i="4"/>
</calcChain>
</file>

<file path=xl/sharedStrings.xml><?xml version="1.0" encoding="utf-8"?>
<sst xmlns="http://schemas.openxmlformats.org/spreadsheetml/2006/main" count="861" uniqueCount="151">
  <si>
    <t>Year</t>
  </si>
  <si>
    <t>Adm. Exp (000s)</t>
  </si>
  <si>
    <t>Total exp. (000s)</t>
  </si>
  <si>
    <t>Population</t>
  </si>
  <si>
    <t>Density</t>
  </si>
  <si>
    <t>Urban Dummy</t>
  </si>
  <si>
    <t>ATSI%</t>
  </si>
  <si>
    <t>Adelaide</t>
  </si>
  <si>
    <t>Adelaide Hills</t>
  </si>
  <si>
    <t>Adelaide Plains (formerly Mallala)</t>
  </si>
  <si>
    <t>Alexandrina</t>
  </si>
  <si>
    <t>Barossa</t>
  </si>
  <si>
    <t>Barunga West</t>
  </si>
  <si>
    <t>Berri Barmera</t>
  </si>
  <si>
    <t>Burnside</t>
  </si>
  <si>
    <t>Campbelltown</t>
  </si>
  <si>
    <t>Ceduna</t>
  </si>
  <si>
    <t>Charles Sturt</t>
  </si>
  <si>
    <t>Clare &amp; Gilbert Valleys</t>
  </si>
  <si>
    <t>Cleve</t>
  </si>
  <si>
    <t>Coober Pedy</t>
  </si>
  <si>
    <t>Coorong</t>
  </si>
  <si>
    <t>Copper Coast</t>
  </si>
  <si>
    <t>Elliston</t>
  </si>
  <si>
    <t>Flinders Ranges</t>
  </si>
  <si>
    <t>Franklin Harbour</t>
  </si>
  <si>
    <t>Gawler</t>
  </si>
  <si>
    <t>Goyder</t>
  </si>
  <si>
    <t>Grant</t>
  </si>
  <si>
    <t>Holdfast Bay</t>
  </si>
  <si>
    <t>Kangaroo Island</t>
  </si>
  <si>
    <t>Karoonda East Murray</t>
  </si>
  <si>
    <t>Kimba</t>
  </si>
  <si>
    <t>Kingston</t>
  </si>
  <si>
    <t>Light</t>
  </si>
  <si>
    <t>Lower Eyre Peninsula</t>
  </si>
  <si>
    <t>Loxton Waikerie</t>
  </si>
  <si>
    <t>Marion</t>
  </si>
  <si>
    <t>Mid Murray</t>
  </si>
  <si>
    <t>Mitcham</t>
  </si>
  <si>
    <t>Mount Barker</t>
  </si>
  <si>
    <t>Mount Gambier</t>
  </si>
  <si>
    <t>Mount Remarkable</t>
  </si>
  <si>
    <t>Murray Bridge</t>
  </si>
  <si>
    <t>Naracoorte Lucindale</t>
  </si>
  <si>
    <t>Northern Areas</t>
  </si>
  <si>
    <t>Norwood, Payneham &amp; St Peters</t>
  </si>
  <si>
    <t>Onkaparinga</t>
  </si>
  <si>
    <t>Orroroo Carrieton</t>
  </si>
  <si>
    <t>Peterborough</t>
  </si>
  <si>
    <t>Playford</t>
  </si>
  <si>
    <t>Port Adelaide Enfield</t>
  </si>
  <si>
    <t>Port Augusta</t>
  </si>
  <si>
    <t>Port Lincoln</t>
  </si>
  <si>
    <t>Port Pirie</t>
  </si>
  <si>
    <t>Prospect</t>
  </si>
  <si>
    <t>Renmark Paringa</t>
  </si>
  <si>
    <t>Robe</t>
  </si>
  <si>
    <t>Roxby Downs</t>
  </si>
  <si>
    <t>Salisbury</t>
  </si>
  <si>
    <t>Southern Mallee</t>
  </si>
  <si>
    <t>Streaky Bay</t>
  </si>
  <si>
    <t>Tatiara</t>
  </si>
  <si>
    <t>Tea Tree Gully</t>
  </si>
  <si>
    <t>Tumby Bay</t>
  </si>
  <si>
    <t>Unley</t>
  </si>
  <si>
    <t>Victor Harbor</t>
  </si>
  <si>
    <t>Wakefield</t>
  </si>
  <si>
    <t>Walkerville</t>
  </si>
  <si>
    <t>Wattle Range</t>
  </si>
  <si>
    <t>West Torrens</t>
  </si>
  <si>
    <t>Whyalla</t>
  </si>
  <si>
    <t>Wudinna</t>
  </si>
  <si>
    <t>Yankalilla</t>
  </si>
  <si>
    <t>Yorke Peninsula</t>
  </si>
  <si>
    <t>nesb%</t>
  </si>
  <si>
    <t>med inc</t>
  </si>
  <si>
    <t>&lt;15</t>
  </si>
  <si>
    <t>&gt;65</t>
  </si>
  <si>
    <t>t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</si>
  <si>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</si>
  <si>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</si>
  <si>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</si>
  <si>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</si>
  <si>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</si>
  <si>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</si>
  <si>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</si>
  <si>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</si>
  <si>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</si>
  <si>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</si>
  <si>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</si>
  <si>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</si>
  <si>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</si>
  <si>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</si>
  <si>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</si>
  <si>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</si>
  <si>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</si>
  <si>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</si>
  <si>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</si>
  <si>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</si>
  <si>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</si>
  <si>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</si>
  <si>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</si>
  <si>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</si>
  <si>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popsq</t>
  </si>
  <si>
    <t>lnpop</t>
  </si>
  <si>
    <t>lndens</t>
  </si>
  <si>
    <t>lnpopsq</t>
  </si>
  <si>
    <t>admint</t>
  </si>
  <si>
    <t>RESIDUAL OUTPUT</t>
  </si>
  <si>
    <t>Observation</t>
  </si>
  <si>
    <t>Predicted admint</t>
  </si>
  <si>
    <t>Residuals</t>
  </si>
  <si>
    <t>Over 65 (%)</t>
  </si>
  <si>
    <t>ATSI (%)</t>
  </si>
  <si>
    <t>NESB (%)</t>
  </si>
  <si>
    <t>Median Income ($000)</t>
  </si>
  <si>
    <t>Administrative Intensity (%)</t>
  </si>
  <si>
    <t>Population (000)</t>
  </si>
  <si>
    <t>Squared Population</t>
  </si>
  <si>
    <t>Log of Density</t>
  </si>
  <si>
    <t>Under 15 (%)</t>
  </si>
  <si>
    <t>Variable</t>
  </si>
  <si>
    <t>Mean</t>
  </si>
  <si>
    <t>St. Dev</t>
  </si>
  <si>
    <t>Minimum</t>
  </si>
  <si>
    <t>Maximum</t>
  </si>
  <si>
    <t>FTE staff</t>
  </si>
  <si>
    <t xml:space="preserve">Predicted </t>
  </si>
  <si>
    <t>FTE Staff</t>
  </si>
  <si>
    <t>Log of Population</t>
  </si>
  <si>
    <t>Squared Log of Population</t>
  </si>
  <si>
    <t>Type</t>
  </si>
  <si>
    <t>Rural</t>
  </si>
  <si>
    <t>Urban</t>
  </si>
  <si>
    <t>urband</t>
  </si>
  <si>
    <t>NESB%</t>
  </si>
  <si>
    <t>MEDINC</t>
  </si>
  <si>
    <t>y</t>
  </si>
  <si>
    <t>ln(POP)</t>
  </si>
  <si>
    <t>ln(DENS)</t>
  </si>
  <si>
    <t>U15</t>
  </si>
  <si>
    <t>O65</t>
  </si>
  <si>
    <t>ATSI</t>
  </si>
  <si>
    <t>NESB</t>
  </si>
  <si>
    <t>STAFF</t>
  </si>
  <si>
    <t>URBAN</t>
  </si>
  <si>
    <t>adm. int.</t>
  </si>
  <si>
    <t>adm/pop</t>
  </si>
  <si>
    <t>total/pop</t>
  </si>
  <si>
    <t>nonadm/pop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</si>
</sst>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/>
    </xf>
    <xf numFmtId="0" fontId="3" fillId="0" borderId="3" xfId="0" applyFont="1" applyBorder="1"/>
    <xf numFmtId="0" fontId="3" fillId="0" borderId="4" xfId="0" applyFont="1" applyBorder="1"/>
    <xf numFmtId="2" fontId="3" fillId="0" borderId="4" xfId="0" applyNumberFormat="1" applyFont="1" applyBorder="1"/>
    <xf numFmtId="0" fontId="3" fillId="0" borderId="0" xfId="0" applyFont="1" applyBorder="1"/>
    <xf numFmtId="2" fontId="3" fillId="0" borderId="0" xfId="0" applyNumberFormat="1" applyFont="1" applyBorder="1"/>
    <xf numFmtId="0" fontId="3" fillId="0" borderId="5" xfId="0" applyFont="1" applyBorder="1"/>
    <xf numFmtId="2" fontId="3" fillId="0" borderId="5" xfId="0" applyNumberFormat="1" applyFont="1" applyBorder="1"/>
    <xf numFmtId="0" fontId="0" fillId="0" borderId="0" xfId="0" applyBorder="1"/>
    <xf numFmtId="0" fontId="0" fillId="0" borderId="0" xfId="0" applyFill="1"/>
    <xf numFmtId="0" fontId="3" fillId="0" borderId="5" xfId="0" applyFont="1" applyFill="1" applyBorder="1"/>
    <xf numFmtId="0" fontId="3" fillId="0" borderId="0" xfId="0" applyFont="1"/>
    <xf numFmtId="164" fontId="3" fillId="0" borderId="0" xfId="0" applyNumberFormat="1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164" fontId="3" fillId="0" borderId="4" xfId="0" applyNumberFormat="1" applyFont="1" applyBorder="1"/>
    <xf numFmtId="164" fontId="3" fillId="0" borderId="0" xfId="0" applyNumberFormat="1" applyFont="1" applyBorder="1"/>
    <xf numFmtId="164" fontId="3" fillId="0" borderId="5" xfId="0" applyNumberFormat="1" applyFont="1" applyBorder="1"/>
    <xf numFmtId="164" fontId="3" fillId="0" borderId="3" xfId="0" applyNumberFormat="1" applyFont="1" applyBorder="1"/>
    <xf numFmtId="164" fontId="4" fillId="0" borderId="3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4"/>
  <sheetViews>
    <sheetView zoomScaleNormal="100" workbookViewId="0">
      <selection activeCell="J1" activeCellId="1" sqref="C1:E1048576 J1:J1048576"/>
    </sheetView>
  </sheetViews>
  <sheetFormatPr defaultRowHeight="15" x14ac:dyDescent="0.25"/>
  <cols>
    <col min="1" max="1" width="31.85546875" bestFit="1" customWidth="1"/>
    <col min="2" max="2" width="4.85546875" bestFit="1" customWidth="1"/>
    <col min="3" max="3" width="15.140625" bestFit="1" customWidth="1"/>
    <col min="4" max="4" width="14.5703125" customWidth="1"/>
    <col min="7" max="7" width="7.140625" customWidth="1"/>
    <col min="17" max="17" width="14.5703125" customWidth="1"/>
  </cols>
  <sheetData>
    <row r="1" spans="1:13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77</v>
      </c>
      <c r="I1" t="s">
        <v>78</v>
      </c>
      <c r="J1" t="s">
        <v>6</v>
      </c>
      <c r="K1" t="s">
        <v>75</v>
      </c>
      <c r="L1" t="s">
        <v>76</v>
      </c>
      <c r="M1" t="s">
        <v>127</v>
      </c>
    </row>
    <row r="3" spans="1:13" x14ac:dyDescent="0.25">
      <c r="A3" t="s">
        <v>9</v>
      </c>
      <c r="B3">
        <v>2016</v>
      </c>
      <c r="C3">
        <v>5381.2749999999996</v>
      </c>
      <c r="D3">
        <v>11166</v>
      </c>
      <c r="E3">
        <v>8806</v>
      </c>
      <c r="F3">
        <v>9.4</v>
      </c>
      <c r="G3">
        <v>0</v>
      </c>
      <c r="H3">
        <v>19.7</v>
      </c>
      <c r="I3">
        <v>13.1</v>
      </c>
      <c r="J3">
        <v>2.6447131917642435</v>
      </c>
      <c r="K3">
        <v>4.5</v>
      </c>
      <c r="L3">
        <v>43772</v>
      </c>
      <c r="M3">
        <v>54</v>
      </c>
    </row>
    <row r="4" spans="1:13" x14ac:dyDescent="0.25">
      <c r="A4" t="s">
        <v>12</v>
      </c>
      <c r="B4">
        <v>2016</v>
      </c>
      <c r="C4">
        <v>840.30399999999997</v>
      </c>
      <c r="D4">
        <v>5828</v>
      </c>
      <c r="E4">
        <v>2453</v>
      </c>
      <c r="F4">
        <v>1.5</v>
      </c>
      <c r="G4">
        <v>0</v>
      </c>
      <c r="H4">
        <v>14.799999999999999</v>
      </c>
      <c r="I4">
        <v>30.299999999999997</v>
      </c>
      <c r="J4">
        <v>1.9133381676315162</v>
      </c>
      <c r="K4">
        <v>0.7</v>
      </c>
      <c r="L4">
        <v>40774</v>
      </c>
      <c r="M4">
        <v>20</v>
      </c>
    </row>
    <row r="5" spans="1:13" x14ac:dyDescent="0.25">
      <c r="A5" t="s">
        <v>13</v>
      </c>
      <c r="B5">
        <v>2016</v>
      </c>
      <c r="C5">
        <v>1111.018</v>
      </c>
      <c r="D5">
        <v>15299</v>
      </c>
      <c r="E5">
        <v>10350</v>
      </c>
      <c r="F5">
        <v>20.2</v>
      </c>
      <c r="G5">
        <v>0</v>
      </c>
      <c r="H5">
        <v>18.5</v>
      </c>
      <c r="I5">
        <v>20.8</v>
      </c>
      <c r="J5">
        <v>5.8057673586453706</v>
      </c>
      <c r="K5">
        <v>9.1</v>
      </c>
      <c r="L5">
        <v>41155</v>
      </c>
      <c r="M5">
        <v>70</v>
      </c>
    </row>
    <row r="6" spans="1:13" x14ac:dyDescent="0.25">
      <c r="A6" t="s">
        <v>16</v>
      </c>
      <c r="B6">
        <v>2016</v>
      </c>
      <c r="C6">
        <v>2116</v>
      </c>
      <c r="D6">
        <v>9625</v>
      </c>
      <c r="E6">
        <v>3743</v>
      </c>
      <c r="F6">
        <v>0.7</v>
      </c>
      <c r="G6">
        <v>0</v>
      </c>
      <c r="H6">
        <v>20.799999999999997</v>
      </c>
      <c r="I6">
        <v>15.399999999999999</v>
      </c>
      <c r="J6">
        <v>26.281072027886214</v>
      </c>
      <c r="K6">
        <v>6.8</v>
      </c>
      <c r="L6">
        <v>45662</v>
      </c>
      <c r="M6">
        <v>35</v>
      </c>
    </row>
    <row r="7" spans="1:13" x14ac:dyDescent="0.25">
      <c r="A7" t="s">
        <v>18</v>
      </c>
      <c r="B7">
        <v>2016</v>
      </c>
      <c r="C7">
        <v>1009</v>
      </c>
      <c r="D7">
        <v>14676</v>
      </c>
      <c r="E7">
        <v>9059</v>
      </c>
      <c r="F7">
        <v>4.8</v>
      </c>
      <c r="G7">
        <v>0</v>
      </c>
      <c r="H7">
        <v>18.399999999999999</v>
      </c>
      <c r="I7">
        <v>21.3</v>
      </c>
      <c r="J7">
        <v>1.2629657322392078</v>
      </c>
      <c r="K7">
        <v>2.2000000000000002</v>
      </c>
      <c r="L7">
        <v>40973</v>
      </c>
      <c r="M7">
        <v>48</v>
      </c>
    </row>
    <row r="8" spans="1:13" x14ac:dyDescent="0.25">
      <c r="A8" t="s">
        <v>19</v>
      </c>
      <c r="B8">
        <v>2016</v>
      </c>
      <c r="C8">
        <v>438.89100000000002</v>
      </c>
      <c r="D8">
        <v>3983</v>
      </c>
      <c r="E8">
        <v>1791</v>
      </c>
      <c r="F8">
        <v>0.4</v>
      </c>
      <c r="G8">
        <v>0</v>
      </c>
      <c r="H8">
        <v>20.100000000000001</v>
      </c>
      <c r="I8">
        <v>18.8</v>
      </c>
      <c r="J8">
        <v>1.2138712251184371</v>
      </c>
      <c r="K8">
        <v>1.1000000000000001</v>
      </c>
      <c r="L8">
        <v>47952</v>
      </c>
      <c r="M8">
        <v>23</v>
      </c>
    </row>
    <row r="9" spans="1:13" x14ac:dyDescent="0.25">
      <c r="A9" t="s">
        <v>21</v>
      </c>
      <c r="B9">
        <v>2016</v>
      </c>
      <c r="C9">
        <v>5266</v>
      </c>
      <c r="D9" s="15">
        <v>13994</v>
      </c>
      <c r="E9" s="15">
        <v>5516</v>
      </c>
      <c r="F9" s="15">
        <v>0.6</v>
      </c>
      <c r="G9" s="15">
        <v>0</v>
      </c>
      <c r="H9">
        <v>18.7</v>
      </c>
      <c r="I9">
        <v>21.599999999999998</v>
      </c>
      <c r="J9">
        <v>7.4</v>
      </c>
      <c r="K9">
        <v>3.9</v>
      </c>
      <c r="L9">
        <v>36701</v>
      </c>
      <c r="M9">
        <v>53</v>
      </c>
    </row>
    <row r="10" spans="1:13" x14ac:dyDescent="0.25">
      <c r="A10" t="s">
        <v>22</v>
      </c>
      <c r="B10">
        <v>2016</v>
      </c>
      <c r="C10">
        <v>3903.424</v>
      </c>
      <c r="D10" s="15">
        <v>25948</v>
      </c>
      <c r="E10" s="15">
        <v>14299</v>
      </c>
      <c r="F10" s="15">
        <v>18.3</v>
      </c>
      <c r="G10" s="15">
        <v>0</v>
      </c>
      <c r="H10">
        <v>16</v>
      </c>
      <c r="I10">
        <v>27.1</v>
      </c>
      <c r="J10">
        <v>2.7132628436433275</v>
      </c>
      <c r="K10">
        <v>2.1</v>
      </c>
      <c r="L10">
        <v>39174</v>
      </c>
      <c r="M10">
        <v>91</v>
      </c>
    </row>
    <row r="11" spans="1:13" x14ac:dyDescent="0.25">
      <c r="A11" t="s">
        <v>23</v>
      </c>
      <c r="B11">
        <v>2016</v>
      </c>
      <c r="C11">
        <v>1490.154</v>
      </c>
      <c r="D11">
        <v>3951</v>
      </c>
      <c r="E11">
        <v>1056</v>
      </c>
      <c r="F11">
        <v>0.2</v>
      </c>
      <c r="G11">
        <v>0</v>
      </c>
      <c r="H11">
        <v>20.799999999999997</v>
      </c>
      <c r="I11">
        <v>15.700000000000001</v>
      </c>
      <c r="J11">
        <v>2.0038558401182582</v>
      </c>
      <c r="K11">
        <v>0.7</v>
      </c>
      <c r="L11">
        <v>43897</v>
      </c>
      <c r="M11">
        <v>13</v>
      </c>
    </row>
    <row r="12" spans="1:13" x14ac:dyDescent="0.25">
      <c r="A12" t="s">
        <v>24</v>
      </c>
      <c r="B12">
        <v>2016</v>
      </c>
      <c r="C12">
        <v>255.50800000000001</v>
      </c>
      <c r="D12">
        <v>4777</v>
      </c>
      <c r="E12">
        <v>1576</v>
      </c>
      <c r="F12">
        <v>0.4</v>
      </c>
      <c r="G12">
        <v>0</v>
      </c>
      <c r="H12">
        <v>15.8</v>
      </c>
      <c r="I12">
        <v>23.400000000000002</v>
      </c>
      <c r="J12">
        <v>10.664292604974396</v>
      </c>
      <c r="K12">
        <v>3.6</v>
      </c>
      <c r="L12">
        <v>47155</v>
      </c>
      <c r="M12">
        <v>20</v>
      </c>
    </row>
    <row r="13" spans="1:13" x14ac:dyDescent="0.25">
      <c r="A13" t="s">
        <v>25</v>
      </c>
      <c r="B13">
        <v>2016</v>
      </c>
      <c r="C13">
        <v>1122.5719999999999</v>
      </c>
      <c r="D13">
        <v>4162</v>
      </c>
      <c r="E13">
        <v>1211</v>
      </c>
      <c r="F13">
        <v>0.4</v>
      </c>
      <c r="G13">
        <v>0</v>
      </c>
      <c r="H13">
        <v>17.7</v>
      </c>
      <c r="I13">
        <v>25.9</v>
      </c>
      <c r="J13">
        <v>1.2138712251184369</v>
      </c>
      <c r="K13">
        <v>0.8</v>
      </c>
      <c r="L13">
        <v>39352</v>
      </c>
      <c r="M13">
        <v>15</v>
      </c>
    </row>
    <row r="14" spans="1:13" x14ac:dyDescent="0.25">
      <c r="A14" t="s">
        <v>27</v>
      </c>
      <c r="B14">
        <v>2016</v>
      </c>
      <c r="C14">
        <v>1807.9010000000001</v>
      </c>
      <c r="D14">
        <v>9938</v>
      </c>
      <c r="E14">
        <v>4213</v>
      </c>
      <c r="F14">
        <v>0.6</v>
      </c>
      <c r="G14">
        <v>0</v>
      </c>
      <c r="H14">
        <v>17.5</v>
      </c>
      <c r="I14">
        <v>21.400000000000002</v>
      </c>
      <c r="J14">
        <v>2.1338537290299495</v>
      </c>
      <c r="K14">
        <v>2</v>
      </c>
      <c r="L14">
        <v>37626</v>
      </c>
      <c r="M14">
        <v>37</v>
      </c>
    </row>
    <row r="15" spans="1:13" x14ac:dyDescent="0.25">
      <c r="A15" t="s">
        <v>28</v>
      </c>
      <c r="B15">
        <v>2016</v>
      </c>
      <c r="C15">
        <v>2284</v>
      </c>
      <c r="D15">
        <v>13885</v>
      </c>
      <c r="E15">
        <v>8326</v>
      </c>
      <c r="F15">
        <v>4.3</v>
      </c>
      <c r="G15">
        <v>0</v>
      </c>
      <c r="H15">
        <v>19.100000000000001</v>
      </c>
      <c r="I15">
        <v>15.300000000000002</v>
      </c>
      <c r="J15">
        <v>2.1993550022820738</v>
      </c>
      <c r="K15">
        <v>1.9</v>
      </c>
      <c r="L15">
        <v>45901</v>
      </c>
      <c r="M15">
        <v>66</v>
      </c>
    </row>
    <row r="16" spans="1:13" x14ac:dyDescent="0.25">
      <c r="A16" t="s">
        <v>30</v>
      </c>
      <c r="B16">
        <v>2016</v>
      </c>
      <c r="C16">
        <v>3738</v>
      </c>
      <c r="D16">
        <v>15856</v>
      </c>
      <c r="E16">
        <v>4635</v>
      </c>
      <c r="F16">
        <v>1</v>
      </c>
      <c r="G16">
        <v>0</v>
      </c>
      <c r="H16">
        <v>17.100000000000001</v>
      </c>
      <c r="I16">
        <v>22.3</v>
      </c>
      <c r="J16">
        <v>1.3655455851417804</v>
      </c>
      <c r="K16">
        <v>3.4</v>
      </c>
      <c r="L16">
        <v>34221</v>
      </c>
      <c r="M16">
        <v>58</v>
      </c>
    </row>
    <row r="17" spans="1:13" x14ac:dyDescent="0.25">
      <c r="A17" t="s">
        <v>31</v>
      </c>
      <c r="B17">
        <v>2016</v>
      </c>
      <c r="C17">
        <v>364.09500000000003</v>
      </c>
      <c r="D17">
        <v>3221</v>
      </c>
      <c r="E17">
        <v>991</v>
      </c>
      <c r="F17">
        <v>0.2</v>
      </c>
      <c r="G17">
        <v>0</v>
      </c>
      <c r="H17">
        <v>18.100000000000001</v>
      </c>
      <c r="I17">
        <v>25.200000000000003</v>
      </c>
      <c r="J17">
        <v>2.0894541362530576</v>
      </c>
      <c r="K17">
        <v>1.8</v>
      </c>
      <c r="L17">
        <v>27934</v>
      </c>
      <c r="M17">
        <v>17</v>
      </c>
    </row>
    <row r="18" spans="1:13" x14ac:dyDescent="0.25">
      <c r="A18" t="s">
        <v>32</v>
      </c>
      <c r="B18">
        <v>2016</v>
      </c>
      <c r="C18">
        <v>957.36</v>
      </c>
      <c r="D18">
        <v>3543</v>
      </c>
      <c r="E18">
        <v>1098</v>
      </c>
      <c r="F18">
        <v>0.3</v>
      </c>
      <c r="G18">
        <v>0</v>
      </c>
      <c r="H18">
        <v>24.1</v>
      </c>
      <c r="I18">
        <v>18.899999999999999</v>
      </c>
      <c r="J18">
        <v>1.2138712251184369</v>
      </c>
      <c r="K18">
        <v>1.9</v>
      </c>
      <c r="L18">
        <v>39413</v>
      </c>
      <c r="M18">
        <v>19</v>
      </c>
    </row>
    <row r="19" spans="1:13" x14ac:dyDescent="0.25">
      <c r="A19" t="s">
        <v>33</v>
      </c>
      <c r="B19">
        <v>2016</v>
      </c>
      <c r="C19">
        <v>1180</v>
      </c>
      <c r="D19">
        <v>5600</v>
      </c>
      <c r="E19">
        <v>2369</v>
      </c>
      <c r="F19">
        <v>0.7</v>
      </c>
      <c r="G19">
        <v>0</v>
      </c>
      <c r="H19">
        <v>15.6</v>
      </c>
      <c r="I19">
        <v>27.1</v>
      </c>
      <c r="J19">
        <v>1.6650647914959047</v>
      </c>
      <c r="K19">
        <v>1.1000000000000001</v>
      </c>
      <c r="L19">
        <v>42310</v>
      </c>
      <c r="M19">
        <v>18</v>
      </c>
    </row>
    <row r="20" spans="1:13" x14ac:dyDescent="0.25">
      <c r="A20" t="s">
        <v>34</v>
      </c>
      <c r="B20">
        <v>2016</v>
      </c>
      <c r="C20">
        <v>5091.893</v>
      </c>
      <c r="D20">
        <v>18654</v>
      </c>
      <c r="E20">
        <v>15031</v>
      </c>
      <c r="F20">
        <v>11.6</v>
      </c>
      <c r="G20">
        <v>0</v>
      </c>
      <c r="H20">
        <v>21.8</v>
      </c>
      <c r="I20">
        <v>12.5</v>
      </c>
      <c r="J20">
        <v>1.1784470506115523</v>
      </c>
      <c r="K20">
        <v>2.4</v>
      </c>
      <c r="L20">
        <v>47960</v>
      </c>
      <c r="M20">
        <v>76</v>
      </c>
    </row>
    <row r="21" spans="1:13" x14ac:dyDescent="0.25">
      <c r="A21" t="s">
        <v>35</v>
      </c>
      <c r="B21">
        <v>2016</v>
      </c>
      <c r="C21">
        <v>1503.4670000000001</v>
      </c>
      <c r="D21">
        <v>9898</v>
      </c>
      <c r="E21">
        <v>5072</v>
      </c>
      <c r="F21">
        <v>1.1000000000000001</v>
      </c>
      <c r="G21">
        <v>0</v>
      </c>
      <c r="H21">
        <v>20.100000000000001</v>
      </c>
      <c r="I21">
        <v>15.9</v>
      </c>
      <c r="J21">
        <v>3.0144995390428457</v>
      </c>
      <c r="K21">
        <v>1.4</v>
      </c>
      <c r="L21">
        <v>44677</v>
      </c>
      <c r="M21">
        <v>39</v>
      </c>
    </row>
    <row r="22" spans="1:13" x14ac:dyDescent="0.25">
      <c r="A22" t="s">
        <v>36</v>
      </c>
      <c r="B22">
        <v>2016</v>
      </c>
      <c r="C22">
        <v>533</v>
      </c>
      <c r="D22">
        <v>20799</v>
      </c>
      <c r="E22">
        <v>11396</v>
      </c>
      <c r="F22">
        <v>1.4</v>
      </c>
      <c r="G22">
        <v>0</v>
      </c>
      <c r="H22">
        <v>18.3</v>
      </c>
      <c r="I22">
        <v>21.9</v>
      </c>
      <c r="J22">
        <v>2.6051942403835224</v>
      </c>
      <c r="K22">
        <v>4.3</v>
      </c>
      <c r="L22">
        <v>39751</v>
      </c>
      <c r="M22">
        <v>86</v>
      </c>
    </row>
    <row r="23" spans="1:13" x14ac:dyDescent="0.25">
      <c r="A23" t="s">
        <v>38</v>
      </c>
      <c r="B23">
        <v>2016</v>
      </c>
      <c r="C23">
        <v>5560</v>
      </c>
      <c r="D23">
        <v>22625</v>
      </c>
      <c r="E23">
        <v>8268</v>
      </c>
      <c r="F23">
        <v>1.3</v>
      </c>
      <c r="G23">
        <v>0</v>
      </c>
      <c r="H23">
        <v>13.8</v>
      </c>
      <c r="I23">
        <v>24.400000000000002</v>
      </c>
      <c r="J23">
        <v>2.3754504871831816</v>
      </c>
      <c r="K23">
        <v>2.4</v>
      </c>
      <c r="L23">
        <v>36681</v>
      </c>
      <c r="M23">
        <v>98</v>
      </c>
    </row>
    <row r="24" spans="1:13" x14ac:dyDescent="0.25">
      <c r="A24" t="s">
        <v>42</v>
      </c>
      <c r="B24">
        <v>2016</v>
      </c>
      <c r="C24">
        <v>1056.4590000000001</v>
      </c>
      <c r="D24">
        <v>6602</v>
      </c>
      <c r="E24">
        <v>2774</v>
      </c>
      <c r="F24">
        <v>0.8</v>
      </c>
      <c r="G24">
        <v>0</v>
      </c>
      <c r="H24">
        <v>14.7</v>
      </c>
      <c r="I24">
        <v>25.499999999999996</v>
      </c>
      <c r="J24">
        <v>4.4394461075765514</v>
      </c>
      <c r="K24">
        <v>2</v>
      </c>
      <c r="L24">
        <v>41541</v>
      </c>
      <c r="M24">
        <v>34</v>
      </c>
    </row>
    <row r="25" spans="1:13" x14ac:dyDescent="0.25">
      <c r="A25" t="s">
        <v>44</v>
      </c>
      <c r="B25">
        <v>2016</v>
      </c>
      <c r="C25">
        <v>3419</v>
      </c>
      <c r="D25">
        <v>15867</v>
      </c>
      <c r="E25">
        <v>8305</v>
      </c>
      <c r="F25">
        <v>1.9</v>
      </c>
      <c r="G25">
        <v>0</v>
      </c>
      <c r="H25">
        <v>19.600000000000001</v>
      </c>
      <c r="I25">
        <v>17.899999999999999</v>
      </c>
      <c r="J25">
        <v>1.8466842988359888</v>
      </c>
      <c r="K25">
        <v>9.5</v>
      </c>
      <c r="L25">
        <v>41441</v>
      </c>
      <c r="M25">
        <v>69</v>
      </c>
    </row>
    <row r="26" spans="1:13" x14ac:dyDescent="0.25">
      <c r="A26" t="s">
        <v>45</v>
      </c>
      <c r="B26">
        <v>2016</v>
      </c>
      <c r="C26">
        <v>2017</v>
      </c>
      <c r="D26">
        <v>11417</v>
      </c>
      <c r="E26">
        <v>4454</v>
      </c>
      <c r="F26">
        <v>1.5</v>
      </c>
      <c r="G26">
        <v>0</v>
      </c>
      <c r="H26">
        <v>18.5</v>
      </c>
      <c r="I26">
        <v>22.5</v>
      </c>
      <c r="J26">
        <v>1.9998503352542787</v>
      </c>
      <c r="K26">
        <v>1.1000000000000001</v>
      </c>
      <c r="L26">
        <v>41486</v>
      </c>
      <c r="M26">
        <v>52</v>
      </c>
    </row>
    <row r="27" spans="1:13" x14ac:dyDescent="0.25">
      <c r="A27" t="s">
        <v>48</v>
      </c>
      <c r="B27">
        <v>2016</v>
      </c>
      <c r="C27">
        <v>335</v>
      </c>
      <c r="D27">
        <v>3201</v>
      </c>
      <c r="E27">
        <v>854</v>
      </c>
      <c r="F27">
        <v>0.3</v>
      </c>
      <c r="G27">
        <v>0</v>
      </c>
      <c r="H27">
        <v>16.399999999999999</v>
      </c>
      <c r="I27">
        <v>28.1</v>
      </c>
      <c r="J27">
        <v>4.4394461075765514</v>
      </c>
      <c r="K27">
        <v>1.2</v>
      </c>
      <c r="L27">
        <v>42559</v>
      </c>
      <c r="M27">
        <v>14</v>
      </c>
    </row>
    <row r="28" spans="1:13" x14ac:dyDescent="0.25">
      <c r="A28" t="s">
        <v>49</v>
      </c>
      <c r="B28">
        <v>2016</v>
      </c>
      <c r="C28">
        <v>845.596</v>
      </c>
      <c r="D28">
        <v>4881</v>
      </c>
      <c r="E28">
        <v>1696</v>
      </c>
      <c r="F28">
        <v>0.6</v>
      </c>
      <c r="G28">
        <v>0</v>
      </c>
      <c r="H28">
        <v>14.3</v>
      </c>
      <c r="I28">
        <v>26.200000000000003</v>
      </c>
      <c r="J28">
        <v>4.4394461075765506</v>
      </c>
      <c r="K28">
        <v>1.3</v>
      </c>
      <c r="L28">
        <v>33187</v>
      </c>
      <c r="M28">
        <v>28</v>
      </c>
    </row>
    <row r="29" spans="1:13" x14ac:dyDescent="0.25">
      <c r="A29" t="s">
        <v>54</v>
      </c>
      <c r="B29">
        <v>2016</v>
      </c>
      <c r="C29">
        <v>2591</v>
      </c>
      <c r="D29">
        <v>23133</v>
      </c>
      <c r="E29">
        <v>17345</v>
      </c>
      <c r="F29">
        <v>10</v>
      </c>
      <c r="G29">
        <v>0</v>
      </c>
      <c r="H29">
        <v>18.5</v>
      </c>
      <c r="I29">
        <v>20.7</v>
      </c>
      <c r="J29">
        <v>3.7892769276627991</v>
      </c>
      <c r="K29">
        <v>4.2</v>
      </c>
      <c r="L29">
        <v>44777</v>
      </c>
      <c r="M29">
        <v>99</v>
      </c>
    </row>
    <row r="30" spans="1:13" x14ac:dyDescent="0.25">
      <c r="A30" t="s">
        <v>56</v>
      </c>
      <c r="B30">
        <v>2016</v>
      </c>
      <c r="C30">
        <v>1358</v>
      </c>
      <c r="D30">
        <v>12438</v>
      </c>
      <c r="E30">
        <v>9117</v>
      </c>
      <c r="F30">
        <v>10.1</v>
      </c>
      <c r="G30">
        <v>0</v>
      </c>
      <c r="H30">
        <v>17.5</v>
      </c>
      <c r="I30">
        <v>20.299999999999997</v>
      </c>
      <c r="J30">
        <v>2.3057027970978732</v>
      </c>
      <c r="K30">
        <v>13.6</v>
      </c>
      <c r="L30">
        <v>38748</v>
      </c>
      <c r="M30">
        <v>47</v>
      </c>
    </row>
    <row r="31" spans="1:13" x14ac:dyDescent="0.25">
      <c r="A31" t="s">
        <v>57</v>
      </c>
      <c r="B31">
        <v>2016</v>
      </c>
      <c r="C31">
        <v>1357</v>
      </c>
      <c r="D31">
        <v>6656</v>
      </c>
      <c r="E31">
        <v>1424</v>
      </c>
      <c r="F31">
        <v>1.3</v>
      </c>
      <c r="G31">
        <v>0</v>
      </c>
      <c r="H31">
        <v>14.6</v>
      </c>
      <c r="I31">
        <v>24.1</v>
      </c>
      <c r="J31">
        <v>1.6650647914959051</v>
      </c>
      <c r="K31">
        <v>2.2000000000000002</v>
      </c>
      <c r="L31">
        <v>36141</v>
      </c>
      <c r="M31">
        <v>29</v>
      </c>
    </row>
    <row r="32" spans="1:13" x14ac:dyDescent="0.25">
      <c r="A32" t="s">
        <v>60</v>
      </c>
      <c r="B32">
        <v>2016</v>
      </c>
      <c r="C32">
        <v>1474.56</v>
      </c>
      <c r="D32">
        <v>6935</v>
      </c>
      <c r="E32">
        <v>2056</v>
      </c>
      <c r="F32">
        <v>0.4</v>
      </c>
      <c r="G32">
        <v>0</v>
      </c>
      <c r="H32">
        <v>18.3</v>
      </c>
      <c r="I32">
        <v>21.2</v>
      </c>
      <c r="J32">
        <v>2.0894541362530572</v>
      </c>
      <c r="K32">
        <v>5</v>
      </c>
      <c r="L32">
        <v>36454</v>
      </c>
      <c r="M32">
        <v>35</v>
      </c>
    </row>
    <row r="33" spans="1:13" x14ac:dyDescent="0.25">
      <c r="A33" t="s">
        <v>61</v>
      </c>
      <c r="B33">
        <v>2016</v>
      </c>
      <c r="C33">
        <v>1400</v>
      </c>
      <c r="D33">
        <v>7780</v>
      </c>
      <c r="E33">
        <v>2267</v>
      </c>
      <c r="F33">
        <v>0.4</v>
      </c>
      <c r="G33">
        <v>0</v>
      </c>
      <c r="H33">
        <v>21.6</v>
      </c>
      <c r="I33">
        <v>17.200000000000003</v>
      </c>
      <c r="J33">
        <v>18.743159200171881</v>
      </c>
      <c r="K33">
        <v>1.4</v>
      </c>
      <c r="L33">
        <v>38189</v>
      </c>
      <c r="M33">
        <v>30</v>
      </c>
    </row>
    <row r="34" spans="1:13" x14ac:dyDescent="0.25">
      <c r="A34" t="s">
        <v>62</v>
      </c>
      <c r="B34">
        <v>2016</v>
      </c>
      <c r="C34">
        <v>1210</v>
      </c>
      <c r="D34">
        <v>14441</v>
      </c>
      <c r="E34">
        <v>6570</v>
      </c>
      <c r="F34">
        <v>1</v>
      </c>
      <c r="G34">
        <v>0</v>
      </c>
      <c r="H34">
        <v>19.3</v>
      </c>
      <c r="I34">
        <v>17.900000000000002</v>
      </c>
      <c r="J34">
        <v>0.92010135661417858</v>
      </c>
      <c r="K34">
        <v>6</v>
      </c>
      <c r="L34">
        <v>39357</v>
      </c>
      <c r="M34">
        <v>54</v>
      </c>
    </row>
    <row r="35" spans="1:13" x14ac:dyDescent="0.25">
      <c r="A35" t="s">
        <v>64</v>
      </c>
      <c r="B35">
        <v>2016</v>
      </c>
      <c r="C35">
        <v>412</v>
      </c>
      <c r="D35">
        <v>6777</v>
      </c>
      <c r="E35">
        <v>2659</v>
      </c>
      <c r="F35">
        <v>1</v>
      </c>
      <c r="G35">
        <v>0</v>
      </c>
      <c r="H35">
        <v>17.5</v>
      </c>
      <c r="I35">
        <v>25.8</v>
      </c>
      <c r="J35">
        <v>2.4825997033740825</v>
      </c>
      <c r="K35">
        <v>1</v>
      </c>
      <c r="L35">
        <v>39818</v>
      </c>
      <c r="M35">
        <v>22</v>
      </c>
    </row>
    <row r="36" spans="1:13" x14ac:dyDescent="0.25">
      <c r="A36" t="s">
        <v>67</v>
      </c>
      <c r="B36">
        <v>2016</v>
      </c>
      <c r="C36">
        <v>1000</v>
      </c>
      <c r="D36">
        <v>12548</v>
      </c>
      <c r="E36">
        <v>6870</v>
      </c>
      <c r="F36">
        <v>2</v>
      </c>
      <c r="G36">
        <v>0</v>
      </c>
      <c r="H36">
        <v>19.899999999999999</v>
      </c>
      <c r="I36">
        <v>19.899999999999999</v>
      </c>
      <c r="J36">
        <v>1.9133381676315162</v>
      </c>
      <c r="K36">
        <v>3.8</v>
      </c>
      <c r="L36">
        <v>40713</v>
      </c>
      <c r="M36">
        <v>54</v>
      </c>
    </row>
    <row r="37" spans="1:13" x14ac:dyDescent="0.25">
      <c r="A37" t="s">
        <v>69</v>
      </c>
      <c r="B37">
        <v>2016</v>
      </c>
      <c r="C37">
        <v>7161</v>
      </c>
      <c r="D37">
        <v>20951</v>
      </c>
      <c r="E37">
        <v>11258</v>
      </c>
      <c r="F37">
        <v>2.9</v>
      </c>
      <c r="G37">
        <v>0</v>
      </c>
      <c r="H37">
        <v>18.600000000000001</v>
      </c>
      <c r="I37">
        <v>20.200000000000003</v>
      </c>
      <c r="J37">
        <v>2.0300792031517356</v>
      </c>
      <c r="K37">
        <v>2.6</v>
      </c>
      <c r="L37">
        <v>43626</v>
      </c>
      <c r="M37">
        <v>97</v>
      </c>
    </row>
    <row r="38" spans="1:13" x14ac:dyDescent="0.25">
      <c r="A38" t="s">
        <v>72</v>
      </c>
      <c r="B38">
        <v>2016</v>
      </c>
      <c r="C38">
        <v>362.49799999999999</v>
      </c>
      <c r="D38">
        <v>4273</v>
      </c>
      <c r="E38">
        <v>1269</v>
      </c>
      <c r="F38">
        <v>0.2</v>
      </c>
      <c r="G38">
        <v>0</v>
      </c>
      <c r="H38">
        <v>22.4</v>
      </c>
      <c r="I38">
        <v>17.2</v>
      </c>
      <c r="J38">
        <v>2.0038558401182582</v>
      </c>
      <c r="K38">
        <v>1.4</v>
      </c>
      <c r="L38">
        <v>48824</v>
      </c>
      <c r="M38">
        <v>20</v>
      </c>
    </row>
    <row r="39" spans="1:13" x14ac:dyDescent="0.25">
      <c r="A39" t="s">
        <v>73</v>
      </c>
      <c r="B39">
        <v>2016</v>
      </c>
      <c r="C39">
        <v>2531.585</v>
      </c>
      <c r="D39">
        <v>14102</v>
      </c>
      <c r="E39">
        <v>4777</v>
      </c>
      <c r="F39">
        <v>6.3</v>
      </c>
      <c r="G39">
        <v>0</v>
      </c>
      <c r="H39">
        <v>14.5</v>
      </c>
      <c r="I39">
        <v>27.699999999999996</v>
      </c>
      <c r="J39">
        <v>1.1023946090386176</v>
      </c>
      <c r="K39">
        <v>2.6</v>
      </c>
      <c r="L39">
        <v>35487</v>
      </c>
      <c r="M39">
        <v>46</v>
      </c>
    </row>
    <row r="40" spans="1:13" x14ac:dyDescent="0.25">
      <c r="A40" t="s">
        <v>74</v>
      </c>
      <c r="B40">
        <v>2016</v>
      </c>
      <c r="C40">
        <v>9236</v>
      </c>
      <c r="D40">
        <v>29826</v>
      </c>
      <c r="E40">
        <v>10966</v>
      </c>
      <c r="F40">
        <v>1.9</v>
      </c>
      <c r="G40">
        <v>0</v>
      </c>
      <c r="H40">
        <v>14.2</v>
      </c>
      <c r="I40">
        <v>31.3</v>
      </c>
      <c r="J40">
        <v>3.9</v>
      </c>
      <c r="K40">
        <v>1.6</v>
      </c>
      <c r="L40">
        <v>35788</v>
      </c>
      <c r="M40">
        <v>114</v>
      </c>
    </row>
    <row r="41" spans="1:13" x14ac:dyDescent="0.25">
      <c r="A41" t="s">
        <v>7</v>
      </c>
      <c r="B41">
        <v>2016</v>
      </c>
      <c r="C41">
        <v>91009</v>
      </c>
      <c r="D41">
        <v>187849</v>
      </c>
      <c r="E41">
        <v>23615</v>
      </c>
      <c r="F41">
        <v>1487.8</v>
      </c>
      <c r="G41">
        <v>1</v>
      </c>
      <c r="H41">
        <v>5.9</v>
      </c>
      <c r="I41">
        <v>12.799999999999999</v>
      </c>
      <c r="J41">
        <v>1.611621959919042</v>
      </c>
      <c r="K41">
        <v>36.299999999999997</v>
      </c>
      <c r="L41">
        <v>48851</v>
      </c>
      <c r="M41">
        <v>789</v>
      </c>
    </row>
    <row r="42" spans="1:13" x14ac:dyDescent="0.25">
      <c r="A42" t="s">
        <v>8</v>
      </c>
      <c r="B42">
        <v>2016</v>
      </c>
      <c r="C42">
        <v>11117</v>
      </c>
      <c r="D42">
        <v>40179</v>
      </c>
      <c r="E42">
        <v>40013</v>
      </c>
      <c r="F42">
        <v>50.4</v>
      </c>
      <c r="G42">
        <v>1</v>
      </c>
      <c r="H42">
        <v>18.899999999999999</v>
      </c>
      <c r="I42">
        <v>17.100000000000001</v>
      </c>
      <c r="J42">
        <v>0.66355530431576759</v>
      </c>
      <c r="K42">
        <v>5.6</v>
      </c>
      <c r="L42">
        <v>49518</v>
      </c>
      <c r="M42">
        <v>173</v>
      </c>
    </row>
    <row r="43" spans="1:13" x14ac:dyDescent="0.25">
      <c r="A43" t="s">
        <v>10</v>
      </c>
      <c r="B43">
        <v>2016</v>
      </c>
      <c r="C43">
        <v>10021</v>
      </c>
      <c r="D43">
        <v>41744</v>
      </c>
      <c r="E43">
        <v>25585</v>
      </c>
      <c r="F43">
        <v>13.9</v>
      </c>
      <c r="G43">
        <v>1</v>
      </c>
      <c r="H43">
        <v>16</v>
      </c>
      <c r="I43">
        <v>27.6</v>
      </c>
      <c r="J43">
        <v>1.4391718370761386</v>
      </c>
      <c r="K43">
        <v>2.6</v>
      </c>
      <c r="L43">
        <v>37647</v>
      </c>
      <c r="M43">
        <v>179</v>
      </c>
    </row>
    <row r="44" spans="1:13" x14ac:dyDescent="0.25">
      <c r="A44" t="s">
        <v>11</v>
      </c>
      <c r="B44">
        <v>2016</v>
      </c>
      <c r="C44">
        <v>6384</v>
      </c>
      <c r="D44">
        <v>34101</v>
      </c>
      <c r="E44">
        <v>23410</v>
      </c>
      <c r="F44">
        <v>25.9</v>
      </c>
      <c r="G44">
        <v>1</v>
      </c>
      <c r="H44">
        <v>19</v>
      </c>
      <c r="I44">
        <v>19.099999999999998</v>
      </c>
      <c r="J44">
        <v>0.83112712227385555</v>
      </c>
      <c r="K44">
        <v>2.2999999999999998</v>
      </c>
      <c r="L44">
        <v>45449</v>
      </c>
      <c r="M44">
        <v>132</v>
      </c>
    </row>
    <row r="45" spans="1:13" x14ac:dyDescent="0.25">
      <c r="A45" t="s">
        <v>14</v>
      </c>
      <c r="B45">
        <v>2016</v>
      </c>
      <c r="C45">
        <v>21553</v>
      </c>
      <c r="D45">
        <v>42293</v>
      </c>
      <c r="E45">
        <v>45337</v>
      </c>
      <c r="F45">
        <v>1636.5</v>
      </c>
      <c r="G45">
        <v>1</v>
      </c>
      <c r="H45">
        <v>17.2</v>
      </c>
      <c r="I45">
        <v>21.2</v>
      </c>
      <c r="J45">
        <v>0.41982654063903296</v>
      </c>
      <c r="K45">
        <v>24.1</v>
      </c>
      <c r="L45">
        <v>55059</v>
      </c>
      <c r="M45">
        <v>164</v>
      </c>
    </row>
    <row r="46" spans="1:13" x14ac:dyDescent="0.25">
      <c r="A46" t="s">
        <v>15</v>
      </c>
      <c r="B46">
        <v>2016</v>
      </c>
      <c r="C46">
        <v>2003.0070000000001</v>
      </c>
      <c r="D46">
        <v>37626</v>
      </c>
      <c r="E46">
        <v>51983</v>
      </c>
      <c r="F46">
        <v>2131</v>
      </c>
      <c r="G46">
        <v>1</v>
      </c>
      <c r="H46">
        <v>16.7</v>
      </c>
      <c r="I46">
        <v>20.200000000000003</v>
      </c>
      <c r="J46">
        <v>0.61129167585289768</v>
      </c>
      <c r="K46">
        <v>34.6</v>
      </c>
      <c r="L46">
        <v>45479</v>
      </c>
      <c r="M46">
        <v>145</v>
      </c>
    </row>
    <row r="47" spans="1:13" x14ac:dyDescent="0.25">
      <c r="A47" t="s">
        <v>17</v>
      </c>
      <c r="B47">
        <v>2016</v>
      </c>
      <c r="C47">
        <v>20734.115563777013</v>
      </c>
      <c r="D47">
        <v>107082</v>
      </c>
      <c r="E47">
        <v>114677</v>
      </c>
      <c r="F47">
        <v>2084.5</v>
      </c>
      <c r="G47">
        <v>1</v>
      </c>
      <c r="H47">
        <v>15.700000000000001</v>
      </c>
      <c r="I47">
        <v>18.5</v>
      </c>
      <c r="J47">
        <v>1.6951111426715157</v>
      </c>
      <c r="K47">
        <v>27.3</v>
      </c>
      <c r="L47">
        <v>47928</v>
      </c>
      <c r="M47">
        <v>463</v>
      </c>
    </row>
    <row r="48" spans="1:13" x14ac:dyDescent="0.25">
      <c r="A48" t="s">
        <v>20</v>
      </c>
      <c r="B48">
        <v>2016</v>
      </c>
      <c r="C48">
        <v>2535</v>
      </c>
      <c r="D48" s="15">
        <v>17552</v>
      </c>
      <c r="E48" s="15">
        <v>1782</v>
      </c>
      <c r="F48" s="15">
        <v>23.2</v>
      </c>
      <c r="G48" s="15">
        <v>1</v>
      </c>
      <c r="H48">
        <v>17.100000000000001</v>
      </c>
      <c r="I48">
        <v>20.599999999999998</v>
      </c>
      <c r="J48">
        <v>22.503128326971762</v>
      </c>
      <c r="K48">
        <v>24.5</v>
      </c>
      <c r="L48">
        <v>44762</v>
      </c>
      <c r="M48">
        <v>55</v>
      </c>
    </row>
    <row r="49" spans="1:15" x14ac:dyDescent="0.25">
      <c r="A49" t="s">
        <v>26</v>
      </c>
      <c r="B49">
        <v>2016</v>
      </c>
      <c r="C49">
        <v>10216</v>
      </c>
      <c r="D49">
        <v>24675</v>
      </c>
      <c r="E49">
        <v>23192</v>
      </c>
      <c r="F49">
        <v>550.5</v>
      </c>
      <c r="G49">
        <v>1</v>
      </c>
      <c r="H49">
        <v>18.100000000000001</v>
      </c>
      <c r="I49">
        <v>19.299999999999997</v>
      </c>
      <c r="J49">
        <v>1.8362262536706582</v>
      </c>
      <c r="K49">
        <v>4.3</v>
      </c>
      <c r="L49">
        <v>45953</v>
      </c>
      <c r="M49">
        <v>113</v>
      </c>
    </row>
    <row r="50" spans="1:15" x14ac:dyDescent="0.25">
      <c r="A50" t="s">
        <v>29</v>
      </c>
      <c r="B50">
        <v>2016</v>
      </c>
      <c r="C50">
        <v>2167</v>
      </c>
      <c r="D50">
        <v>58888</v>
      </c>
      <c r="E50">
        <v>37376</v>
      </c>
      <c r="F50">
        <v>2709.6</v>
      </c>
      <c r="G50">
        <v>1</v>
      </c>
      <c r="H50">
        <v>13.5</v>
      </c>
      <c r="I50">
        <v>23.2</v>
      </c>
      <c r="J50">
        <v>0.63591431369803053</v>
      </c>
      <c r="K50">
        <v>9.6999999999999993</v>
      </c>
      <c r="L50">
        <v>51006</v>
      </c>
      <c r="M50">
        <v>327</v>
      </c>
    </row>
    <row r="51" spans="1:15" x14ac:dyDescent="0.25">
      <c r="A51" t="s">
        <v>37</v>
      </c>
      <c r="B51">
        <v>2016</v>
      </c>
      <c r="C51">
        <v>4216</v>
      </c>
      <c r="D51">
        <v>72745</v>
      </c>
      <c r="E51">
        <v>89777</v>
      </c>
      <c r="F51">
        <v>1599.3</v>
      </c>
      <c r="G51">
        <v>1</v>
      </c>
      <c r="H51">
        <v>16.5</v>
      </c>
      <c r="I51">
        <v>16.899999999999999</v>
      </c>
      <c r="J51">
        <v>1.3730734660502963</v>
      </c>
      <c r="K51">
        <v>18.8</v>
      </c>
      <c r="L51">
        <v>47561</v>
      </c>
      <c r="M51">
        <v>316</v>
      </c>
    </row>
    <row r="52" spans="1:15" x14ac:dyDescent="0.25">
      <c r="A52" t="s">
        <v>39</v>
      </c>
      <c r="B52">
        <v>2016</v>
      </c>
      <c r="C52">
        <v>15321</v>
      </c>
      <c r="D52">
        <v>55211</v>
      </c>
      <c r="E52">
        <v>66314</v>
      </c>
      <c r="F52">
        <v>878.2</v>
      </c>
      <c r="G52">
        <v>1</v>
      </c>
      <c r="H52">
        <v>17.899999999999999</v>
      </c>
      <c r="I52">
        <v>18.899999999999999</v>
      </c>
      <c r="J52">
        <v>0.65294169784632128</v>
      </c>
      <c r="K52">
        <v>14.7</v>
      </c>
      <c r="L52">
        <v>51137</v>
      </c>
      <c r="M52">
        <v>245</v>
      </c>
    </row>
    <row r="53" spans="1:15" x14ac:dyDescent="0.25">
      <c r="A53" t="s">
        <v>40</v>
      </c>
      <c r="B53">
        <v>2016</v>
      </c>
      <c r="C53">
        <v>3225</v>
      </c>
      <c r="D53">
        <v>39102</v>
      </c>
      <c r="E53">
        <v>33117</v>
      </c>
      <c r="F53">
        <v>54.8</v>
      </c>
      <c r="G53">
        <v>1</v>
      </c>
      <c r="H53">
        <v>20.399999999999999</v>
      </c>
      <c r="I53">
        <v>14.799999999999999</v>
      </c>
      <c r="J53">
        <v>1.0540641505951192</v>
      </c>
      <c r="K53">
        <v>4.0999999999999996</v>
      </c>
      <c r="L53">
        <v>45922</v>
      </c>
      <c r="M53">
        <v>151</v>
      </c>
    </row>
    <row r="54" spans="1:15" x14ac:dyDescent="0.25">
      <c r="A54" t="s">
        <v>41</v>
      </c>
      <c r="B54">
        <v>2016</v>
      </c>
      <c r="C54">
        <v>5347</v>
      </c>
      <c r="D54">
        <v>25961</v>
      </c>
      <c r="E54">
        <v>26317</v>
      </c>
      <c r="F54">
        <v>777.4</v>
      </c>
      <c r="G54">
        <v>1</v>
      </c>
      <c r="H54">
        <v>20.3</v>
      </c>
      <c r="I54">
        <v>17.900000000000002</v>
      </c>
      <c r="J54">
        <v>2.6916369826319362</v>
      </c>
      <c r="K54">
        <v>6</v>
      </c>
      <c r="L54">
        <v>45314</v>
      </c>
      <c r="M54">
        <v>122</v>
      </c>
    </row>
    <row r="55" spans="1:15" x14ac:dyDescent="0.25">
      <c r="A55" t="s">
        <v>43</v>
      </c>
      <c r="B55">
        <v>2016</v>
      </c>
      <c r="C55">
        <v>14113</v>
      </c>
      <c r="D55">
        <v>32623</v>
      </c>
      <c r="E55">
        <v>21163</v>
      </c>
      <c r="F55">
        <v>11.4</v>
      </c>
      <c r="G55">
        <v>1</v>
      </c>
      <c r="H55">
        <v>17.700000000000003</v>
      </c>
      <c r="I55">
        <v>19.099999999999998</v>
      </c>
      <c r="J55">
        <v>6.398827566930418</v>
      </c>
      <c r="K55">
        <v>10</v>
      </c>
      <c r="L55">
        <v>38497</v>
      </c>
      <c r="M55">
        <v>176</v>
      </c>
    </row>
    <row r="56" spans="1:15" x14ac:dyDescent="0.25">
      <c r="A56" t="s">
        <v>46</v>
      </c>
      <c r="B56">
        <v>2016</v>
      </c>
      <c r="C56">
        <v>16847.154999999999</v>
      </c>
      <c r="D56">
        <v>37828</v>
      </c>
      <c r="E56">
        <v>37496</v>
      </c>
      <c r="F56">
        <v>2473</v>
      </c>
      <c r="G56">
        <v>1</v>
      </c>
      <c r="H56">
        <v>14.5</v>
      </c>
      <c r="I56">
        <v>18.899999999999999</v>
      </c>
      <c r="J56">
        <v>0.66782290782970544</v>
      </c>
      <c r="K56">
        <v>26.5</v>
      </c>
      <c r="L56">
        <v>50600</v>
      </c>
      <c r="M56">
        <v>136</v>
      </c>
    </row>
    <row r="57" spans="1:15" x14ac:dyDescent="0.25">
      <c r="A57" t="s">
        <v>47</v>
      </c>
      <c r="B57">
        <v>2016</v>
      </c>
      <c r="C57">
        <v>44061</v>
      </c>
      <c r="D57">
        <v>154853</v>
      </c>
      <c r="E57">
        <v>169575</v>
      </c>
      <c r="F57">
        <v>325.8</v>
      </c>
      <c r="G57">
        <v>1</v>
      </c>
      <c r="H57">
        <v>19.100000000000001</v>
      </c>
      <c r="I57">
        <v>16.600000000000001</v>
      </c>
      <c r="J57">
        <v>1.6989188560665336</v>
      </c>
      <c r="K57">
        <v>6.7</v>
      </c>
      <c r="L57">
        <v>45226</v>
      </c>
      <c r="M57">
        <v>684</v>
      </c>
    </row>
    <row r="58" spans="1:15" x14ac:dyDescent="0.25">
      <c r="A58" t="s">
        <v>50</v>
      </c>
      <c r="B58">
        <v>2016</v>
      </c>
      <c r="C58">
        <v>23854</v>
      </c>
      <c r="D58">
        <v>89628</v>
      </c>
      <c r="E58">
        <v>89676</v>
      </c>
      <c r="F58">
        <v>255.8</v>
      </c>
      <c r="G58">
        <v>1</v>
      </c>
      <c r="H58">
        <v>23.3</v>
      </c>
      <c r="I58">
        <v>11.700000000000001</v>
      </c>
      <c r="J58">
        <v>3.8101242464178156</v>
      </c>
      <c r="K58">
        <v>12.5</v>
      </c>
      <c r="L58">
        <v>43852</v>
      </c>
      <c r="M58">
        <v>393</v>
      </c>
    </row>
    <row r="59" spans="1:15" x14ac:dyDescent="0.25">
      <c r="A59" t="s">
        <v>51</v>
      </c>
      <c r="B59">
        <v>2016</v>
      </c>
      <c r="C59">
        <v>8455</v>
      </c>
      <c r="D59">
        <v>108570</v>
      </c>
      <c r="E59">
        <v>125083</v>
      </c>
      <c r="F59">
        <v>1348.8</v>
      </c>
      <c r="G59">
        <v>1</v>
      </c>
      <c r="H59">
        <v>17</v>
      </c>
      <c r="I59">
        <v>14.999999999999998</v>
      </c>
      <c r="J59">
        <v>3.1194824789992865</v>
      </c>
      <c r="K59">
        <v>32.299999999999997</v>
      </c>
      <c r="L59">
        <v>46063</v>
      </c>
      <c r="M59">
        <v>443</v>
      </c>
      <c r="O59">
        <f>LN(F59)</f>
        <v>7.2069705872475911</v>
      </c>
    </row>
    <row r="60" spans="1:15" x14ac:dyDescent="0.25">
      <c r="A60" t="s">
        <v>52</v>
      </c>
      <c r="B60">
        <v>2016</v>
      </c>
      <c r="C60">
        <v>2493.3000000000002</v>
      </c>
      <c r="D60">
        <v>39869</v>
      </c>
      <c r="E60">
        <v>14441</v>
      </c>
      <c r="F60">
        <v>12.6</v>
      </c>
      <c r="G60">
        <v>1</v>
      </c>
      <c r="H60">
        <v>19.600000000000001</v>
      </c>
      <c r="I60">
        <v>15.499999999999998</v>
      </c>
      <c r="J60">
        <v>22.658748683883534</v>
      </c>
      <c r="K60">
        <v>4.4000000000000004</v>
      </c>
      <c r="L60">
        <v>49164</v>
      </c>
      <c r="M60">
        <v>220</v>
      </c>
      <c r="O60">
        <f>LN(F60)</f>
        <v>2.5336968139574321</v>
      </c>
    </row>
    <row r="61" spans="1:15" x14ac:dyDescent="0.25">
      <c r="A61" t="s">
        <v>53</v>
      </c>
      <c r="B61">
        <v>2016</v>
      </c>
      <c r="C61">
        <v>3358.7840000000001</v>
      </c>
      <c r="D61">
        <v>18926</v>
      </c>
      <c r="E61">
        <v>14997</v>
      </c>
      <c r="F61">
        <v>493.4</v>
      </c>
      <c r="G61">
        <v>1</v>
      </c>
      <c r="H61">
        <v>19.8</v>
      </c>
      <c r="I61">
        <v>18.2</v>
      </c>
      <c r="J61">
        <v>7.2094078122766083</v>
      </c>
      <c r="K61">
        <v>3.7</v>
      </c>
      <c r="L61">
        <v>44157</v>
      </c>
      <c r="M61">
        <v>52</v>
      </c>
      <c r="O61">
        <f>LN(F61)</f>
        <v>6.2013202040952562</v>
      </c>
    </row>
    <row r="62" spans="1:15" x14ac:dyDescent="0.25">
      <c r="A62" t="s">
        <v>55</v>
      </c>
      <c r="B62">
        <v>2016</v>
      </c>
      <c r="C62">
        <v>215</v>
      </c>
      <c r="D62">
        <v>21629</v>
      </c>
      <c r="E62">
        <v>21410</v>
      </c>
      <c r="F62">
        <v>2748.5</v>
      </c>
      <c r="G62">
        <v>1</v>
      </c>
      <c r="H62">
        <v>17.100000000000001</v>
      </c>
      <c r="I62">
        <v>13.400000000000002</v>
      </c>
      <c r="J62">
        <v>1.0302773108499861</v>
      </c>
      <c r="K62">
        <v>26.1</v>
      </c>
      <c r="L62">
        <v>52491</v>
      </c>
      <c r="M62">
        <v>74</v>
      </c>
      <c r="O62">
        <f>LN(F62)</f>
        <v>7.9188105873007153</v>
      </c>
    </row>
    <row r="63" spans="1:15" x14ac:dyDescent="0.25">
      <c r="A63" t="s">
        <v>58</v>
      </c>
      <c r="B63">
        <v>2016</v>
      </c>
      <c r="C63">
        <v>6546</v>
      </c>
      <c r="D63">
        <v>18117</v>
      </c>
      <c r="E63">
        <v>4985</v>
      </c>
      <c r="F63">
        <v>46.2</v>
      </c>
      <c r="G63">
        <v>1</v>
      </c>
      <c r="H63">
        <v>26.400000000000002</v>
      </c>
      <c r="I63">
        <v>1.3</v>
      </c>
      <c r="J63">
        <v>2.2752375448299889</v>
      </c>
      <c r="K63">
        <v>7.7</v>
      </c>
      <c r="L63">
        <v>82195</v>
      </c>
      <c r="M63">
        <v>47</v>
      </c>
    </row>
    <row r="64" spans="1:15" x14ac:dyDescent="0.25">
      <c r="A64" t="s">
        <v>59</v>
      </c>
      <c r="B64">
        <v>2016</v>
      </c>
      <c r="C64">
        <v>35210</v>
      </c>
      <c r="D64">
        <v>105422</v>
      </c>
      <c r="E64">
        <v>140212</v>
      </c>
      <c r="F64">
        <v>876.6</v>
      </c>
      <c r="G64">
        <v>1</v>
      </c>
      <c r="H64">
        <v>19.899999999999999</v>
      </c>
      <c r="I64">
        <v>13.7</v>
      </c>
      <c r="J64">
        <v>2.4739956475388225</v>
      </c>
      <c r="K64">
        <v>28.1</v>
      </c>
      <c r="L64">
        <v>44844</v>
      </c>
      <c r="M64">
        <v>407</v>
      </c>
    </row>
    <row r="65" spans="1:13" x14ac:dyDescent="0.25">
      <c r="A65" t="s">
        <v>63</v>
      </c>
      <c r="B65">
        <v>2016</v>
      </c>
      <c r="D65">
        <v>80278</v>
      </c>
      <c r="E65">
        <v>99118</v>
      </c>
      <c r="F65">
        <v>1038.4000000000001</v>
      </c>
      <c r="G65">
        <v>1</v>
      </c>
      <c r="H65">
        <v>18</v>
      </c>
      <c r="I65">
        <v>17.7</v>
      </c>
      <c r="J65">
        <v>1.070287748061969</v>
      </c>
      <c r="K65">
        <v>12.6</v>
      </c>
      <c r="L65">
        <v>48126</v>
      </c>
      <c r="M65">
        <v>388</v>
      </c>
    </row>
    <row r="66" spans="1:13" x14ac:dyDescent="0.25">
      <c r="A66" t="s">
        <v>65</v>
      </c>
      <c r="B66">
        <v>2016</v>
      </c>
      <c r="C66">
        <v>10565</v>
      </c>
      <c r="D66">
        <v>42142</v>
      </c>
      <c r="E66">
        <v>39518</v>
      </c>
      <c r="F66">
        <v>2755.6</v>
      </c>
      <c r="G66">
        <v>1</v>
      </c>
      <c r="H66">
        <v>16.100000000000001</v>
      </c>
      <c r="I66">
        <v>18.700000000000003</v>
      </c>
      <c r="J66">
        <v>0.50396807763539342</v>
      </c>
      <c r="K66">
        <v>19.399999999999999</v>
      </c>
      <c r="L66">
        <v>55452</v>
      </c>
      <c r="M66">
        <v>178</v>
      </c>
    </row>
    <row r="67" spans="1:13" x14ac:dyDescent="0.25">
      <c r="A67" t="s">
        <v>66</v>
      </c>
      <c r="B67">
        <v>2016</v>
      </c>
      <c r="C67">
        <v>6316</v>
      </c>
      <c r="D67">
        <v>24366</v>
      </c>
      <c r="E67">
        <v>15337</v>
      </c>
      <c r="F67">
        <v>39.4</v>
      </c>
      <c r="G67">
        <v>1</v>
      </c>
      <c r="H67">
        <v>13.7</v>
      </c>
      <c r="I67">
        <v>38.099999999999994</v>
      </c>
      <c r="J67">
        <v>1.3530136492683424</v>
      </c>
      <c r="K67">
        <v>3.2</v>
      </c>
      <c r="L67">
        <v>33160</v>
      </c>
      <c r="M67">
        <v>100</v>
      </c>
    </row>
    <row r="68" spans="1:13" x14ac:dyDescent="0.25">
      <c r="A68" t="s">
        <v>68</v>
      </c>
      <c r="B68">
        <v>2016</v>
      </c>
      <c r="C68">
        <v>6740</v>
      </c>
      <c r="D68">
        <v>8987</v>
      </c>
      <c r="E68">
        <v>7694</v>
      </c>
      <c r="F68">
        <v>2173.8000000000002</v>
      </c>
      <c r="G68">
        <v>1</v>
      </c>
      <c r="H68">
        <v>15.4</v>
      </c>
      <c r="I68">
        <v>21.4</v>
      </c>
      <c r="J68">
        <v>0.45062818431339574</v>
      </c>
      <c r="K68">
        <v>21.6</v>
      </c>
      <c r="L68">
        <v>60198</v>
      </c>
      <c r="M68">
        <v>31</v>
      </c>
    </row>
    <row r="69" spans="1:13" x14ac:dyDescent="0.25">
      <c r="A69" t="s">
        <v>70</v>
      </c>
      <c r="B69">
        <v>2016</v>
      </c>
      <c r="C69">
        <v>10094</v>
      </c>
      <c r="D69">
        <v>55056</v>
      </c>
      <c r="E69">
        <v>59312</v>
      </c>
      <c r="F69">
        <v>1591.9</v>
      </c>
      <c r="G69">
        <v>1</v>
      </c>
      <c r="H69">
        <v>14.7</v>
      </c>
      <c r="I69">
        <v>17.3</v>
      </c>
      <c r="J69">
        <v>1.1222181682512278</v>
      </c>
      <c r="K69">
        <v>30.8</v>
      </c>
      <c r="L69">
        <v>46193</v>
      </c>
      <c r="M69">
        <v>205</v>
      </c>
    </row>
    <row r="70" spans="1:13" x14ac:dyDescent="0.25">
      <c r="A70" t="s">
        <v>71</v>
      </c>
      <c r="B70">
        <v>2016</v>
      </c>
      <c r="C70">
        <v>5436.1139999999996</v>
      </c>
      <c r="D70">
        <v>28913</v>
      </c>
      <c r="E70">
        <v>22582</v>
      </c>
      <c r="F70">
        <v>21.3</v>
      </c>
      <c r="G70">
        <v>1</v>
      </c>
      <c r="H70">
        <v>19.7</v>
      </c>
      <c r="I70">
        <v>16.5</v>
      </c>
      <c r="J70">
        <v>5.628530803058438</v>
      </c>
      <c r="K70">
        <v>6.2</v>
      </c>
      <c r="L70">
        <v>52980</v>
      </c>
      <c r="M70">
        <v>120</v>
      </c>
    </row>
    <row r="71" spans="1:13" x14ac:dyDescent="0.25">
      <c r="A71" t="s">
        <v>9</v>
      </c>
      <c r="B71">
        <v>2017</v>
      </c>
      <c r="C71">
        <v>5381.2749999999996</v>
      </c>
      <c r="D71">
        <v>11963.351000000001</v>
      </c>
      <c r="E71">
        <v>8982</v>
      </c>
      <c r="F71">
        <v>9.5878719055189645</v>
      </c>
      <c r="G71">
        <v>0</v>
      </c>
      <c r="H71">
        <v>19.299999999999997</v>
      </c>
      <c r="I71">
        <v>13.6</v>
      </c>
      <c r="J71">
        <v>2.6447131917642435</v>
      </c>
      <c r="K71">
        <v>4.5</v>
      </c>
      <c r="L71">
        <v>46240</v>
      </c>
      <c r="M71">
        <v>62</v>
      </c>
    </row>
    <row r="72" spans="1:13" x14ac:dyDescent="0.25">
      <c r="A72" t="s">
        <v>12</v>
      </c>
      <c r="B72">
        <v>2017</v>
      </c>
      <c r="C72">
        <v>911</v>
      </c>
      <c r="D72">
        <v>5876</v>
      </c>
      <c r="E72">
        <v>2568</v>
      </c>
      <c r="F72">
        <v>1.5703220546269874</v>
      </c>
      <c r="G72">
        <v>0</v>
      </c>
      <c r="H72">
        <v>14.2</v>
      </c>
      <c r="I72">
        <v>31.700000000000003</v>
      </c>
      <c r="J72">
        <v>1.9133381676315162</v>
      </c>
      <c r="K72">
        <v>0.7</v>
      </c>
      <c r="L72">
        <v>44363</v>
      </c>
      <c r="M72">
        <v>22</v>
      </c>
    </row>
    <row r="73" spans="1:13" x14ac:dyDescent="0.25">
      <c r="A73" t="s">
        <v>13</v>
      </c>
      <c r="B73">
        <v>2017</v>
      </c>
      <c r="C73">
        <v>1909.5989999999999</v>
      </c>
      <c r="D73">
        <v>15418.566000000001</v>
      </c>
      <c r="E73">
        <v>10841</v>
      </c>
      <c r="F73">
        <v>21.158280193236713</v>
      </c>
      <c r="G73">
        <v>0</v>
      </c>
      <c r="H73">
        <v>17.899999999999999</v>
      </c>
      <c r="I73">
        <v>21.400000000000002</v>
      </c>
      <c r="J73">
        <v>5.8057673586453706</v>
      </c>
      <c r="K73">
        <v>9.1</v>
      </c>
      <c r="L73">
        <v>42162</v>
      </c>
      <c r="M73">
        <v>69</v>
      </c>
    </row>
    <row r="74" spans="1:13" x14ac:dyDescent="0.25">
      <c r="A74" t="s">
        <v>16</v>
      </c>
      <c r="B74">
        <v>2017</v>
      </c>
      <c r="C74">
        <v>1886</v>
      </c>
      <c r="D74">
        <v>9344</v>
      </c>
      <c r="E74">
        <v>3549</v>
      </c>
      <c r="F74">
        <v>0.6637189420251135</v>
      </c>
      <c r="G74">
        <v>0</v>
      </c>
      <c r="H74">
        <v>20.9</v>
      </c>
      <c r="I74">
        <v>15.799999999999999</v>
      </c>
      <c r="J74">
        <v>26.281072027886214</v>
      </c>
      <c r="K74">
        <v>6.8</v>
      </c>
      <c r="L74">
        <v>48000</v>
      </c>
      <c r="M74">
        <v>33</v>
      </c>
    </row>
    <row r="75" spans="1:13" x14ac:dyDescent="0.25">
      <c r="A75" t="s">
        <v>18</v>
      </c>
      <c r="B75">
        <v>2017</v>
      </c>
      <c r="C75">
        <v>1600</v>
      </c>
      <c r="D75">
        <v>17653</v>
      </c>
      <c r="E75">
        <v>9317</v>
      </c>
      <c r="F75">
        <v>4.9367038304448609</v>
      </c>
      <c r="G75">
        <v>0</v>
      </c>
      <c r="H75">
        <v>17.899999999999999</v>
      </c>
      <c r="I75">
        <v>22.1</v>
      </c>
      <c r="J75">
        <v>1.2629657322392078</v>
      </c>
      <c r="K75">
        <v>2.2000000000000002</v>
      </c>
      <c r="L75">
        <v>41282</v>
      </c>
      <c r="M75">
        <v>49</v>
      </c>
    </row>
    <row r="76" spans="1:13" x14ac:dyDescent="0.25">
      <c r="A76" t="s">
        <v>19</v>
      </c>
      <c r="B76">
        <v>2017</v>
      </c>
      <c r="C76">
        <v>967.45899999999995</v>
      </c>
      <c r="D76" s="1">
        <v>4092.0259999999998</v>
      </c>
      <c r="E76">
        <v>1820</v>
      </c>
      <c r="F76">
        <v>0.40647682858738138</v>
      </c>
      <c r="G76">
        <v>0</v>
      </c>
      <c r="H76">
        <v>19.399999999999999</v>
      </c>
      <c r="I76">
        <v>19.3</v>
      </c>
      <c r="J76">
        <v>1.2138712251184371</v>
      </c>
      <c r="K76">
        <v>1.1000000000000001</v>
      </c>
      <c r="L76">
        <v>47930</v>
      </c>
      <c r="M76">
        <v>23</v>
      </c>
    </row>
    <row r="77" spans="1:13" x14ac:dyDescent="0.25">
      <c r="A77" t="s">
        <v>21</v>
      </c>
      <c r="B77">
        <v>2017</v>
      </c>
      <c r="C77">
        <v>1669</v>
      </c>
      <c r="D77" s="15">
        <v>14991</v>
      </c>
      <c r="E77" s="15">
        <v>5479</v>
      </c>
      <c r="F77" s="15">
        <v>0.59597534445250178</v>
      </c>
      <c r="G77" s="15">
        <v>0</v>
      </c>
      <c r="H77">
        <v>18.700000000000003</v>
      </c>
      <c r="I77">
        <v>22.5</v>
      </c>
      <c r="J77">
        <v>7.4</v>
      </c>
      <c r="K77">
        <v>3.9</v>
      </c>
      <c r="L77">
        <v>39410</v>
      </c>
      <c r="M77">
        <v>58</v>
      </c>
    </row>
    <row r="78" spans="1:13" x14ac:dyDescent="0.25">
      <c r="A78" t="s">
        <v>22</v>
      </c>
      <c r="B78">
        <v>2017</v>
      </c>
      <c r="C78">
        <v>3847</v>
      </c>
      <c r="D78">
        <v>27710</v>
      </c>
      <c r="E78">
        <v>14650</v>
      </c>
      <c r="F78">
        <v>18.749213231694522</v>
      </c>
      <c r="G78">
        <v>0</v>
      </c>
      <c r="H78">
        <v>16</v>
      </c>
      <c r="I78">
        <v>27.6</v>
      </c>
      <c r="J78">
        <v>2.7132628436433275</v>
      </c>
      <c r="K78">
        <v>2.1</v>
      </c>
      <c r="L78">
        <v>41103</v>
      </c>
      <c r="M78">
        <v>93</v>
      </c>
    </row>
    <row r="79" spans="1:13" x14ac:dyDescent="0.25">
      <c r="A79" t="s">
        <v>23</v>
      </c>
      <c r="B79">
        <v>2017</v>
      </c>
      <c r="C79">
        <v>1633.4960000000001</v>
      </c>
      <c r="D79">
        <v>4322.4849999999997</v>
      </c>
      <c r="E79">
        <v>1054</v>
      </c>
      <c r="F79">
        <v>0.19962121212121212</v>
      </c>
      <c r="G79">
        <v>0</v>
      </c>
      <c r="H79">
        <v>20.9</v>
      </c>
      <c r="I79">
        <v>16.100000000000001</v>
      </c>
      <c r="J79">
        <v>2.0038558401182582</v>
      </c>
      <c r="K79">
        <v>0.7</v>
      </c>
      <c r="L79">
        <v>45955</v>
      </c>
      <c r="M79">
        <v>13</v>
      </c>
    </row>
    <row r="80" spans="1:13" x14ac:dyDescent="0.25">
      <c r="A80" t="s">
        <v>24</v>
      </c>
      <c r="B80">
        <v>2017</v>
      </c>
      <c r="C80">
        <v>302.137</v>
      </c>
      <c r="D80">
        <v>5731.55</v>
      </c>
      <c r="E80">
        <v>1689</v>
      </c>
      <c r="F80">
        <v>0.42868020304568533</v>
      </c>
      <c r="G80">
        <v>0</v>
      </c>
      <c r="H80">
        <v>16.5</v>
      </c>
      <c r="I80">
        <v>24.599999999999998</v>
      </c>
      <c r="J80">
        <v>10.664292604974396</v>
      </c>
      <c r="K80">
        <v>3.6</v>
      </c>
      <c r="L80">
        <v>46600</v>
      </c>
      <c r="M80">
        <v>22</v>
      </c>
    </row>
    <row r="81" spans="1:13" x14ac:dyDescent="0.25">
      <c r="A81" t="s">
        <v>25</v>
      </c>
      <c r="B81">
        <v>2017</v>
      </c>
      <c r="C81">
        <v>995.68</v>
      </c>
      <c r="D81">
        <v>3587.2890000000002</v>
      </c>
      <c r="E81">
        <v>1322</v>
      </c>
      <c r="F81">
        <v>0.43666391412056155</v>
      </c>
      <c r="G81">
        <v>0</v>
      </c>
      <c r="H81">
        <v>18.100000000000001</v>
      </c>
      <c r="I81">
        <v>26.7</v>
      </c>
      <c r="J81">
        <v>1.2138712251184369</v>
      </c>
      <c r="K81">
        <v>0.8</v>
      </c>
      <c r="L81">
        <v>40036</v>
      </c>
      <c r="M81">
        <v>17</v>
      </c>
    </row>
    <row r="82" spans="1:13" x14ac:dyDescent="0.25">
      <c r="A82" t="s">
        <v>27</v>
      </c>
      <c r="B82">
        <v>2017</v>
      </c>
      <c r="C82">
        <v>1902.9659999999999</v>
      </c>
      <c r="D82">
        <v>10126.86</v>
      </c>
      <c r="E82">
        <v>4240</v>
      </c>
      <c r="F82">
        <v>0.60384524092095893</v>
      </c>
      <c r="G82">
        <v>0</v>
      </c>
      <c r="H82">
        <v>17</v>
      </c>
      <c r="I82">
        <v>22.199999999999996</v>
      </c>
      <c r="J82">
        <v>2.1338537290299495</v>
      </c>
      <c r="K82">
        <v>2</v>
      </c>
      <c r="L82">
        <v>39496</v>
      </c>
      <c r="M82">
        <v>36</v>
      </c>
    </row>
    <row r="83" spans="1:13" x14ac:dyDescent="0.25">
      <c r="A83" t="s">
        <v>28</v>
      </c>
      <c r="B83">
        <v>2017</v>
      </c>
      <c r="C83">
        <v>1938</v>
      </c>
      <c r="D83">
        <v>14289</v>
      </c>
      <c r="E83">
        <v>8482</v>
      </c>
      <c r="F83">
        <v>4.380566898871006</v>
      </c>
      <c r="G83">
        <v>0</v>
      </c>
      <c r="H83">
        <v>18.8</v>
      </c>
      <c r="I83">
        <v>16.200000000000003</v>
      </c>
      <c r="J83">
        <v>2.1993550022820738</v>
      </c>
      <c r="K83">
        <v>1.9</v>
      </c>
      <c r="L83">
        <v>46743</v>
      </c>
      <c r="M83">
        <v>68</v>
      </c>
    </row>
    <row r="84" spans="1:13" x14ac:dyDescent="0.25">
      <c r="A84" t="s">
        <v>30</v>
      </c>
      <c r="B84">
        <v>2017</v>
      </c>
      <c r="C84">
        <v>3762</v>
      </c>
      <c r="D84">
        <v>16988</v>
      </c>
      <c r="E84">
        <v>4877</v>
      </c>
      <c r="F84">
        <v>1.0522114347357066</v>
      </c>
      <c r="G84">
        <v>0</v>
      </c>
      <c r="H84">
        <v>16.7</v>
      </c>
      <c r="I84">
        <v>23.200000000000003</v>
      </c>
      <c r="J84">
        <v>1.3655455851417804</v>
      </c>
      <c r="K84">
        <v>3.4</v>
      </c>
      <c r="L84">
        <v>35700</v>
      </c>
      <c r="M84">
        <v>57</v>
      </c>
    </row>
    <row r="85" spans="1:13" x14ac:dyDescent="0.25">
      <c r="A85" t="s">
        <v>31</v>
      </c>
      <c r="B85">
        <v>2017</v>
      </c>
      <c r="C85">
        <v>542</v>
      </c>
      <c r="D85">
        <v>4021</v>
      </c>
      <c r="E85">
        <v>1127</v>
      </c>
      <c r="F85">
        <v>0.22744702320887994</v>
      </c>
      <c r="G85">
        <v>0</v>
      </c>
      <c r="H85">
        <v>18.399999999999999</v>
      </c>
      <c r="I85">
        <v>26.7</v>
      </c>
      <c r="J85">
        <v>2.0894541362530576</v>
      </c>
      <c r="K85">
        <v>1.8</v>
      </c>
      <c r="L85">
        <v>37274</v>
      </c>
      <c r="M85">
        <v>15</v>
      </c>
    </row>
    <row r="86" spans="1:13" x14ac:dyDescent="0.25">
      <c r="A86" t="s">
        <v>32</v>
      </c>
      <c r="B86">
        <v>2017</v>
      </c>
      <c r="C86">
        <v>697.29899999999998</v>
      </c>
      <c r="D86">
        <v>3741.8760000000002</v>
      </c>
      <c r="E86">
        <v>1074</v>
      </c>
      <c r="F86">
        <v>0.29344262295081963</v>
      </c>
      <c r="G86">
        <v>0</v>
      </c>
      <c r="H86">
        <v>24.6</v>
      </c>
      <c r="I86">
        <v>19.7</v>
      </c>
      <c r="J86">
        <v>1.2138712251184369</v>
      </c>
      <c r="K86">
        <v>1.9</v>
      </c>
      <c r="L86">
        <v>40165</v>
      </c>
      <c r="M86">
        <v>18</v>
      </c>
    </row>
    <row r="87" spans="1:13" x14ac:dyDescent="0.25">
      <c r="A87" t="s">
        <v>33</v>
      </c>
      <c r="B87">
        <v>2017</v>
      </c>
      <c r="C87">
        <v>152</v>
      </c>
      <c r="D87">
        <v>6720</v>
      </c>
      <c r="E87">
        <v>2406</v>
      </c>
      <c r="F87">
        <v>0.7109328830730266</v>
      </c>
      <c r="G87">
        <v>0</v>
      </c>
      <c r="H87">
        <v>15.9</v>
      </c>
      <c r="I87">
        <v>28.1</v>
      </c>
      <c r="J87">
        <v>1.6650647914959047</v>
      </c>
      <c r="K87">
        <v>1.1000000000000001</v>
      </c>
      <c r="L87">
        <v>44944</v>
      </c>
      <c r="M87">
        <v>18</v>
      </c>
    </row>
    <row r="88" spans="1:13" x14ac:dyDescent="0.25">
      <c r="A88" t="s">
        <v>34</v>
      </c>
      <c r="B88">
        <v>2017</v>
      </c>
      <c r="C88">
        <v>5118</v>
      </c>
      <c r="D88">
        <v>20505</v>
      </c>
      <c r="E88">
        <v>15219</v>
      </c>
      <c r="F88">
        <v>11.745086820570819</v>
      </c>
      <c r="G88">
        <v>0</v>
      </c>
      <c r="H88">
        <v>21.4</v>
      </c>
      <c r="I88">
        <v>12.899999999999999</v>
      </c>
      <c r="J88">
        <v>1.1784470506115523</v>
      </c>
      <c r="K88">
        <v>2.4</v>
      </c>
      <c r="L88">
        <v>49903</v>
      </c>
      <c r="M88">
        <v>83</v>
      </c>
    </row>
    <row r="89" spans="1:13" x14ac:dyDescent="0.25">
      <c r="A89" t="s">
        <v>35</v>
      </c>
      <c r="B89">
        <v>2017</v>
      </c>
      <c r="C89">
        <v>1350.0719999999999</v>
      </c>
      <c r="D89">
        <v>10568.886</v>
      </c>
      <c r="E89">
        <v>5720</v>
      </c>
      <c r="F89">
        <v>1.2405362776025239</v>
      </c>
      <c r="G89">
        <v>0</v>
      </c>
      <c r="H89">
        <v>19.600000000000001</v>
      </c>
      <c r="I89">
        <v>15.999999999999998</v>
      </c>
      <c r="J89">
        <v>3.0144995390428457</v>
      </c>
      <c r="K89">
        <v>1.4</v>
      </c>
      <c r="L89">
        <v>47024</v>
      </c>
      <c r="M89">
        <v>40</v>
      </c>
    </row>
    <row r="90" spans="1:13" x14ac:dyDescent="0.25">
      <c r="A90" t="s">
        <v>36</v>
      </c>
      <c r="B90">
        <v>2017</v>
      </c>
      <c r="C90">
        <v>2691</v>
      </c>
      <c r="D90">
        <v>20541</v>
      </c>
      <c r="E90">
        <v>11743</v>
      </c>
      <c r="F90">
        <v>1.4426289926289926</v>
      </c>
      <c r="G90">
        <v>0</v>
      </c>
      <c r="H90">
        <v>18</v>
      </c>
      <c r="I90">
        <v>22.5</v>
      </c>
      <c r="J90">
        <v>2.6051942403835224</v>
      </c>
      <c r="K90">
        <v>4.3</v>
      </c>
      <c r="L90">
        <v>41630</v>
      </c>
      <c r="M90">
        <v>84</v>
      </c>
    </row>
    <row r="91" spans="1:13" x14ac:dyDescent="0.25">
      <c r="A91" t="s">
        <v>38</v>
      </c>
      <c r="B91">
        <v>2017</v>
      </c>
      <c r="C91">
        <v>5347</v>
      </c>
      <c r="D91">
        <v>25784</v>
      </c>
      <c r="E91">
        <v>8885</v>
      </c>
      <c r="F91">
        <v>1.3970125786163521</v>
      </c>
      <c r="G91">
        <v>0</v>
      </c>
      <c r="H91">
        <v>13.8</v>
      </c>
      <c r="I91">
        <v>25.3</v>
      </c>
      <c r="J91">
        <v>2.3754504871831816</v>
      </c>
      <c r="K91">
        <v>2.4</v>
      </c>
      <c r="L91">
        <v>37185</v>
      </c>
      <c r="M91">
        <v>94</v>
      </c>
    </row>
    <row r="92" spans="1:13" x14ac:dyDescent="0.25">
      <c r="A92" t="s">
        <v>42</v>
      </c>
      <c r="B92">
        <v>2017</v>
      </c>
      <c r="C92">
        <v>1715.4159999999999</v>
      </c>
      <c r="D92">
        <v>7659.5569999999998</v>
      </c>
      <c r="E92">
        <v>2902</v>
      </c>
      <c r="F92">
        <v>0.83691420331651045</v>
      </c>
      <c r="G92">
        <v>0</v>
      </c>
      <c r="H92">
        <v>15</v>
      </c>
      <c r="I92">
        <v>26.5</v>
      </c>
      <c r="J92">
        <v>4.4394461075765514</v>
      </c>
      <c r="K92">
        <v>2</v>
      </c>
      <c r="L92">
        <v>43132</v>
      </c>
      <c r="M92">
        <v>34</v>
      </c>
    </row>
    <row r="93" spans="1:13" x14ac:dyDescent="0.25">
      <c r="A93" t="s">
        <v>44</v>
      </c>
      <c r="B93">
        <v>2017</v>
      </c>
      <c r="C93">
        <v>3580</v>
      </c>
      <c r="D93">
        <v>18811</v>
      </c>
      <c r="E93">
        <v>8553</v>
      </c>
      <c r="F93">
        <v>1.9567369054786274</v>
      </c>
      <c r="G93">
        <v>0</v>
      </c>
      <c r="H93">
        <v>19.5</v>
      </c>
      <c r="I93">
        <v>18.2</v>
      </c>
      <c r="J93">
        <v>1.8466842988359888</v>
      </c>
      <c r="K93">
        <v>9.5</v>
      </c>
      <c r="L93">
        <v>42768</v>
      </c>
      <c r="M93">
        <v>67</v>
      </c>
    </row>
    <row r="94" spans="1:13" x14ac:dyDescent="0.25">
      <c r="A94" t="s">
        <v>45</v>
      </c>
      <c r="B94">
        <v>2017</v>
      </c>
      <c r="C94">
        <v>2125</v>
      </c>
      <c r="D94">
        <v>11488</v>
      </c>
      <c r="E94">
        <v>4606</v>
      </c>
      <c r="F94">
        <v>1.5511899416255051</v>
      </c>
      <c r="G94">
        <v>0</v>
      </c>
      <c r="H94">
        <v>18.099999999999998</v>
      </c>
      <c r="I94">
        <v>23.099999999999998</v>
      </c>
      <c r="J94">
        <v>1.9998503352542787</v>
      </c>
      <c r="K94">
        <v>1.1000000000000001</v>
      </c>
      <c r="L94">
        <v>45219</v>
      </c>
      <c r="M94">
        <v>53</v>
      </c>
    </row>
    <row r="95" spans="1:13" x14ac:dyDescent="0.25">
      <c r="A95" t="s">
        <v>48</v>
      </c>
      <c r="B95">
        <v>2017</v>
      </c>
      <c r="C95">
        <v>331</v>
      </c>
      <c r="D95">
        <v>3162</v>
      </c>
      <c r="E95">
        <v>896</v>
      </c>
      <c r="F95">
        <v>0.31475409836065577</v>
      </c>
      <c r="G95">
        <v>0</v>
      </c>
      <c r="H95">
        <v>16.7</v>
      </c>
      <c r="I95">
        <v>28.5</v>
      </c>
      <c r="J95">
        <v>4.4394461075765514</v>
      </c>
      <c r="K95">
        <v>1.2</v>
      </c>
      <c r="L95">
        <v>42197</v>
      </c>
      <c r="M95">
        <v>13</v>
      </c>
    </row>
    <row r="96" spans="1:13" x14ac:dyDescent="0.25">
      <c r="A96" t="s">
        <v>49</v>
      </c>
      <c r="B96">
        <v>2017</v>
      </c>
      <c r="C96">
        <v>845.08299999999997</v>
      </c>
      <c r="D96">
        <v>6157.5230000000001</v>
      </c>
      <c r="E96">
        <v>1721</v>
      </c>
      <c r="F96">
        <v>0.6088443396226414</v>
      </c>
      <c r="G96">
        <v>0</v>
      </c>
      <c r="H96">
        <v>15.1</v>
      </c>
      <c r="I96">
        <v>26.700000000000003</v>
      </c>
      <c r="J96">
        <v>4.4394461075765506</v>
      </c>
      <c r="K96">
        <v>1.3</v>
      </c>
      <c r="L96">
        <v>35383</v>
      </c>
      <c r="M96">
        <v>28</v>
      </c>
    </row>
    <row r="97" spans="1:13" x14ac:dyDescent="0.25">
      <c r="A97" t="s">
        <v>54</v>
      </c>
      <c r="B97">
        <v>2017</v>
      </c>
      <c r="C97">
        <v>2774</v>
      </c>
      <c r="D97">
        <v>24644</v>
      </c>
      <c r="E97">
        <v>17716</v>
      </c>
      <c r="F97">
        <v>10.213894494090516</v>
      </c>
      <c r="G97">
        <v>0</v>
      </c>
      <c r="H97">
        <v>18.299999999999997</v>
      </c>
      <c r="I97">
        <v>21.2</v>
      </c>
      <c r="J97">
        <v>3.7892769276627991</v>
      </c>
      <c r="K97">
        <v>4.2</v>
      </c>
      <c r="L97">
        <v>45937</v>
      </c>
      <c r="M97">
        <v>102</v>
      </c>
    </row>
    <row r="98" spans="1:13" x14ac:dyDescent="0.25">
      <c r="A98" t="s">
        <v>56</v>
      </c>
      <c r="B98">
        <v>2017</v>
      </c>
      <c r="C98">
        <v>1657</v>
      </c>
      <c r="D98">
        <v>13292</v>
      </c>
      <c r="E98">
        <v>9853</v>
      </c>
      <c r="F98">
        <v>10.915355928485246</v>
      </c>
      <c r="G98">
        <v>0</v>
      </c>
      <c r="H98">
        <v>17.2</v>
      </c>
      <c r="I98">
        <v>20.900000000000002</v>
      </c>
      <c r="J98">
        <v>2.3057027970978732</v>
      </c>
      <c r="K98">
        <v>13.6</v>
      </c>
      <c r="L98">
        <v>39268</v>
      </c>
      <c r="M98">
        <v>51</v>
      </c>
    </row>
    <row r="99" spans="1:13" x14ac:dyDescent="0.25">
      <c r="A99" t="s">
        <v>57</v>
      </c>
      <c r="B99">
        <v>2017</v>
      </c>
      <c r="C99">
        <v>1496</v>
      </c>
      <c r="D99">
        <v>6910</v>
      </c>
      <c r="E99">
        <v>1422</v>
      </c>
      <c r="F99">
        <v>1.2981741573033707</v>
      </c>
      <c r="G99">
        <v>0</v>
      </c>
      <c r="H99">
        <v>14.2</v>
      </c>
      <c r="I99">
        <v>24.7</v>
      </c>
      <c r="J99">
        <v>1.6650647914959051</v>
      </c>
      <c r="K99">
        <v>2.2000000000000002</v>
      </c>
      <c r="L99">
        <v>38922</v>
      </c>
      <c r="M99">
        <v>29</v>
      </c>
    </row>
    <row r="100" spans="1:13" x14ac:dyDescent="0.25">
      <c r="A100" t="s">
        <v>60</v>
      </c>
      <c r="B100">
        <v>2017</v>
      </c>
      <c r="C100">
        <v>1585.364</v>
      </c>
      <c r="D100">
        <v>6800.4080000000004</v>
      </c>
      <c r="E100">
        <v>2070</v>
      </c>
      <c r="F100">
        <v>0.40272373540856032</v>
      </c>
      <c r="G100">
        <v>0</v>
      </c>
      <c r="H100">
        <v>17.399999999999999</v>
      </c>
      <c r="I100">
        <v>22.6</v>
      </c>
      <c r="J100">
        <v>2.0894541362530572</v>
      </c>
      <c r="K100">
        <v>5</v>
      </c>
      <c r="L100">
        <v>40899</v>
      </c>
      <c r="M100">
        <v>33</v>
      </c>
    </row>
    <row r="101" spans="1:13" x14ac:dyDescent="0.25">
      <c r="A101" t="s">
        <v>61</v>
      </c>
      <c r="B101">
        <v>2017</v>
      </c>
      <c r="C101">
        <v>1330</v>
      </c>
      <c r="D101">
        <v>8570</v>
      </c>
      <c r="E101">
        <v>2181</v>
      </c>
      <c r="F101">
        <v>0.38482576091751214</v>
      </c>
      <c r="G101">
        <v>0</v>
      </c>
      <c r="H101">
        <v>21.299999999999997</v>
      </c>
      <c r="I101">
        <v>18.2</v>
      </c>
      <c r="J101">
        <v>18.743159200171881</v>
      </c>
      <c r="K101">
        <v>1.4</v>
      </c>
      <c r="L101">
        <v>42184</v>
      </c>
      <c r="M101">
        <v>27</v>
      </c>
    </row>
    <row r="102" spans="1:13" x14ac:dyDescent="0.25">
      <c r="A102" t="s">
        <v>62</v>
      </c>
      <c r="B102">
        <v>2017</v>
      </c>
      <c r="C102">
        <v>896</v>
      </c>
      <c r="D102">
        <v>14929</v>
      </c>
      <c r="E102">
        <v>6772</v>
      </c>
      <c r="F102">
        <v>1.0307458143074582</v>
      </c>
      <c r="G102">
        <v>0</v>
      </c>
      <c r="H102">
        <v>18.899999999999999</v>
      </c>
      <c r="I102">
        <v>18.499999999999996</v>
      </c>
      <c r="J102">
        <v>0.92010135661417858</v>
      </c>
      <c r="K102">
        <v>6</v>
      </c>
      <c r="L102">
        <v>42551</v>
      </c>
      <c r="M102">
        <v>55</v>
      </c>
    </row>
    <row r="103" spans="1:13" x14ac:dyDescent="0.25">
      <c r="A103" t="s">
        <v>64</v>
      </c>
      <c r="B103">
        <v>2017</v>
      </c>
      <c r="C103">
        <v>1265</v>
      </c>
      <c r="D103">
        <v>6388</v>
      </c>
      <c r="E103">
        <v>2688</v>
      </c>
      <c r="F103">
        <v>1.010906355772847</v>
      </c>
      <c r="G103">
        <v>0</v>
      </c>
      <c r="H103">
        <v>17.3</v>
      </c>
      <c r="I103">
        <v>26.800000000000004</v>
      </c>
      <c r="J103">
        <v>2.4825997033740825</v>
      </c>
      <c r="K103">
        <v>1</v>
      </c>
      <c r="L103">
        <v>39524</v>
      </c>
      <c r="M103">
        <v>22</v>
      </c>
    </row>
    <row r="104" spans="1:13" x14ac:dyDescent="0.25">
      <c r="A104" t="s">
        <v>67</v>
      </c>
      <c r="B104">
        <v>2017</v>
      </c>
      <c r="C104">
        <v>1141</v>
      </c>
      <c r="D104">
        <v>14313</v>
      </c>
      <c r="E104">
        <v>6918</v>
      </c>
      <c r="F104">
        <v>2.0139737991266378</v>
      </c>
      <c r="G104">
        <v>0</v>
      </c>
      <c r="H104">
        <v>20.3</v>
      </c>
      <c r="I104">
        <v>19.7</v>
      </c>
      <c r="J104">
        <v>1.9133381676315162</v>
      </c>
      <c r="K104">
        <v>3.8</v>
      </c>
      <c r="L104">
        <v>43171</v>
      </c>
      <c r="M104">
        <v>56</v>
      </c>
    </row>
    <row r="105" spans="1:13" x14ac:dyDescent="0.25">
      <c r="A105" t="s">
        <v>69</v>
      </c>
      <c r="B105">
        <v>2017</v>
      </c>
      <c r="C105">
        <v>8341</v>
      </c>
      <c r="D105">
        <v>22994</v>
      </c>
      <c r="E105">
        <v>12025</v>
      </c>
      <c r="F105">
        <v>3.0975750577367203</v>
      </c>
      <c r="G105">
        <v>0</v>
      </c>
      <c r="H105">
        <v>18.200000000000003</v>
      </c>
      <c r="I105">
        <v>20.799999999999997</v>
      </c>
      <c r="J105">
        <v>2.0300792031517356</v>
      </c>
      <c r="K105">
        <v>2.6</v>
      </c>
      <c r="L105">
        <v>43952</v>
      </c>
      <c r="M105">
        <v>103</v>
      </c>
    </row>
    <row r="106" spans="1:13" x14ac:dyDescent="0.25">
      <c r="A106" t="s">
        <v>72</v>
      </c>
      <c r="B106">
        <v>2017</v>
      </c>
      <c r="E106">
        <v>1292</v>
      </c>
      <c r="F106">
        <v>0.20362490149724191</v>
      </c>
      <c r="G106">
        <v>0</v>
      </c>
      <c r="H106">
        <v>21.9</v>
      </c>
      <c r="I106">
        <v>17.7</v>
      </c>
      <c r="J106">
        <v>2.0038558401182582</v>
      </c>
      <c r="K106">
        <v>1.4</v>
      </c>
      <c r="L106">
        <v>49547</v>
      </c>
      <c r="M106">
        <v>21</v>
      </c>
    </row>
    <row r="107" spans="1:13" x14ac:dyDescent="0.25">
      <c r="A107" t="s">
        <v>73</v>
      </c>
      <c r="B107">
        <v>2017</v>
      </c>
      <c r="C107">
        <v>2699</v>
      </c>
      <c r="D107">
        <v>14095</v>
      </c>
      <c r="E107">
        <v>5401</v>
      </c>
      <c r="F107">
        <v>7.1229432698346242</v>
      </c>
      <c r="G107">
        <v>0</v>
      </c>
      <c r="H107">
        <v>14.799999999999999</v>
      </c>
      <c r="I107">
        <v>28.400000000000006</v>
      </c>
      <c r="J107">
        <v>1.1023946090386176</v>
      </c>
      <c r="K107">
        <v>2.6</v>
      </c>
      <c r="L107">
        <v>35047</v>
      </c>
      <c r="M107">
        <v>53</v>
      </c>
    </row>
    <row r="108" spans="1:13" x14ac:dyDescent="0.25">
      <c r="A108" t="s">
        <v>74</v>
      </c>
      <c r="B108">
        <v>2017</v>
      </c>
      <c r="C108">
        <v>7179</v>
      </c>
      <c r="D108">
        <v>31919</v>
      </c>
      <c r="E108">
        <v>11301</v>
      </c>
      <c r="F108">
        <v>1.9580430421302206</v>
      </c>
      <c r="G108">
        <v>0</v>
      </c>
      <c r="H108">
        <v>14.4</v>
      </c>
      <c r="I108">
        <v>32.200000000000003</v>
      </c>
      <c r="J108">
        <v>3.9</v>
      </c>
      <c r="K108">
        <v>1.6</v>
      </c>
      <c r="L108">
        <v>38023</v>
      </c>
      <c r="M108">
        <v>118</v>
      </c>
    </row>
    <row r="109" spans="1:13" x14ac:dyDescent="0.25">
      <c r="A109" t="s">
        <v>7</v>
      </c>
      <c r="B109">
        <v>2017</v>
      </c>
      <c r="C109">
        <v>97216</v>
      </c>
      <c r="D109">
        <v>193804</v>
      </c>
      <c r="E109">
        <v>24248</v>
      </c>
      <c r="F109">
        <v>1527.6804742748252</v>
      </c>
      <c r="G109">
        <v>1</v>
      </c>
      <c r="H109">
        <v>5.6</v>
      </c>
      <c r="I109">
        <v>12.9</v>
      </c>
      <c r="J109">
        <v>1.611621959919042</v>
      </c>
      <c r="K109">
        <v>36.299999999999997</v>
      </c>
      <c r="L109">
        <v>50161</v>
      </c>
      <c r="M109">
        <v>785</v>
      </c>
    </row>
    <row r="110" spans="1:13" x14ac:dyDescent="0.25">
      <c r="A110" t="s">
        <v>8</v>
      </c>
      <c r="B110">
        <v>2017</v>
      </c>
      <c r="C110">
        <v>10802</v>
      </c>
      <c r="D110">
        <v>42099</v>
      </c>
      <c r="E110">
        <v>39650</v>
      </c>
      <c r="F110">
        <v>49.942768600204936</v>
      </c>
      <c r="G110">
        <v>1</v>
      </c>
      <c r="H110">
        <v>18.899999999999999</v>
      </c>
      <c r="I110">
        <v>17.799999999999997</v>
      </c>
      <c r="J110">
        <v>0.66355530431576759</v>
      </c>
      <c r="K110">
        <v>5.6</v>
      </c>
      <c r="L110">
        <v>51706</v>
      </c>
      <c r="M110">
        <v>170</v>
      </c>
    </row>
    <row r="111" spans="1:13" x14ac:dyDescent="0.25">
      <c r="A111" t="s">
        <v>10</v>
      </c>
      <c r="B111">
        <v>2017</v>
      </c>
      <c r="C111">
        <v>10702</v>
      </c>
      <c r="D111">
        <v>43865</v>
      </c>
      <c r="E111">
        <v>26790</v>
      </c>
      <c r="F111">
        <v>14.554660934141097</v>
      </c>
      <c r="G111">
        <v>1</v>
      </c>
      <c r="H111">
        <v>15.7</v>
      </c>
      <c r="I111">
        <v>28.6</v>
      </c>
      <c r="J111">
        <v>1.4391718370761386</v>
      </c>
      <c r="K111">
        <v>2.6</v>
      </c>
      <c r="L111">
        <v>37347</v>
      </c>
      <c r="M111">
        <v>169</v>
      </c>
    </row>
    <row r="112" spans="1:13" x14ac:dyDescent="0.25">
      <c r="A112" t="s">
        <v>11</v>
      </c>
      <c r="B112">
        <v>2017</v>
      </c>
      <c r="C112">
        <v>6473</v>
      </c>
      <c r="D112">
        <v>34983</v>
      </c>
      <c r="E112">
        <v>24478</v>
      </c>
      <c r="F112">
        <v>27.081597607859887</v>
      </c>
      <c r="G112">
        <v>1</v>
      </c>
      <c r="H112">
        <v>19</v>
      </c>
      <c r="I112">
        <v>19.399999999999999</v>
      </c>
      <c r="J112">
        <v>0.83112712227385555</v>
      </c>
      <c r="K112">
        <v>2.2999999999999998</v>
      </c>
      <c r="L112">
        <v>46903</v>
      </c>
      <c r="M112">
        <v>132</v>
      </c>
    </row>
    <row r="113" spans="1:13" x14ac:dyDescent="0.25">
      <c r="A113" t="s">
        <v>14</v>
      </c>
      <c r="B113">
        <v>2017</v>
      </c>
      <c r="C113">
        <v>22439</v>
      </c>
      <c r="D113">
        <v>42966</v>
      </c>
      <c r="E113">
        <v>45510</v>
      </c>
      <c r="F113">
        <v>1642.7446677106998</v>
      </c>
      <c r="G113">
        <v>1</v>
      </c>
      <c r="H113">
        <v>17.2</v>
      </c>
      <c r="I113">
        <v>21.4</v>
      </c>
      <c r="J113">
        <v>0.41982654063903296</v>
      </c>
      <c r="K113">
        <v>24.1</v>
      </c>
      <c r="L113">
        <v>55293</v>
      </c>
      <c r="M113">
        <v>164</v>
      </c>
    </row>
    <row r="114" spans="1:13" x14ac:dyDescent="0.25">
      <c r="A114" t="s">
        <v>15</v>
      </c>
      <c r="B114">
        <v>2017</v>
      </c>
      <c r="C114">
        <v>1960.1890000000001</v>
      </c>
      <c r="D114">
        <v>42843.792999999998</v>
      </c>
      <c r="E114">
        <v>51178</v>
      </c>
      <c r="F114">
        <v>2097.9996922070677</v>
      </c>
      <c r="G114">
        <v>1</v>
      </c>
      <c r="H114">
        <v>16.7</v>
      </c>
      <c r="I114">
        <v>20.3</v>
      </c>
      <c r="J114">
        <v>0.61129167585289768</v>
      </c>
      <c r="K114">
        <v>34.6</v>
      </c>
      <c r="L114">
        <v>46354</v>
      </c>
      <c r="M114">
        <v>138</v>
      </c>
    </row>
    <row r="115" spans="1:13" x14ac:dyDescent="0.25">
      <c r="A115" t="s">
        <v>17</v>
      </c>
      <c r="B115">
        <v>2017</v>
      </c>
      <c r="C115">
        <v>21619.939426553436</v>
      </c>
      <c r="D115">
        <v>112818</v>
      </c>
      <c r="E115">
        <v>116029</v>
      </c>
      <c r="F115">
        <v>2109.0754946501916</v>
      </c>
      <c r="G115">
        <v>1</v>
      </c>
      <c r="H115">
        <v>15.8</v>
      </c>
      <c r="I115">
        <v>18.7</v>
      </c>
      <c r="J115">
        <v>1.6951111426715157</v>
      </c>
      <c r="K115">
        <v>27.3</v>
      </c>
      <c r="L115">
        <v>48563</v>
      </c>
      <c r="M115">
        <v>472</v>
      </c>
    </row>
    <row r="116" spans="1:13" x14ac:dyDescent="0.25">
      <c r="A116" t="s">
        <v>20</v>
      </c>
      <c r="B116">
        <v>2017</v>
      </c>
      <c r="C116">
        <v>3834</v>
      </c>
      <c r="D116" s="15">
        <v>14949</v>
      </c>
      <c r="E116" s="15">
        <v>1837</v>
      </c>
      <c r="F116" s="15">
        <v>23.916049382716047</v>
      </c>
      <c r="G116" s="15">
        <v>1</v>
      </c>
      <c r="H116">
        <v>17.899999999999999</v>
      </c>
      <c r="I116">
        <v>21.1</v>
      </c>
      <c r="J116">
        <v>22.503128326971762</v>
      </c>
      <c r="K116">
        <v>24.5</v>
      </c>
      <c r="L116">
        <v>42662</v>
      </c>
      <c r="M116">
        <v>55</v>
      </c>
    </row>
    <row r="117" spans="1:13" x14ac:dyDescent="0.25">
      <c r="A117" t="s">
        <v>26</v>
      </c>
      <c r="B117">
        <v>2017</v>
      </c>
      <c r="C117">
        <v>8158</v>
      </c>
      <c r="D117">
        <v>25917</v>
      </c>
      <c r="E117">
        <v>23699</v>
      </c>
      <c r="F117">
        <v>562.53447309417038</v>
      </c>
      <c r="G117">
        <v>1</v>
      </c>
      <c r="H117">
        <v>17.899999999999999</v>
      </c>
      <c r="I117">
        <v>19.5</v>
      </c>
      <c r="J117">
        <v>1.8362262536706582</v>
      </c>
      <c r="K117">
        <v>4.3</v>
      </c>
      <c r="L117">
        <v>47149</v>
      </c>
      <c r="M117">
        <v>112</v>
      </c>
    </row>
    <row r="118" spans="1:13" x14ac:dyDescent="0.25">
      <c r="A118" t="s">
        <v>29</v>
      </c>
      <c r="B118">
        <v>2017</v>
      </c>
      <c r="C118">
        <v>2530</v>
      </c>
      <c r="D118">
        <v>60154</v>
      </c>
      <c r="E118">
        <v>36681</v>
      </c>
      <c r="F118">
        <v>2659.2154751712328</v>
      </c>
      <c r="G118">
        <v>1</v>
      </c>
      <c r="H118">
        <v>13.6</v>
      </c>
      <c r="I118">
        <v>23.6</v>
      </c>
      <c r="J118">
        <v>0.63591431369803053</v>
      </c>
      <c r="K118">
        <v>9.6999999999999993</v>
      </c>
      <c r="L118">
        <v>51481</v>
      </c>
      <c r="M118">
        <v>327</v>
      </c>
    </row>
    <row r="119" spans="1:13" x14ac:dyDescent="0.25">
      <c r="A119" t="s">
        <v>37</v>
      </c>
      <c r="B119">
        <v>2017</v>
      </c>
      <c r="C119">
        <v>4266</v>
      </c>
      <c r="D119">
        <v>76487</v>
      </c>
      <c r="E119">
        <v>91414</v>
      </c>
      <c r="F119">
        <v>1628.4617463270104</v>
      </c>
      <c r="G119">
        <v>1</v>
      </c>
      <c r="H119">
        <v>16.5</v>
      </c>
      <c r="I119">
        <v>17.2</v>
      </c>
      <c r="J119">
        <v>1.3730734660502963</v>
      </c>
      <c r="K119">
        <v>18.8</v>
      </c>
      <c r="L119">
        <v>47887</v>
      </c>
      <c r="M119">
        <v>317</v>
      </c>
    </row>
    <row r="120" spans="1:13" x14ac:dyDescent="0.25">
      <c r="A120" t="s">
        <v>39</v>
      </c>
      <c r="B120">
        <v>2017</v>
      </c>
      <c r="C120">
        <v>9306</v>
      </c>
      <c r="D120">
        <v>55976</v>
      </c>
      <c r="E120">
        <v>66851</v>
      </c>
      <c r="F120">
        <v>885.31152094580341</v>
      </c>
      <c r="G120">
        <v>1</v>
      </c>
      <c r="H120">
        <v>17.899999999999999</v>
      </c>
      <c r="I120">
        <v>19.200000000000003</v>
      </c>
      <c r="J120">
        <v>0.65294169784632128</v>
      </c>
      <c r="K120">
        <v>14.7</v>
      </c>
      <c r="L120">
        <v>52031</v>
      </c>
      <c r="M120">
        <v>244</v>
      </c>
    </row>
    <row r="121" spans="1:13" x14ac:dyDescent="0.25">
      <c r="A121" t="s">
        <v>40</v>
      </c>
      <c r="B121">
        <v>2017</v>
      </c>
      <c r="C121">
        <v>5027</v>
      </c>
      <c r="D121">
        <v>42426</v>
      </c>
      <c r="E121">
        <v>34726</v>
      </c>
      <c r="F121">
        <v>57.462475465772869</v>
      </c>
      <c r="G121">
        <v>1</v>
      </c>
      <c r="H121">
        <v>20.3</v>
      </c>
      <c r="I121">
        <v>15.1</v>
      </c>
      <c r="J121">
        <v>1.0540641505951192</v>
      </c>
      <c r="K121">
        <v>4.0999999999999996</v>
      </c>
      <c r="L121">
        <v>47121</v>
      </c>
      <c r="M121">
        <v>157</v>
      </c>
    </row>
    <row r="122" spans="1:13" x14ac:dyDescent="0.25">
      <c r="A122" t="s">
        <v>41</v>
      </c>
      <c r="B122">
        <v>2017</v>
      </c>
      <c r="C122">
        <v>6724</v>
      </c>
      <c r="D122">
        <v>28496</v>
      </c>
      <c r="E122">
        <v>27035</v>
      </c>
      <c r="F122">
        <v>798.60960595812594</v>
      </c>
      <c r="G122">
        <v>1</v>
      </c>
      <c r="H122">
        <v>20</v>
      </c>
      <c r="I122">
        <v>18.100000000000001</v>
      </c>
      <c r="J122">
        <v>2.6916369826319362</v>
      </c>
      <c r="K122">
        <v>6</v>
      </c>
      <c r="L122">
        <v>46338</v>
      </c>
      <c r="M122">
        <v>123</v>
      </c>
    </row>
    <row r="123" spans="1:13" x14ac:dyDescent="0.25">
      <c r="A123" t="s">
        <v>43</v>
      </c>
      <c r="B123">
        <v>2017</v>
      </c>
      <c r="C123">
        <v>15851</v>
      </c>
      <c r="D123">
        <v>32973</v>
      </c>
      <c r="E123">
        <v>21840</v>
      </c>
      <c r="F123">
        <v>11.764683645985921</v>
      </c>
      <c r="G123">
        <v>1</v>
      </c>
      <c r="H123">
        <v>17.299999999999997</v>
      </c>
      <c r="I123">
        <v>19.599999999999998</v>
      </c>
      <c r="J123">
        <v>6.398827566930418</v>
      </c>
      <c r="K123">
        <v>10</v>
      </c>
      <c r="L123">
        <v>40299</v>
      </c>
      <c r="M123">
        <v>175</v>
      </c>
    </row>
    <row r="124" spans="1:13" x14ac:dyDescent="0.25">
      <c r="A124" t="s">
        <v>46</v>
      </c>
      <c r="B124">
        <v>2017</v>
      </c>
      <c r="C124">
        <v>16941.133000000002</v>
      </c>
      <c r="D124">
        <v>38933.955999999998</v>
      </c>
      <c r="E124">
        <v>36572</v>
      </c>
      <c r="F124">
        <v>2412.0587796031577</v>
      </c>
      <c r="G124">
        <v>1</v>
      </c>
      <c r="H124">
        <v>14.299999999999999</v>
      </c>
      <c r="I124">
        <v>19.2</v>
      </c>
      <c r="J124">
        <v>0.66782290782970544</v>
      </c>
      <c r="K124">
        <v>26.5</v>
      </c>
      <c r="L124">
        <v>51312</v>
      </c>
      <c r="M124">
        <v>138</v>
      </c>
    </row>
    <row r="125" spans="1:13" x14ac:dyDescent="0.25">
      <c r="A125" t="s">
        <v>47</v>
      </c>
      <c r="B125">
        <v>2017</v>
      </c>
      <c r="C125">
        <v>49093</v>
      </c>
      <c r="D125">
        <v>160460</v>
      </c>
      <c r="E125">
        <v>170397</v>
      </c>
      <c r="F125">
        <v>327.37928704113222</v>
      </c>
      <c r="G125">
        <v>1</v>
      </c>
      <c r="H125">
        <v>18.799999999999997</v>
      </c>
      <c r="I125">
        <v>17.2</v>
      </c>
      <c r="J125">
        <v>1.6989188560665336</v>
      </c>
      <c r="K125">
        <v>6.7</v>
      </c>
      <c r="L125">
        <v>46103</v>
      </c>
      <c r="M125">
        <v>700</v>
      </c>
    </row>
    <row r="126" spans="1:13" x14ac:dyDescent="0.25">
      <c r="A126" t="s">
        <v>50</v>
      </c>
      <c r="B126">
        <v>2017</v>
      </c>
      <c r="C126">
        <v>22931</v>
      </c>
      <c r="D126">
        <v>91534</v>
      </c>
      <c r="E126">
        <v>92063</v>
      </c>
      <c r="F126">
        <v>262.6088964717427</v>
      </c>
      <c r="G126">
        <v>1</v>
      </c>
      <c r="H126">
        <v>23.6</v>
      </c>
      <c r="I126">
        <v>11.9</v>
      </c>
      <c r="J126">
        <v>3.8101242464178156</v>
      </c>
      <c r="K126">
        <v>12.5</v>
      </c>
      <c r="L126">
        <v>44563</v>
      </c>
      <c r="M126">
        <v>398</v>
      </c>
    </row>
    <row r="127" spans="1:13" x14ac:dyDescent="0.25">
      <c r="A127" t="s">
        <v>51</v>
      </c>
      <c r="B127">
        <v>2017</v>
      </c>
      <c r="C127">
        <v>9108</v>
      </c>
      <c r="D127">
        <v>112191</v>
      </c>
      <c r="E127">
        <v>124849</v>
      </c>
      <c r="F127">
        <v>1346.2767218566871</v>
      </c>
      <c r="G127">
        <v>1</v>
      </c>
      <c r="H127">
        <v>17</v>
      </c>
      <c r="I127">
        <v>15.299999999999999</v>
      </c>
      <c r="J127">
        <v>3.1194824789992865</v>
      </c>
      <c r="K127">
        <v>32.299999999999997</v>
      </c>
      <c r="L127">
        <v>46543</v>
      </c>
      <c r="M127">
        <v>465</v>
      </c>
    </row>
    <row r="128" spans="1:13" x14ac:dyDescent="0.25">
      <c r="A128" t="s">
        <v>52</v>
      </c>
      <c r="B128">
        <v>2017</v>
      </c>
      <c r="C128">
        <v>2450.7719999999999</v>
      </c>
      <c r="D128">
        <v>41595.148000000001</v>
      </c>
      <c r="E128">
        <v>14265</v>
      </c>
      <c r="F128">
        <v>12.446437227338826</v>
      </c>
      <c r="G128">
        <v>1</v>
      </c>
      <c r="H128">
        <v>19.8</v>
      </c>
      <c r="I128">
        <v>15.899999999999999</v>
      </c>
      <c r="J128">
        <v>22.658748683883534</v>
      </c>
      <c r="K128">
        <v>4.4000000000000004</v>
      </c>
      <c r="L128">
        <v>49128</v>
      </c>
      <c r="M128">
        <v>220</v>
      </c>
    </row>
    <row r="129" spans="1:13" x14ac:dyDescent="0.25">
      <c r="A129" t="s">
        <v>53</v>
      </c>
      <c r="B129">
        <v>2017</v>
      </c>
      <c r="C129">
        <v>3742.9229999999998</v>
      </c>
      <c r="D129">
        <v>19609.947</v>
      </c>
      <c r="E129">
        <v>14591</v>
      </c>
      <c r="F129">
        <v>480.04263519370539</v>
      </c>
      <c r="G129">
        <v>1</v>
      </c>
      <c r="H129">
        <v>19.7</v>
      </c>
      <c r="I129">
        <v>18.7</v>
      </c>
      <c r="J129">
        <v>7.2094078122766083</v>
      </c>
      <c r="K129">
        <v>3.7</v>
      </c>
      <c r="L129">
        <v>44817</v>
      </c>
      <c r="M129">
        <v>57</v>
      </c>
    </row>
    <row r="130" spans="1:13" x14ac:dyDescent="0.25">
      <c r="A130" t="s">
        <v>55</v>
      </c>
      <c r="B130">
        <v>2017</v>
      </c>
      <c r="C130">
        <v>452</v>
      </c>
      <c r="D130">
        <v>22594</v>
      </c>
      <c r="E130">
        <v>21172</v>
      </c>
      <c r="F130">
        <v>2717.9468472676322</v>
      </c>
      <c r="G130">
        <v>1</v>
      </c>
      <c r="H130">
        <v>17.2</v>
      </c>
      <c r="I130">
        <v>13.599999999999998</v>
      </c>
      <c r="J130">
        <v>1.0302773108499861</v>
      </c>
      <c r="K130">
        <v>26.1</v>
      </c>
      <c r="L130">
        <v>54255</v>
      </c>
      <c r="M130">
        <v>75</v>
      </c>
    </row>
    <row r="131" spans="1:13" x14ac:dyDescent="0.25">
      <c r="A131" t="s">
        <v>58</v>
      </c>
      <c r="B131">
        <v>2017</v>
      </c>
      <c r="C131">
        <v>3113</v>
      </c>
      <c r="D131">
        <v>16643</v>
      </c>
      <c r="E131">
        <v>4010</v>
      </c>
      <c r="F131">
        <v>37.163891675025077</v>
      </c>
      <c r="G131">
        <v>1</v>
      </c>
      <c r="H131">
        <v>26</v>
      </c>
      <c r="I131">
        <v>1.8</v>
      </c>
      <c r="J131">
        <v>2.2752375448299889</v>
      </c>
      <c r="K131">
        <v>7.7</v>
      </c>
      <c r="L131">
        <v>84659</v>
      </c>
      <c r="M131">
        <v>49</v>
      </c>
    </row>
    <row r="132" spans="1:13" x14ac:dyDescent="0.25">
      <c r="A132" t="s">
        <v>59</v>
      </c>
      <c r="B132">
        <v>2017</v>
      </c>
      <c r="C132">
        <v>35856</v>
      </c>
      <c r="D132">
        <v>109188</v>
      </c>
      <c r="E132">
        <v>141505</v>
      </c>
      <c r="F132">
        <v>884.68378598122854</v>
      </c>
      <c r="G132">
        <v>1</v>
      </c>
      <c r="H132">
        <v>20</v>
      </c>
      <c r="I132">
        <v>14</v>
      </c>
      <c r="J132">
        <v>2.4739956475388225</v>
      </c>
      <c r="K132">
        <v>28.1</v>
      </c>
      <c r="L132">
        <v>45340</v>
      </c>
      <c r="M132">
        <v>401</v>
      </c>
    </row>
    <row r="133" spans="1:13" x14ac:dyDescent="0.25">
      <c r="A133" t="s">
        <v>63</v>
      </c>
      <c r="B133">
        <v>2017</v>
      </c>
      <c r="C133">
        <v>18934</v>
      </c>
      <c r="D133">
        <v>83101</v>
      </c>
      <c r="E133">
        <v>99410</v>
      </c>
      <c r="F133">
        <v>1041.4591093444178</v>
      </c>
      <c r="G133">
        <v>1</v>
      </c>
      <c r="H133">
        <v>17.8</v>
      </c>
      <c r="I133">
        <v>18.100000000000001</v>
      </c>
      <c r="J133">
        <v>1.070287748061969</v>
      </c>
      <c r="K133">
        <v>12.6</v>
      </c>
      <c r="L133">
        <v>48917</v>
      </c>
      <c r="M133">
        <v>388</v>
      </c>
    </row>
    <row r="134" spans="1:13" x14ac:dyDescent="0.25">
      <c r="A134" t="s">
        <v>65</v>
      </c>
      <c r="B134">
        <v>2017</v>
      </c>
      <c r="C134">
        <v>10901</v>
      </c>
      <c r="D134">
        <v>42931</v>
      </c>
      <c r="E134">
        <v>39099</v>
      </c>
      <c r="F134">
        <v>2726.3830254567538</v>
      </c>
      <c r="G134">
        <v>1</v>
      </c>
      <c r="H134">
        <v>16.100000000000001</v>
      </c>
      <c r="I134">
        <v>18.899999999999999</v>
      </c>
      <c r="J134">
        <v>0.50396807763539342</v>
      </c>
      <c r="K134">
        <v>19.399999999999999</v>
      </c>
      <c r="L134">
        <v>56603</v>
      </c>
      <c r="M134">
        <v>179</v>
      </c>
    </row>
    <row r="135" spans="1:13" x14ac:dyDescent="0.25">
      <c r="A135" t="s">
        <v>66</v>
      </c>
      <c r="B135">
        <v>2017</v>
      </c>
      <c r="C135">
        <v>3413</v>
      </c>
      <c r="D135">
        <v>25366</v>
      </c>
      <c r="E135">
        <v>15112</v>
      </c>
      <c r="F135">
        <v>38.821986046814892</v>
      </c>
      <c r="G135">
        <v>1</v>
      </c>
      <c r="H135">
        <v>13.4</v>
      </c>
      <c r="I135">
        <v>38.9</v>
      </c>
      <c r="J135">
        <v>1.3530136492683424</v>
      </c>
      <c r="K135">
        <v>3.2</v>
      </c>
      <c r="L135">
        <v>32912</v>
      </c>
      <c r="M135">
        <v>102</v>
      </c>
    </row>
    <row r="136" spans="1:13" x14ac:dyDescent="0.25">
      <c r="A136" t="s">
        <v>68</v>
      </c>
      <c r="B136">
        <v>2017</v>
      </c>
      <c r="C136">
        <v>6997</v>
      </c>
      <c r="D136">
        <v>9628</v>
      </c>
      <c r="E136">
        <v>7862</v>
      </c>
      <c r="F136">
        <v>2221.2653496230832</v>
      </c>
      <c r="G136">
        <v>1</v>
      </c>
      <c r="H136">
        <v>15.100000000000001</v>
      </c>
      <c r="I136">
        <v>21.599999999999998</v>
      </c>
      <c r="J136">
        <v>0.45062818431339574</v>
      </c>
      <c r="K136">
        <v>21.6</v>
      </c>
      <c r="L136">
        <v>59114</v>
      </c>
      <c r="M136">
        <v>34</v>
      </c>
    </row>
    <row r="137" spans="1:13" x14ac:dyDescent="0.25">
      <c r="A137" t="s">
        <v>70</v>
      </c>
      <c r="B137">
        <v>2017</v>
      </c>
      <c r="C137">
        <v>8994</v>
      </c>
      <c r="D137">
        <v>53405</v>
      </c>
      <c r="E137">
        <v>59579</v>
      </c>
      <c r="F137">
        <v>1599.0661265848398</v>
      </c>
      <c r="G137">
        <v>1</v>
      </c>
      <c r="H137">
        <v>14.8</v>
      </c>
      <c r="I137">
        <v>17.600000000000001</v>
      </c>
      <c r="J137">
        <v>1.1222181682512278</v>
      </c>
      <c r="K137">
        <v>30.8</v>
      </c>
      <c r="L137">
        <v>46644</v>
      </c>
      <c r="M137">
        <v>209</v>
      </c>
    </row>
    <row r="138" spans="1:13" x14ac:dyDescent="0.25">
      <c r="A138" t="s">
        <v>71</v>
      </c>
      <c r="B138">
        <v>2017</v>
      </c>
      <c r="C138">
        <v>5677.64</v>
      </c>
      <c r="D138">
        <v>29507.875</v>
      </c>
      <c r="E138">
        <v>22004</v>
      </c>
      <c r="F138">
        <v>20.754813568328757</v>
      </c>
      <c r="G138">
        <v>1</v>
      </c>
      <c r="H138">
        <v>19.5</v>
      </c>
      <c r="I138">
        <v>17.100000000000001</v>
      </c>
      <c r="J138">
        <v>5.628530803058438</v>
      </c>
      <c r="K138">
        <v>6.2</v>
      </c>
      <c r="L138">
        <v>51629</v>
      </c>
      <c r="M138">
        <v>115</v>
      </c>
    </row>
    <row r="139" spans="1:13" x14ac:dyDescent="0.25">
      <c r="A139" t="s">
        <v>9</v>
      </c>
      <c r="B139">
        <v>2018</v>
      </c>
      <c r="C139">
        <v>4356.7650000000003</v>
      </c>
      <c r="D139">
        <v>12179.386</v>
      </c>
      <c r="E139">
        <v>9059</v>
      </c>
      <c r="F139">
        <v>9.6700658641835116</v>
      </c>
      <c r="G139">
        <v>0</v>
      </c>
      <c r="H139">
        <v>18.7</v>
      </c>
      <c r="I139">
        <v>14.5</v>
      </c>
      <c r="J139">
        <v>2.6447131917642435</v>
      </c>
      <c r="K139">
        <v>4.5</v>
      </c>
      <c r="L139">
        <v>46240</v>
      </c>
      <c r="M139">
        <v>53</v>
      </c>
    </row>
    <row r="140" spans="1:13" x14ac:dyDescent="0.25">
      <c r="A140" t="s">
        <v>12</v>
      </c>
      <c r="B140">
        <v>2018</v>
      </c>
      <c r="C140">
        <v>913</v>
      </c>
      <c r="D140">
        <v>5951</v>
      </c>
      <c r="E140">
        <v>2551</v>
      </c>
      <c r="F140">
        <v>1.5599266204647368</v>
      </c>
      <c r="G140">
        <v>0</v>
      </c>
      <c r="H140">
        <v>13.2</v>
      </c>
      <c r="I140">
        <v>32.4</v>
      </c>
      <c r="J140">
        <v>1.9133381676315162</v>
      </c>
      <c r="K140">
        <v>0.7</v>
      </c>
      <c r="L140">
        <v>44363</v>
      </c>
      <c r="M140">
        <v>25</v>
      </c>
    </row>
    <row r="141" spans="1:13" x14ac:dyDescent="0.25">
      <c r="A141" t="s">
        <v>13</v>
      </c>
      <c r="B141">
        <v>2018</v>
      </c>
      <c r="C141">
        <v>1966.1179999999999</v>
      </c>
      <c r="D141">
        <v>16090.209000000001</v>
      </c>
      <c r="E141">
        <v>10854</v>
      </c>
      <c r="F141">
        <v>21.183652173913043</v>
      </c>
      <c r="G141">
        <v>0</v>
      </c>
      <c r="H141">
        <v>18.3</v>
      </c>
      <c r="I141">
        <v>21.7</v>
      </c>
      <c r="J141">
        <v>5.8057673586453706</v>
      </c>
      <c r="K141">
        <v>9.1</v>
      </c>
      <c r="L141">
        <v>42162</v>
      </c>
      <c r="M141">
        <v>69</v>
      </c>
    </row>
    <row r="142" spans="1:13" x14ac:dyDescent="0.25">
      <c r="A142" t="s">
        <v>16</v>
      </c>
      <c r="B142">
        <v>2018</v>
      </c>
      <c r="C142">
        <v>1942</v>
      </c>
      <c r="D142">
        <v>9758</v>
      </c>
      <c r="E142">
        <v>3466</v>
      </c>
      <c r="F142">
        <v>0.64819663371627034</v>
      </c>
      <c r="G142">
        <v>0</v>
      </c>
      <c r="H142">
        <v>20.8</v>
      </c>
      <c r="I142">
        <v>16.5</v>
      </c>
      <c r="J142">
        <v>26.281072027886214</v>
      </c>
      <c r="K142">
        <v>6.8</v>
      </c>
      <c r="L142">
        <v>48000</v>
      </c>
      <c r="M142">
        <v>35</v>
      </c>
    </row>
    <row r="143" spans="1:13" x14ac:dyDescent="0.25">
      <c r="A143" t="s">
        <v>18</v>
      </c>
      <c r="B143">
        <v>2018</v>
      </c>
      <c r="C143">
        <v>1028</v>
      </c>
      <c r="D143">
        <v>17012</v>
      </c>
      <c r="E143">
        <v>9379</v>
      </c>
      <c r="F143">
        <v>4.9695551385362622</v>
      </c>
      <c r="G143">
        <v>0</v>
      </c>
      <c r="H143">
        <v>17.899999999999999</v>
      </c>
      <c r="I143">
        <v>22.7</v>
      </c>
      <c r="J143">
        <v>1.2629657322392078</v>
      </c>
      <c r="K143">
        <v>2.2000000000000002</v>
      </c>
      <c r="L143">
        <v>41282</v>
      </c>
      <c r="M143">
        <v>51</v>
      </c>
    </row>
    <row r="144" spans="1:13" x14ac:dyDescent="0.25">
      <c r="A144" t="s">
        <v>19</v>
      </c>
      <c r="B144">
        <v>2018</v>
      </c>
      <c r="C144">
        <v>1127.1469999999999</v>
      </c>
      <c r="D144" s="15">
        <v>4767.4539999999997</v>
      </c>
      <c r="E144" s="15">
        <v>1799</v>
      </c>
      <c r="F144" s="15">
        <v>0.40178671133444999</v>
      </c>
      <c r="G144" s="15">
        <v>0</v>
      </c>
      <c r="H144">
        <v>19.5</v>
      </c>
      <c r="I144">
        <v>19</v>
      </c>
      <c r="J144">
        <v>1.2138712251184371</v>
      </c>
      <c r="K144">
        <v>1.1000000000000001</v>
      </c>
      <c r="L144">
        <v>47930</v>
      </c>
      <c r="M144">
        <v>23</v>
      </c>
    </row>
    <row r="145" spans="1:13" x14ac:dyDescent="0.25">
      <c r="A145" t="s">
        <v>21</v>
      </c>
      <c r="B145">
        <v>2018</v>
      </c>
      <c r="C145">
        <v>3516</v>
      </c>
      <c r="D145" s="15">
        <v>15192</v>
      </c>
      <c r="E145" s="15">
        <v>5463</v>
      </c>
      <c r="F145" s="15">
        <v>0.59423495286439454</v>
      </c>
      <c r="G145" s="15">
        <v>0</v>
      </c>
      <c r="H145">
        <v>18</v>
      </c>
      <c r="I145">
        <v>22.6</v>
      </c>
      <c r="J145">
        <v>7.4</v>
      </c>
      <c r="K145">
        <v>3.9</v>
      </c>
      <c r="L145">
        <v>39410</v>
      </c>
      <c r="M145">
        <v>53</v>
      </c>
    </row>
    <row r="146" spans="1:13" x14ac:dyDescent="0.25">
      <c r="A146" t="s">
        <v>22</v>
      </c>
      <c r="B146">
        <v>2018</v>
      </c>
      <c r="C146">
        <v>3971</v>
      </c>
      <c r="D146">
        <v>31848</v>
      </c>
      <c r="E146">
        <v>14873</v>
      </c>
      <c r="F146">
        <v>19.034610811944891</v>
      </c>
      <c r="G146">
        <v>0</v>
      </c>
      <c r="H146">
        <v>15.799999999999999</v>
      </c>
      <c r="I146">
        <v>28.300000000000004</v>
      </c>
      <c r="J146">
        <v>2.7132628436433275</v>
      </c>
      <c r="K146">
        <v>2.1</v>
      </c>
      <c r="L146">
        <v>41103</v>
      </c>
      <c r="M146">
        <v>90</v>
      </c>
    </row>
    <row r="147" spans="1:13" x14ac:dyDescent="0.25">
      <c r="A147" t="s">
        <v>23</v>
      </c>
      <c r="B147">
        <v>2018</v>
      </c>
      <c r="C147">
        <v>1663.3420000000001</v>
      </c>
      <c r="D147">
        <v>4401.4549999999999</v>
      </c>
      <c r="E147">
        <v>1019</v>
      </c>
      <c r="F147">
        <v>0.19299242424242424</v>
      </c>
      <c r="G147">
        <v>0</v>
      </c>
      <c r="H147">
        <v>20.399999999999999</v>
      </c>
      <c r="I147">
        <v>16.600000000000001</v>
      </c>
      <c r="J147">
        <v>2.0038558401182582</v>
      </c>
      <c r="K147">
        <v>0.7</v>
      </c>
      <c r="L147">
        <v>45955</v>
      </c>
      <c r="M147">
        <v>17</v>
      </c>
    </row>
    <row r="148" spans="1:13" x14ac:dyDescent="0.25">
      <c r="A148" t="s">
        <v>24</v>
      </c>
      <c r="B148">
        <v>2018</v>
      </c>
      <c r="C148">
        <v>317.27800000000002</v>
      </c>
      <c r="D148">
        <v>5568.5259999999998</v>
      </c>
      <c r="E148">
        <v>1693</v>
      </c>
      <c r="F148">
        <v>0.42969543147208128</v>
      </c>
      <c r="G148">
        <v>0</v>
      </c>
      <c r="H148">
        <v>16</v>
      </c>
      <c r="I148">
        <v>25.3</v>
      </c>
      <c r="J148">
        <v>10.664292604974396</v>
      </c>
      <c r="K148">
        <v>3.6</v>
      </c>
      <c r="L148">
        <v>46600</v>
      </c>
      <c r="M148">
        <v>19</v>
      </c>
    </row>
    <row r="149" spans="1:13" x14ac:dyDescent="0.25">
      <c r="A149" t="s">
        <v>25</v>
      </c>
      <c r="B149">
        <v>2018</v>
      </c>
      <c r="C149">
        <v>480.18799999999999</v>
      </c>
      <c r="D149">
        <v>3364.4749999999999</v>
      </c>
      <c r="E149">
        <v>1315</v>
      </c>
      <c r="F149">
        <v>0.43435177539223785</v>
      </c>
      <c r="G149">
        <v>0</v>
      </c>
      <c r="H149">
        <v>18</v>
      </c>
      <c r="I149">
        <v>27.5</v>
      </c>
      <c r="J149">
        <v>1.2138712251184369</v>
      </c>
      <c r="K149">
        <v>0.8</v>
      </c>
      <c r="L149">
        <v>40036</v>
      </c>
      <c r="M149">
        <v>16</v>
      </c>
    </row>
    <row r="150" spans="1:13" x14ac:dyDescent="0.25">
      <c r="A150" t="s">
        <v>27</v>
      </c>
      <c r="B150">
        <v>2018</v>
      </c>
      <c r="C150">
        <v>2233.7600000000002</v>
      </c>
      <c r="D150">
        <v>10819.404</v>
      </c>
      <c r="E150">
        <v>4206</v>
      </c>
      <c r="F150">
        <v>0.59900308568715877</v>
      </c>
      <c r="G150">
        <v>0</v>
      </c>
      <c r="H150">
        <v>16.399999999999999</v>
      </c>
      <c r="I150">
        <v>23.099999999999998</v>
      </c>
      <c r="J150">
        <v>2.1338537290299495</v>
      </c>
      <c r="K150">
        <v>2</v>
      </c>
      <c r="L150">
        <v>39496</v>
      </c>
      <c r="M150">
        <v>39</v>
      </c>
    </row>
    <row r="151" spans="1:13" x14ac:dyDescent="0.25">
      <c r="A151" t="s">
        <v>28</v>
      </c>
      <c r="B151">
        <v>2018</v>
      </c>
      <c r="C151">
        <v>2075</v>
      </c>
      <c r="D151">
        <v>14344</v>
      </c>
      <c r="E151">
        <v>8511</v>
      </c>
      <c r="F151">
        <v>4.3955440787893343</v>
      </c>
      <c r="G151">
        <v>0</v>
      </c>
      <c r="H151">
        <v>18.100000000000001</v>
      </c>
      <c r="I151">
        <v>17.2</v>
      </c>
      <c r="J151">
        <v>2.1993550022820738</v>
      </c>
      <c r="K151">
        <v>1.9</v>
      </c>
      <c r="L151">
        <v>46743</v>
      </c>
      <c r="M151">
        <v>66</v>
      </c>
    </row>
    <row r="152" spans="1:13" x14ac:dyDescent="0.25">
      <c r="A152" t="s">
        <v>30</v>
      </c>
      <c r="B152">
        <v>2018</v>
      </c>
      <c r="C152">
        <v>3461</v>
      </c>
      <c r="D152">
        <v>16427</v>
      </c>
      <c r="E152">
        <v>4933</v>
      </c>
      <c r="F152">
        <v>1.0642934196332254</v>
      </c>
      <c r="G152">
        <v>0</v>
      </c>
      <c r="H152">
        <v>16.700000000000003</v>
      </c>
      <c r="I152">
        <v>24.1</v>
      </c>
      <c r="J152">
        <v>1.3655455851417804</v>
      </c>
      <c r="K152">
        <v>3.4</v>
      </c>
      <c r="L152">
        <v>35700</v>
      </c>
      <c r="M152">
        <v>52</v>
      </c>
    </row>
    <row r="153" spans="1:13" x14ac:dyDescent="0.25">
      <c r="A153" t="s">
        <v>31</v>
      </c>
      <c r="B153">
        <v>2018</v>
      </c>
      <c r="C153">
        <v>910</v>
      </c>
      <c r="D153">
        <v>3985</v>
      </c>
      <c r="E153">
        <v>1112</v>
      </c>
      <c r="F153">
        <v>0.22441977800201818</v>
      </c>
      <c r="G153">
        <v>0</v>
      </c>
      <c r="H153">
        <v>17.8</v>
      </c>
      <c r="I153">
        <v>27</v>
      </c>
      <c r="J153">
        <v>2.0894541362530576</v>
      </c>
      <c r="K153">
        <v>1.8</v>
      </c>
      <c r="L153">
        <v>37274</v>
      </c>
      <c r="M153">
        <v>15</v>
      </c>
    </row>
    <row r="154" spans="1:13" x14ac:dyDescent="0.25">
      <c r="A154" t="s">
        <v>32</v>
      </c>
      <c r="B154">
        <v>2018</v>
      </c>
      <c r="C154">
        <v>762.75599999999997</v>
      </c>
      <c r="D154">
        <v>3864.6559999999999</v>
      </c>
      <c r="E154">
        <v>1073</v>
      </c>
      <c r="F154">
        <v>0.29316939890710381</v>
      </c>
      <c r="G154">
        <v>0</v>
      </c>
      <c r="H154">
        <v>24.6</v>
      </c>
      <c r="I154">
        <v>20.599999999999998</v>
      </c>
      <c r="J154">
        <v>1.2138712251184369</v>
      </c>
      <c r="K154">
        <v>1.9</v>
      </c>
      <c r="L154">
        <v>40165</v>
      </c>
      <c r="M154">
        <v>17</v>
      </c>
    </row>
    <row r="155" spans="1:13" x14ac:dyDescent="0.25">
      <c r="A155" t="s">
        <v>33</v>
      </c>
      <c r="B155">
        <v>2018</v>
      </c>
      <c r="C155">
        <v>216</v>
      </c>
      <c r="D155">
        <v>6634</v>
      </c>
      <c r="E155">
        <v>2374</v>
      </c>
      <c r="F155">
        <v>0.7014774166314901</v>
      </c>
      <c r="G155">
        <v>0</v>
      </c>
      <c r="H155">
        <v>15.7</v>
      </c>
      <c r="I155">
        <v>28.6</v>
      </c>
      <c r="J155">
        <v>1.6650647914959047</v>
      </c>
      <c r="K155">
        <v>1.1000000000000001</v>
      </c>
      <c r="L155">
        <v>44944</v>
      </c>
      <c r="M155">
        <v>23</v>
      </c>
    </row>
    <row r="156" spans="1:13" x14ac:dyDescent="0.25">
      <c r="A156" t="s">
        <v>34</v>
      </c>
      <c r="B156">
        <v>2018</v>
      </c>
      <c r="C156">
        <v>5517</v>
      </c>
      <c r="D156">
        <v>21780</v>
      </c>
      <c r="E156">
        <v>15340</v>
      </c>
      <c r="F156">
        <v>11.838467167853103</v>
      </c>
      <c r="G156">
        <v>0</v>
      </c>
      <c r="H156">
        <v>20.700000000000003</v>
      </c>
      <c r="I156">
        <v>13.700000000000001</v>
      </c>
      <c r="J156">
        <v>1.1784470506115523</v>
      </c>
      <c r="K156">
        <v>2.4</v>
      </c>
      <c r="L156">
        <v>49903</v>
      </c>
      <c r="M156">
        <v>91</v>
      </c>
    </row>
    <row r="157" spans="1:13" x14ac:dyDescent="0.25">
      <c r="A157" t="s">
        <v>35</v>
      </c>
      <c r="B157">
        <v>2018</v>
      </c>
      <c r="C157">
        <v>1303.0360000000001</v>
      </c>
      <c r="D157">
        <v>10832.578</v>
      </c>
      <c r="E157">
        <v>5761</v>
      </c>
      <c r="F157">
        <v>1.2494282334384859</v>
      </c>
      <c r="G157">
        <v>0</v>
      </c>
      <c r="H157">
        <v>19.100000000000001</v>
      </c>
      <c r="I157">
        <v>16.899999999999999</v>
      </c>
      <c r="J157">
        <v>3.0144995390428457</v>
      </c>
      <c r="K157">
        <v>1.4</v>
      </c>
      <c r="L157">
        <v>47024</v>
      </c>
      <c r="M157">
        <v>38</v>
      </c>
    </row>
    <row r="158" spans="1:13" x14ac:dyDescent="0.25">
      <c r="A158" t="s">
        <v>36</v>
      </c>
      <c r="B158">
        <v>2018</v>
      </c>
      <c r="C158">
        <v>2656</v>
      </c>
      <c r="D158">
        <v>20711</v>
      </c>
      <c r="E158">
        <v>11728</v>
      </c>
      <c r="F158">
        <v>1.4407862407862408</v>
      </c>
      <c r="G158">
        <v>0</v>
      </c>
      <c r="H158">
        <v>17.7</v>
      </c>
      <c r="I158">
        <v>22.9</v>
      </c>
      <c r="J158">
        <v>2.6051942403835224</v>
      </c>
      <c r="K158">
        <v>4.3</v>
      </c>
      <c r="L158">
        <v>41630</v>
      </c>
      <c r="M158">
        <v>83</v>
      </c>
    </row>
    <row r="159" spans="1:13" x14ac:dyDescent="0.25">
      <c r="A159" t="s">
        <v>38</v>
      </c>
      <c r="B159">
        <v>2018</v>
      </c>
      <c r="C159">
        <v>5640</v>
      </c>
      <c r="D159">
        <v>25153</v>
      </c>
      <c r="E159">
        <v>8984</v>
      </c>
      <c r="F159">
        <v>1.4125786163522014</v>
      </c>
      <c r="G159">
        <v>0</v>
      </c>
      <c r="H159">
        <v>13.5</v>
      </c>
      <c r="I159">
        <v>26.2</v>
      </c>
      <c r="J159">
        <v>2.3754504871831816</v>
      </c>
      <c r="K159">
        <v>2.4</v>
      </c>
      <c r="L159">
        <v>37185</v>
      </c>
      <c r="M159">
        <v>94</v>
      </c>
    </row>
    <row r="160" spans="1:13" x14ac:dyDescent="0.25">
      <c r="A160" t="s">
        <v>42</v>
      </c>
      <c r="B160">
        <v>2018</v>
      </c>
      <c r="C160">
        <v>1530.279</v>
      </c>
      <c r="D160">
        <v>6913.223</v>
      </c>
      <c r="E160">
        <v>2910</v>
      </c>
      <c r="F160">
        <v>0.83922134102379242</v>
      </c>
      <c r="G160">
        <v>0</v>
      </c>
      <c r="H160">
        <v>14.3</v>
      </c>
      <c r="I160">
        <v>26.699999999999996</v>
      </c>
      <c r="J160">
        <v>4.4394461075765514</v>
      </c>
      <c r="K160">
        <v>2</v>
      </c>
      <c r="L160">
        <v>43132</v>
      </c>
      <c r="M160">
        <v>34</v>
      </c>
    </row>
    <row r="161" spans="1:13" x14ac:dyDescent="0.25">
      <c r="A161" t="s">
        <v>44</v>
      </c>
      <c r="B161">
        <v>2018</v>
      </c>
      <c r="C161">
        <v>3537</v>
      </c>
      <c r="D161">
        <v>18469</v>
      </c>
      <c r="E161">
        <v>8533</v>
      </c>
      <c r="F161">
        <v>1.9521613485851896</v>
      </c>
      <c r="G161">
        <v>0</v>
      </c>
      <c r="H161">
        <v>19.5</v>
      </c>
      <c r="I161">
        <v>18.600000000000001</v>
      </c>
      <c r="J161">
        <v>1.8466842988359888</v>
      </c>
      <c r="K161">
        <v>9.5</v>
      </c>
      <c r="L161">
        <v>42768</v>
      </c>
      <c r="M161">
        <v>68</v>
      </c>
    </row>
    <row r="162" spans="1:13" x14ac:dyDescent="0.25">
      <c r="A162" t="s">
        <v>45</v>
      </c>
      <c r="B162">
        <v>2018</v>
      </c>
      <c r="C162">
        <v>2132</v>
      </c>
      <c r="D162">
        <v>11453</v>
      </c>
      <c r="E162">
        <v>4604</v>
      </c>
      <c r="F162">
        <v>1.5505163897620116</v>
      </c>
      <c r="G162">
        <v>0</v>
      </c>
      <c r="H162">
        <v>18.399999999999999</v>
      </c>
      <c r="I162">
        <v>23.6</v>
      </c>
      <c r="J162">
        <v>1.9998503352542787</v>
      </c>
      <c r="K162">
        <v>1.1000000000000001</v>
      </c>
      <c r="L162">
        <v>45219</v>
      </c>
      <c r="M162">
        <v>56</v>
      </c>
    </row>
    <row r="163" spans="1:13" x14ac:dyDescent="0.25">
      <c r="A163" t="s">
        <v>48</v>
      </c>
      <c r="B163">
        <v>2018</v>
      </c>
      <c r="C163">
        <v>344</v>
      </c>
      <c r="D163">
        <v>3145</v>
      </c>
      <c r="E163">
        <v>854</v>
      </c>
      <c r="F163">
        <v>0.3</v>
      </c>
      <c r="G163">
        <v>0</v>
      </c>
      <c r="H163">
        <v>16.899999999999999</v>
      </c>
      <c r="I163">
        <v>28.7</v>
      </c>
      <c r="J163">
        <v>4.4394461075765514</v>
      </c>
      <c r="K163">
        <v>1.2</v>
      </c>
      <c r="L163">
        <v>42197</v>
      </c>
      <c r="M163">
        <v>12</v>
      </c>
    </row>
    <row r="164" spans="1:13" x14ac:dyDescent="0.25">
      <c r="A164" t="s">
        <v>49</v>
      </c>
      <c r="B164">
        <v>2018</v>
      </c>
      <c r="C164">
        <v>1677.9190000000001</v>
      </c>
      <c r="D164">
        <v>5758.4359999999997</v>
      </c>
      <c r="E164">
        <v>1700</v>
      </c>
      <c r="F164">
        <v>0.60141509433962259</v>
      </c>
      <c r="G164">
        <v>0</v>
      </c>
      <c r="H164">
        <v>13.8</v>
      </c>
      <c r="I164">
        <v>28.1</v>
      </c>
      <c r="J164">
        <v>4.4394461075765506</v>
      </c>
      <c r="K164">
        <v>1.3</v>
      </c>
      <c r="L164">
        <v>35383</v>
      </c>
      <c r="M164">
        <v>27</v>
      </c>
    </row>
    <row r="165" spans="1:13" x14ac:dyDescent="0.25">
      <c r="A165" t="s">
        <v>54</v>
      </c>
      <c r="B165">
        <v>2018</v>
      </c>
      <c r="C165">
        <v>2978</v>
      </c>
      <c r="D165">
        <v>24838</v>
      </c>
      <c r="E165">
        <v>17631</v>
      </c>
      <c r="F165">
        <v>10.164889017007784</v>
      </c>
      <c r="G165">
        <v>0</v>
      </c>
      <c r="H165">
        <v>18.100000000000001</v>
      </c>
      <c r="I165">
        <v>21.599999999999998</v>
      </c>
      <c r="J165">
        <v>3.7892769276627991</v>
      </c>
      <c r="K165">
        <v>4.2</v>
      </c>
      <c r="L165">
        <v>45937</v>
      </c>
      <c r="M165">
        <v>97</v>
      </c>
    </row>
    <row r="166" spans="1:13" x14ac:dyDescent="0.25">
      <c r="A166" t="s">
        <v>56</v>
      </c>
      <c r="B166">
        <v>2018</v>
      </c>
      <c r="C166">
        <v>1882</v>
      </c>
      <c r="D166">
        <v>14062</v>
      </c>
      <c r="E166">
        <v>9870</v>
      </c>
      <c r="F166">
        <v>10.934188877920366</v>
      </c>
      <c r="G166">
        <v>0</v>
      </c>
      <c r="H166">
        <v>16.899999999999999</v>
      </c>
      <c r="I166">
        <v>21.3</v>
      </c>
      <c r="J166">
        <v>2.3057027970978732</v>
      </c>
      <c r="K166">
        <v>13.6</v>
      </c>
      <c r="L166">
        <v>39268</v>
      </c>
      <c r="M166">
        <v>49</v>
      </c>
    </row>
    <row r="167" spans="1:13" x14ac:dyDescent="0.25">
      <c r="A167" t="s">
        <v>57</v>
      </c>
      <c r="B167">
        <v>2018</v>
      </c>
      <c r="C167">
        <v>1507</v>
      </c>
      <c r="D167">
        <v>6662</v>
      </c>
      <c r="E167">
        <v>1444</v>
      </c>
      <c r="F167">
        <v>1.3182584269662923</v>
      </c>
      <c r="G167">
        <v>0</v>
      </c>
      <c r="H167">
        <v>13.2</v>
      </c>
      <c r="I167">
        <v>25.3</v>
      </c>
      <c r="J167">
        <v>1.6650647914959051</v>
      </c>
      <c r="K167">
        <v>2.2000000000000002</v>
      </c>
      <c r="L167">
        <v>38922</v>
      </c>
      <c r="M167">
        <v>29</v>
      </c>
    </row>
    <row r="168" spans="1:13" x14ac:dyDescent="0.25">
      <c r="A168" t="s">
        <v>60</v>
      </c>
      <c r="B168">
        <v>2018</v>
      </c>
      <c r="C168">
        <v>1569.3389999999999</v>
      </c>
      <c r="D168">
        <v>7027.48</v>
      </c>
      <c r="E168">
        <v>2094</v>
      </c>
      <c r="F168">
        <v>0.40739299610894941</v>
      </c>
      <c r="G168">
        <v>0</v>
      </c>
      <c r="H168">
        <v>17.100000000000001</v>
      </c>
      <c r="I168">
        <v>23.1</v>
      </c>
      <c r="J168">
        <v>2.0894541362530572</v>
      </c>
      <c r="K168">
        <v>5</v>
      </c>
      <c r="L168">
        <v>40899</v>
      </c>
      <c r="M168">
        <v>32</v>
      </c>
    </row>
    <row r="169" spans="1:13" x14ac:dyDescent="0.25">
      <c r="A169" t="s">
        <v>61</v>
      </c>
      <c r="B169">
        <v>2018</v>
      </c>
      <c r="C169">
        <v>1385</v>
      </c>
      <c r="D169">
        <v>9196</v>
      </c>
      <c r="E169">
        <v>2214</v>
      </c>
      <c r="F169">
        <v>0.39064843405381566</v>
      </c>
      <c r="G169">
        <v>0</v>
      </c>
      <c r="H169">
        <v>21.5</v>
      </c>
      <c r="I169">
        <v>19.399999999999999</v>
      </c>
      <c r="J169">
        <v>18.743159200171881</v>
      </c>
      <c r="K169">
        <v>1.4</v>
      </c>
      <c r="L169">
        <v>42184</v>
      </c>
      <c r="M169">
        <v>31</v>
      </c>
    </row>
    <row r="170" spans="1:13" x14ac:dyDescent="0.25">
      <c r="A170" t="s">
        <v>62</v>
      </c>
      <c r="B170">
        <v>2018</v>
      </c>
      <c r="C170">
        <v>905</v>
      </c>
      <c r="D170">
        <v>15120</v>
      </c>
      <c r="E170">
        <v>6795</v>
      </c>
      <c r="F170">
        <v>1.0342465753424657</v>
      </c>
      <c r="G170">
        <v>0</v>
      </c>
      <c r="H170">
        <v>18.899999999999999</v>
      </c>
      <c r="I170">
        <v>18.600000000000001</v>
      </c>
      <c r="J170">
        <v>0.92010135661417858</v>
      </c>
      <c r="K170">
        <v>6</v>
      </c>
      <c r="L170">
        <v>42551</v>
      </c>
      <c r="M170">
        <v>54</v>
      </c>
    </row>
    <row r="171" spans="1:13" x14ac:dyDescent="0.25">
      <c r="A171" t="s">
        <v>64</v>
      </c>
      <c r="B171">
        <v>2018</v>
      </c>
      <c r="C171">
        <v>1291</v>
      </c>
      <c r="D171">
        <v>7153</v>
      </c>
      <c r="E171">
        <v>2688</v>
      </c>
      <c r="F171">
        <v>1.010906355772847</v>
      </c>
      <c r="G171">
        <v>0</v>
      </c>
      <c r="H171">
        <v>16.7</v>
      </c>
      <c r="I171">
        <v>27.5</v>
      </c>
      <c r="J171">
        <v>2.4825997033740825</v>
      </c>
      <c r="K171">
        <v>1</v>
      </c>
      <c r="L171">
        <v>39524</v>
      </c>
      <c r="M171">
        <v>22</v>
      </c>
    </row>
    <row r="172" spans="1:13" x14ac:dyDescent="0.25">
      <c r="A172" t="s">
        <v>67</v>
      </c>
      <c r="B172">
        <v>2018</v>
      </c>
      <c r="C172">
        <v>2950</v>
      </c>
      <c r="D172">
        <v>13796</v>
      </c>
      <c r="E172">
        <v>6815</v>
      </c>
      <c r="F172">
        <v>1.9839883551673945</v>
      </c>
      <c r="G172">
        <v>0</v>
      </c>
      <c r="H172">
        <v>19.5</v>
      </c>
      <c r="I172">
        <v>20.399999999999999</v>
      </c>
      <c r="J172">
        <v>1.9133381676315162</v>
      </c>
      <c r="K172">
        <v>3.8</v>
      </c>
      <c r="L172">
        <v>43171</v>
      </c>
      <c r="M172">
        <v>56</v>
      </c>
    </row>
    <row r="173" spans="1:13" x14ac:dyDescent="0.25">
      <c r="A173" t="s">
        <v>69</v>
      </c>
      <c r="B173">
        <v>2018</v>
      </c>
      <c r="C173">
        <v>8488</v>
      </c>
      <c r="D173">
        <v>22551</v>
      </c>
      <c r="E173">
        <v>12032</v>
      </c>
      <c r="F173">
        <v>3.099378219932492</v>
      </c>
      <c r="G173">
        <v>0</v>
      </c>
      <c r="H173">
        <v>18</v>
      </c>
      <c r="I173">
        <v>21.799999999999997</v>
      </c>
      <c r="J173">
        <v>2.0300792031517356</v>
      </c>
      <c r="K173">
        <v>2.6</v>
      </c>
      <c r="L173">
        <v>43952</v>
      </c>
      <c r="M173">
        <v>104</v>
      </c>
    </row>
    <row r="174" spans="1:13" x14ac:dyDescent="0.25">
      <c r="A174" t="s">
        <v>72</v>
      </c>
      <c r="B174">
        <v>2018</v>
      </c>
      <c r="C174">
        <v>372</v>
      </c>
      <c r="D174">
        <v>4171</v>
      </c>
      <c r="E174">
        <v>1294</v>
      </c>
      <c r="F174">
        <v>0.20394011032308904</v>
      </c>
      <c r="G174">
        <v>0</v>
      </c>
      <c r="H174">
        <v>21.700000000000003</v>
      </c>
      <c r="I174">
        <v>19</v>
      </c>
      <c r="J174">
        <v>2.0038558401182582</v>
      </c>
      <c r="K174">
        <v>1.4</v>
      </c>
      <c r="L174">
        <v>49547</v>
      </c>
      <c r="M174">
        <v>21</v>
      </c>
    </row>
    <row r="175" spans="1:13" x14ac:dyDescent="0.25">
      <c r="A175" t="s">
        <v>73</v>
      </c>
      <c r="B175">
        <v>2018</v>
      </c>
      <c r="C175">
        <v>3078</v>
      </c>
      <c r="D175">
        <v>15129</v>
      </c>
      <c r="E175">
        <v>5478</v>
      </c>
      <c r="F175">
        <v>7.2244923592212675</v>
      </c>
      <c r="G175">
        <v>0</v>
      </c>
      <c r="H175">
        <v>14.3</v>
      </c>
      <c r="I175">
        <v>29.8</v>
      </c>
      <c r="J175">
        <v>1.1023946090386176</v>
      </c>
      <c r="K175">
        <v>2.6</v>
      </c>
      <c r="L175">
        <v>35047</v>
      </c>
      <c r="M175">
        <v>59</v>
      </c>
    </row>
    <row r="176" spans="1:13" x14ac:dyDescent="0.25">
      <c r="A176" t="s">
        <v>74</v>
      </c>
      <c r="B176">
        <v>2018</v>
      </c>
      <c r="C176">
        <v>6682</v>
      </c>
      <c r="D176">
        <v>31926</v>
      </c>
      <c r="E176">
        <v>11329</v>
      </c>
      <c r="F176">
        <v>1.962894400875433</v>
      </c>
      <c r="G176">
        <v>0</v>
      </c>
      <c r="H176">
        <v>13.900000000000002</v>
      </c>
      <c r="I176">
        <v>33.299999999999997</v>
      </c>
      <c r="J176">
        <v>3.9</v>
      </c>
      <c r="K176">
        <v>1.6</v>
      </c>
      <c r="L176">
        <v>38023</v>
      </c>
      <c r="M176">
        <v>117</v>
      </c>
    </row>
    <row r="177" spans="1:13" x14ac:dyDescent="0.25">
      <c r="A177" t="s">
        <v>7</v>
      </c>
      <c r="B177">
        <v>2018</v>
      </c>
      <c r="C177">
        <v>93682</v>
      </c>
      <c r="D177">
        <v>211511</v>
      </c>
      <c r="E177">
        <v>24807</v>
      </c>
      <c r="F177">
        <v>1562.8987762015668</v>
      </c>
      <c r="G177">
        <v>1</v>
      </c>
      <c r="H177">
        <v>5.5</v>
      </c>
      <c r="I177">
        <v>13.3</v>
      </c>
      <c r="J177">
        <v>1.611621959919042</v>
      </c>
      <c r="K177">
        <v>36.299999999999997</v>
      </c>
      <c r="L177">
        <v>50161</v>
      </c>
      <c r="M177">
        <v>776</v>
      </c>
    </row>
    <row r="178" spans="1:13" x14ac:dyDescent="0.25">
      <c r="A178" t="s">
        <v>8</v>
      </c>
      <c r="B178">
        <v>2018</v>
      </c>
      <c r="C178">
        <v>11255</v>
      </c>
      <c r="D178">
        <v>44025</v>
      </c>
      <c r="E178">
        <v>39735</v>
      </c>
      <c r="F178">
        <v>50.049833804013694</v>
      </c>
      <c r="G178">
        <v>1</v>
      </c>
      <c r="H178">
        <v>19</v>
      </c>
      <c r="I178">
        <v>18.100000000000001</v>
      </c>
      <c r="J178">
        <v>0.66355530431576759</v>
      </c>
      <c r="K178">
        <v>5.6</v>
      </c>
      <c r="L178">
        <v>51706</v>
      </c>
      <c r="M178">
        <v>167</v>
      </c>
    </row>
    <row r="179" spans="1:13" x14ac:dyDescent="0.25">
      <c r="A179" t="s">
        <v>10</v>
      </c>
      <c r="B179">
        <v>2018</v>
      </c>
      <c r="C179">
        <v>8739</v>
      </c>
      <c r="D179">
        <v>45164</v>
      </c>
      <c r="E179">
        <v>27039</v>
      </c>
      <c r="F179">
        <v>14.689939417627517</v>
      </c>
      <c r="G179">
        <v>1</v>
      </c>
      <c r="H179">
        <v>15.399999999999999</v>
      </c>
      <c r="I179">
        <v>29.6</v>
      </c>
      <c r="J179">
        <v>1.4391718370761386</v>
      </c>
      <c r="K179">
        <v>2.6</v>
      </c>
      <c r="L179">
        <v>37347</v>
      </c>
      <c r="M179">
        <v>166</v>
      </c>
    </row>
    <row r="180" spans="1:13" x14ac:dyDescent="0.25">
      <c r="A180" t="s">
        <v>11</v>
      </c>
      <c r="B180">
        <v>2018</v>
      </c>
      <c r="C180">
        <v>6856</v>
      </c>
      <c r="D180">
        <v>36147</v>
      </c>
      <c r="E180">
        <v>24810</v>
      </c>
      <c r="F180">
        <v>27.448910721913713</v>
      </c>
      <c r="G180">
        <v>1</v>
      </c>
      <c r="H180">
        <v>18.700000000000003</v>
      </c>
      <c r="I180">
        <v>20</v>
      </c>
      <c r="J180">
        <v>0.83112712227385555</v>
      </c>
      <c r="K180">
        <v>2.2999999999999998</v>
      </c>
      <c r="L180">
        <v>46903</v>
      </c>
      <c r="M180">
        <v>138</v>
      </c>
    </row>
    <row r="181" spans="1:13" x14ac:dyDescent="0.25">
      <c r="A181" t="s">
        <v>14</v>
      </c>
      <c r="B181">
        <v>2018</v>
      </c>
      <c r="C181">
        <v>22311</v>
      </c>
      <c r="D181">
        <v>44198</v>
      </c>
      <c r="E181">
        <v>45714</v>
      </c>
      <c r="F181">
        <v>1650.1083221210051</v>
      </c>
      <c r="G181">
        <v>1</v>
      </c>
      <c r="H181">
        <v>17.3</v>
      </c>
      <c r="I181">
        <v>21.7</v>
      </c>
      <c r="J181">
        <v>0.41982654063903296</v>
      </c>
      <c r="K181">
        <v>24.1</v>
      </c>
      <c r="L181">
        <v>55293</v>
      </c>
      <c r="M181">
        <v>161</v>
      </c>
    </row>
    <row r="182" spans="1:13" x14ac:dyDescent="0.25">
      <c r="A182" t="s">
        <v>15</v>
      </c>
      <c r="B182">
        <v>2018</v>
      </c>
      <c r="C182">
        <v>2074.9059999999999</v>
      </c>
      <c r="D182">
        <v>44248.737999999998</v>
      </c>
      <c r="E182">
        <v>51473</v>
      </c>
      <c r="F182">
        <v>2110.0929727026141</v>
      </c>
      <c r="G182">
        <v>1</v>
      </c>
      <c r="H182">
        <v>16.600000000000001</v>
      </c>
      <c r="I182">
        <v>20.399999999999999</v>
      </c>
      <c r="J182">
        <v>0.61129167585289768</v>
      </c>
      <c r="K182">
        <v>34.6</v>
      </c>
      <c r="L182">
        <v>46354</v>
      </c>
      <c r="M182">
        <v>141</v>
      </c>
    </row>
    <row r="183" spans="1:13" x14ac:dyDescent="0.25">
      <c r="A183" t="s">
        <v>17</v>
      </c>
      <c r="B183">
        <v>2018</v>
      </c>
      <c r="C183">
        <v>22435.616715715129</v>
      </c>
      <c r="D183">
        <v>114198</v>
      </c>
      <c r="E183">
        <v>117388</v>
      </c>
      <c r="F183">
        <v>2133.7782292874772</v>
      </c>
      <c r="G183">
        <v>1</v>
      </c>
      <c r="H183">
        <v>15.799999999999999</v>
      </c>
      <c r="I183">
        <v>18.899999999999999</v>
      </c>
      <c r="J183">
        <v>1.6951111426715157</v>
      </c>
      <c r="K183">
        <v>27.3</v>
      </c>
      <c r="L183">
        <v>48563</v>
      </c>
      <c r="M183">
        <v>475</v>
      </c>
    </row>
    <row r="184" spans="1:13" x14ac:dyDescent="0.25">
      <c r="A184" t="s">
        <v>20</v>
      </c>
      <c r="B184">
        <v>2018</v>
      </c>
      <c r="C184">
        <v>4719</v>
      </c>
      <c r="D184" s="15">
        <v>16363</v>
      </c>
      <c r="E184" s="15">
        <v>1845</v>
      </c>
      <c r="F184" s="15">
        <v>24.020202020202017</v>
      </c>
      <c r="G184" s="15">
        <v>1</v>
      </c>
      <c r="H184">
        <v>18</v>
      </c>
      <c r="I184">
        <v>21.1</v>
      </c>
      <c r="J184">
        <v>22.503128326971762</v>
      </c>
      <c r="K184">
        <v>24.5</v>
      </c>
      <c r="L184">
        <v>42662</v>
      </c>
      <c r="M184">
        <v>54</v>
      </c>
    </row>
    <row r="185" spans="1:13" x14ac:dyDescent="0.25">
      <c r="A185" t="s">
        <v>26</v>
      </c>
      <c r="B185">
        <v>2018</v>
      </c>
      <c r="C185">
        <v>8010</v>
      </c>
      <c r="D185">
        <v>26886</v>
      </c>
      <c r="E185">
        <v>24019</v>
      </c>
      <c r="F185">
        <v>570.13019575715771</v>
      </c>
      <c r="G185">
        <v>1</v>
      </c>
      <c r="H185">
        <v>18.2</v>
      </c>
      <c r="I185">
        <v>19.399999999999999</v>
      </c>
      <c r="J185">
        <v>1.8362262536706582</v>
      </c>
      <c r="K185">
        <v>4.3</v>
      </c>
      <c r="L185">
        <v>47149</v>
      </c>
      <c r="M185">
        <v>116</v>
      </c>
    </row>
    <row r="186" spans="1:13" x14ac:dyDescent="0.25">
      <c r="A186" t="s">
        <v>29</v>
      </c>
      <c r="B186">
        <v>2018</v>
      </c>
      <c r="C186">
        <v>2649</v>
      </c>
      <c r="D186">
        <v>64026</v>
      </c>
      <c r="E186">
        <v>37035</v>
      </c>
      <c r="F186">
        <v>2684.878959760274</v>
      </c>
      <c r="G186">
        <v>1</v>
      </c>
      <c r="H186">
        <v>13.7</v>
      </c>
      <c r="I186">
        <v>23.799999999999997</v>
      </c>
      <c r="J186">
        <v>0.63591431369803053</v>
      </c>
      <c r="K186">
        <v>9.6999999999999993</v>
      </c>
      <c r="L186">
        <v>51481</v>
      </c>
      <c r="M186">
        <v>331</v>
      </c>
    </row>
    <row r="187" spans="1:13" x14ac:dyDescent="0.25">
      <c r="A187" t="s">
        <v>37</v>
      </c>
      <c r="B187">
        <v>2018</v>
      </c>
      <c r="C187">
        <v>4359</v>
      </c>
      <c r="D187">
        <v>81650</v>
      </c>
      <c r="E187">
        <v>92312</v>
      </c>
      <c r="F187">
        <v>1644.4588435790904</v>
      </c>
      <c r="G187">
        <v>1</v>
      </c>
      <c r="H187">
        <v>16.799999999999997</v>
      </c>
      <c r="I187">
        <v>17.600000000000001</v>
      </c>
      <c r="J187">
        <v>1.3730734660502963</v>
      </c>
      <c r="K187">
        <v>18.8</v>
      </c>
      <c r="L187">
        <v>47887</v>
      </c>
      <c r="M187">
        <v>327</v>
      </c>
    </row>
    <row r="188" spans="1:13" x14ac:dyDescent="0.25">
      <c r="A188" t="s">
        <v>39</v>
      </c>
      <c r="B188">
        <v>2018</v>
      </c>
      <c r="C188">
        <v>11494</v>
      </c>
      <c r="D188">
        <v>58720</v>
      </c>
      <c r="E188">
        <v>67259</v>
      </c>
      <c r="F188">
        <v>890.71468769792216</v>
      </c>
      <c r="G188">
        <v>1</v>
      </c>
      <c r="H188">
        <v>17.8</v>
      </c>
      <c r="I188">
        <v>19.399999999999999</v>
      </c>
      <c r="J188">
        <v>0.65294169784632128</v>
      </c>
      <c r="K188">
        <v>14.7</v>
      </c>
      <c r="L188">
        <v>52031</v>
      </c>
      <c r="M188">
        <v>247</v>
      </c>
    </row>
    <row r="189" spans="1:13" x14ac:dyDescent="0.25">
      <c r="A189" t="s">
        <v>40</v>
      </c>
      <c r="B189">
        <v>2018</v>
      </c>
      <c r="C189">
        <v>4283</v>
      </c>
      <c r="D189">
        <v>44540</v>
      </c>
      <c r="E189">
        <v>35545</v>
      </c>
      <c r="F189">
        <v>58.817706917897155</v>
      </c>
      <c r="G189">
        <v>1</v>
      </c>
      <c r="H189">
        <v>20.200000000000003</v>
      </c>
      <c r="I189">
        <v>15.5</v>
      </c>
      <c r="J189">
        <v>1.0540641505951192</v>
      </c>
      <c r="K189">
        <v>4.0999999999999996</v>
      </c>
      <c r="L189">
        <v>47121</v>
      </c>
      <c r="M189">
        <v>161</v>
      </c>
    </row>
    <row r="190" spans="1:13" x14ac:dyDescent="0.25">
      <c r="A190" t="s">
        <v>41</v>
      </c>
      <c r="B190">
        <v>2018</v>
      </c>
      <c r="C190">
        <v>2489</v>
      </c>
      <c r="D190">
        <v>28767</v>
      </c>
      <c r="E190">
        <v>27177</v>
      </c>
      <c r="F190">
        <v>802.80426340388351</v>
      </c>
      <c r="G190">
        <v>1</v>
      </c>
      <c r="H190">
        <v>19.899999999999999</v>
      </c>
      <c r="I190">
        <v>18.3</v>
      </c>
      <c r="J190">
        <v>2.6916369826319362</v>
      </c>
      <c r="K190">
        <v>6</v>
      </c>
      <c r="L190">
        <v>46338</v>
      </c>
      <c r="M190">
        <v>125</v>
      </c>
    </row>
    <row r="191" spans="1:13" x14ac:dyDescent="0.25">
      <c r="A191" t="s">
        <v>43</v>
      </c>
      <c r="B191">
        <v>2018</v>
      </c>
      <c r="C191">
        <v>16656</v>
      </c>
      <c r="D191">
        <v>35441</v>
      </c>
      <c r="E191">
        <v>22166</v>
      </c>
      <c r="F191">
        <v>11.940292019089922</v>
      </c>
      <c r="G191">
        <v>1</v>
      </c>
      <c r="H191">
        <v>17.5</v>
      </c>
      <c r="I191">
        <v>19.7</v>
      </c>
      <c r="J191">
        <v>6.398827566930418</v>
      </c>
      <c r="K191">
        <v>10</v>
      </c>
      <c r="L191">
        <v>40299</v>
      </c>
      <c r="M191">
        <v>185</v>
      </c>
    </row>
    <row r="192" spans="1:13" x14ac:dyDescent="0.25">
      <c r="A192" t="s">
        <v>46</v>
      </c>
      <c r="B192">
        <v>2018</v>
      </c>
      <c r="C192">
        <v>17332.998</v>
      </c>
      <c r="D192">
        <v>39487</v>
      </c>
      <c r="E192">
        <v>36757</v>
      </c>
      <c r="F192">
        <v>2424.2602144228717</v>
      </c>
      <c r="G192">
        <v>1</v>
      </c>
      <c r="H192">
        <v>14.399999999999999</v>
      </c>
      <c r="I192">
        <v>19.7</v>
      </c>
      <c r="J192">
        <v>0.66782290782970544</v>
      </c>
      <c r="K192">
        <v>26.5</v>
      </c>
      <c r="L192">
        <v>51312</v>
      </c>
      <c r="M192">
        <v>150</v>
      </c>
    </row>
    <row r="193" spans="1:13" x14ac:dyDescent="0.25">
      <c r="A193" t="s">
        <v>47</v>
      </c>
      <c r="B193">
        <v>2018</v>
      </c>
      <c r="C193">
        <v>48172</v>
      </c>
      <c r="D193">
        <v>167378</v>
      </c>
      <c r="E193">
        <v>171496</v>
      </c>
      <c r="F193">
        <v>329.49076691729323</v>
      </c>
      <c r="G193">
        <v>1</v>
      </c>
      <c r="H193">
        <v>18.600000000000001</v>
      </c>
      <c r="I193">
        <v>17.7</v>
      </c>
      <c r="J193">
        <v>1.6989188560665336</v>
      </c>
      <c r="K193">
        <v>6.7</v>
      </c>
      <c r="L193">
        <v>46103</v>
      </c>
      <c r="M193">
        <v>692</v>
      </c>
    </row>
    <row r="194" spans="1:13" x14ac:dyDescent="0.25">
      <c r="A194" t="s">
        <v>50</v>
      </c>
      <c r="B194">
        <v>2018</v>
      </c>
      <c r="C194">
        <v>24732</v>
      </c>
      <c r="D194">
        <v>96292</v>
      </c>
      <c r="E194">
        <v>93426</v>
      </c>
      <c r="F194">
        <v>266.49684196440523</v>
      </c>
      <c r="G194">
        <v>1</v>
      </c>
      <c r="H194">
        <v>23.5</v>
      </c>
      <c r="I194">
        <v>12.1</v>
      </c>
      <c r="J194">
        <v>3.8101242464178156</v>
      </c>
      <c r="K194">
        <v>12.5</v>
      </c>
      <c r="L194">
        <v>44563</v>
      </c>
      <c r="M194">
        <v>420</v>
      </c>
    </row>
    <row r="195" spans="1:13" x14ac:dyDescent="0.25">
      <c r="A195" t="s">
        <v>51</v>
      </c>
      <c r="B195">
        <v>2018</v>
      </c>
      <c r="C195">
        <v>9164</v>
      </c>
      <c r="D195">
        <v>115295</v>
      </c>
      <c r="E195">
        <v>126125</v>
      </c>
      <c r="F195">
        <v>1360.0361360056922</v>
      </c>
      <c r="G195">
        <v>1</v>
      </c>
      <c r="H195">
        <v>17.200000000000003</v>
      </c>
      <c r="I195">
        <v>15.299999999999999</v>
      </c>
      <c r="J195">
        <v>3.1194824789992865</v>
      </c>
      <c r="K195">
        <v>32.299999999999997</v>
      </c>
      <c r="L195">
        <v>46543</v>
      </c>
      <c r="M195">
        <v>466</v>
      </c>
    </row>
    <row r="196" spans="1:13" x14ac:dyDescent="0.25">
      <c r="A196" t="s">
        <v>52</v>
      </c>
      <c r="B196">
        <v>2018</v>
      </c>
      <c r="C196">
        <v>2299.6640000000002</v>
      </c>
      <c r="D196">
        <v>34806.614000000001</v>
      </c>
      <c r="E196">
        <v>14102</v>
      </c>
      <c r="F196">
        <v>12.30421715947649</v>
      </c>
      <c r="G196">
        <v>1</v>
      </c>
      <c r="H196">
        <v>19.600000000000001</v>
      </c>
      <c r="I196">
        <v>16.600000000000001</v>
      </c>
      <c r="J196">
        <v>22.658748683883534</v>
      </c>
      <c r="K196">
        <v>4.4000000000000004</v>
      </c>
      <c r="L196">
        <v>49128</v>
      </c>
      <c r="M196">
        <v>133</v>
      </c>
    </row>
    <row r="197" spans="1:13" x14ac:dyDescent="0.25">
      <c r="A197" t="s">
        <v>53</v>
      </c>
      <c r="B197">
        <v>2018</v>
      </c>
      <c r="C197">
        <v>3767.14</v>
      </c>
      <c r="D197">
        <v>20804.115000000002</v>
      </c>
      <c r="E197">
        <v>14627</v>
      </c>
      <c r="F197">
        <v>481.22703207308126</v>
      </c>
      <c r="G197">
        <v>1</v>
      </c>
      <c r="H197">
        <v>19.8</v>
      </c>
      <c r="I197">
        <v>18.899999999999999</v>
      </c>
      <c r="J197">
        <v>7.2094078122766083</v>
      </c>
      <c r="K197">
        <v>3.7</v>
      </c>
      <c r="L197">
        <v>44817</v>
      </c>
      <c r="M197">
        <v>57</v>
      </c>
    </row>
    <row r="198" spans="1:13" x14ac:dyDescent="0.25">
      <c r="A198" t="s">
        <v>55</v>
      </c>
      <c r="B198">
        <v>2018</v>
      </c>
      <c r="C198">
        <v>585</v>
      </c>
      <c r="D198">
        <v>22381</v>
      </c>
      <c r="E198">
        <v>21260</v>
      </c>
      <c r="F198">
        <v>2729.2438113031294</v>
      </c>
      <c r="G198">
        <v>1</v>
      </c>
      <c r="H198">
        <v>17.5</v>
      </c>
      <c r="I198">
        <v>14.099999999999998</v>
      </c>
      <c r="J198">
        <v>1.0302773108499861</v>
      </c>
      <c r="K198">
        <v>26.1</v>
      </c>
      <c r="L198">
        <v>54255</v>
      </c>
      <c r="M198">
        <v>83</v>
      </c>
    </row>
    <row r="199" spans="1:13" x14ac:dyDescent="0.25">
      <c r="A199" t="s">
        <v>58</v>
      </c>
      <c r="B199">
        <v>2018</v>
      </c>
      <c r="C199">
        <v>9904</v>
      </c>
      <c r="D199">
        <v>16021</v>
      </c>
      <c r="E199">
        <v>4014</v>
      </c>
      <c r="F199">
        <v>37.200962888665998</v>
      </c>
      <c r="G199">
        <v>1</v>
      </c>
      <c r="H199">
        <v>25.9</v>
      </c>
      <c r="I199">
        <v>2.3000000000000003</v>
      </c>
      <c r="J199">
        <v>2.2752375448299889</v>
      </c>
      <c r="K199">
        <v>7.7</v>
      </c>
      <c r="L199">
        <v>84659</v>
      </c>
      <c r="M199">
        <v>54</v>
      </c>
    </row>
    <row r="200" spans="1:13" x14ac:dyDescent="0.25">
      <c r="A200" t="s">
        <v>59</v>
      </c>
      <c r="B200">
        <v>2018</v>
      </c>
      <c r="C200">
        <v>15297</v>
      </c>
      <c r="D200">
        <v>107013</v>
      </c>
      <c r="E200">
        <v>142558</v>
      </c>
      <c r="F200">
        <v>891.26710124668375</v>
      </c>
      <c r="G200">
        <v>1</v>
      </c>
      <c r="H200">
        <v>20</v>
      </c>
      <c r="I200">
        <v>14.1</v>
      </c>
      <c r="J200">
        <v>2.4739956475388225</v>
      </c>
      <c r="K200">
        <v>28.1</v>
      </c>
      <c r="L200">
        <v>45340</v>
      </c>
      <c r="M200">
        <v>379</v>
      </c>
    </row>
    <row r="201" spans="1:13" x14ac:dyDescent="0.25">
      <c r="A201" t="s">
        <v>63</v>
      </c>
      <c r="B201">
        <v>2018</v>
      </c>
      <c r="C201">
        <v>19139</v>
      </c>
      <c r="D201">
        <v>84862</v>
      </c>
      <c r="E201">
        <v>99697</v>
      </c>
      <c r="F201">
        <v>1044.4658366795134</v>
      </c>
      <c r="G201">
        <v>1</v>
      </c>
      <c r="H201">
        <v>17.799999999999997</v>
      </c>
      <c r="I201">
        <v>18.599999999999998</v>
      </c>
      <c r="J201">
        <v>1.070287748061969</v>
      </c>
      <c r="K201">
        <v>12.6</v>
      </c>
      <c r="L201">
        <v>48917</v>
      </c>
      <c r="M201">
        <v>388</v>
      </c>
    </row>
    <row r="202" spans="1:13" x14ac:dyDescent="0.25">
      <c r="A202" t="s">
        <v>65</v>
      </c>
      <c r="B202">
        <v>2018</v>
      </c>
      <c r="C202">
        <v>11196</v>
      </c>
      <c r="D202">
        <v>44425</v>
      </c>
      <c r="E202">
        <v>39150</v>
      </c>
      <c r="F202">
        <v>2729.939268181588</v>
      </c>
      <c r="G202">
        <v>1</v>
      </c>
      <c r="H202">
        <v>16.100000000000001</v>
      </c>
      <c r="I202">
        <v>19.2</v>
      </c>
      <c r="J202">
        <v>0.50396807763539342</v>
      </c>
      <c r="K202">
        <v>19.399999999999999</v>
      </c>
      <c r="L202">
        <v>56603</v>
      </c>
      <c r="M202">
        <v>178</v>
      </c>
    </row>
    <row r="203" spans="1:13" x14ac:dyDescent="0.25">
      <c r="A203" t="s">
        <v>66</v>
      </c>
      <c r="B203">
        <v>2018</v>
      </c>
      <c r="C203">
        <v>3458</v>
      </c>
      <c r="D203">
        <v>26026</v>
      </c>
      <c r="E203">
        <v>15249</v>
      </c>
      <c r="F203">
        <v>39.173932320532046</v>
      </c>
      <c r="G203">
        <v>1</v>
      </c>
      <c r="H203">
        <v>13.5</v>
      </c>
      <c r="I203">
        <v>39.5</v>
      </c>
      <c r="J203">
        <v>1.3530136492683424</v>
      </c>
      <c r="K203">
        <v>3.2</v>
      </c>
      <c r="L203">
        <v>32912</v>
      </c>
      <c r="M203">
        <v>106</v>
      </c>
    </row>
    <row r="204" spans="1:13" x14ac:dyDescent="0.25">
      <c r="A204" t="s">
        <v>68</v>
      </c>
      <c r="B204">
        <v>2018</v>
      </c>
      <c r="C204">
        <v>6944</v>
      </c>
      <c r="D204">
        <v>9488</v>
      </c>
      <c r="E204">
        <v>7946</v>
      </c>
      <c r="F204">
        <v>2244.9980244346248</v>
      </c>
      <c r="G204">
        <v>1</v>
      </c>
      <c r="H204">
        <v>15.3</v>
      </c>
      <c r="I204">
        <v>21.7</v>
      </c>
      <c r="J204">
        <v>0.45062818431339574</v>
      </c>
      <c r="K204">
        <v>21.6</v>
      </c>
      <c r="L204">
        <v>59114</v>
      </c>
      <c r="M204">
        <v>32</v>
      </c>
    </row>
    <row r="205" spans="1:13" x14ac:dyDescent="0.25">
      <c r="A205" t="s">
        <v>70</v>
      </c>
      <c r="B205">
        <v>2018</v>
      </c>
      <c r="C205">
        <v>9334</v>
      </c>
      <c r="D205">
        <v>56234</v>
      </c>
      <c r="E205">
        <v>60109</v>
      </c>
      <c r="F205">
        <v>1613.2910220528731</v>
      </c>
      <c r="G205">
        <v>1</v>
      </c>
      <c r="H205">
        <v>14.700000000000001</v>
      </c>
      <c r="I205">
        <v>17.5</v>
      </c>
      <c r="J205">
        <v>1.1222181682512278</v>
      </c>
      <c r="K205">
        <v>30.8</v>
      </c>
      <c r="L205">
        <v>46644</v>
      </c>
      <c r="M205">
        <v>204</v>
      </c>
    </row>
    <row r="206" spans="1:13" x14ac:dyDescent="0.25">
      <c r="A206" t="s">
        <v>71</v>
      </c>
      <c r="B206">
        <v>2018</v>
      </c>
      <c r="C206">
        <v>5570</v>
      </c>
      <c r="D206">
        <v>29909</v>
      </c>
      <c r="E206">
        <v>21767</v>
      </c>
      <c r="F206">
        <v>20.531268266761138</v>
      </c>
      <c r="G206">
        <v>1</v>
      </c>
      <c r="H206">
        <v>19.5</v>
      </c>
      <c r="I206">
        <v>17.600000000000001</v>
      </c>
      <c r="J206">
        <v>5.628530803058438</v>
      </c>
      <c r="K206">
        <v>6.2</v>
      </c>
      <c r="L206">
        <v>51629</v>
      </c>
      <c r="M206">
        <v>118</v>
      </c>
    </row>
    <row r="207" spans="1:13" x14ac:dyDescent="0.25">
      <c r="A207" t="s">
        <v>47</v>
      </c>
      <c r="B207">
        <v>2019</v>
      </c>
      <c r="C207">
        <v>49236</v>
      </c>
      <c r="D207">
        <v>172946</v>
      </c>
      <c r="E207">
        <v>172938</v>
      </c>
      <c r="F207">
        <v>332.26124369747902</v>
      </c>
      <c r="G207">
        <v>1</v>
      </c>
      <c r="H207">
        <v>18.5</v>
      </c>
      <c r="I207">
        <v>18.2</v>
      </c>
      <c r="J207">
        <v>1.6989188560665336</v>
      </c>
      <c r="K207">
        <v>6.7</v>
      </c>
      <c r="L207">
        <v>46103</v>
      </c>
      <c r="M207">
        <v>694</v>
      </c>
    </row>
    <row r="208" spans="1:13" x14ac:dyDescent="0.25">
      <c r="A208" t="s">
        <v>59</v>
      </c>
      <c r="B208">
        <v>2019</v>
      </c>
      <c r="C208">
        <v>17253</v>
      </c>
      <c r="D208">
        <v>111483</v>
      </c>
      <c r="E208">
        <v>143560</v>
      </c>
      <c r="F208">
        <v>897.53156648503705</v>
      </c>
      <c r="G208">
        <v>1</v>
      </c>
      <c r="H208">
        <v>20</v>
      </c>
      <c r="I208">
        <v>14.5</v>
      </c>
      <c r="J208">
        <v>2.4739956475388225</v>
      </c>
      <c r="K208">
        <v>28.1</v>
      </c>
      <c r="L208">
        <v>45340</v>
      </c>
      <c r="M208">
        <v>399</v>
      </c>
    </row>
    <row r="209" spans="1:13" x14ac:dyDescent="0.25">
      <c r="A209" t="s">
        <v>51</v>
      </c>
      <c r="B209">
        <v>2019</v>
      </c>
      <c r="C209">
        <v>9657</v>
      </c>
      <c r="D209">
        <v>117603</v>
      </c>
      <c r="E209">
        <v>127740</v>
      </c>
      <c r="F209">
        <v>1377.4510684905224</v>
      </c>
      <c r="G209">
        <v>1</v>
      </c>
      <c r="H209">
        <v>17.100000000000001</v>
      </c>
      <c r="I209">
        <v>15.6</v>
      </c>
      <c r="J209">
        <v>3.1194824789992865</v>
      </c>
      <c r="K209">
        <v>32.299999999999997</v>
      </c>
      <c r="L209">
        <v>46543</v>
      </c>
      <c r="M209">
        <v>464</v>
      </c>
    </row>
    <row r="210" spans="1:13" x14ac:dyDescent="0.25">
      <c r="A210" t="s">
        <v>17</v>
      </c>
      <c r="B210">
        <v>2019</v>
      </c>
      <c r="C210">
        <v>21481</v>
      </c>
      <c r="D210">
        <v>118930</v>
      </c>
      <c r="E210">
        <v>118943</v>
      </c>
      <c r="F210">
        <v>2162.0436835633996</v>
      </c>
      <c r="G210">
        <v>1</v>
      </c>
      <c r="H210">
        <v>15.600000000000001</v>
      </c>
      <c r="I210">
        <v>19.099999999999998</v>
      </c>
      <c r="J210">
        <v>1.6951111426715157</v>
      </c>
      <c r="K210">
        <v>27.3</v>
      </c>
      <c r="L210">
        <v>48563</v>
      </c>
      <c r="M210">
        <v>461</v>
      </c>
    </row>
    <row r="211" spans="1:13" x14ac:dyDescent="0.25">
      <c r="A211" t="s">
        <v>63</v>
      </c>
      <c r="B211">
        <v>2019</v>
      </c>
      <c r="C211">
        <v>20482</v>
      </c>
      <c r="D211">
        <v>89350</v>
      </c>
      <c r="E211">
        <v>100261</v>
      </c>
      <c r="F211">
        <v>1050.3745273310601</v>
      </c>
      <c r="G211">
        <v>1</v>
      </c>
      <c r="H211">
        <v>17.600000000000001</v>
      </c>
      <c r="I211">
        <v>19.099999999999998</v>
      </c>
      <c r="J211">
        <v>1.070287748061969</v>
      </c>
      <c r="K211">
        <v>12.6</v>
      </c>
      <c r="L211">
        <v>48917</v>
      </c>
      <c r="M211">
        <v>387</v>
      </c>
    </row>
    <row r="212" spans="1:13" x14ac:dyDescent="0.25">
      <c r="A212" t="s">
        <v>50</v>
      </c>
      <c r="B212">
        <v>2019</v>
      </c>
      <c r="C212">
        <v>26016</v>
      </c>
      <c r="D212">
        <v>99221</v>
      </c>
      <c r="E212">
        <v>94848</v>
      </c>
      <c r="F212">
        <v>270.55308443730769</v>
      </c>
      <c r="G212">
        <v>1</v>
      </c>
      <c r="H212">
        <v>23.6</v>
      </c>
      <c r="I212">
        <v>12</v>
      </c>
      <c r="J212">
        <v>3.8101242464178156</v>
      </c>
      <c r="K212">
        <v>12.5</v>
      </c>
      <c r="L212">
        <v>44563</v>
      </c>
      <c r="M212">
        <v>411</v>
      </c>
    </row>
    <row r="213" spans="1:13" x14ac:dyDescent="0.25">
      <c r="A213" t="s">
        <v>37</v>
      </c>
      <c r="B213">
        <v>2019</v>
      </c>
      <c r="C213">
        <v>4090</v>
      </c>
      <c r="D213">
        <v>83503</v>
      </c>
      <c r="E213">
        <v>93448</v>
      </c>
      <c r="F213">
        <v>1664.6957060271563</v>
      </c>
      <c r="G213">
        <v>1</v>
      </c>
      <c r="H213">
        <v>16.899999999999999</v>
      </c>
      <c r="I213">
        <v>17.799999999999997</v>
      </c>
      <c r="J213">
        <v>1.3730734660502963</v>
      </c>
      <c r="K213">
        <v>18.8</v>
      </c>
      <c r="L213">
        <v>47887</v>
      </c>
      <c r="M213">
        <v>333</v>
      </c>
    </row>
    <row r="214" spans="1:13" x14ac:dyDescent="0.25">
      <c r="A214" t="s">
        <v>39</v>
      </c>
      <c r="B214">
        <v>2019</v>
      </c>
      <c r="C214">
        <v>13294</v>
      </c>
      <c r="D214">
        <v>60259</v>
      </c>
      <c r="E214">
        <v>67474</v>
      </c>
      <c r="F214">
        <v>893.56194468739636</v>
      </c>
      <c r="G214">
        <v>1</v>
      </c>
      <c r="H214">
        <v>17.700000000000003</v>
      </c>
      <c r="I214">
        <v>19.600000000000001</v>
      </c>
      <c r="J214">
        <v>0.65294169784632128</v>
      </c>
      <c r="K214">
        <v>14.7</v>
      </c>
      <c r="L214">
        <v>52031</v>
      </c>
      <c r="M214">
        <v>249</v>
      </c>
    </row>
    <row r="215" spans="1:13" x14ac:dyDescent="0.25">
      <c r="A215" t="s">
        <v>70</v>
      </c>
      <c r="B215">
        <v>2019</v>
      </c>
      <c r="C215">
        <v>8583</v>
      </c>
      <c r="D215">
        <v>59399</v>
      </c>
      <c r="E215">
        <v>60842</v>
      </c>
      <c r="F215">
        <v>1632.9643208794173</v>
      </c>
      <c r="G215">
        <v>1</v>
      </c>
      <c r="H215">
        <v>14.799999999999999</v>
      </c>
      <c r="I215">
        <v>17.5</v>
      </c>
      <c r="J215">
        <v>1.1222181682512278</v>
      </c>
      <c r="K215">
        <v>30.8</v>
      </c>
      <c r="L215">
        <v>46644</v>
      </c>
      <c r="M215">
        <v>221</v>
      </c>
    </row>
    <row r="216" spans="1:13" x14ac:dyDescent="0.25">
      <c r="A216" t="s">
        <v>15</v>
      </c>
      <c r="B216">
        <v>2019</v>
      </c>
      <c r="C216">
        <v>2262.739</v>
      </c>
      <c r="D216">
        <v>48002.213000000003</v>
      </c>
      <c r="E216">
        <v>52192</v>
      </c>
      <c r="F216">
        <v>2139.567781774811</v>
      </c>
      <c r="G216">
        <v>1</v>
      </c>
      <c r="H216">
        <v>16.600000000000001</v>
      </c>
      <c r="I216">
        <v>20.299999999999997</v>
      </c>
      <c r="J216">
        <v>0.61129167585289768</v>
      </c>
      <c r="K216">
        <v>34.6</v>
      </c>
      <c r="L216">
        <v>46354</v>
      </c>
      <c r="M216">
        <v>139</v>
      </c>
    </row>
    <row r="217" spans="1:13" x14ac:dyDescent="0.25">
      <c r="A217" t="s">
        <v>14</v>
      </c>
      <c r="B217">
        <v>2019</v>
      </c>
      <c r="C217">
        <v>23244</v>
      </c>
      <c r="D217">
        <v>45713</v>
      </c>
      <c r="E217">
        <v>45816</v>
      </c>
      <c r="F217">
        <v>1653.7901493261572</v>
      </c>
      <c r="G217">
        <v>1</v>
      </c>
      <c r="H217">
        <v>17.200000000000003</v>
      </c>
      <c r="I217">
        <v>22.2</v>
      </c>
      <c r="J217">
        <v>0.41982654063903296</v>
      </c>
      <c r="K217">
        <v>24.1</v>
      </c>
      <c r="L217">
        <v>55293</v>
      </c>
      <c r="M217">
        <v>161</v>
      </c>
    </row>
    <row r="218" spans="1:13" x14ac:dyDescent="0.25">
      <c r="A218" t="s">
        <v>8</v>
      </c>
      <c r="B218">
        <v>2019</v>
      </c>
      <c r="C218">
        <v>9664</v>
      </c>
      <c r="D218">
        <v>44609</v>
      </c>
      <c r="E218">
        <v>39977</v>
      </c>
      <c r="F218">
        <v>50.354654737210403</v>
      </c>
      <c r="G218">
        <v>1</v>
      </c>
      <c r="H218">
        <v>18.8</v>
      </c>
      <c r="I218">
        <v>18.899999999999999</v>
      </c>
      <c r="J218">
        <v>0.66355530431576759</v>
      </c>
      <c r="K218">
        <v>5.6</v>
      </c>
      <c r="L218">
        <v>51706</v>
      </c>
      <c r="M218">
        <v>182</v>
      </c>
    </row>
    <row r="219" spans="1:13" x14ac:dyDescent="0.25">
      <c r="A219" t="s">
        <v>65</v>
      </c>
      <c r="B219">
        <v>2019</v>
      </c>
      <c r="C219">
        <v>11258</v>
      </c>
      <c r="D219">
        <v>44426</v>
      </c>
      <c r="E219">
        <v>39208</v>
      </c>
      <c r="F219">
        <v>2733.9836226529683</v>
      </c>
      <c r="G219">
        <v>1</v>
      </c>
      <c r="H219">
        <v>16</v>
      </c>
      <c r="I219">
        <v>19.399999999999999</v>
      </c>
      <c r="J219">
        <v>0.50396807763539342</v>
      </c>
      <c r="K219">
        <v>19.399999999999999</v>
      </c>
      <c r="L219">
        <v>56603</v>
      </c>
      <c r="M219">
        <v>170</v>
      </c>
    </row>
    <row r="220" spans="1:13" x14ac:dyDescent="0.25">
      <c r="A220" t="s">
        <v>29</v>
      </c>
      <c r="B220">
        <v>2019</v>
      </c>
      <c r="C220">
        <v>2764</v>
      </c>
      <c r="D220">
        <v>65849</v>
      </c>
      <c r="E220">
        <v>37435</v>
      </c>
      <c r="F220">
        <v>2713.8772474315065</v>
      </c>
      <c r="G220">
        <v>1</v>
      </c>
      <c r="H220">
        <v>13.700000000000001</v>
      </c>
      <c r="I220">
        <v>24.5</v>
      </c>
      <c r="J220">
        <v>0.63591431369803053</v>
      </c>
      <c r="K220">
        <v>9.6999999999999993</v>
      </c>
      <c r="L220">
        <v>51481</v>
      </c>
      <c r="M220">
        <v>340</v>
      </c>
    </row>
    <row r="221" spans="1:13" x14ac:dyDescent="0.25">
      <c r="A221" t="s">
        <v>46</v>
      </c>
      <c r="B221">
        <v>2019</v>
      </c>
      <c r="C221">
        <v>17923.714</v>
      </c>
      <c r="D221">
        <v>41985.642</v>
      </c>
      <c r="E221">
        <v>37056</v>
      </c>
      <c r="F221">
        <v>2443.9803712395988</v>
      </c>
      <c r="G221">
        <v>1</v>
      </c>
      <c r="H221">
        <v>14.799999999999999</v>
      </c>
      <c r="I221">
        <v>20.099999999999998</v>
      </c>
      <c r="J221">
        <v>0.66782290782970544</v>
      </c>
      <c r="K221">
        <v>26.5</v>
      </c>
      <c r="L221">
        <v>51312</v>
      </c>
      <c r="M221">
        <v>152</v>
      </c>
    </row>
    <row r="222" spans="1:13" x14ac:dyDescent="0.25">
      <c r="A222" t="s">
        <v>40</v>
      </c>
      <c r="B222">
        <v>2019</v>
      </c>
      <c r="C222">
        <v>4352</v>
      </c>
      <c r="D222">
        <v>46081</v>
      </c>
      <c r="E222">
        <v>36571</v>
      </c>
      <c r="F222">
        <v>60.515469396382521</v>
      </c>
      <c r="G222">
        <v>1</v>
      </c>
      <c r="H222">
        <v>20.2</v>
      </c>
      <c r="I222">
        <v>15.7</v>
      </c>
      <c r="J222">
        <v>1.0540641505951192</v>
      </c>
      <c r="K222">
        <v>4.0999999999999996</v>
      </c>
      <c r="L222">
        <v>47121</v>
      </c>
      <c r="M222">
        <v>162</v>
      </c>
    </row>
    <row r="223" spans="1:13" x14ac:dyDescent="0.25">
      <c r="A223" t="s">
        <v>10</v>
      </c>
      <c r="B223">
        <v>2019</v>
      </c>
      <c r="C223">
        <v>8620</v>
      </c>
      <c r="D223">
        <v>46979</v>
      </c>
      <c r="E223">
        <v>27427</v>
      </c>
      <c r="F223">
        <v>14.900734805550128</v>
      </c>
      <c r="G223">
        <v>1</v>
      </c>
      <c r="H223">
        <v>15.100000000000001</v>
      </c>
      <c r="I223">
        <v>30.299999999999997</v>
      </c>
      <c r="J223">
        <v>1.4391718370761386</v>
      </c>
      <c r="K223">
        <v>2.6</v>
      </c>
      <c r="L223">
        <v>37347</v>
      </c>
      <c r="M223">
        <v>186</v>
      </c>
    </row>
    <row r="224" spans="1:13" x14ac:dyDescent="0.25">
      <c r="A224" t="s">
        <v>41</v>
      </c>
      <c r="B224">
        <v>2019</v>
      </c>
      <c r="C224">
        <v>2554</v>
      </c>
      <c r="D224">
        <v>31399</v>
      </c>
      <c r="E224">
        <v>27275</v>
      </c>
      <c r="F224">
        <v>805.69916783827932</v>
      </c>
      <c r="G224">
        <v>1</v>
      </c>
      <c r="H224">
        <v>20.099999999999998</v>
      </c>
      <c r="I224">
        <v>18.600000000000001</v>
      </c>
      <c r="J224">
        <v>2.6916369826319362</v>
      </c>
      <c r="K224">
        <v>6</v>
      </c>
      <c r="L224">
        <v>46338</v>
      </c>
      <c r="M224">
        <v>127</v>
      </c>
    </row>
    <row r="225" spans="1:13" x14ac:dyDescent="0.25">
      <c r="A225" t="s">
        <v>7</v>
      </c>
      <c r="B225">
        <v>2019</v>
      </c>
      <c r="C225">
        <v>98821</v>
      </c>
      <c r="D225">
        <v>216917</v>
      </c>
      <c r="E225">
        <v>25456</v>
      </c>
      <c r="F225">
        <v>1603.7872877408427</v>
      </c>
      <c r="G225">
        <v>1</v>
      </c>
      <c r="H225">
        <v>5.7</v>
      </c>
      <c r="I225">
        <v>13.599999999999998</v>
      </c>
      <c r="J225">
        <v>1.611621959919042</v>
      </c>
      <c r="K225">
        <v>36.299999999999997</v>
      </c>
      <c r="L225">
        <v>50161</v>
      </c>
      <c r="M225">
        <v>799</v>
      </c>
    </row>
    <row r="226" spans="1:13" x14ac:dyDescent="0.25">
      <c r="A226" t="s">
        <v>11</v>
      </c>
      <c r="B226">
        <v>2019</v>
      </c>
      <c r="C226">
        <v>6699</v>
      </c>
      <c r="D226">
        <v>37009</v>
      </c>
      <c r="E226">
        <v>25021</v>
      </c>
      <c r="F226">
        <v>27.682353695002135</v>
      </c>
      <c r="G226">
        <v>1</v>
      </c>
      <c r="H226">
        <v>18.5</v>
      </c>
      <c r="I226">
        <v>20.400000000000002</v>
      </c>
      <c r="J226">
        <v>0.83112712227385555</v>
      </c>
      <c r="K226">
        <v>2.2999999999999998</v>
      </c>
      <c r="L226">
        <v>46903</v>
      </c>
      <c r="M226">
        <v>136</v>
      </c>
    </row>
    <row r="227" spans="1:13" x14ac:dyDescent="0.25">
      <c r="A227" t="s">
        <v>26</v>
      </c>
      <c r="B227">
        <v>2019</v>
      </c>
      <c r="C227">
        <v>8384</v>
      </c>
      <c r="D227">
        <v>28790</v>
      </c>
      <c r="E227">
        <v>24416</v>
      </c>
      <c r="F227">
        <v>579.55363918592616</v>
      </c>
      <c r="G227">
        <v>1</v>
      </c>
      <c r="H227">
        <v>18.200000000000003</v>
      </c>
      <c r="I227">
        <v>19.599999999999998</v>
      </c>
      <c r="J227">
        <v>1.8362262536706582</v>
      </c>
      <c r="K227">
        <v>4.3</v>
      </c>
      <c r="L227">
        <v>47149</v>
      </c>
      <c r="M227">
        <v>128</v>
      </c>
    </row>
    <row r="228" spans="1:13" x14ac:dyDescent="0.25">
      <c r="A228" t="s">
        <v>43</v>
      </c>
      <c r="B228">
        <v>2019</v>
      </c>
      <c r="C228">
        <v>17685</v>
      </c>
      <c r="D228">
        <v>37273</v>
      </c>
      <c r="E228">
        <v>22495</v>
      </c>
      <c r="F228">
        <v>12.117516420167274</v>
      </c>
      <c r="G228">
        <v>1</v>
      </c>
      <c r="H228">
        <v>17.399999999999999</v>
      </c>
      <c r="I228">
        <v>20</v>
      </c>
      <c r="J228">
        <v>6.398827566930418</v>
      </c>
      <c r="K228">
        <v>10</v>
      </c>
      <c r="L228">
        <v>40299</v>
      </c>
      <c r="M228">
        <v>179</v>
      </c>
    </row>
    <row r="229" spans="1:13" x14ac:dyDescent="0.25">
      <c r="A229" t="s">
        <v>71</v>
      </c>
      <c r="B229">
        <v>2019</v>
      </c>
      <c r="C229">
        <v>5787</v>
      </c>
      <c r="D229">
        <v>30203</v>
      </c>
      <c r="E229">
        <v>21665</v>
      </c>
      <c r="F229">
        <v>20.435058896466213</v>
      </c>
      <c r="G229">
        <v>1</v>
      </c>
      <c r="H229">
        <v>19.2</v>
      </c>
      <c r="I229">
        <v>18.100000000000001</v>
      </c>
      <c r="J229">
        <v>5.628530803058438</v>
      </c>
      <c r="K229">
        <v>6.2</v>
      </c>
      <c r="L229">
        <v>51629</v>
      </c>
      <c r="M229">
        <v>117</v>
      </c>
    </row>
    <row r="230" spans="1:13" x14ac:dyDescent="0.25">
      <c r="A230" t="s">
        <v>55</v>
      </c>
      <c r="B230">
        <v>2019</v>
      </c>
      <c r="C230">
        <v>2493</v>
      </c>
      <c r="D230">
        <v>23729</v>
      </c>
      <c r="E230">
        <v>21520</v>
      </c>
      <c r="F230">
        <v>2762.6212050443719</v>
      </c>
      <c r="G230">
        <v>1</v>
      </c>
      <c r="H230">
        <v>17.899999999999999</v>
      </c>
      <c r="I230">
        <v>14.399999999999999</v>
      </c>
      <c r="J230">
        <v>1.0302773108499861</v>
      </c>
      <c r="K230">
        <v>26.1</v>
      </c>
      <c r="L230">
        <v>54255</v>
      </c>
      <c r="M230">
        <v>83</v>
      </c>
    </row>
    <row r="231" spans="1:13" x14ac:dyDescent="0.25">
      <c r="A231" t="s">
        <v>54</v>
      </c>
      <c r="B231">
        <v>2019</v>
      </c>
      <c r="C231">
        <v>2994</v>
      </c>
      <c r="D231">
        <v>28298</v>
      </c>
      <c r="E231">
        <v>17634</v>
      </c>
      <c r="F231">
        <v>10.166618622081291</v>
      </c>
      <c r="G231">
        <v>0</v>
      </c>
      <c r="H231">
        <v>18</v>
      </c>
      <c r="I231">
        <v>21.8</v>
      </c>
      <c r="J231">
        <v>3.7892769276627991</v>
      </c>
      <c r="K231">
        <v>4.2</v>
      </c>
      <c r="L231">
        <v>45937</v>
      </c>
      <c r="M231">
        <v>90</v>
      </c>
    </row>
    <row r="232" spans="1:13" x14ac:dyDescent="0.25">
      <c r="A232" t="s">
        <v>66</v>
      </c>
      <c r="B232">
        <v>2019</v>
      </c>
      <c r="C232">
        <v>4453</v>
      </c>
      <c r="D232">
        <v>27433</v>
      </c>
      <c r="E232">
        <v>15465</v>
      </c>
      <c r="F232">
        <v>39.72882571558975</v>
      </c>
      <c r="G232">
        <v>1</v>
      </c>
      <c r="H232">
        <v>13.4</v>
      </c>
      <c r="I232">
        <v>40.4</v>
      </c>
      <c r="J232">
        <v>1.3530136492683424</v>
      </c>
      <c r="K232">
        <v>3.2</v>
      </c>
      <c r="L232">
        <v>32912</v>
      </c>
      <c r="M232">
        <v>109</v>
      </c>
    </row>
    <row r="233" spans="1:13" x14ac:dyDescent="0.25">
      <c r="A233" t="s">
        <v>34</v>
      </c>
      <c r="B233">
        <v>2019</v>
      </c>
      <c r="C233">
        <v>6749</v>
      </c>
      <c r="D233">
        <v>23405</v>
      </c>
      <c r="E233">
        <v>15359</v>
      </c>
      <c r="F233">
        <v>11.853130197591645</v>
      </c>
      <c r="G233">
        <v>0</v>
      </c>
      <c r="H233">
        <v>20.5</v>
      </c>
      <c r="I233">
        <v>14.3</v>
      </c>
      <c r="J233">
        <v>1.1784470506115523</v>
      </c>
      <c r="K233">
        <v>2.4</v>
      </c>
      <c r="L233">
        <v>49903</v>
      </c>
      <c r="M233">
        <v>90</v>
      </c>
    </row>
    <row r="234" spans="1:13" x14ac:dyDescent="0.25">
      <c r="A234" t="s">
        <v>22</v>
      </c>
      <c r="B234">
        <v>2019</v>
      </c>
      <c r="C234">
        <v>3924</v>
      </c>
      <c r="D234">
        <v>34232</v>
      </c>
      <c r="E234">
        <v>15010</v>
      </c>
      <c r="F234">
        <v>19.209944751381215</v>
      </c>
      <c r="G234">
        <v>0</v>
      </c>
      <c r="H234">
        <v>15.4</v>
      </c>
      <c r="I234">
        <v>28.700000000000003</v>
      </c>
      <c r="J234">
        <v>2.7132628436433275</v>
      </c>
      <c r="K234">
        <v>2.1</v>
      </c>
      <c r="L234">
        <v>41103</v>
      </c>
      <c r="M234">
        <v>90</v>
      </c>
    </row>
    <row r="235" spans="1:13" x14ac:dyDescent="0.25">
      <c r="A235" t="s">
        <v>53</v>
      </c>
      <c r="B235">
        <v>2019</v>
      </c>
      <c r="C235">
        <v>4072.107</v>
      </c>
      <c r="D235">
        <v>20643.573</v>
      </c>
      <c r="E235">
        <v>14718</v>
      </c>
      <c r="F235">
        <v>484.22092418483692</v>
      </c>
      <c r="G235">
        <v>1</v>
      </c>
      <c r="H235">
        <v>19.899999999999999</v>
      </c>
      <c r="I235">
        <v>19.399999999999999</v>
      </c>
      <c r="J235">
        <v>7.2094078122766083</v>
      </c>
      <c r="K235">
        <v>3.7</v>
      </c>
      <c r="L235">
        <v>44817</v>
      </c>
      <c r="M235">
        <v>60</v>
      </c>
    </row>
    <row r="236" spans="1:13" x14ac:dyDescent="0.25">
      <c r="A236" t="s">
        <v>52</v>
      </c>
      <c r="B236">
        <v>2019</v>
      </c>
      <c r="C236">
        <v>2167.5010000000002</v>
      </c>
      <c r="D236">
        <v>32278.964</v>
      </c>
      <c r="E236">
        <v>13862</v>
      </c>
      <c r="F236">
        <v>12.094813378574891</v>
      </c>
      <c r="G236">
        <v>1</v>
      </c>
      <c r="H236">
        <v>19.100000000000001</v>
      </c>
      <c r="I236">
        <v>17.3</v>
      </c>
      <c r="J236">
        <v>22.658748683883534</v>
      </c>
      <c r="K236">
        <v>4.4000000000000004</v>
      </c>
      <c r="L236">
        <v>49128</v>
      </c>
      <c r="M236">
        <v>139</v>
      </c>
    </row>
    <row r="237" spans="1:13" x14ac:dyDescent="0.25">
      <c r="A237" t="s">
        <v>69</v>
      </c>
      <c r="B237">
        <v>2019</v>
      </c>
      <c r="C237">
        <v>8768</v>
      </c>
      <c r="D237">
        <v>24015</v>
      </c>
      <c r="E237">
        <v>12041</v>
      </c>
      <c r="F237">
        <v>3.1016965713270563</v>
      </c>
      <c r="G237">
        <v>0</v>
      </c>
      <c r="H237">
        <v>17.7</v>
      </c>
      <c r="I237">
        <v>22.6</v>
      </c>
      <c r="J237">
        <v>2.0300792031517356</v>
      </c>
      <c r="K237">
        <v>2.6</v>
      </c>
      <c r="L237">
        <v>43952</v>
      </c>
      <c r="M237">
        <v>110</v>
      </c>
    </row>
    <row r="238" spans="1:13" x14ac:dyDescent="0.25">
      <c r="A238" t="s">
        <v>36</v>
      </c>
      <c r="B238">
        <v>2019</v>
      </c>
      <c r="C238">
        <v>1775</v>
      </c>
      <c r="D238">
        <v>20765</v>
      </c>
      <c r="E238">
        <v>11743</v>
      </c>
      <c r="F238">
        <v>1.4426289926289926</v>
      </c>
      <c r="G238">
        <v>0</v>
      </c>
      <c r="H238">
        <v>17.5</v>
      </c>
      <c r="I238">
        <v>23.4</v>
      </c>
      <c r="J238">
        <v>2.6051942403835224</v>
      </c>
      <c r="K238">
        <v>4.3</v>
      </c>
      <c r="L238">
        <v>41630</v>
      </c>
      <c r="M238">
        <v>82</v>
      </c>
    </row>
    <row r="239" spans="1:13" x14ac:dyDescent="0.25">
      <c r="A239" t="s">
        <v>74</v>
      </c>
      <c r="B239">
        <v>2019</v>
      </c>
      <c r="C239">
        <v>6882</v>
      </c>
      <c r="D239">
        <v>32774</v>
      </c>
      <c r="E239">
        <v>11324</v>
      </c>
      <c r="F239">
        <v>1.962028086813788</v>
      </c>
      <c r="G239">
        <v>0</v>
      </c>
      <c r="H239">
        <v>14</v>
      </c>
      <c r="I239">
        <v>34.1</v>
      </c>
      <c r="J239">
        <v>3.9</v>
      </c>
      <c r="K239">
        <v>1.6</v>
      </c>
      <c r="L239">
        <v>38023</v>
      </c>
      <c r="M239">
        <v>113</v>
      </c>
    </row>
    <row r="240" spans="1:13" x14ac:dyDescent="0.25">
      <c r="A240" t="s">
        <v>13</v>
      </c>
      <c r="B240">
        <v>2019</v>
      </c>
      <c r="C240">
        <v>1738.895</v>
      </c>
      <c r="D240">
        <v>16838.264999999999</v>
      </c>
      <c r="E240">
        <v>10842</v>
      </c>
      <c r="F240">
        <v>21.160231884057971</v>
      </c>
      <c r="G240">
        <v>0</v>
      </c>
      <c r="H240">
        <v>18</v>
      </c>
      <c r="I240">
        <v>22.1</v>
      </c>
      <c r="J240">
        <v>5.8057673586453706</v>
      </c>
      <c r="K240">
        <v>9.1</v>
      </c>
      <c r="L240">
        <v>42162</v>
      </c>
      <c r="M240">
        <v>66</v>
      </c>
    </row>
    <row r="241" spans="1:13" x14ac:dyDescent="0.25">
      <c r="A241" t="s">
        <v>56</v>
      </c>
      <c r="B241">
        <v>2019</v>
      </c>
      <c r="C241">
        <v>3061</v>
      </c>
      <c r="D241">
        <v>14990</v>
      </c>
      <c r="E241">
        <v>9907</v>
      </c>
      <c r="F241">
        <v>10.975178238455632</v>
      </c>
      <c r="G241">
        <v>0</v>
      </c>
      <c r="H241">
        <v>17.100000000000001</v>
      </c>
      <c r="I241">
        <v>21.6</v>
      </c>
      <c r="J241">
        <v>2.3057027970978732</v>
      </c>
      <c r="K241">
        <v>13.6</v>
      </c>
      <c r="L241">
        <v>39268</v>
      </c>
      <c r="M241">
        <v>55</v>
      </c>
    </row>
    <row r="242" spans="1:13" x14ac:dyDescent="0.25">
      <c r="A242" t="s">
        <v>18</v>
      </c>
      <c r="B242">
        <v>2019</v>
      </c>
      <c r="C242">
        <v>1040</v>
      </c>
      <c r="D242">
        <v>18064</v>
      </c>
      <c r="E242">
        <v>9424</v>
      </c>
      <c r="F242">
        <v>4.9933988298929242</v>
      </c>
      <c r="G242">
        <v>0</v>
      </c>
      <c r="H242">
        <v>17.5</v>
      </c>
      <c r="I242">
        <v>23.499999999999996</v>
      </c>
      <c r="J242">
        <v>1.2629657322392078</v>
      </c>
      <c r="K242">
        <v>2.2000000000000002</v>
      </c>
      <c r="L242">
        <v>41282</v>
      </c>
      <c r="M242">
        <v>52</v>
      </c>
    </row>
    <row r="243" spans="1:13" x14ac:dyDescent="0.25">
      <c r="A243" t="s">
        <v>9</v>
      </c>
      <c r="B243">
        <v>2019</v>
      </c>
      <c r="C243">
        <v>4264.9120000000003</v>
      </c>
      <c r="D243">
        <v>12211.757</v>
      </c>
      <c r="E243">
        <v>9137</v>
      </c>
      <c r="F243">
        <v>9.7533272768566892</v>
      </c>
      <c r="G243">
        <v>0</v>
      </c>
      <c r="H243">
        <v>18.5</v>
      </c>
      <c r="I243">
        <v>14.9</v>
      </c>
      <c r="J243">
        <v>2.6447131917642435</v>
      </c>
      <c r="K243">
        <v>4.5</v>
      </c>
      <c r="L243">
        <v>46240</v>
      </c>
      <c r="M243">
        <v>52</v>
      </c>
    </row>
    <row r="244" spans="1:13" x14ac:dyDescent="0.25">
      <c r="A244" t="s">
        <v>38</v>
      </c>
      <c r="B244">
        <v>2019</v>
      </c>
      <c r="C244">
        <v>4857</v>
      </c>
      <c r="D244">
        <v>24962</v>
      </c>
      <c r="E244">
        <v>9094</v>
      </c>
      <c r="F244">
        <v>1.4298742138364782</v>
      </c>
      <c r="G244">
        <v>0</v>
      </c>
      <c r="H244">
        <v>13.299999999999999</v>
      </c>
      <c r="I244">
        <v>27.2</v>
      </c>
      <c r="J244">
        <v>2.3754504871831816</v>
      </c>
      <c r="K244">
        <v>2.4</v>
      </c>
      <c r="L244">
        <v>37185</v>
      </c>
      <c r="M244">
        <v>89</v>
      </c>
    </row>
    <row r="245" spans="1:13" x14ac:dyDescent="0.25">
      <c r="A245" t="s">
        <v>28</v>
      </c>
      <c r="B245">
        <v>2019</v>
      </c>
      <c r="C245">
        <v>2447</v>
      </c>
      <c r="D245">
        <v>15078</v>
      </c>
      <c r="E245">
        <v>8584</v>
      </c>
      <c r="F245">
        <v>4.4332452558251259</v>
      </c>
      <c r="G245">
        <v>0</v>
      </c>
      <c r="H245">
        <v>17.600000000000001</v>
      </c>
      <c r="I245">
        <v>18</v>
      </c>
      <c r="J245">
        <v>2.1993550022820738</v>
      </c>
      <c r="K245">
        <v>1.9</v>
      </c>
      <c r="L245">
        <v>46743</v>
      </c>
      <c r="M245">
        <v>67</v>
      </c>
    </row>
    <row r="246" spans="1:13" x14ac:dyDescent="0.25">
      <c r="A246" t="s">
        <v>44</v>
      </c>
      <c r="B246">
        <v>2019</v>
      </c>
      <c r="C246">
        <v>3928</v>
      </c>
      <c r="D246">
        <v>16045</v>
      </c>
      <c r="E246">
        <v>8555</v>
      </c>
      <c r="F246">
        <v>1.9571944611679708</v>
      </c>
      <c r="G246">
        <v>0</v>
      </c>
      <c r="H246">
        <v>19.7</v>
      </c>
      <c r="I246">
        <v>18.5</v>
      </c>
      <c r="J246">
        <v>1.8466842988359888</v>
      </c>
      <c r="K246">
        <v>9.5</v>
      </c>
      <c r="L246">
        <v>42768</v>
      </c>
      <c r="M246">
        <v>65</v>
      </c>
    </row>
    <row r="247" spans="1:13" x14ac:dyDescent="0.25">
      <c r="A247" t="s">
        <v>68</v>
      </c>
      <c r="B247">
        <v>2019</v>
      </c>
      <c r="C247">
        <v>6839</v>
      </c>
      <c r="D247">
        <v>9787</v>
      </c>
      <c r="E247">
        <v>8000</v>
      </c>
      <c r="F247">
        <v>2260.25474395633</v>
      </c>
      <c r="G247">
        <v>1</v>
      </c>
      <c r="H247">
        <v>15.3</v>
      </c>
      <c r="I247">
        <v>21.9</v>
      </c>
      <c r="J247">
        <v>0.45062818431339574</v>
      </c>
      <c r="K247">
        <v>21.6</v>
      </c>
      <c r="L247">
        <v>59114</v>
      </c>
      <c r="M247">
        <v>28</v>
      </c>
    </row>
    <row r="248" spans="1:13" x14ac:dyDescent="0.25">
      <c r="A248" t="s">
        <v>67</v>
      </c>
      <c r="B248">
        <v>2019</v>
      </c>
      <c r="C248">
        <v>2462</v>
      </c>
      <c r="D248">
        <v>15827</v>
      </c>
      <c r="E248">
        <v>6838</v>
      </c>
      <c r="F248">
        <v>1.990684133915575</v>
      </c>
      <c r="G248">
        <v>0</v>
      </c>
      <c r="H248">
        <v>19.100000000000001</v>
      </c>
      <c r="I248">
        <v>20.7</v>
      </c>
      <c r="J248">
        <v>1.9133381676315162</v>
      </c>
      <c r="K248">
        <v>3.8</v>
      </c>
      <c r="L248">
        <v>43171</v>
      </c>
      <c r="M248">
        <v>60</v>
      </c>
    </row>
    <row r="249" spans="1:13" x14ac:dyDescent="0.25">
      <c r="A249" t="s">
        <v>62</v>
      </c>
      <c r="B249">
        <v>2019</v>
      </c>
      <c r="C249">
        <v>1004</v>
      </c>
      <c r="D249">
        <v>15319</v>
      </c>
      <c r="E249">
        <v>6816</v>
      </c>
      <c r="F249">
        <v>1.0374429223744293</v>
      </c>
      <c r="G249">
        <v>0</v>
      </c>
      <c r="H249">
        <v>18.5</v>
      </c>
      <c r="I249">
        <v>19.3</v>
      </c>
      <c r="J249">
        <v>0.92010135661417858</v>
      </c>
      <c r="K249">
        <v>6</v>
      </c>
      <c r="L249">
        <v>42551</v>
      </c>
      <c r="M249">
        <v>55</v>
      </c>
    </row>
    <row r="250" spans="1:13" x14ac:dyDescent="0.25">
      <c r="A250" t="s">
        <v>35</v>
      </c>
      <c r="B250">
        <v>2019</v>
      </c>
      <c r="C250">
        <v>1489.3910000000001</v>
      </c>
      <c r="D250">
        <v>10929.235000000001</v>
      </c>
      <c r="E250">
        <v>5780</v>
      </c>
      <c r="F250">
        <v>1.2535488958990537</v>
      </c>
      <c r="G250">
        <v>0</v>
      </c>
      <c r="H250">
        <v>19</v>
      </c>
      <c r="I250">
        <v>17.5</v>
      </c>
      <c r="J250">
        <v>3.0144995390428457</v>
      </c>
      <c r="K250">
        <v>1.4</v>
      </c>
      <c r="L250">
        <v>47024</v>
      </c>
      <c r="M250">
        <v>42</v>
      </c>
    </row>
    <row r="251" spans="1:13" x14ac:dyDescent="0.25">
      <c r="A251" t="s">
        <v>73</v>
      </c>
      <c r="B251">
        <v>2019</v>
      </c>
      <c r="C251">
        <v>4273</v>
      </c>
      <c r="D251">
        <v>15541</v>
      </c>
      <c r="E251">
        <v>5572</v>
      </c>
      <c r="F251">
        <v>7.3484613774335354</v>
      </c>
      <c r="G251">
        <v>0</v>
      </c>
      <c r="H251">
        <v>14.399999999999999</v>
      </c>
      <c r="I251">
        <v>30.699999999999996</v>
      </c>
      <c r="J251">
        <v>1.1023946090386176</v>
      </c>
      <c r="K251">
        <v>2.6</v>
      </c>
      <c r="L251">
        <v>35047</v>
      </c>
      <c r="M251">
        <v>61</v>
      </c>
    </row>
    <row r="252" spans="1:13" x14ac:dyDescent="0.25">
      <c r="A252" t="s">
        <v>21</v>
      </c>
      <c r="B252">
        <v>2019</v>
      </c>
      <c r="C252">
        <v>5797</v>
      </c>
      <c r="D252" s="15">
        <v>15360</v>
      </c>
      <c r="E252" s="15">
        <v>5429</v>
      </c>
      <c r="F252" s="15">
        <v>0.5905366207396664</v>
      </c>
      <c r="G252" s="15">
        <v>0</v>
      </c>
      <c r="H252">
        <v>17.8</v>
      </c>
      <c r="I252">
        <v>23.2</v>
      </c>
      <c r="J252">
        <v>7.4</v>
      </c>
      <c r="K252">
        <v>3.9</v>
      </c>
      <c r="L252">
        <v>39410</v>
      </c>
      <c r="M252">
        <v>51</v>
      </c>
    </row>
    <row r="253" spans="1:13" x14ac:dyDescent="0.25">
      <c r="A253" t="s">
        <v>30</v>
      </c>
      <c r="B253">
        <v>2019</v>
      </c>
      <c r="C253">
        <v>3979</v>
      </c>
      <c r="D253">
        <v>17679</v>
      </c>
      <c r="E253">
        <v>4983</v>
      </c>
      <c r="F253">
        <v>1.0750809061488673</v>
      </c>
      <c r="G253">
        <v>0</v>
      </c>
      <c r="H253">
        <v>16.399999999999999</v>
      </c>
      <c r="I253">
        <v>24.7</v>
      </c>
      <c r="J253">
        <v>1.3655455851417804</v>
      </c>
      <c r="K253">
        <v>3.4</v>
      </c>
      <c r="L253">
        <v>35700</v>
      </c>
      <c r="M253">
        <v>56</v>
      </c>
    </row>
    <row r="254" spans="1:13" x14ac:dyDescent="0.25">
      <c r="A254" t="s">
        <v>45</v>
      </c>
      <c r="B254">
        <v>2019</v>
      </c>
      <c r="C254">
        <v>2352</v>
      </c>
      <c r="D254">
        <v>11932</v>
      </c>
      <c r="E254">
        <v>4619</v>
      </c>
      <c r="F254">
        <v>1.5555680287382128</v>
      </c>
      <c r="G254">
        <v>0</v>
      </c>
      <c r="H254">
        <v>18.100000000000001</v>
      </c>
      <c r="I254">
        <v>24.3</v>
      </c>
      <c r="J254">
        <v>1.9998503352542787</v>
      </c>
      <c r="K254">
        <v>1.1000000000000001</v>
      </c>
      <c r="L254">
        <v>45219</v>
      </c>
      <c r="M254">
        <v>50</v>
      </c>
    </row>
    <row r="255" spans="1:13" x14ac:dyDescent="0.25">
      <c r="A255" t="s">
        <v>27</v>
      </c>
      <c r="B255">
        <v>2019</v>
      </c>
      <c r="C255">
        <v>2505.239</v>
      </c>
      <c r="D255">
        <v>12141.004000000001</v>
      </c>
      <c r="E255">
        <v>4190</v>
      </c>
      <c r="F255">
        <v>0.59672442440066453</v>
      </c>
      <c r="G255">
        <v>0</v>
      </c>
      <c r="H255">
        <v>15.9</v>
      </c>
      <c r="I255">
        <v>24.8</v>
      </c>
      <c r="J255">
        <v>2.1338537290299495</v>
      </c>
      <c r="K255">
        <v>2</v>
      </c>
      <c r="L255">
        <v>39496</v>
      </c>
      <c r="M255">
        <v>40</v>
      </c>
    </row>
    <row r="256" spans="1:13" x14ac:dyDescent="0.25">
      <c r="A256" t="s">
        <v>58</v>
      </c>
      <c r="B256">
        <v>2019</v>
      </c>
      <c r="C256">
        <v>9470</v>
      </c>
      <c r="D256">
        <v>16239</v>
      </c>
      <c r="E256">
        <v>3954</v>
      </c>
      <c r="F256">
        <v>36.644894684052161</v>
      </c>
      <c r="G256">
        <v>1</v>
      </c>
      <c r="H256">
        <v>25.599999999999998</v>
      </c>
      <c r="I256">
        <v>3.0999999999999996</v>
      </c>
      <c r="J256">
        <v>2.2752375448299889</v>
      </c>
      <c r="K256">
        <v>7.7</v>
      </c>
      <c r="L256">
        <v>84659</v>
      </c>
      <c r="M256">
        <v>51</v>
      </c>
    </row>
    <row r="257" spans="1:13" x14ac:dyDescent="0.25">
      <c r="A257" t="s">
        <v>16</v>
      </c>
      <c r="B257">
        <v>2019</v>
      </c>
      <c r="C257">
        <v>2085</v>
      </c>
      <c r="D257">
        <v>10130</v>
      </c>
      <c r="E257">
        <v>3442</v>
      </c>
      <c r="F257">
        <v>0.6437082554100988</v>
      </c>
      <c r="G257">
        <v>0</v>
      </c>
      <c r="H257">
        <v>20.7</v>
      </c>
      <c r="I257">
        <v>17.399999999999999</v>
      </c>
      <c r="J257">
        <v>26.281072027886214</v>
      </c>
      <c r="K257">
        <v>6.8</v>
      </c>
      <c r="L257">
        <v>48000</v>
      </c>
      <c r="M257">
        <v>37</v>
      </c>
    </row>
    <row r="258" spans="1:13" x14ac:dyDescent="0.25">
      <c r="A258" t="s">
        <v>42</v>
      </c>
      <c r="B258">
        <v>2019</v>
      </c>
      <c r="C258">
        <v>1507.595</v>
      </c>
      <c r="D258">
        <v>7828.1869999999999</v>
      </c>
      <c r="E258">
        <v>2909</v>
      </c>
      <c r="F258">
        <v>0.83893294881038205</v>
      </c>
      <c r="G258">
        <v>0</v>
      </c>
      <c r="H258">
        <v>14.3</v>
      </c>
      <c r="I258">
        <v>27.200000000000003</v>
      </c>
      <c r="J258">
        <v>4.4394461075765514</v>
      </c>
      <c r="K258">
        <v>2</v>
      </c>
      <c r="L258">
        <v>43132</v>
      </c>
      <c r="M258">
        <v>34</v>
      </c>
    </row>
    <row r="259" spans="1:13" x14ac:dyDescent="0.25">
      <c r="A259" t="s">
        <v>64</v>
      </c>
      <c r="B259">
        <v>2019</v>
      </c>
      <c r="C259">
        <v>1307</v>
      </c>
      <c r="D259">
        <v>7566</v>
      </c>
      <c r="E259">
        <v>2702</v>
      </c>
      <c r="F259">
        <v>1.0161714930424972</v>
      </c>
      <c r="G259">
        <v>0</v>
      </c>
      <c r="H259">
        <v>17.099999999999998</v>
      </c>
      <c r="I259">
        <v>28.400000000000002</v>
      </c>
      <c r="J259">
        <v>2.4825997033740825</v>
      </c>
      <c r="K259">
        <v>1</v>
      </c>
      <c r="L259">
        <v>39524</v>
      </c>
      <c r="M259">
        <v>22</v>
      </c>
    </row>
    <row r="260" spans="1:13" x14ac:dyDescent="0.25">
      <c r="A260" t="s">
        <v>12</v>
      </c>
      <c r="B260">
        <v>2019</v>
      </c>
      <c r="C260">
        <v>981</v>
      </c>
      <c r="D260">
        <v>6908</v>
      </c>
      <c r="E260">
        <v>2563</v>
      </c>
      <c r="F260">
        <v>1.5672645739910314</v>
      </c>
      <c r="G260">
        <v>0</v>
      </c>
      <c r="H260">
        <v>13.899999999999999</v>
      </c>
      <c r="I260">
        <v>32.6</v>
      </c>
      <c r="J260">
        <v>1.9133381676315162</v>
      </c>
      <c r="K260">
        <v>0.7</v>
      </c>
      <c r="L260">
        <v>44363</v>
      </c>
      <c r="M260">
        <v>26</v>
      </c>
    </row>
    <row r="261" spans="1:13" x14ac:dyDescent="0.25">
      <c r="A261" t="s">
        <v>33</v>
      </c>
      <c r="B261">
        <v>2019</v>
      </c>
      <c r="C261">
        <v>206</v>
      </c>
      <c r="D261">
        <v>7544</v>
      </c>
      <c r="E261">
        <v>2371</v>
      </c>
      <c r="F261">
        <v>0.70059096665259601</v>
      </c>
      <c r="G261">
        <v>0</v>
      </c>
      <c r="H261">
        <v>16.399999999999999</v>
      </c>
      <c r="I261">
        <v>29.299999999999997</v>
      </c>
      <c r="J261">
        <v>1.6650647914959047</v>
      </c>
      <c r="K261">
        <v>1.1000000000000001</v>
      </c>
      <c r="L261">
        <v>44944</v>
      </c>
      <c r="M261">
        <v>23</v>
      </c>
    </row>
    <row r="262" spans="1:13" x14ac:dyDescent="0.25">
      <c r="A262" t="s">
        <v>61</v>
      </c>
      <c r="B262">
        <v>2019</v>
      </c>
      <c r="C262">
        <v>1480</v>
      </c>
      <c r="D262">
        <v>9810</v>
      </c>
      <c r="E262">
        <v>2192</v>
      </c>
      <c r="F262">
        <v>0.38676665196294668</v>
      </c>
      <c r="G262">
        <v>0</v>
      </c>
      <c r="H262">
        <v>21.7</v>
      </c>
      <c r="I262">
        <v>20.5</v>
      </c>
      <c r="J262">
        <v>18.743159200171881</v>
      </c>
      <c r="K262">
        <v>1.4</v>
      </c>
      <c r="L262">
        <v>42184</v>
      </c>
      <c r="M262">
        <v>31</v>
      </c>
    </row>
    <row r="263" spans="1:13" x14ac:dyDescent="0.25">
      <c r="A263" t="s">
        <v>60</v>
      </c>
      <c r="B263">
        <v>2019</v>
      </c>
      <c r="C263">
        <v>1604.9160000000002</v>
      </c>
      <c r="D263">
        <v>7543.0349999999999</v>
      </c>
      <c r="E263">
        <v>2080</v>
      </c>
      <c r="F263">
        <v>0.40466926070038911</v>
      </c>
      <c r="G263">
        <v>0</v>
      </c>
      <c r="H263">
        <v>17.3</v>
      </c>
      <c r="I263">
        <v>23.5</v>
      </c>
      <c r="J263">
        <v>2.0894541362530572</v>
      </c>
      <c r="K263">
        <v>5</v>
      </c>
      <c r="L263">
        <v>40899</v>
      </c>
      <c r="M263">
        <v>33</v>
      </c>
    </row>
    <row r="264" spans="1:13" x14ac:dyDescent="0.25">
      <c r="A264" t="s">
        <v>20</v>
      </c>
      <c r="B264">
        <v>2019</v>
      </c>
      <c r="C264">
        <v>3316</v>
      </c>
      <c r="D264" s="15">
        <v>16202</v>
      </c>
      <c r="E264" s="15">
        <v>1834</v>
      </c>
      <c r="F264" s="15">
        <v>23.876992143658811</v>
      </c>
      <c r="G264" s="15">
        <v>1</v>
      </c>
      <c r="H264">
        <v>17.600000000000001</v>
      </c>
      <c r="I264">
        <v>21.2</v>
      </c>
      <c r="J264">
        <v>22.503128326971762</v>
      </c>
      <c r="K264">
        <v>24.5</v>
      </c>
      <c r="L264">
        <v>42662</v>
      </c>
      <c r="M264">
        <v>53</v>
      </c>
    </row>
    <row r="265" spans="1:13" x14ac:dyDescent="0.25">
      <c r="A265" t="s">
        <v>19</v>
      </c>
      <c r="B265">
        <v>2019</v>
      </c>
      <c r="C265">
        <v>1366.961</v>
      </c>
      <c r="D265" s="15">
        <v>5781.7860000000001</v>
      </c>
      <c r="E265" s="15">
        <v>1792</v>
      </c>
      <c r="F265" s="15">
        <v>0.40022333891680628</v>
      </c>
      <c r="G265" s="15">
        <v>0</v>
      </c>
      <c r="H265">
        <v>19.5</v>
      </c>
      <c r="I265">
        <v>19.900000000000002</v>
      </c>
      <c r="J265">
        <v>1.2138712251184371</v>
      </c>
      <c r="K265">
        <v>1.1000000000000001</v>
      </c>
      <c r="L265">
        <v>47930</v>
      </c>
      <c r="M265">
        <v>21</v>
      </c>
    </row>
    <row r="266" spans="1:13" x14ac:dyDescent="0.25">
      <c r="A266" t="s">
        <v>24</v>
      </c>
      <c r="B266">
        <v>2019</v>
      </c>
      <c r="C266">
        <v>60.280999999999999</v>
      </c>
      <c r="D266">
        <v>5891.058</v>
      </c>
      <c r="E266">
        <v>1692</v>
      </c>
      <c r="F266">
        <v>0.42944162436548228</v>
      </c>
      <c r="G266">
        <v>0</v>
      </c>
      <c r="H266">
        <v>16.200000000000003</v>
      </c>
      <c r="I266">
        <v>25.700000000000003</v>
      </c>
      <c r="J266">
        <v>10.664292604974396</v>
      </c>
      <c r="K266">
        <v>3.6</v>
      </c>
      <c r="L266">
        <v>46600</v>
      </c>
      <c r="M266">
        <v>18</v>
      </c>
    </row>
    <row r="267" spans="1:13" x14ac:dyDescent="0.25">
      <c r="A267" t="s">
        <v>49</v>
      </c>
      <c r="B267">
        <v>2019</v>
      </c>
      <c r="C267">
        <v>1310.018</v>
      </c>
      <c r="D267">
        <v>6223.8249999999998</v>
      </c>
      <c r="E267">
        <v>1687</v>
      </c>
      <c r="F267">
        <v>0.59681603773584901</v>
      </c>
      <c r="G267">
        <v>0</v>
      </c>
      <c r="H267">
        <v>12.8</v>
      </c>
      <c r="I267">
        <v>28.900000000000002</v>
      </c>
      <c r="J267">
        <v>4.4394461075765506</v>
      </c>
      <c r="K267">
        <v>1.3</v>
      </c>
      <c r="L267">
        <v>35383</v>
      </c>
      <c r="M267">
        <v>28</v>
      </c>
    </row>
    <row r="268" spans="1:13" x14ac:dyDescent="0.25">
      <c r="A268" t="s">
        <v>57</v>
      </c>
      <c r="B268">
        <v>2019</v>
      </c>
      <c r="C268">
        <v>1640</v>
      </c>
      <c r="D268">
        <v>7134</v>
      </c>
      <c r="E268">
        <v>1450</v>
      </c>
      <c r="F268">
        <v>1.32373595505618</v>
      </c>
      <c r="G268">
        <v>0</v>
      </c>
      <c r="H268">
        <v>12.999999999999998</v>
      </c>
      <c r="I268">
        <v>25.700000000000003</v>
      </c>
      <c r="J268">
        <v>1.6650647914959051</v>
      </c>
      <c r="K268">
        <v>2.2000000000000002</v>
      </c>
      <c r="L268">
        <v>38922</v>
      </c>
      <c r="M268">
        <v>27</v>
      </c>
    </row>
    <row r="269" spans="1:13" x14ac:dyDescent="0.25">
      <c r="A269" t="s">
        <v>25</v>
      </c>
      <c r="B269">
        <v>2019</v>
      </c>
      <c r="C269">
        <v>472.67</v>
      </c>
      <c r="D269">
        <v>3659.4659999999999</v>
      </c>
      <c r="E269">
        <v>1304</v>
      </c>
      <c r="F269">
        <v>0.43071841453344351</v>
      </c>
      <c r="G269">
        <v>0</v>
      </c>
      <c r="H269">
        <v>17.399999999999999</v>
      </c>
      <c r="I269">
        <v>27.8</v>
      </c>
      <c r="J269">
        <v>1.2138712251184369</v>
      </c>
      <c r="K269">
        <v>0.8</v>
      </c>
      <c r="L269">
        <v>40036</v>
      </c>
      <c r="M269">
        <v>16</v>
      </c>
    </row>
    <row r="270" spans="1:13" x14ac:dyDescent="0.25">
      <c r="A270" t="s">
        <v>72</v>
      </c>
      <c r="B270">
        <v>2019</v>
      </c>
      <c r="C270">
        <v>388</v>
      </c>
      <c r="D270">
        <v>5799</v>
      </c>
      <c r="E270">
        <v>1300</v>
      </c>
      <c r="F270">
        <v>0.20488573680063041</v>
      </c>
      <c r="G270">
        <v>0</v>
      </c>
      <c r="H270">
        <v>21.1</v>
      </c>
      <c r="I270">
        <v>19.200000000000003</v>
      </c>
      <c r="J270">
        <v>2.0038558401182582</v>
      </c>
      <c r="K270">
        <v>1.4</v>
      </c>
      <c r="L270">
        <v>49547</v>
      </c>
      <c r="M270">
        <v>21</v>
      </c>
    </row>
    <row r="271" spans="1:13" x14ac:dyDescent="0.25">
      <c r="A271" t="s">
        <v>31</v>
      </c>
      <c r="B271">
        <v>2019</v>
      </c>
      <c r="C271">
        <v>870</v>
      </c>
      <c r="D271">
        <v>3810</v>
      </c>
      <c r="E271">
        <v>1107</v>
      </c>
      <c r="F271">
        <v>0.22341069626639759</v>
      </c>
      <c r="G271">
        <v>0</v>
      </c>
      <c r="H271">
        <v>17.399999999999999</v>
      </c>
      <c r="I271">
        <v>26.5</v>
      </c>
      <c r="J271">
        <v>2.0894541362530576</v>
      </c>
      <c r="K271">
        <v>1.8</v>
      </c>
      <c r="L271">
        <v>37274</v>
      </c>
      <c r="M271">
        <v>16</v>
      </c>
    </row>
    <row r="272" spans="1:13" x14ac:dyDescent="0.25">
      <c r="A272" t="s">
        <v>32</v>
      </c>
      <c r="B272">
        <v>2019</v>
      </c>
      <c r="C272">
        <v>906.34699999999998</v>
      </c>
      <c r="D272">
        <v>4354.3760000000002</v>
      </c>
      <c r="E272">
        <v>1065</v>
      </c>
      <c r="F272">
        <v>0.29098360655737704</v>
      </c>
      <c r="G272">
        <v>0</v>
      </c>
      <c r="H272">
        <v>23.599999999999998</v>
      </c>
      <c r="I272">
        <v>20.900000000000002</v>
      </c>
      <c r="J272">
        <v>1.2138712251184369</v>
      </c>
      <c r="K272">
        <v>1.9</v>
      </c>
      <c r="L272">
        <v>40165</v>
      </c>
      <c r="M272">
        <v>17</v>
      </c>
    </row>
    <row r="273" spans="1:13" x14ac:dyDescent="0.25">
      <c r="A273" t="s">
        <v>23</v>
      </c>
      <c r="B273">
        <v>2019</v>
      </c>
      <c r="C273">
        <v>1416.8989999999999</v>
      </c>
      <c r="D273">
        <v>5212.0739999999996</v>
      </c>
      <c r="E273">
        <v>1008</v>
      </c>
      <c r="F273">
        <v>0.19090909090909092</v>
      </c>
      <c r="G273">
        <v>0</v>
      </c>
      <c r="H273">
        <v>20</v>
      </c>
      <c r="I273">
        <v>18.600000000000001</v>
      </c>
      <c r="J273">
        <v>2.0038558401182582</v>
      </c>
      <c r="K273">
        <v>0.7</v>
      </c>
      <c r="L273">
        <v>45955</v>
      </c>
      <c r="M273">
        <v>17</v>
      </c>
    </row>
    <row r="274" spans="1:13" x14ac:dyDescent="0.25">
      <c r="A274" t="s">
        <v>48</v>
      </c>
      <c r="B274">
        <v>2019</v>
      </c>
      <c r="C274">
        <v>813</v>
      </c>
      <c r="D274">
        <v>2957</v>
      </c>
      <c r="E274">
        <v>850</v>
      </c>
      <c r="F274">
        <v>0.29859484777517564</v>
      </c>
      <c r="G274">
        <v>0</v>
      </c>
      <c r="H274">
        <v>17.8</v>
      </c>
      <c r="I274">
        <v>28.900000000000002</v>
      </c>
      <c r="J274">
        <v>4.4394461075765514</v>
      </c>
      <c r="K274">
        <v>1.2</v>
      </c>
      <c r="L274">
        <v>42197</v>
      </c>
      <c r="M274">
        <v>12</v>
      </c>
    </row>
  </sheetData>
  <sortState ref="A208:M275">
    <sortCondition descending="1" ref="E20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4"/>
  <sheetViews>
    <sheetView topLeftCell="A3" workbookViewId="0">
      <selection activeCell="B21" sqref="B21"/>
    </sheetView>
  </sheetViews>
  <sheetFormatPr defaultRowHeight="15" x14ac:dyDescent="0.25"/>
  <sheetData>
    <row r="1" spans="1:9" x14ac:dyDescent="0.25">
      <c r="A1" t="s">
        <v>80</v>
      </c>
    </row>
    <row r="2" spans="1:9" ht="15.75" thickBot="1" x14ac:dyDescent="0.3"/>
    <row r="3" spans="1:9" x14ac:dyDescent="0.25">
      <c r="A3" s="6" t="s">
        <v>81</v>
      </c>
      <c r="B3" s="6"/>
    </row>
    <row r="4" spans="1:9" x14ac:dyDescent="0.25">
      <c r="A4" s="3" t="s">
        <v>82</v>
      </c>
      <c r="B4" s="3">
        <v>0.39129249849284442</v>
      </c>
    </row>
    <row r="5" spans="1:9" x14ac:dyDescent="0.25">
      <c r="A5" s="3" t="s">
        <v>83</v>
      </c>
      <c r="B5" s="3">
        <v>0.15310981937677265</v>
      </c>
    </row>
    <row r="6" spans="1:9" x14ac:dyDescent="0.25">
      <c r="A6" s="3" t="s">
        <v>84</v>
      </c>
      <c r="B6" s="3">
        <v>0.11700209849748777</v>
      </c>
    </row>
    <row r="7" spans="1:9" x14ac:dyDescent="0.25">
      <c r="A7" s="3" t="s">
        <v>85</v>
      </c>
      <c r="B7" s="3">
        <v>12.417135373273734</v>
      </c>
    </row>
    <row r="8" spans="1:9" ht="15.75" thickBot="1" x14ac:dyDescent="0.3">
      <c r="A8" s="4" t="s">
        <v>86</v>
      </c>
      <c r="B8" s="4">
        <v>270</v>
      </c>
    </row>
    <row r="10" spans="1:9" ht="15.75" thickBot="1" x14ac:dyDescent="0.3">
      <c r="A10" t="s">
        <v>87</v>
      </c>
    </row>
    <row r="11" spans="1:9" x14ac:dyDescent="0.25">
      <c r="A11" s="5"/>
      <c r="B11" s="5" t="s">
        <v>92</v>
      </c>
      <c r="C11" s="5" t="s">
        <v>93</v>
      </c>
      <c r="D11" s="5" t="s">
        <v>94</v>
      </c>
      <c r="E11" s="5" t="s">
        <v>95</v>
      </c>
      <c r="F11" s="5" t="s">
        <v>96</v>
      </c>
    </row>
    <row r="12" spans="1:9" x14ac:dyDescent="0.25">
      <c r="A12" s="3" t="s">
        <v>88</v>
      </c>
      <c r="B12" s="3">
        <v>11</v>
      </c>
      <c r="C12" s="3">
        <v>7191.8146234133674</v>
      </c>
      <c r="D12" s="3">
        <v>653.80132940121518</v>
      </c>
      <c r="E12" s="3">
        <v>4.2403623282856451</v>
      </c>
      <c r="F12" s="3">
        <v>8.5022954692360641E-6</v>
      </c>
    </row>
    <row r="13" spans="1:9" x14ac:dyDescent="0.25">
      <c r="A13" s="3" t="s">
        <v>89</v>
      </c>
      <c r="B13" s="3">
        <v>258</v>
      </c>
      <c r="C13" s="3">
        <v>39779.794726577107</v>
      </c>
      <c r="D13" s="3">
        <v>154.18525087820584</v>
      </c>
      <c r="E13" s="3"/>
      <c r="F13" s="3"/>
    </row>
    <row r="14" spans="1:9" ht="15.75" thickBot="1" x14ac:dyDescent="0.3">
      <c r="A14" s="4" t="s">
        <v>90</v>
      </c>
      <c r="B14" s="4">
        <v>269</v>
      </c>
      <c r="C14" s="4">
        <v>46971.609349990475</v>
      </c>
      <c r="D14" s="4"/>
      <c r="E14" s="4"/>
      <c r="F14" s="4"/>
    </row>
    <row r="15" spans="1:9" ht="15.75" thickBot="1" x14ac:dyDescent="0.3"/>
    <row r="16" spans="1:9" x14ac:dyDescent="0.25">
      <c r="A16" s="5"/>
      <c r="B16" s="5" t="s">
        <v>97</v>
      </c>
      <c r="C16" s="5" t="s">
        <v>85</v>
      </c>
      <c r="D16" s="5" t="s">
        <v>98</v>
      </c>
      <c r="E16" s="5" t="s">
        <v>99</v>
      </c>
      <c r="F16" s="5" t="s">
        <v>100</v>
      </c>
      <c r="G16" s="5" t="s">
        <v>101</v>
      </c>
      <c r="H16" s="5" t="s">
        <v>102</v>
      </c>
      <c r="I16" s="5" t="s">
        <v>103</v>
      </c>
    </row>
    <row r="17" spans="1:9" x14ac:dyDescent="0.25">
      <c r="A17" s="3" t="s">
        <v>91</v>
      </c>
      <c r="B17" s="3">
        <v>62.310046789117685</v>
      </c>
      <c r="C17" s="3">
        <v>37.871003246253913</v>
      </c>
      <c r="D17" s="3">
        <v>1.6453233727121082</v>
      </c>
      <c r="E17" s="3">
        <v>0.10112086295794699</v>
      </c>
      <c r="F17" s="3">
        <v>-12.265585301474324</v>
      </c>
      <c r="G17" s="3">
        <v>136.8856788797097</v>
      </c>
      <c r="H17" s="3">
        <v>-12.265585301474324</v>
      </c>
      <c r="I17" s="3">
        <v>136.8856788797097</v>
      </c>
    </row>
    <row r="18" spans="1:9" x14ac:dyDescent="0.25">
      <c r="A18" s="3" t="s">
        <v>79</v>
      </c>
      <c r="B18" s="3">
        <v>-0.22823121522147083</v>
      </c>
      <c r="C18" s="3">
        <v>0.69549151960745825</v>
      </c>
      <c r="D18" s="3">
        <v>-0.32815815691079397</v>
      </c>
      <c r="E18" s="3">
        <v>0.74305824599766335</v>
      </c>
      <c r="F18" s="3">
        <v>-1.5977940797464045</v>
      </c>
      <c r="G18" s="3">
        <v>1.1413316493034626</v>
      </c>
      <c r="H18" s="3">
        <v>-1.5977940797464045</v>
      </c>
      <c r="I18" s="3">
        <v>1.1413316493034626</v>
      </c>
    </row>
    <row r="19" spans="1:9" x14ac:dyDescent="0.25">
      <c r="A19" s="3" t="s">
        <v>3</v>
      </c>
      <c r="B19" s="3">
        <v>-6.7790139420156477</v>
      </c>
      <c r="C19" s="3">
        <v>7.143620504514189</v>
      </c>
      <c r="D19" s="3">
        <v>-0.94896053586999207</v>
      </c>
      <c r="E19" s="3">
        <v>0.34352871785912165</v>
      </c>
      <c r="F19" s="3">
        <v>-20.846241342233952</v>
      </c>
      <c r="G19" s="3">
        <v>7.2882134582026579</v>
      </c>
      <c r="H19" s="3">
        <v>-20.846241342233952</v>
      </c>
      <c r="I19" s="3">
        <v>7.2882134582026579</v>
      </c>
    </row>
    <row r="20" spans="1:9" x14ac:dyDescent="0.25">
      <c r="A20" s="3" t="s">
        <v>104</v>
      </c>
      <c r="B20" s="3">
        <v>0.37077962204820303</v>
      </c>
      <c r="C20" s="3">
        <v>0.38360645520938141</v>
      </c>
      <c r="D20" s="3">
        <v>0.96656252003325338</v>
      </c>
      <c r="E20" s="3">
        <v>0.33466793070683609</v>
      </c>
      <c r="F20" s="3">
        <v>-0.38461874131838614</v>
      </c>
      <c r="G20" s="3">
        <v>1.1261779854147922</v>
      </c>
      <c r="H20" s="3">
        <v>-0.38461874131838614</v>
      </c>
      <c r="I20" s="3">
        <v>1.1261779854147922</v>
      </c>
    </row>
    <row r="21" spans="1:9" x14ac:dyDescent="0.25">
      <c r="A21" s="3" t="s">
        <v>106</v>
      </c>
      <c r="B21" s="3">
        <v>-1.1636078247194084</v>
      </c>
      <c r="C21" s="3">
        <v>0.64921907136961599</v>
      </c>
      <c r="D21" s="3">
        <v>-1.7923192278757605</v>
      </c>
      <c r="E21" s="3">
        <v>7.4253422629858637E-2</v>
      </c>
      <c r="F21" s="3">
        <v>-2.4420509200299461</v>
      </c>
      <c r="G21" s="3">
        <v>0.1148352705911293</v>
      </c>
      <c r="H21" s="3">
        <v>-2.4420509200299461</v>
      </c>
      <c r="I21" s="3">
        <v>0.1148352705911293</v>
      </c>
    </row>
    <row r="22" spans="1:9" x14ac:dyDescent="0.25">
      <c r="A22" s="3" t="s">
        <v>5</v>
      </c>
      <c r="B22" s="3">
        <v>6.6781172014620145</v>
      </c>
      <c r="C22" s="3">
        <v>3.4539397038965087</v>
      </c>
      <c r="D22" s="3">
        <v>1.9334782231224823</v>
      </c>
      <c r="E22" s="3">
        <v>5.4271263161037128E-2</v>
      </c>
      <c r="F22" s="3">
        <v>-0.1233856514193219</v>
      </c>
      <c r="G22" s="3">
        <v>13.47962005434335</v>
      </c>
      <c r="H22" s="3">
        <v>-0.1233856514193219</v>
      </c>
      <c r="I22" s="3">
        <v>13.47962005434335</v>
      </c>
    </row>
    <row r="23" spans="1:9" x14ac:dyDescent="0.25">
      <c r="A23" s="3" t="s">
        <v>77</v>
      </c>
      <c r="B23" s="3">
        <v>-1.2301541133512508</v>
      </c>
      <c r="C23" s="3">
        <v>0.44062885143253211</v>
      </c>
      <c r="D23" s="3">
        <v>-2.7918147196941066</v>
      </c>
      <c r="E23" s="3">
        <v>5.6333927681624756E-3</v>
      </c>
      <c r="F23" s="3">
        <v>-2.0978410584068472</v>
      </c>
      <c r="G23" s="3">
        <v>-0.36246716829565417</v>
      </c>
      <c r="H23" s="3">
        <v>-2.0978410584068472</v>
      </c>
      <c r="I23" s="3">
        <v>-0.36246716829565417</v>
      </c>
    </row>
    <row r="24" spans="1:9" x14ac:dyDescent="0.25">
      <c r="A24" s="3" t="s">
        <v>78</v>
      </c>
      <c r="B24" s="3">
        <v>-0.452148253338443</v>
      </c>
      <c r="C24" s="3">
        <v>0.27881926153720954</v>
      </c>
      <c r="D24" s="3">
        <v>-1.6216535789013342</v>
      </c>
      <c r="E24" s="3">
        <v>0.10609893700998249</v>
      </c>
      <c r="F24" s="3">
        <v>-1.0011995296662304</v>
      </c>
      <c r="G24" s="3">
        <v>9.690302298934439E-2</v>
      </c>
      <c r="H24" s="3">
        <v>-1.0011995296662304</v>
      </c>
      <c r="I24" s="3">
        <v>9.690302298934439E-2</v>
      </c>
    </row>
    <row r="25" spans="1:9" x14ac:dyDescent="0.25">
      <c r="A25" s="3" t="s">
        <v>6</v>
      </c>
      <c r="B25" s="3">
        <v>-0.31509596470877682</v>
      </c>
      <c r="C25" s="3">
        <v>0.16457925653619651</v>
      </c>
      <c r="D25" s="3">
        <v>-1.91455455165139</v>
      </c>
      <c r="E25" s="3">
        <v>5.6655319493078678E-2</v>
      </c>
      <c r="F25" s="3">
        <v>-0.63918566482520078</v>
      </c>
      <c r="G25" s="3">
        <v>8.9937354076471965E-3</v>
      </c>
      <c r="H25" s="3">
        <v>-0.63918566482520078</v>
      </c>
      <c r="I25" s="3">
        <v>8.9937354076471965E-3</v>
      </c>
    </row>
    <row r="26" spans="1:9" x14ac:dyDescent="0.25">
      <c r="A26" s="3" t="s">
        <v>75</v>
      </c>
      <c r="B26" s="3">
        <v>4.084557024390887E-2</v>
      </c>
      <c r="C26" s="3">
        <v>0.14306630504431112</v>
      </c>
      <c r="D26" s="3">
        <v>0.2855009796419779</v>
      </c>
      <c r="E26" s="3">
        <v>0.77548942706700474</v>
      </c>
      <c r="F26" s="3">
        <v>-0.24088079597271164</v>
      </c>
      <c r="G26" s="3">
        <v>0.3225719364605294</v>
      </c>
      <c r="H26" s="3">
        <v>-0.24088079597271164</v>
      </c>
      <c r="I26" s="3">
        <v>0.3225719364605294</v>
      </c>
    </row>
    <row r="27" spans="1:9" x14ac:dyDescent="0.25">
      <c r="A27" s="3" t="s">
        <v>76</v>
      </c>
      <c r="B27" s="3">
        <v>0.49489996544193599</v>
      </c>
      <c r="C27" s="3">
        <v>0.16481268039900693</v>
      </c>
      <c r="D27" s="3">
        <v>3.0028027227261695</v>
      </c>
      <c r="E27" s="3">
        <v>2.9377580328717387E-3</v>
      </c>
      <c r="F27" s="3">
        <v>0.1703506067312856</v>
      </c>
      <c r="G27" s="3">
        <v>0.81944932415258642</v>
      </c>
      <c r="H27" s="3">
        <v>0.1703506067312856</v>
      </c>
      <c r="I27" s="3">
        <v>0.81944932415258642</v>
      </c>
    </row>
    <row r="28" spans="1:9" ht="15.75" thickBot="1" x14ac:dyDescent="0.3">
      <c r="A28" s="4" t="s">
        <v>127</v>
      </c>
      <c r="B28" s="4">
        <v>-5.7079154358468239E-3</v>
      </c>
      <c r="C28" s="4">
        <v>7.7528958905450033E-3</v>
      </c>
      <c r="D28" s="4">
        <v>-0.73623011535700833</v>
      </c>
      <c r="E28" s="4">
        <v>0.46225952666764281</v>
      </c>
      <c r="F28" s="4">
        <v>-2.0974928770835208E-2</v>
      </c>
      <c r="G28" s="4">
        <v>9.5590978991415589E-3</v>
      </c>
      <c r="H28" s="4">
        <v>-2.0974928770835208E-2</v>
      </c>
      <c r="I28" s="4">
        <v>9.5590978991415589E-3</v>
      </c>
    </row>
    <row r="32" spans="1:9" x14ac:dyDescent="0.25">
      <c r="A32" t="s">
        <v>109</v>
      </c>
    </row>
    <row r="33" spans="1:3" ht="15.75" thickBot="1" x14ac:dyDescent="0.3"/>
    <row r="34" spans="1:3" x14ac:dyDescent="0.25">
      <c r="A34" s="5" t="s">
        <v>110</v>
      </c>
      <c r="B34" s="5" t="s">
        <v>111</v>
      </c>
      <c r="C34" s="5" t="s">
        <v>112</v>
      </c>
    </row>
    <row r="35" spans="1:3" x14ac:dyDescent="0.25">
      <c r="A35" s="3">
        <v>1</v>
      </c>
      <c r="B35" s="3">
        <v>19.356281050832951</v>
      </c>
      <c r="C35" s="3">
        <v>28.837118555113666</v>
      </c>
    </row>
    <row r="36" spans="1:3" x14ac:dyDescent="0.25">
      <c r="A36" s="3">
        <v>2</v>
      </c>
      <c r="B36" s="3">
        <v>20.565224424749033</v>
      </c>
      <c r="C36" s="3">
        <v>24.416110654360487</v>
      </c>
    </row>
    <row r="37" spans="1:3" x14ac:dyDescent="0.25">
      <c r="A37" s="3">
        <v>3</v>
      </c>
      <c r="B37" s="3">
        <v>20.725916121394143</v>
      </c>
      <c r="C37" s="3">
        <v>15.0457147309329</v>
      </c>
    </row>
    <row r="38" spans="1:3" x14ac:dyDescent="0.25">
      <c r="A38" s="3">
        <v>4</v>
      </c>
      <c r="B38" s="3">
        <v>20.577552343722612</v>
      </c>
      <c r="C38" s="3">
        <v>14.347086264792114</v>
      </c>
    </row>
    <row r="39" spans="1:3" x14ac:dyDescent="0.25">
      <c r="A39" s="3">
        <v>5</v>
      </c>
      <c r="B39" s="3">
        <v>18.994205720161322</v>
      </c>
      <c r="C39" s="3">
        <v>-4.575811759969147</v>
      </c>
    </row>
    <row r="40" spans="1:3" x14ac:dyDescent="0.25">
      <c r="A40" s="3">
        <v>6</v>
      </c>
      <c r="B40" s="3">
        <v>20.572723163231935</v>
      </c>
      <c r="C40" s="3">
        <v>-5.0689791196648812</v>
      </c>
    </row>
    <row r="41" spans="1:3" x14ac:dyDescent="0.25">
      <c r="A41" s="3">
        <v>7</v>
      </c>
      <c r="B41" s="3">
        <v>21.251045581368018</v>
      </c>
      <c r="C41" s="3">
        <v>-5.9090862468023992</v>
      </c>
    </row>
    <row r="42" spans="1:3" x14ac:dyDescent="0.25">
      <c r="A42" s="3">
        <v>8</v>
      </c>
      <c r="B42" s="3">
        <v>20.066643508035877</v>
      </c>
      <c r="C42" s="3">
        <v>-5.8657170459629207</v>
      </c>
    </row>
    <row r="43" spans="1:3" x14ac:dyDescent="0.25">
      <c r="A43" s="3">
        <v>9</v>
      </c>
      <c r="B43" s="3">
        <v>13.948076459438576</v>
      </c>
      <c r="C43" s="3">
        <v>-6.6860462613864158</v>
      </c>
    </row>
    <row r="44" spans="1:3" x14ac:dyDescent="0.25">
      <c r="A44" s="3">
        <v>10</v>
      </c>
      <c r="B44" s="3">
        <v>14.636077700378777</v>
      </c>
      <c r="C44" s="3">
        <v>-2.2510154319421414</v>
      </c>
    </row>
    <row r="45" spans="1:3" x14ac:dyDescent="0.25">
      <c r="A45" s="3">
        <v>11</v>
      </c>
      <c r="B45" s="3">
        <v>13.778528599407093</v>
      </c>
      <c r="C45" s="3">
        <v>-1.5591845250075629</v>
      </c>
    </row>
    <row r="46" spans="1:3" x14ac:dyDescent="0.25">
      <c r="A46" s="3">
        <v>12</v>
      </c>
      <c r="B46" s="3">
        <v>13.75673142309611</v>
      </c>
      <c r="C46" s="3">
        <v>-3.4296876332519659</v>
      </c>
    </row>
    <row r="47" spans="1:3" x14ac:dyDescent="0.25">
      <c r="A47" s="3">
        <v>13</v>
      </c>
      <c r="B47" s="3">
        <v>13.733065770350777</v>
      </c>
      <c r="C47" s="3">
        <v>8.2513498140648061</v>
      </c>
    </row>
    <row r="48" spans="1:3" x14ac:dyDescent="0.25">
      <c r="A48" s="3">
        <v>14</v>
      </c>
      <c r="B48" s="3">
        <v>14.466574158780993</v>
      </c>
      <c r="C48" s="3">
        <v>5.7175011836847602</v>
      </c>
    </row>
    <row r="49" spans="1:3" x14ac:dyDescent="0.25">
      <c r="A49" s="3">
        <v>15</v>
      </c>
      <c r="B49" s="3">
        <v>14.068239446947452</v>
      </c>
      <c r="C49" s="3">
        <v>5.833379737311617</v>
      </c>
    </row>
    <row r="50" spans="1:3" x14ac:dyDescent="0.25">
      <c r="A50" s="3">
        <v>16</v>
      </c>
      <c r="B50" s="3">
        <v>13.564071027250302</v>
      </c>
      <c r="C50" s="3">
        <v>7.0183574031544378</v>
      </c>
    </row>
    <row r="51" spans="1:3" x14ac:dyDescent="0.25">
      <c r="A51" s="3">
        <v>17</v>
      </c>
      <c r="B51" s="3">
        <v>17.014407747897245</v>
      </c>
      <c r="C51" s="3">
        <v>-10.139237401753881</v>
      </c>
    </row>
    <row r="52" spans="1:3" x14ac:dyDescent="0.25">
      <c r="A52" s="3">
        <v>18</v>
      </c>
      <c r="B52" s="3">
        <v>17.185226719283172</v>
      </c>
      <c r="C52" s="3">
        <v>-8.1216114697505155</v>
      </c>
    </row>
    <row r="53" spans="1:3" x14ac:dyDescent="0.25">
      <c r="A53" s="3">
        <v>19</v>
      </c>
      <c r="B53" s="3">
        <v>16.676270726251268</v>
      </c>
      <c r="C53" s="3">
        <v>-10.633477403890581</v>
      </c>
    </row>
    <row r="54" spans="1:3" x14ac:dyDescent="0.25">
      <c r="A54" s="3">
        <v>20</v>
      </c>
      <c r="B54" s="3">
        <v>16.573269957168037</v>
      </c>
      <c r="C54" s="3">
        <v>-10.815962605529419</v>
      </c>
    </row>
    <row r="55" spans="1:3" x14ac:dyDescent="0.25">
      <c r="A55" s="3">
        <v>21</v>
      </c>
      <c r="B55" s="3">
        <v>22.861031107644745</v>
      </c>
      <c r="C55" s="3">
        <v>-11.841924906288984</v>
      </c>
    </row>
    <row r="56" spans="1:3" x14ac:dyDescent="0.25">
      <c r="A56" s="3">
        <v>22</v>
      </c>
      <c r="B56" s="3">
        <v>23.193626228403769</v>
      </c>
      <c r="C56" s="3">
        <v>0.44891660978933956</v>
      </c>
    </row>
    <row r="57" spans="1:3" x14ac:dyDescent="0.25">
      <c r="A57" s="3">
        <v>23</v>
      </c>
      <c r="B57" s="3">
        <v>22.997901874765308</v>
      </c>
      <c r="C57" s="3">
        <v>0.64463353302257786</v>
      </c>
    </row>
    <row r="58" spans="1:3" x14ac:dyDescent="0.25">
      <c r="A58" s="3">
        <v>24</v>
      </c>
      <c r="B58" s="3">
        <v>22.374182833273146</v>
      </c>
      <c r="C58" s="3">
        <v>1.2683559946945451</v>
      </c>
    </row>
    <row r="59" spans="1:3" x14ac:dyDescent="0.25">
      <c r="A59" s="3">
        <v>25</v>
      </c>
      <c r="B59" s="3">
        <v>14.612863666056516</v>
      </c>
      <c r="C59" s="3">
        <v>23.017549368100976</v>
      </c>
    </row>
    <row r="60" spans="1:3" x14ac:dyDescent="0.25">
      <c r="A60" s="3">
        <v>26</v>
      </c>
      <c r="B60" s="3">
        <v>16.573595184453307</v>
      </c>
      <c r="C60" s="3">
        <v>-5.4402485097818367</v>
      </c>
    </row>
    <row r="61" spans="1:3" x14ac:dyDescent="0.25">
      <c r="A61" s="3">
        <v>27</v>
      </c>
      <c r="B61" s="3">
        <v>15.92175540755418</v>
      </c>
      <c r="C61" s="3">
        <v>7.2220044660635132</v>
      </c>
    </row>
    <row r="62" spans="1:3" x14ac:dyDescent="0.25">
      <c r="A62" s="3">
        <v>28</v>
      </c>
      <c r="B62" s="3">
        <v>15.686823269625888</v>
      </c>
      <c r="C62" s="3">
        <v>22.054062147040774</v>
      </c>
    </row>
    <row r="63" spans="1:3" x14ac:dyDescent="0.25">
      <c r="A63" s="3">
        <v>29</v>
      </c>
      <c r="B63" s="3">
        <v>14.80283959550381</v>
      </c>
      <c r="C63" s="3">
        <v>0.24041614674992928</v>
      </c>
    </row>
    <row r="64" spans="1:3" x14ac:dyDescent="0.25">
      <c r="A64" s="3">
        <v>30</v>
      </c>
      <c r="B64" s="3">
        <v>15.268030778162384</v>
      </c>
      <c r="C64" s="3">
        <v>-1.3849560758888355</v>
      </c>
    </row>
    <row r="65" spans="1:3" x14ac:dyDescent="0.25">
      <c r="A65" s="3">
        <v>31</v>
      </c>
      <c r="B65" s="3">
        <v>14.974132916326653</v>
      </c>
      <c r="C65" s="3">
        <v>-2.5055320622698822</v>
      </c>
    </row>
    <row r="66" spans="1:3" x14ac:dyDescent="0.25">
      <c r="A66" s="3">
        <v>32</v>
      </c>
      <c r="B66" s="3">
        <v>15.049062163677505</v>
      </c>
      <c r="C66" s="3">
        <v>-3.586103528482365</v>
      </c>
    </row>
    <row r="67" spans="1:3" x14ac:dyDescent="0.25">
      <c r="A67" s="3">
        <v>33</v>
      </c>
      <c r="B67" s="3">
        <v>22.424060166199677</v>
      </c>
      <c r="C67" s="3">
        <v>15.291809233952183</v>
      </c>
    </row>
    <row r="68" spans="1:3" x14ac:dyDescent="0.25">
      <c r="A68" s="3">
        <v>34</v>
      </c>
      <c r="B68" s="3">
        <v>22.892881651936701</v>
      </c>
      <c r="C68" s="3">
        <v>14.897787372941355</v>
      </c>
    </row>
    <row r="69" spans="1:3" x14ac:dyDescent="0.25">
      <c r="A69" s="3">
        <v>35</v>
      </c>
      <c r="B69" s="3">
        <v>23.077381956515804</v>
      </c>
      <c r="C69" s="3">
        <v>14.713348608717741</v>
      </c>
    </row>
    <row r="70" spans="1:3" x14ac:dyDescent="0.25">
      <c r="A70" s="3">
        <v>36</v>
      </c>
      <c r="B70" s="3">
        <v>22.467178602928723</v>
      </c>
      <c r="C70" s="3">
        <v>4.7177577582971537</v>
      </c>
    </row>
    <row r="71" spans="1:3" x14ac:dyDescent="0.25">
      <c r="A71" s="3">
        <v>37</v>
      </c>
      <c r="B71" s="3">
        <v>22.465222433749869</v>
      </c>
      <c r="C71" s="3">
        <v>-17.116509852632014</v>
      </c>
    </row>
    <row r="72" spans="1:3" x14ac:dyDescent="0.25">
      <c r="A72" s="3">
        <v>38</v>
      </c>
      <c r="B72" s="3">
        <v>20.503764244341316</v>
      </c>
      <c r="C72" s="3">
        <v>-15.232293176305618</v>
      </c>
    </row>
    <row r="73" spans="1:3" x14ac:dyDescent="0.25">
      <c r="A73" s="3">
        <v>39</v>
      </c>
      <c r="B73" s="3">
        <v>20.605657448087591</v>
      </c>
      <c r="C73" s="3">
        <v>-14.907955758268777</v>
      </c>
    </row>
    <row r="74" spans="1:3" x14ac:dyDescent="0.25">
      <c r="A74" s="3">
        <v>40</v>
      </c>
      <c r="B74" s="3">
        <v>19.962054806249988</v>
      </c>
      <c r="C74" s="3">
        <v>-18.938792091810576</v>
      </c>
    </row>
    <row r="75" spans="1:3" x14ac:dyDescent="0.25">
      <c r="A75" s="3">
        <v>41</v>
      </c>
      <c r="B75" s="3">
        <v>20.05091818071114</v>
      </c>
      <c r="C75" s="3">
        <v>6.9210183882460896</v>
      </c>
    </row>
    <row r="76" spans="1:3" x14ac:dyDescent="0.25">
      <c r="A76" s="3">
        <v>42</v>
      </c>
      <c r="B76" s="3">
        <v>19.215806980853003</v>
      </c>
      <c r="C76" s="3">
        <v>8.5399718259283794</v>
      </c>
    </row>
    <row r="77" spans="1:3" x14ac:dyDescent="0.25">
      <c r="A77" s="3">
        <v>43</v>
      </c>
      <c r="B77" s="3">
        <v>18.782569158300312</v>
      </c>
      <c r="C77" s="3">
        <v>-4.5102681306511254</v>
      </c>
    </row>
    <row r="78" spans="1:3" x14ac:dyDescent="0.25">
      <c r="A78" s="3">
        <v>44</v>
      </c>
      <c r="B78" s="3">
        <v>19.191330509567749</v>
      </c>
      <c r="C78" s="3">
        <v>-6.2749651163655713</v>
      </c>
    </row>
    <row r="79" spans="1:3" x14ac:dyDescent="0.25">
      <c r="A79" s="3">
        <v>45</v>
      </c>
      <c r="B79" s="3">
        <v>18.30671019862984</v>
      </c>
      <c r="C79" s="3">
        <v>-0.11491104387032891</v>
      </c>
    </row>
    <row r="80" spans="1:3" x14ac:dyDescent="0.25">
      <c r="A80" s="3">
        <v>46</v>
      </c>
      <c r="B80" s="3">
        <v>19.255241375433702</v>
      </c>
      <c r="C80" s="3">
        <v>-0.46396747612039135</v>
      </c>
    </row>
    <row r="81" spans="1:3" x14ac:dyDescent="0.25">
      <c r="A81" s="3">
        <v>47</v>
      </c>
      <c r="B81" s="3">
        <v>19.35042049720623</v>
      </c>
      <c r="C81" s="3">
        <v>1.2954487207285119</v>
      </c>
    </row>
    <row r="82" spans="1:3" x14ac:dyDescent="0.25">
      <c r="A82" s="3">
        <v>48</v>
      </c>
      <c r="B82" s="3">
        <v>18.967366339684546</v>
      </c>
      <c r="C82" s="3">
        <v>1.6671627322109899</v>
      </c>
    </row>
    <row r="83" spans="1:3" x14ac:dyDescent="0.25">
      <c r="A83" s="3">
        <v>49</v>
      </c>
      <c r="B83" s="3">
        <v>21.720338647155042</v>
      </c>
      <c r="C83" s="3">
        <v>-5.2709328135216253</v>
      </c>
    </row>
    <row r="84" spans="1:3" x14ac:dyDescent="0.25">
      <c r="A84" s="3">
        <v>50</v>
      </c>
      <c r="B84" s="3">
        <v>21.818339790778509</v>
      </c>
      <c r="C84" s="3">
        <v>-8.2554592533021296</v>
      </c>
    </row>
    <row r="85" spans="1:3" x14ac:dyDescent="0.25">
      <c r="A85" s="3">
        <v>51</v>
      </c>
      <c r="B85" s="3">
        <v>22.020633305651302</v>
      </c>
      <c r="C85" s="3">
        <v>-7.554654499181698</v>
      </c>
    </row>
    <row r="86" spans="1:3" x14ac:dyDescent="0.25">
      <c r="A86" s="3">
        <v>52</v>
      </c>
      <c r="B86" s="3">
        <v>22.034880787810344</v>
      </c>
      <c r="C86" s="3">
        <v>-5.8059379571962033</v>
      </c>
    </row>
    <row r="87" spans="1:3" x14ac:dyDescent="0.25">
      <c r="A87" s="3">
        <v>53</v>
      </c>
      <c r="B87" s="3">
        <v>17.308272415420905</v>
      </c>
      <c r="C87" s="3">
        <v>6.2663996330150198</v>
      </c>
    </row>
    <row r="88" spans="1:3" x14ac:dyDescent="0.25">
      <c r="A88" s="3">
        <v>54</v>
      </c>
      <c r="B88" s="3">
        <v>16.932008854323723</v>
      </c>
      <c r="C88" s="3">
        <v>5.2130347058363888</v>
      </c>
    </row>
    <row r="89" spans="1:3" x14ac:dyDescent="0.25">
      <c r="A89" s="3">
        <v>55</v>
      </c>
      <c r="B89" s="3">
        <v>17.181484097077362</v>
      </c>
      <c r="C89" s="3">
        <v>3.8874877176179581</v>
      </c>
    </row>
    <row r="90" spans="1:3" x14ac:dyDescent="0.25">
      <c r="A90" s="3">
        <v>56</v>
      </c>
      <c r="B90" s="3">
        <v>17.02364673697026</v>
      </c>
      <c r="C90" s="3">
        <v>5.4832823879802461</v>
      </c>
    </row>
    <row r="91" spans="1:3" x14ac:dyDescent="0.25">
      <c r="A91" s="3">
        <v>57</v>
      </c>
      <c r="B91" s="3">
        <v>12.554530174681771</v>
      </c>
      <c r="C91" s="3">
        <v>-1.250742531092822</v>
      </c>
    </row>
    <row r="92" spans="1:3" x14ac:dyDescent="0.25">
      <c r="A92" s="3">
        <v>58</v>
      </c>
      <c r="B92" s="3">
        <v>16.640431642743934</v>
      </c>
      <c r="C92" s="3">
        <v>-3.1611976213562194</v>
      </c>
    </row>
    <row r="93" spans="1:3" x14ac:dyDescent="0.25">
      <c r="A93" s="3">
        <v>59</v>
      </c>
      <c r="B93" s="3">
        <v>16.1567815985299</v>
      </c>
      <c r="C93" s="3">
        <v>6.6788520275679666</v>
      </c>
    </row>
    <row r="94" spans="1:3" x14ac:dyDescent="0.25">
      <c r="A94" s="3">
        <v>60</v>
      </c>
      <c r="B94" s="3">
        <v>16.648717173753731</v>
      </c>
      <c r="C94" s="3">
        <v>6.1859284955376097</v>
      </c>
    </row>
    <row r="95" spans="1:3" x14ac:dyDescent="0.25">
      <c r="A95" s="3">
        <v>61</v>
      </c>
      <c r="B95" s="3">
        <v>13.464614054625184</v>
      </c>
      <c r="C95" s="3">
        <v>13.556554446644927</v>
      </c>
    </row>
    <row r="96" spans="1:3" x14ac:dyDescent="0.25">
      <c r="A96" s="3">
        <v>62</v>
      </c>
      <c r="B96" s="3">
        <v>12.671061754788937</v>
      </c>
      <c r="C96" s="3">
        <v>5.9639491327979286</v>
      </c>
    </row>
    <row r="97" spans="1:3" x14ac:dyDescent="0.25">
      <c r="A97" s="3">
        <v>63</v>
      </c>
      <c r="B97" s="3">
        <v>12.047821904904099</v>
      </c>
      <c r="C97" s="3">
        <v>7.6888894608681699</v>
      </c>
    </row>
    <row r="98" spans="1:3" x14ac:dyDescent="0.25">
      <c r="A98" s="3">
        <v>64</v>
      </c>
      <c r="B98" s="3">
        <v>12.926006304235992</v>
      </c>
      <c r="C98" s="3">
        <v>7.888617880721851</v>
      </c>
    </row>
    <row r="99" spans="1:3" x14ac:dyDescent="0.25">
      <c r="A99" s="3">
        <v>65</v>
      </c>
      <c r="B99" s="3">
        <v>22.185567065101978</v>
      </c>
      <c r="C99" s="3">
        <v>-1.1141384936734049</v>
      </c>
    </row>
    <row r="100" spans="1:3" x14ac:dyDescent="0.25">
      <c r="A100" s="3">
        <v>66</v>
      </c>
      <c r="B100" s="3">
        <v>22.424739661606822</v>
      </c>
      <c r="C100" s="3">
        <v>-20.162834899702059</v>
      </c>
    </row>
    <row r="101" spans="1:3" x14ac:dyDescent="0.25">
      <c r="A101" s="3">
        <v>67</v>
      </c>
      <c r="B101" s="3">
        <v>22.258552570538331</v>
      </c>
      <c r="C101" s="3">
        <v>-19.002598395078579</v>
      </c>
    </row>
    <row r="102" spans="1:3" x14ac:dyDescent="0.25">
      <c r="A102" s="3">
        <v>68</v>
      </c>
      <c r="B102" s="3">
        <v>20.872052265695952</v>
      </c>
      <c r="C102" s="3">
        <v>-18.141405394009844</v>
      </c>
    </row>
    <row r="103" spans="1:3" x14ac:dyDescent="0.25">
      <c r="A103" s="3">
        <v>69</v>
      </c>
      <c r="B103" s="3">
        <v>19.976849282065277</v>
      </c>
      <c r="C103" s="3">
        <v>7.3196715713709857</v>
      </c>
    </row>
    <row r="104" spans="1:3" x14ac:dyDescent="0.25">
      <c r="A104" s="3">
        <v>70</v>
      </c>
      <c r="B104" s="3">
        <v>20.87742148386922</v>
      </c>
      <c r="C104" s="3">
        <v>4.082344426884255</v>
      </c>
    </row>
    <row r="105" spans="1:3" x14ac:dyDescent="0.25">
      <c r="A105" s="3">
        <v>71</v>
      </c>
      <c r="B105" s="3">
        <v>21.090704515184669</v>
      </c>
      <c r="C105" s="3">
        <v>4.2398739972120261</v>
      </c>
    </row>
    <row r="106" spans="1:3" x14ac:dyDescent="0.25">
      <c r="A106" s="3">
        <v>72</v>
      </c>
      <c r="B106" s="3">
        <v>20.84223092034069</v>
      </c>
      <c r="C106" s="3">
        <v>7.993487943150015</v>
      </c>
    </row>
    <row r="107" spans="1:3" x14ac:dyDescent="0.25">
      <c r="A107" s="3">
        <v>73</v>
      </c>
      <c r="B107" s="3">
        <v>21.612231718894201</v>
      </c>
      <c r="C107" s="3">
        <v>-6.4226277584981606</v>
      </c>
    </row>
    <row r="108" spans="1:3" x14ac:dyDescent="0.25">
      <c r="A108" s="3">
        <v>74</v>
      </c>
      <c r="B108" s="3">
        <v>22.83980837357629</v>
      </c>
      <c r="C108" s="3">
        <v>-10.065784696908761</v>
      </c>
    </row>
    <row r="109" spans="1:3" x14ac:dyDescent="0.25">
      <c r="A109" s="3">
        <v>75</v>
      </c>
      <c r="B109" s="3">
        <v>22.830531783907649</v>
      </c>
      <c r="C109" s="3">
        <v>-10.801668479161538</v>
      </c>
    </row>
    <row r="110" spans="1:3" x14ac:dyDescent="0.25">
      <c r="A110" s="3">
        <v>76</v>
      </c>
      <c r="B110" s="3">
        <v>22.439599394114953</v>
      </c>
      <c r="C110" s="3">
        <v>-8.8120124678570768</v>
      </c>
    </row>
    <row r="111" spans="1:3" x14ac:dyDescent="0.25">
      <c r="A111" s="3">
        <v>77</v>
      </c>
      <c r="B111" s="3">
        <v>17.134696649779212</v>
      </c>
      <c r="C111" s="3">
        <v>-14.572073446740603</v>
      </c>
    </row>
    <row r="112" spans="1:3" x14ac:dyDescent="0.25">
      <c r="A112" s="3">
        <v>78</v>
      </c>
      <c r="B112" s="3">
        <v>17.925419870891183</v>
      </c>
      <c r="C112" s="3">
        <v>-4.8247918586230352</v>
      </c>
    </row>
    <row r="113" spans="1:3" x14ac:dyDescent="0.25">
      <c r="A113" s="3">
        <v>79</v>
      </c>
      <c r="B113" s="3">
        <v>17.901903429173487</v>
      </c>
      <c r="C113" s="3">
        <v>-5.0778002955729828</v>
      </c>
    </row>
    <row r="114" spans="1:3" x14ac:dyDescent="0.25">
      <c r="A114" s="3">
        <v>80</v>
      </c>
      <c r="B114" s="3">
        <v>17.709437688316587</v>
      </c>
      <c r="C114" s="3">
        <v>-9.1614001251092674</v>
      </c>
    </row>
    <row r="115" spans="1:3" x14ac:dyDescent="0.25">
      <c r="A115" s="3">
        <v>81</v>
      </c>
      <c r="B115" s="3">
        <v>19.960877578895644</v>
      </c>
      <c r="C115" s="3">
        <v>4.6137080564634729</v>
      </c>
    </row>
    <row r="116" spans="1:3" x14ac:dyDescent="0.25">
      <c r="A116" s="3">
        <v>82</v>
      </c>
      <c r="B116" s="3">
        <v>19.510473172064142</v>
      </c>
      <c r="C116" s="3">
        <v>1.2271935980258348</v>
      </c>
    </row>
    <row r="117" spans="1:3" x14ac:dyDescent="0.25">
      <c r="A117" s="3">
        <v>83</v>
      </c>
      <c r="B117" s="3">
        <v>19.23619730389429</v>
      </c>
      <c r="C117" s="3">
        <v>3.1865753276009592</v>
      </c>
    </row>
    <row r="118" spans="1:3" x14ac:dyDescent="0.25">
      <c r="A118" s="3">
        <v>84</v>
      </c>
      <c r="B118" s="3">
        <v>18.818486374318145</v>
      </c>
      <c r="C118" s="3">
        <v>0.63908914046432486</v>
      </c>
    </row>
    <row r="119" spans="1:3" x14ac:dyDescent="0.25">
      <c r="A119" s="3">
        <v>85</v>
      </c>
      <c r="B119" s="3">
        <v>20.795279128359947</v>
      </c>
      <c r="C119" s="3">
        <v>-4.7931737057607329</v>
      </c>
    </row>
    <row r="120" spans="1:3" x14ac:dyDescent="0.25">
      <c r="A120" s="3">
        <v>86</v>
      </c>
      <c r="B120" s="3">
        <v>20.479301691253632</v>
      </c>
      <c r="C120" s="3">
        <v>1.9164582724100612</v>
      </c>
    </row>
    <row r="121" spans="1:3" x14ac:dyDescent="0.25">
      <c r="A121" s="3">
        <v>87</v>
      </c>
      <c r="B121" s="3">
        <v>21.018307053472913</v>
      </c>
      <c r="C121" s="3">
        <v>1.1172294394190416</v>
      </c>
    </row>
    <row r="122" spans="1:3" x14ac:dyDescent="0.25">
      <c r="A122" s="3">
        <v>88</v>
      </c>
      <c r="B122" s="3">
        <v>20.563843156039617</v>
      </c>
      <c r="C122" s="3">
        <v>-1.3052970840053106</v>
      </c>
    </row>
    <row r="123" spans="1:3" x14ac:dyDescent="0.25">
      <c r="A123" s="3">
        <v>89</v>
      </c>
      <c r="B123" s="3">
        <v>18.780038464372186</v>
      </c>
      <c r="C123" s="3">
        <v>2.767828177084926</v>
      </c>
    </row>
    <row r="124" spans="1:3" x14ac:dyDescent="0.25">
      <c r="A124" s="3">
        <v>90</v>
      </c>
      <c r="B124" s="3">
        <v>19.153909854765448</v>
      </c>
      <c r="C124" s="3">
        <v>-0.12249206730066931</v>
      </c>
    </row>
    <row r="125" spans="1:3" x14ac:dyDescent="0.25">
      <c r="A125" s="3">
        <v>91</v>
      </c>
      <c r="B125" s="3">
        <v>18.751616243890535</v>
      </c>
      <c r="C125" s="3">
        <v>0.39939355631521778</v>
      </c>
    </row>
    <row r="126" spans="1:3" x14ac:dyDescent="0.25">
      <c r="A126" s="3">
        <v>92</v>
      </c>
      <c r="B126" s="3">
        <v>18.347717403991545</v>
      </c>
      <c r="C126" s="3">
        <v>6.1334293707046221</v>
      </c>
    </row>
    <row r="127" spans="1:3" x14ac:dyDescent="0.25">
      <c r="A127" s="3">
        <v>93</v>
      </c>
      <c r="B127" s="3">
        <v>17.524586535147819</v>
      </c>
      <c r="C127" s="3">
        <v>0.1420509352910031</v>
      </c>
    </row>
    <row r="128" spans="1:3" x14ac:dyDescent="0.25">
      <c r="A128" s="3">
        <v>94</v>
      </c>
      <c r="B128" s="3">
        <v>19.294369278670217</v>
      </c>
      <c r="C128" s="3">
        <v>-0.796806604575508</v>
      </c>
    </row>
    <row r="129" spans="1:3" x14ac:dyDescent="0.25">
      <c r="A129" s="3">
        <v>95</v>
      </c>
      <c r="B129" s="3">
        <v>18.448950562871914</v>
      </c>
      <c r="C129" s="3">
        <v>0.16625942577734776</v>
      </c>
    </row>
    <row r="130" spans="1:3" x14ac:dyDescent="0.25">
      <c r="A130" s="3">
        <v>96</v>
      </c>
      <c r="B130" s="3">
        <v>18.298991835044013</v>
      </c>
      <c r="C130" s="3">
        <v>1.412707796199701</v>
      </c>
    </row>
    <row r="131" spans="1:3" x14ac:dyDescent="0.25">
      <c r="A131" s="3">
        <v>97</v>
      </c>
      <c r="B131" s="3">
        <v>21.115333305814676</v>
      </c>
      <c r="C131" s="3">
        <v>-10.649853768170191</v>
      </c>
    </row>
    <row r="132" spans="1:3" x14ac:dyDescent="0.25">
      <c r="A132" s="3">
        <v>98</v>
      </c>
      <c r="B132" s="3">
        <v>19.900130149362791</v>
      </c>
      <c r="C132" s="3">
        <v>-9.4320719583444497</v>
      </c>
    </row>
    <row r="133" spans="1:3" x14ac:dyDescent="0.25">
      <c r="A133" s="3">
        <v>99</v>
      </c>
      <c r="B133" s="3">
        <v>19.418084448946402</v>
      </c>
      <c r="C133" s="3">
        <v>-8.4800876285966407</v>
      </c>
    </row>
    <row r="134" spans="1:3" x14ac:dyDescent="0.25">
      <c r="A134" s="3">
        <v>100</v>
      </c>
      <c r="B134" s="3">
        <v>18.004865701121336</v>
      </c>
      <c r="C134" s="3">
        <v>9.4892161385810638</v>
      </c>
    </row>
    <row r="135" spans="1:3" x14ac:dyDescent="0.25">
      <c r="A135" s="3">
        <v>101</v>
      </c>
      <c r="B135" s="3">
        <v>18.870525706673828</v>
      </c>
      <c r="C135" s="3">
        <v>-1.5462888699600406</v>
      </c>
    </row>
    <row r="136" spans="1:3" x14ac:dyDescent="0.25">
      <c r="A136" s="3">
        <v>102</v>
      </c>
      <c r="B136" s="3">
        <v>18.537128576492211</v>
      </c>
      <c r="C136" s="3">
        <v>-4.8127299830967818</v>
      </c>
    </row>
    <row r="137" spans="1:3" x14ac:dyDescent="0.25">
      <c r="A137" s="3">
        <v>103</v>
      </c>
      <c r="B137" s="3">
        <v>19.296578086225804</v>
      </c>
      <c r="C137" s="3">
        <v>9.8418720068202994</v>
      </c>
    </row>
    <row r="138" spans="1:3" x14ac:dyDescent="0.25">
      <c r="A138" s="3">
        <v>104</v>
      </c>
      <c r="B138" s="3">
        <v>19.952033312649132</v>
      </c>
      <c r="C138" s="3">
        <v>1.0964055493047304</v>
      </c>
    </row>
    <row r="139" spans="1:3" x14ac:dyDescent="0.25">
      <c r="A139" s="3">
        <v>105</v>
      </c>
      <c r="B139" s="3">
        <v>17.569682964224498</v>
      </c>
      <c r="C139" s="3">
        <v>-6.3692333900231404</v>
      </c>
    </row>
    <row r="140" spans="1:3" x14ac:dyDescent="0.25">
      <c r="A140" s="3">
        <v>106</v>
      </c>
      <c r="B140" s="3">
        <v>17.878071109394728</v>
      </c>
      <c r="C140" s="3">
        <v>-6.6217815460121603</v>
      </c>
    </row>
    <row r="141" spans="1:3" x14ac:dyDescent="0.25">
      <c r="A141" s="3">
        <v>107</v>
      </c>
      <c r="B141" s="3">
        <v>17.76267596828648</v>
      </c>
      <c r="C141" s="3">
        <v>-5.772982756272631</v>
      </c>
    </row>
    <row r="142" spans="1:3" x14ac:dyDescent="0.25">
      <c r="A142" s="3">
        <v>108</v>
      </c>
      <c r="B142" s="3">
        <v>17.6080724617876</v>
      </c>
      <c r="C142" s="3">
        <v>-7.0278194403726584</v>
      </c>
    </row>
    <row r="143" spans="1:3" x14ac:dyDescent="0.25">
      <c r="A143" s="3">
        <v>109</v>
      </c>
      <c r="B143" s="3">
        <v>16.520428202461332</v>
      </c>
      <c r="C143" s="3">
        <v>-5.6022741584028015</v>
      </c>
    </row>
    <row r="144" spans="1:3" x14ac:dyDescent="0.25">
      <c r="A144" s="3">
        <v>110</v>
      </c>
      <c r="B144" s="3">
        <v>16.538581304632658</v>
      </c>
      <c r="C144" s="3">
        <v>-4.0724362549787294</v>
      </c>
    </row>
    <row r="145" spans="1:3" x14ac:dyDescent="0.25">
      <c r="A145" s="3">
        <v>111</v>
      </c>
      <c r="B145" s="3">
        <v>16.510840279377302</v>
      </c>
      <c r="C145" s="3">
        <v>-3.1272533073960762</v>
      </c>
    </row>
    <row r="146" spans="1:3" x14ac:dyDescent="0.25">
      <c r="A146" s="3">
        <v>112</v>
      </c>
      <c r="B146" s="3">
        <v>15.862788827831938</v>
      </c>
      <c r="C146" s="3">
        <v>4.5574913589592576</v>
      </c>
    </row>
    <row r="147" spans="1:3" x14ac:dyDescent="0.25">
      <c r="A147" s="3">
        <v>113</v>
      </c>
      <c r="B147" s="3">
        <v>19.357953603570358</v>
      </c>
      <c r="C147" s="3">
        <v>1.0296665887373351</v>
      </c>
    </row>
    <row r="148" spans="1:3" x14ac:dyDescent="0.25">
      <c r="A148" s="3">
        <v>114</v>
      </c>
      <c r="B148" s="3">
        <v>20.679412675000258</v>
      </c>
      <c r="C148" s="3">
        <v>0.97037024829930729</v>
      </c>
    </row>
    <row r="149" spans="1:3" x14ac:dyDescent="0.25">
      <c r="A149" s="3">
        <v>115</v>
      </c>
      <c r="B149" s="3">
        <v>21.389606589501064</v>
      </c>
      <c r="C149" s="3">
        <v>1.2312279947078828</v>
      </c>
    </row>
    <row r="150" spans="1:3" x14ac:dyDescent="0.25">
      <c r="A150" s="3">
        <v>116</v>
      </c>
      <c r="B150" s="3">
        <v>21.231963232229976</v>
      </c>
      <c r="C150" s="3">
        <v>1.7565425148964593</v>
      </c>
    </row>
    <row r="151" spans="1:3" x14ac:dyDescent="0.25">
      <c r="A151" s="3">
        <v>117</v>
      </c>
      <c r="B151" s="3">
        <v>17.467153694565312</v>
      </c>
      <c r="C151" s="3">
        <v>3.7954274157447117</v>
      </c>
    </row>
    <row r="152" spans="1:3" x14ac:dyDescent="0.25">
      <c r="A152" s="3">
        <v>118</v>
      </c>
      <c r="B152" s="3">
        <v>19.921173215658492</v>
      </c>
      <c r="C152" s="3">
        <v>3.3916044882675074</v>
      </c>
    </row>
    <row r="153" spans="1:3" x14ac:dyDescent="0.25">
      <c r="A153" s="3">
        <v>119</v>
      </c>
      <c r="B153" s="3">
        <v>19.827991656305787</v>
      </c>
      <c r="C153" s="3">
        <v>2.5034699771673772</v>
      </c>
    </row>
    <row r="154" spans="1:3" x14ac:dyDescent="0.25">
      <c r="A154" s="3">
        <v>120</v>
      </c>
      <c r="B154" s="3">
        <v>19.175185009139639</v>
      </c>
      <c r="C154" s="3">
        <v>2.1016087482802881</v>
      </c>
    </row>
    <row r="155" spans="1:3" x14ac:dyDescent="0.25">
      <c r="A155" s="3">
        <v>121</v>
      </c>
      <c r="B155" s="3">
        <v>12.593812094626594</v>
      </c>
      <c r="C155" s="3">
        <v>5.4010465171985995</v>
      </c>
    </row>
    <row r="156" spans="1:3" x14ac:dyDescent="0.25">
      <c r="A156" s="3">
        <v>122</v>
      </c>
      <c r="B156" s="3">
        <v>14.352181036019838</v>
      </c>
      <c r="C156" s="3">
        <v>1.1670721728483073</v>
      </c>
    </row>
    <row r="157" spans="1:3" x14ac:dyDescent="0.25">
      <c r="A157" s="3">
        <v>123</v>
      </c>
      <c r="B157" s="3">
        <v>13.31161004479436</v>
      </c>
      <c r="C157" s="3">
        <v>1.7492859969629251</v>
      </c>
    </row>
    <row r="158" spans="1:3" x14ac:dyDescent="0.25">
      <c r="A158" s="3">
        <v>124</v>
      </c>
      <c r="B158" s="3">
        <v>12.372443381778998</v>
      </c>
      <c r="C158" s="3">
        <v>2.7142028975278301</v>
      </c>
    </row>
    <row r="159" spans="1:3" x14ac:dyDescent="0.25">
      <c r="A159" s="3">
        <v>125</v>
      </c>
      <c r="B159" s="3">
        <v>18.391150432519861</v>
      </c>
      <c r="C159" s="3">
        <v>-10.01222930517411</v>
      </c>
    </row>
    <row r="160" spans="1:3" x14ac:dyDescent="0.25">
      <c r="A160" s="3">
        <v>126</v>
      </c>
      <c r="B160" s="3">
        <v>19.918897661615734</v>
      </c>
      <c r="C160" s="3">
        <v>-13.917156084818895</v>
      </c>
    </row>
    <row r="161" spans="1:3" x14ac:dyDescent="0.25">
      <c r="A161" s="3">
        <v>127</v>
      </c>
      <c r="B161" s="3">
        <v>19.646853437995805</v>
      </c>
      <c r="C161" s="3">
        <v>-13.661403702546069</v>
      </c>
    </row>
    <row r="162" spans="1:3" x14ac:dyDescent="0.25">
      <c r="A162" s="3">
        <v>128</v>
      </c>
      <c r="B162" s="3">
        <v>19.584590250384355</v>
      </c>
      <c r="C162" s="3">
        <v>-13.030637642511779</v>
      </c>
    </row>
    <row r="163" spans="1:3" x14ac:dyDescent="0.25">
      <c r="A163" s="3">
        <v>129</v>
      </c>
      <c r="B163" s="3">
        <v>18.167470563429045</v>
      </c>
      <c r="C163" s="3">
        <v>-12.088084404361611</v>
      </c>
    </row>
    <row r="164" spans="1:3" x14ac:dyDescent="0.25">
      <c r="A164" s="3">
        <v>130</v>
      </c>
      <c r="B164" s="3">
        <v>17.586749404111227</v>
      </c>
      <c r="C164" s="3">
        <v>2.2160057618249027</v>
      </c>
    </row>
    <row r="165" spans="1:3" x14ac:dyDescent="0.25">
      <c r="A165" s="3">
        <v>131</v>
      </c>
      <c r="B165" s="3">
        <v>17.789003318460288</v>
      </c>
      <c r="C165" s="3">
        <v>0.25936799427562462</v>
      </c>
    </row>
    <row r="166" spans="1:3" x14ac:dyDescent="0.25">
      <c r="A166" s="3">
        <v>132</v>
      </c>
      <c r="B166" s="3">
        <v>16.660409663623149</v>
      </c>
      <c r="C166" s="3">
        <v>0.61424008525340312</v>
      </c>
    </row>
    <row r="167" spans="1:3" x14ac:dyDescent="0.25">
      <c r="A167" s="3">
        <v>133</v>
      </c>
      <c r="B167" s="3">
        <v>16.799492244765222</v>
      </c>
      <c r="C167" s="3">
        <v>-8.8300947312172475</v>
      </c>
    </row>
    <row r="168" spans="1:3" x14ac:dyDescent="0.25">
      <c r="A168" s="3">
        <v>134</v>
      </c>
      <c r="B168" s="3">
        <v>17.411957511829364</v>
      </c>
      <c r="C168" s="3">
        <v>-9.4401836000009567</v>
      </c>
    </row>
    <row r="169" spans="1:3" x14ac:dyDescent="0.25">
      <c r="A169" s="3">
        <v>135</v>
      </c>
      <c r="B169" s="3">
        <v>17.891710826500788</v>
      </c>
      <c r="C169" s="3">
        <v>3.4912987414899348</v>
      </c>
    </row>
    <row r="170" spans="1:3" x14ac:dyDescent="0.25">
      <c r="A170" s="3">
        <v>136</v>
      </c>
      <c r="B170" s="3">
        <v>18.021657825504512</v>
      </c>
      <c r="C170" s="3">
        <v>-2.4659618629089479</v>
      </c>
    </row>
    <row r="171" spans="1:3" x14ac:dyDescent="0.25">
      <c r="A171" s="3">
        <v>137</v>
      </c>
      <c r="B171" s="3">
        <v>18.74487420360202</v>
      </c>
      <c r="C171" s="3">
        <v>15.434878552829655</v>
      </c>
    </row>
    <row r="172" spans="1:3" x14ac:dyDescent="0.25">
      <c r="A172" s="3">
        <v>138</v>
      </c>
      <c r="B172" s="3">
        <v>18.808769519674303</v>
      </c>
      <c r="C172" s="3">
        <v>17.465910831721711</v>
      </c>
    </row>
    <row r="173" spans="1:3" x14ac:dyDescent="0.25">
      <c r="A173" s="3">
        <v>139</v>
      </c>
      <c r="B173" s="3">
        <v>18.372176767062729</v>
      </c>
      <c r="C173" s="3">
        <v>19.266952318121962</v>
      </c>
    </row>
    <row r="174" spans="1:3" x14ac:dyDescent="0.25">
      <c r="A174" s="3">
        <v>140</v>
      </c>
      <c r="B174" s="3">
        <v>18.119012680895288</v>
      </c>
      <c r="C174" s="3">
        <v>18.39150158102435</v>
      </c>
    </row>
    <row r="175" spans="1:3" x14ac:dyDescent="0.25">
      <c r="A175" s="3">
        <v>141</v>
      </c>
      <c r="B175" s="3">
        <v>21.657398777816667</v>
      </c>
      <c r="C175" s="3">
        <v>-13.173944530215449</v>
      </c>
    </row>
    <row r="176" spans="1:3" x14ac:dyDescent="0.25">
      <c r="A176" s="3">
        <v>142</v>
      </c>
      <c r="B176" s="3">
        <v>21.537741527110892</v>
      </c>
      <c r="C176" s="3">
        <v>-12.619017000618443</v>
      </c>
    </row>
    <row r="177" spans="1:3" x14ac:dyDescent="0.25">
      <c r="A177" s="3">
        <v>143</v>
      </c>
      <c r="B177" s="3">
        <v>21.949407745230889</v>
      </c>
      <c r="C177" s="3">
        <v>-15.258598985099832</v>
      </c>
    </row>
    <row r="178" spans="1:3" x14ac:dyDescent="0.25">
      <c r="A178" s="3">
        <v>144</v>
      </c>
      <c r="B178" s="3">
        <v>16.155876867005038</v>
      </c>
      <c r="C178" s="3">
        <v>1.7960803021908198</v>
      </c>
    </row>
    <row r="179" spans="1:3" x14ac:dyDescent="0.25">
      <c r="A179" s="3">
        <v>145</v>
      </c>
      <c r="B179" s="3">
        <v>14.585794095423157</v>
      </c>
      <c r="C179" s="3">
        <v>4.5628401720475793</v>
      </c>
    </row>
    <row r="180" spans="1:3" x14ac:dyDescent="0.25">
      <c r="A180" s="3">
        <v>146</v>
      </c>
      <c r="B180" s="3">
        <v>14.308391832315747</v>
      </c>
      <c r="C180" s="3">
        <v>6.0366408863041219</v>
      </c>
    </row>
    <row r="181" spans="1:3" x14ac:dyDescent="0.25">
      <c r="A181" s="3">
        <v>147</v>
      </c>
      <c r="B181" s="3">
        <v>13.528418150097519</v>
      </c>
      <c r="C181" s="3">
        <v>13.966595040816838</v>
      </c>
    </row>
    <row r="182" spans="1:3" x14ac:dyDescent="0.25">
      <c r="A182" s="3">
        <v>148</v>
      </c>
      <c r="B182" s="3">
        <v>14.913162857758213</v>
      </c>
      <c r="C182" s="3">
        <v>16.05310818093286</v>
      </c>
    </row>
    <row r="183" spans="1:3" x14ac:dyDescent="0.25">
      <c r="A183" s="3">
        <v>149</v>
      </c>
      <c r="B183" s="3">
        <v>14.798500943993858</v>
      </c>
      <c r="C183" s="3">
        <v>7.6928051746188792</v>
      </c>
    </row>
    <row r="184" spans="1:3" x14ac:dyDescent="0.25">
      <c r="A184" s="3">
        <v>150</v>
      </c>
      <c r="B184" s="3">
        <v>14.688581248270063</v>
      </c>
      <c r="C184" s="3">
        <v>6.2410685669275825</v>
      </c>
    </row>
    <row r="185" spans="1:3" x14ac:dyDescent="0.25">
      <c r="A185" s="3">
        <v>151</v>
      </c>
      <c r="B185" s="3">
        <v>13.999115337042451</v>
      </c>
      <c r="C185" s="3">
        <v>6.9992370154320724</v>
      </c>
    </row>
    <row r="186" spans="1:3" x14ac:dyDescent="0.25">
      <c r="A186" s="3">
        <v>152</v>
      </c>
      <c r="B186" s="3">
        <v>36.879418219623496</v>
      </c>
      <c r="C186" s="3">
        <v>11.568537319133696</v>
      </c>
    </row>
    <row r="187" spans="1:3" x14ac:dyDescent="0.25">
      <c r="A187" s="3">
        <v>153</v>
      </c>
      <c r="B187" s="3">
        <v>37.815607907470863</v>
      </c>
      <c r="C187" s="3">
        <v>12.346411452294682</v>
      </c>
    </row>
    <row r="188" spans="1:3" x14ac:dyDescent="0.25">
      <c r="A188" s="3">
        <v>154</v>
      </c>
      <c r="B188" s="3">
        <v>37.536386031962415</v>
      </c>
      <c r="C188" s="3">
        <v>6.7554002108334643</v>
      </c>
    </row>
    <row r="189" spans="1:3" x14ac:dyDescent="0.25">
      <c r="A189" s="3">
        <v>155</v>
      </c>
      <c r="B189" s="3">
        <v>36.765374187559743</v>
      </c>
      <c r="C189" s="3">
        <v>8.7916821980624107</v>
      </c>
    </row>
    <row r="190" spans="1:3" x14ac:dyDescent="0.25">
      <c r="A190" s="3">
        <v>156</v>
      </c>
      <c r="B190" s="3">
        <v>25.953757506941685</v>
      </c>
      <c r="C190" s="3">
        <v>1.7149251382212114</v>
      </c>
    </row>
    <row r="191" spans="1:3" x14ac:dyDescent="0.25">
      <c r="A191" s="3">
        <v>157</v>
      </c>
      <c r="B191" s="3">
        <v>27.052836865680554</v>
      </c>
      <c r="C191" s="3">
        <v>-1.3942701538821751</v>
      </c>
    </row>
    <row r="192" spans="1:3" x14ac:dyDescent="0.25">
      <c r="A192" s="3">
        <v>158</v>
      </c>
      <c r="B192" s="3">
        <v>26.555081687547631</v>
      </c>
      <c r="C192" s="3">
        <v>-0.99006181247665026</v>
      </c>
    </row>
    <row r="193" spans="1:3" x14ac:dyDescent="0.25">
      <c r="A193" s="3">
        <v>159</v>
      </c>
      <c r="B193" s="3">
        <v>26.123597342551523</v>
      </c>
      <c r="C193" s="3">
        <v>-4.4598075243534048</v>
      </c>
    </row>
    <row r="194" spans="1:3" x14ac:dyDescent="0.25">
      <c r="A194" s="3">
        <v>160</v>
      </c>
      <c r="B194" s="3">
        <v>20.517484206734231</v>
      </c>
      <c r="C194" s="3">
        <v>3.4883609446647696</v>
      </c>
    </row>
    <row r="195" spans="1:3" x14ac:dyDescent="0.25">
      <c r="A195" s="3">
        <v>161</v>
      </c>
      <c r="B195" s="3">
        <v>22.473653852335378</v>
      </c>
      <c r="C195" s="3">
        <v>1.923929642478253</v>
      </c>
    </row>
    <row r="196" spans="1:3" x14ac:dyDescent="0.25">
      <c r="A196" s="3">
        <v>162</v>
      </c>
      <c r="B196" s="3">
        <v>22.179085246285648</v>
      </c>
      <c r="C196" s="3">
        <v>-2.8296033580560831</v>
      </c>
    </row>
    <row r="197" spans="1:3" x14ac:dyDescent="0.25">
      <c r="A197" s="3">
        <v>163</v>
      </c>
      <c r="B197" s="3">
        <v>21.886520965651297</v>
      </c>
      <c r="C197" s="3">
        <v>-3.5378971124402874</v>
      </c>
    </row>
    <row r="198" spans="1:3" x14ac:dyDescent="0.25">
      <c r="A198" s="3">
        <v>164</v>
      </c>
      <c r="B198" s="3">
        <v>26.709739063163699</v>
      </c>
      <c r="C198" s="3">
        <v>-7.9888804373169506</v>
      </c>
    </row>
    <row r="199" spans="1:3" x14ac:dyDescent="0.25">
      <c r="A199" s="3">
        <v>165</v>
      </c>
      <c r="B199" s="3">
        <v>25.97485715073315</v>
      </c>
      <c r="C199" s="3">
        <v>-7.4715841324099657</v>
      </c>
    </row>
    <row r="200" spans="1:3" x14ac:dyDescent="0.25">
      <c r="A200" s="3">
        <v>166</v>
      </c>
      <c r="B200" s="3">
        <v>25.710167881111488</v>
      </c>
      <c r="C200" s="3">
        <v>-6.7431720031686453</v>
      </c>
    </row>
    <row r="201" spans="1:3" x14ac:dyDescent="0.25">
      <c r="A201" s="3">
        <v>167</v>
      </c>
      <c r="B201" s="3">
        <v>25.632961471547375</v>
      </c>
      <c r="C201" s="3">
        <v>-7.5319590126860163</v>
      </c>
    </row>
    <row r="202" spans="1:3" x14ac:dyDescent="0.25">
      <c r="A202" s="3">
        <v>168</v>
      </c>
      <c r="B202" s="3">
        <v>27.713125282909708</v>
      </c>
      <c r="C202" s="3">
        <v>23.24802668077222</v>
      </c>
    </row>
    <row r="203" spans="1:3" x14ac:dyDescent="0.25">
      <c r="A203" s="3">
        <v>169</v>
      </c>
      <c r="B203" s="3">
        <v>26.455221330785932</v>
      </c>
      <c r="C203" s="3">
        <v>25.769793797455009</v>
      </c>
    </row>
    <row r="204" spans="1:3" x14ac:dyDescent="0.25">
      <c r="A204" s="3">
        <v>170</v>
      </c>
      <c r="B204" s="3">
        <v>25.961821924609751</v>
      </c>
      <c r="C204" s="3">
        <v>24.517837788499442</v>
      </c>
    </row>
    <row r="205" spans="1:3" x14ac:dyDescent="0.25">
      <c r="A205" s="3">
        <v>171</v>
      </c>
      <c r="B205" s="3">
        <v>25.64338901497058</v>
      </c>
      <c r="C205" s="3">
        <v>25.204291076031978</v>
      </c>
    </row>
    <row r="206" spans="1:3" x14ac:dyDescent="0.25">
      <c r="A206" s="3">
        <v>172</v>
      </c>
      <c r="B206" s="3">
        <v>23.165100736645748</v>
      </c>
      <c r="C206" s="3">
        <v>-17.841635579573509</v>
      </c>
    </row>
    <row r="207" spans="1:3" x14ac:dyDescent="0.25">
      <c r="A207" s="3">
        <v>173</v>
      </c>
      <c r="B207" s="3">
        <v>24.195322903441273</v>
      </c>
      <c r="C207" s="3">
        <v>-19.620123410716619</v>
      </c>
    </row>
    <row r="208" spans="1:3" x14ac:dyDescent="0.25">
      <c r="A208" s="3">
        <v>174</v>
      </c>
      <c r="B208" s="3">
        <v>24.065409414526741</v>
      </c>
      <c r="C208" s="3">
        <v>-19.376222572633083</v>
      </c>
    </row>
    <row r="209" spans="1:3" x14ac:dyDescent="0.25">
      <c r="A209" s="3">
        <v>175</v>
      </c>
      <c r="B209" s="3">
        <v>23.902690233790629</v>
      </c>
      <c r="C209" s="3">
        <v>-19.188867977304248</v>
      </c>
    </row>
    <row r="210" spans="1:3" x14ac:dyDescent="0.25">
      <c r="A210" s="3">
        <v>176</v>
      </c>
      <c r="B210" s="3">
        <v>24.854545127942277</v>
      </c>
      <c r="C210" s="3">
        <v>-5.4917058423695266</v>
      </c>
    </row>
    <row r="211" spans="1:3" x14ac:dyDescent="0.25">
      <c r="A211" s="3">
        <v>177</v>
      </c>
      <c r="B211" s="3">
        <v>25.166236640312427</v>
      </c>
      <c r="C211" s="3">
        <v>-6.002681687597935</v>
      </c>
    </row>
    <row r="212" spans="1:3" x14ac:dyDescent="0.25">
      <c r="A212" s="3">
        <v>178</v>
      </c>
      <c r="B212" s="3">
        <v>24.813300077936734</v>
      </c>
      <c r="C212" s="3">
        <v>-5.1670569600930527</v>
      </c>
    </row>
    <row r="213" spans="1:3" x14ac:dyDescent="0.25">
      <c r="A213" s="3">
        <v>179</v>
      </c>
      <c r="B213" s="3">
        <v>24.824861245804247</v>
      </c>
      <c r="C213" s="3">
        <v>-6.7629761032834352</v>
      </c>
    </row>
    <row r="214" spans="1:3" x14ac:dyDescent="0.25">
      <c r="A214" s="3">
        <v>180</v>
      </c>
      <c r="B214" s="3">
        <v>22.052696892310106</v>
      </c>
      <c r="C214" s="3">
        <v>-7.6098983508333529</v>
      </c>
    </row>
    <row r="215" spans="1:3" x14ac:dyDescent="0.25">
      <c r="A215" s="3">
        <v>181</v>
      </c>
      <c r="B215" s="3">
        <v>15.80082526250558</v>
      </c>
      <c r="C215" s="3">
        <v>9.8463752191319855</v>
      </c>
    </row>
    <row r="216" spans="1:3" x14ac:dyDescent="0.25">
      <c r="A216" s="3">
        <v>182</v>
      </c>
      <c r="B216" s="3">
        <v>16.717896441458464</v>
      </c>
      <c r="C216" s="3">
        <v>12.121558426230838</v>
      </c>
    </row>
    <row r="217" spans="1:3" x14ac:dyDescent="0.25">
      <c r="A217" s="3">
        <v>183</v>
      </c>
      <c r="B217" s="3">
        <v>16.945613784406685</v>
      </c>
      <c r="C217" s="3">
        <v>3.5209952762031165</v>
      </c>
    </row>
    <row r="218" spans="1:3" x14ac:dyDescent="0.25">
      <c r="A218" s="3">
        <v>184</v>
      </c>
      <c r="B218" s="3">
        <v>21.191089744943273</v>
      </c>
      <c r="C218" s="3">
        <v>20.211139231753794</v>
      </c>
    </row>
    <row r="219" spans="1:3" x14ac:dyDescent="0.25">
      <c r="A219" s="3">
        <v>185</v>
      </c>
      <c r="B219" s="3">
        <v>21.716272790978323</v>
      </c>
      <c r="C219" s="3">
        <v>9.7611358597142726</v>
      </c>
    </row>
    <row r="220" spans="1:3" x14ac:dyDescent="0.25">
      <c r="A220" s="3">
        <v>186</v>
      </c>
      <c r="B220" s="3">
        <v>21.116403337744181</v>
      </c>
      <c r="C220" s="3">
        <v>8.6760537030949187</v>
      </c>
    </row>
    <row r="221" spans="1:3" x14ac:dyDescent="0.25">
      <c r="A221" s="3">
        <v>187</v>
      </c>
      <c r="B221" s="3">
        <v>20.710990259619678</v>
      </c>
      <c r="C221" s="3">
        <v>8.4102323871326661</v>
      </c>
    </row>
    <row r="222" spans="1:3" x14ac:dyDescent="0.25">
      <c r="A222" s="3">
        <v>188</v>
      </c>
      <c r="B222" s="3">
        <v>25.128857508091183</v>
      </c>
      <c r="C222" s="3">
        <v>-21.448990642176227</v>
      </c>
    </row>
    <row r="223" spans="1:3" x14ac:dyDescent="0.25">
      <c r="A223" s="3">
        <v>189</v>
      </c>
      <c r="B223" s="3">
        <v>24.919116009090434</v>
      </c>
      <c r="C223" s="3">
        <v>-20.713244412854106</v>
      </c>
    </row>
    <row r="224" spans="1:3" x14ac:dyDescent="0.25">
      <c r="A224" s="3">
        <v>190</v>
      </c>
      <c r="B224" s="3">
        <v>24.453320759850381</v>
      </c>
      <c r="C224" s="3">
        <v>-20.315939071161409</v>
      </c>
    </row>
    <row r="225" spans="1:3" x14ac:dyDescent="0.25">
      <c r="A225" s="3">
        <v>191</v>
      </c>
      <c r="B225" s="3">
        <v>23.84243792990112</v>
      </c>
      <c r="C225" s="3">
        <v>-19.644955811721648</v>
      </c>
    </row>
    <row r="226" spans="1:3" x14ac:dyDescent="0.25">
      <c r="A226" s="3">
        <v>192</v>
      </c>
      <c r="B226" s="3">
        <v>23.470838066549767</v>
      </c>
      <c r="C226" s="3">
        <v>-17.675250740960379</v>
      </c>
    </row>
    <row r="227" spans="1:3" x14ac:dyDescent="0.25">
      <c r="A227" s="3">
        <v>193</v>
      </c>
      <c r="B227" s="3">
        <v>23.347037253792607</v>
      </c>
      <c r="C227" s="3">
        <v>-17.76961886896904</v>
      </c>
    </row>
    <row r="228" spans="1:3" x14ac:dyDescent="0.25">
      <c r="A228" s="3">
        <v>194</v>
      </c>
      <c r="B228" s="3">
        <v>22.493612116958356</v>
      </c>
      <c r="C228" s="3">
        <v>-17.154971578072868</v>
      </c>
    </row>
    <row r="229" spans="1:3" x14ac:dyDescent="0.25">
      <c r="A229" s="3">
        <v>195</v>
      </c>
      <c r="B229" s="3">
        <v>22.0059813685499</v>
      </c>
      <c r="C229" s="3">
        <v>-17.107953752775614</v>
      </c>
    </row>
    <row r="230" spans="1:3" x14ac:dyDescent="0.25">
      <c r="A230" s="3">
        <v>196</v>
      </c>
      <c r="B230" s="3">
        <v>23.884950700588252</v>
      </c>
      <c r="C230" s="3">
        <v>3.8649542096651395</v>
      </c>
    </row>
    <row r="231" spans="1:3" x14ac:dyDescent="0.25">
      <c r="A231" s="3">
        <v>197</v>
      </c>
      <c r="B231" s="3">
        <v>23.701424128295159</v>
      </c>
      <c r="C231" s="3">
        <v>-7.0764419930943596</v>
      </c>
    </row>
    <row r="232" spans="1:3" x14ac:dyDescent="0.25">
      <c r="A232" s="3">
        <v>198</v>
      </c>
      <c r="B232" s="3">
        <v>23.482446843841245</v>
      </c>
      <c r="C232" s="3">
        <v>-3.9081961626423372</v>
      </c>
    </row>
    <row r="233" spans="1:3" x14ac:dyDescent="0.25">
      <c r="A233" s="3">
        <v>199</v>
      </c>
      <c r="B233" s="3">
        <v>23.271741990753572</v>
      </c>
      <c r="C233" s="3">
        <v>-1.2103071843346136</v>
      </c>
    </row>
    <row r="234" spans="1:3" x14ac:dyDescent="0.25">
      <c r="A234" s="3">
        <v>200</v>
      </c>
      <c r="B234" s="3">
        <v>23.030408442942914</v>
      </c>
      <c r="C234" s="3">
        <v>-14.782748476700778</v>
      </c>
    </row>
    <row r="235" spans="1:3" x14ac:dyDescent="0.25">
      <c r="A235" s="3">
        <v>201</v>
      </c>
      <c r="B235" s="3">
        <v>24.603133390415941</v>
      </c>
      <c r="C235" s="3">
        <v>-12.75426712916105</v>
      </c>
    </row>
    <row r="236" spans="1:3" x14ac:dyDescent="0.25">
      <c r="A236" s="3">
        <v>202</v>
      </c>
      <c r="B236" s="3">
        <v>24.269062493906063</v>
      </c>
      <c r="C236" s="3">
        <v>-14.65298705609735</v>
      </c>
    </row>
    <row r="237" spans="1:3" x14ac:dyDescent="0.25">
      <c r="A237" s="3">
        <v>203</v>
      </c>
      <c r="B237" s="3">
        <v>23.890245799333474</v>
      </c>
      <c r="C237" s="3">
        <v>-14.446006308002991</v>
      </c>
    </row>
    <row r="238" spans="1:3" x14ac:dyDescent="0.25">
      <c r="A238" s="3">
        <v>204</v>
      </c>
      <c r="B238" s="3">
        <v>19.376355737382791</v>
      </c>
      <c r="C238" s="3">
        <v>1.2199232965527287</v>
      </c>
    </row>
    <row r="239" spans="1:3" x14ac:dyDescent="0.25">
      <c r="A239" s="3">
        <v>205</v>
      </c>
      <c r="B239" s="3">
        <v>18.756577385131894</v>
      </c>
      <c r="C239" s="3">
        <v>4.8397168316002777</v>
      </c>
    </row>
    <row r="240" spans="1:3" x14ac:dyDescent="0.25">
      <c r="A240" s="3">
        <v>206</v>
      </c>
      <c r="B240" s="3">
        <v>18.662238971167469</v>
      </c>
      <c r="C240" s="3">
        <v>-10.009963794750046</v>
      </c>
    </row>
    <row r="241" spans="1:3" x14ac:dyDescent="0.25">
      <c r="A241" s="3">
        <v>207</v>
      </c>
      <c r="B241" s="3">
        <v>18.036103824573718</v>
      </c>
      <c r="C241" s="3">
        <v>-9.9020868176626706</v>
      </c>
    </row>
    <row r="242" spans="1:3" x14ac:dyDescent="0.25">
      <c r="A242" s="3">
        <v>208</v>
      </c>
      <c r="B242" s="3">
        <v>21.246421684514868</v>
      </c>
      <c r="C242" s="3">
        <v>22.014467871933039</v>
      </c>
    </row>
    <row r="243" spans="1:3" x14ac:dyDescent="0.25">
      <c r="A243" s="3">
        <v>209</v>
      </c>
      <c r="B243" s="3">
        <v>24.59313293123699</v>
      </c>
      <c r="C243" s="3">
        <v>23.479532582971604</v>
      </c>
    </row>
    <row r="244" spans="1:3" x14ac:dyDescent="0.25">
      <c r="A244" s="3">
        <v>210</v>
      </c>
      <c r="B244" s="3">
        <v>24.017810505461807</v>
      </c>
      <c r="C244" s="3">
        <v>22.97860607420581</v>
      </c>
    </row>
    <row r="245" spans="1:3" x14ac:dyDescent="0.25">
      <c r="A245" s="3">
        <v>211</v>
      </c>
      <c r="B245" s="3">
        <v>23.809020090929462</v>
      </c>
      <c r="C245" s="3">
        <v>23.638193709945167</v>
      </c>
    </row>
    <row r="246" spans="1:3" x14ac:dyDescent="0.25">
      <c r="A246" s="3">
        <v>212</v>
      </c>
      <c r="B246" s="3">
        <v>30.207184446739198</v>
      </c>
      <c r="C246" s="3">
        <v>14.329018894701001</v>
      </c>
    </row>
    <row r="247" spans="1:3" x14ac:dyDescent="0.25">
      <c r="A247" s="3">
        <v>213</v>
      </c>
      <c r="B247" s="3">
        <v>28.53881924757701</v>
      </c>
      <c r="C247" s="3">
        <v>14.973668925985429</v>
      </c>
    </row>
    <row r="248" spans="1:3" x14ac:dyDescent="0.25">
      <c r="A248" s="3">
        <v>214</v>
      </c>
      <c r="B248" s="3">
        <v>27.879535001820518</v>
      </c>
      <c r="C248" s="3">
        <v>16.015919198295972</v>
      </c>
    </row>
    <row r="249" spans="1:3" x14ac:dyDescent="0.25">
      <c r="A249" s="3">
        <v>215</v>
      </c>
      <c r="B249" s="3">
        <v>26.944713160283243</v>
      </c>
      <c r="C249" s="3">
        <v>15.745390280316762</v>
      </c>
    </row>
    <row r="250" spans="1:3" x14ac:dyDescent="0.25">
      <c r="A250" s="3">
        <v>216</v>
      </c>
      <c r="B250" s="3">
        <v>19.092292306473578</v>
      </c>
      <c r="C250" s="3">
        <v>9.3611441784508322</v>
      </c>
    </row>
    <row r="251" spans="1:3" x14ac:dyDescent="0.25">
      <c r="A251" s="3">
        <v>217</v>
      </c>
      <c r="B251" s="3">
        <v>19.205787247436724</v>
      </c>
      <c r="C251" s="3">
        <v>11.389376656339916</v>
      </c>
    </row>
    <row r="252" spans="1:3" x14ac:dyDescent="0.25">
      <c r="A252" s="3">
        <v>218</v>
      </c>
      <c r="B252" s="3">
        <v>19.076840787915547</v>
      </c>
      <c r="C252" s="3">
        <v>9.7035246125552455</v>
      </c>
    </row>
    <row r="253" spans="1:3" x14ac:dyDescent="0.25">
      <c r="A253" s="3">
        <v>219</v>
      </c>
      <c r="B253" s="3">
        <v>18.708283084871606</v>
      </c>
      <c r="C253" s="3">
        <v>9.7607188001098315</v>
      </c>
    </row>
    <row r="254" spans="1:3" x14ac:dyDescent="0.25">
      <c r="A254" s="3">
        <v>220</v>
      </c>
      <c r="B254" s="3">
        <v>16.917942313900724</v>
      </c>
      <c r="C254" s="3">
        <v>9.6965085273542435</v>
      </c>
    </row>
    <row r="255" spans="1:3" x14ac:dyDescent="0.25">
      <c r="A255" s="3">
        <v>221</v>
      </c>
      <c r="B255" s="3">
        <v>15.790272692685647</v>
      </c>
      <c r="C255" s="3">
        <v>9.2616205928694448</v>
      </c>
    </row>
    <row r="256" spans="1:3" x14ac:dyDescent="0.25">
      <c r="A256" s="3">
        <v>222</v>
      </c>
      <c r="B256" s="3">
        <v>15.444403205741217</v>
      </c>
      <c r="C256" s="3">
        <v>10.239973481834078</v>
      </c>
    </row>
    <row r="257" spans="1:3" x14ac:dyDescent="0.25">
      <c r="A257" s="3">
        <v>223</v>
      </c>
      <c r="B257" s="3">
        <v>15.171362390241919</v>
      </c>
      <c r="C257" s="3">
        <v>11.04889340238263</v>
      </c>
    </row>
    <row r="258" spans="1:3" x14ac:dyDescent="0.25">
      <c r="A258" s="3">
        <v>224</v>
      </c>
      <c r="B258" s="3">
        <v>22.334623921023603</v>
      </c>
      <c r="C258" s="3">
        <v>-14.547021452570071</v>
      </c>
    </row>
    <row r="259" spans="1:3" x14ac:dyDescent="0.25">
      <c r="A259" s="3">
        <v>225</v>
      </c>
      <c r="B259" s="3">
        <v>24.122848137957359</v>
      </c>
      <c r="C259" s="3">
        <v>-16.004549878738707</v>
      </c>
    </row>
    <row r="260" spans="1:3" x14ac:dyDescent="0.25">
      <c r="A260" s="3">
        <v>226</v>
      </c>
      <c r="B260" s="3">
        <v>23.636106043328176</v>
      </c>
      <c r="C260" s="3">
        <v>-15.687799525265815</v>
      </c>
    </row>
    <row r="261" spans="1:3" x14ac:dyDescent="0.25">
      <c r="A261" s="3">
        <v>227</v>
      </c>
      <c r="B261" s="3">
        <v>23.40177563331158</v>
      </c>
      <c r="C261" s="3">
        <v>-15.190250417118115</v>
      </c>
    </row>
    <row r="262" spans="1:3" x14ac:dyDescent="0.25">
      <c r="A262" s="3">
        <v>228</v>
      </c>
      <c r="B262" s="3">
        <v>20.407328348812488</v>
      </c>
      <c r="C262" s="3">
        <v>-14.153597379889263</v>
      </c>
    </row>
    <row r="263" spans="1:3" x14ac:dyDescent="0.25">
      <c r="A263" s="3">
        <v>229</v>
      </c>
      <c r="B263" s="3">
        <v>19.738600802019985</v>
      </c>
      <c r="C263" s="3">
        <v>-13.846634748671647</v>
      </c>
    </row>
    <row r="264" spans="1:3" x14ac:dyDescent="0.25">
      <c r="A264" s="3">
        <v>230</v>
      </c>
      <c r="B264" s="3">
        <v>19.949857867354691</v>
      </c>
      <c r="C264" s="3">
        <v>-13.342883687102628</v>
      </c>
    </row>
    <row r="265" spans="1:3" x14ac:dyDescent="0.25">
      <c r="A265" s="3">
        <v>231</v>
      </c>
      <c r="B265" s="3">
        <v>20.001140051200508</v>
      </c>
      <c r="C265" s="3">
        <v>-13.286237429170878</v>
      </c>
    </row>
    <row r="266" spans="1:3" x14ac:dyDescent="0.25">
      <c r="A266" s="3">
        <v>232</v>
      </c>
      <c r="B266" s="3">
        <v>18.180426390511514</v>
      </c>
      <c r="C266" s="3">
        <v>-0.43349624151013799</v>
      </c>
    </row>
    <row r="267" spans="1:3" x14ac:dyDescent="0.25">
      <c r="A267" s="3">
        <v>233</v>
      </c>
      <c r="B267" s="3">
        <v>18.167802699954844</v>
      </c>
      <c r="C267" s="3">
        <v>0.91905663729884424</v>
      </c>
    </row>
    <row r="268" spans="1:3" x14ac:dyDescent="0.25">
      <c r="A268" s="3">
        <v>234</v>
      </c>
      <c r="B268" s="3">
        <v>17.724644160541853</v>
      </c>
      <c r="C268" s="3">
        <v>0.38302348117229457</v>
      </c>
    </row>
    <row r="269" spans="1:3" x14ac:dyDescent="0.25">
      <c r="A269" s="3">
        <v>235</v>
      </c>
      <c r="B269" s="3">
        <v>17.12455744657667</v>
      </c>
      <c r="C269" s="3">
        <v>2.6012283948568857</v>
      </c>
    </row>
    <row r="270" spans="1:3" x14ac:dyDescent="0.25">
      <c r="A270" s="3">
        <v>236</v>
      </c>
      <c r="B270" s="3">
        <v>27.853940844421821</v>
      </c>
      <c r="C270" s="3">
        <v>-26.859905059133549</v>
      </c>
    </row>
    <row r="271" spans="1:3" x14ac:dyDescent="0.25">
      <c r="A271" s="3">
        <v>237</v>
      </c>
      <c r="B271" s="3">
        <v>28.287207683710399</v>
      </c>
      <c r="C271" s="3">
        <v>-26.286676569255235</v>
      </c>
    </row>
    <row r="272" spans="1:3" x14ac:dyDescent="0.25">
      <c r="A272" s="3">
        <v>238</v>
      </c>
      <c r="B272" s="3">
        <v>27.416620133086258</v>
      </c>
      <c r="C272" s="3">
        <v>-24.802795907180357</v>
      </c>
    </row>
    <row r="273" spans="1:3" x14ac:dyDescent="0.25">
      <c r="A273" s="3">
        <v>239</v>
      </c>
      <c r="B273" s="3">
        <v>26.551730283328009</v>
      </c>
      <c r="C273" s="3">
        <v>-16.045598545791663</v>
      </c>
    </row>
    <row r="274" spans="1:3" x14ac:dyDescent="0.25">
      <c r="A274" s="3">
        <v>240</v>
      </c>
      <c r="B274" s="3">
        <v>40.293068059400582</v>
      </c>
      <c r="C274" s="3">
        <v>-4.161258157098878</v>
      </c>
    </row>
    <row r="275" spans="1:3" x14ac:dyDescent="0.25">
      <c r="A275" s="3">
        <v>241</v>
      </c>
      <c r="B275" s="3">
        <v>41.790526863329504</v>
      </c>
      <c r="C275" s="3">
        <v>-23.085966387453762</v>
      </c>
    </row>
    <row r="276" spans="1:3" x14ac:dyDescent="0.25">
      <c r="A276" s="3">
        <v>242</v>
      </c>
      <c r="B276" s="3">
        <v>41.432954323335188</v>
      </c>
      <c r="C276" s="3">
        <v>20.385908419315079</v>
      </c>
    </row>
    <row r="277" spans="1:3" x14ac:dyDescent="0.25">
      <c r="A277" s="3">
        <v>243</v>
      </c>
      <c r="B277" s="3">
        <v>41.245917002701468</v>
      </c>
      <c r="C277" s="3">
        <v>17.070481790327655</v>
      </c>
    </row>
    <row r="278" spans="1:3" x14ac:dyDescent="0.25">
      <c r="A278" s="3">
        <v>244</v>
      </c>
      <c r="B278" s="3">
        <v>19.467613440541005</v>
      </c>
      <c r="C278" s="3">
        <v>13.931487316416746</v>
      </c>
    </row>
    <row r="279" spans="1:3" x14ac:dyDescent="0.25">
      <c r="A279" s="3">
        <v>245</v>
      </c>
      <c r="B279" s="3">
        <v>19.246834487936983</v>
      </c>
      <c r="C279" s="3">
        <v>13.591939003655501</v>
      </c>
    </row>
    <row r="280" spans="1:3" x14ac:dyDescent="0.25">
      <c r="A280" s="3">
        <v>246</v>
      </c>
      <c r="B280" s="3">
        <v>19.089023881390027</v>
      </c>
      <c r="C280" s="3">
        <v>-4.7944989171333461</v>
      </c>
    </row>
    <row r="281" spans="1:3" x14ac:dyDescent="0.25">
      <c r="A281" s="3">
        <v>247</v>
      </c>
      <c r="B281" s="3">
        <v>18.556832658775026</v>
      </c>
      <c r="C281" s="3">
        <v>-3.0809305032894354</v>
      </c>
    </row>
    <row r="282" spans="1:3" x14ac:dyDescent="0.25">
      <c r="A282" s="3">
        <v>248</v>
      </c>
      <c r="B282" s="3">
        <v>21.565244977880536</v>
      </c>
      <c r="C282" s="3">
        <v>1.2190777137838253</v>
      </c>
    </row>
    <row r="283" spans="1:3" x14ac:dyDescent="0.25">
      <c r="A283" s="3">
        <v>249</v>
      </c>
      <c r="B283" s="3">
        <v>21.118348474040861</v>
      </c>
      <c r="C283" s="3">
        <v>1.4347377129450685</v>
      </c>
    </row>
    <row r="284" spans="1:3" x14ac:dyDescent="0.25">
      <c r="A284" s="3">
        <v>250</v>
      </c>
      <c r="B284" s="3">
        <v>20.909327110046533</v>
      </c>
      <c r="C284" s="3">
        <v>2.0140080886104315</v>
      </c>
    </row>
    <row r="285" spans="1:3" x14ac:dyDescent="0.25">
      <c r="A285" s="3">
        <v>251</v>
      </c>
      <c r="B285" s="3">
        <v>27.381286396914536</v>
      </c>
      <c r="C285" s="3">
        <v>-2.3112849731567664</v>
      </c>
    </row>
    <row r="286" spans="1:3" x14ac:dyDescent="0.25">
      <c r="A286" s="3">
        <v>252</v>
      </c>
      <c r="B286" s="3">
        <v>28.882555186084701</v>
      </c>
      <c r="C286" s="3">
        <v>-3.4906472407771183</v>
      </c>
    </row>
    <row r="287" spans="1:3" x14ac:dyDescent="0.25">
      <c r="A287" s="3">
        <v>253</v>
      </c>
      <c r="B287" s="3">
        <v>28.529036600713916</v>
      </c>
      <c r="C287" s="3">
        <v>-3.3270107143886456</v>
      </c>
    </row>
    <row r="288" spans="1:3" x14ac:dyDescent="0.25">
      <c r="A288" s="3">
        <v>254</v>
      </c>
      <c r="B288" s="3">
        <v>28.389533874007469</v>
      </c>
      <c r="C288" s="3">
        <v>-3.048517352150899</v>
      </c>
    </row>
    <row r="289" spans="1:3" x14ac:dyDescent="0.25">
      <c r="A289" s="3">
        <v>255</v>
      </c>
      <c r="B289" s="3">
        <v>16.26699385441264</v>
      </c>
      <c r="C289" s="3">
        <v>9.6543719832299786</v>
      </c>
    </row>
    <row r="290" spans="1:3" x14ac:dyDescent="0.25">
      <c r="A290" s="3">
        <v>256</v>
      </c>
      <c r="B290" s="3">
        <v>14.915669744529824</v>
      </c>
      <c r="C290" s="3">
        <v>-1.4606512157905662</v>
      </c>
    </row>
    <row r="291" spans="1:3" x14ac:dyDescent="0.25">
      <c r="A291" s="3">
        <v>257</v>
      </c>
      <c r="B291" s="3">
        <v>14.243065760134719</v>
      </c>
      <c r="C291" s="3">
        <v>-0.95635247342143259</v>
      </c>
    </row>
    <row r="292" spans="1:3" x14ac:dyDescent="0.25">
      <c r="A292" s="3">
        <v>258</v>
      </c>
      <c r="B292" s="3">
        <v>13.690584125412704</v>
      </c>
      <c r="C292" s="3">
        <v>2.5416908718533637</v>
      </c>
    </row>
    <row r="293" spans="1:3" x14ac:dyDescent="0.25">
      <c r="A293" s="3">
        <v>259</v>
      </c>
      <c r="B293" s="3">
        <v>30.830861233524335</v>
      </c>
      <c r="C293" s="3">
        <v>44.166356970548222</v>
      </c>
    </row>
    <row r="294" spans="1:3" x14ac:dyDescent="0.25">
      <c r="A294" s="3">
        <v>260</v>
      </c>
      <c r="B294" s="3">
        <v>31.516293977024873</v>
      </c>
      <c r="C294" s="3">
        <v>41.15715845338643</v>
      </c>
    </row>
    <row r="295" spans="1:3" x14ac:dyDescent="0.25">
      <c r="A295" s="3">
        <v>261</v>
      </c>
      <c r="B295" s="3">
        <v>30.967137400074154</v>
      </c>
      <c r="C295" s="3">
        <v>42.220046411055705</v>
      </c>
    </row>
    <row r="296" spans="1:3" x14ac:dyDescent="0.25">
      <c r="A296" s="3">
        <v>262</v>
      </c>
      <c r="B296" s="3">
        <v>30.656656219977904</v>
      </c>
      <c r="C296" s="3">
        <v>39.221753915916651</v>
      </c>
    </row>
    <row r="297" spans="1:3" x14ac:dyDescent="0.25">
      <c r="A297" s="3">
        <v>263</v>
      </c>
      <c r="B297" s="3">
        <v>26.051854572721584</v>
      </c>
      <c r="C297" s="3">
        <v>-7.7177947064036552</v>
      </c>
    </row>
    <row r="298" spans="1:3" x14ac:dyDescent="0.25">
      <c r="A298" s="3">
        <v>264</v>
      </c>
      <c r="B298" s="3">
        <v>25.704695748604024</v>
      </c>
      <c r="C298" s="3">
        <v>-8.86357600326183</v>
      </c>
    </row>
    <row r="299" spans="1:3" x14ac:dyDescent="0.25">
      <c r="A299" s="3">
        <v>265</v>
      </c>
      <c r="B299" s="3">
        <v>25.657258736987718</v>
      </c>
      <c r="C299" s="3">
        <v>-9.0587596083466799</v>
      </c>
    </row>
    <row r="300" spans="1:3" x14ac:dyDescent="0.25">
      <c r="A300" s="3">
        <v>266</v>
      </c>
      <c r="B300" s="3">
        <v>25.188255362239211</v>
      </c>
      <c r="C300" s="3">
        <v>-10.738517151158216</v>
      </c>
    </row>
    <row r="301" spans="1:3" x14ac:dyDescent="0.25">
      <c r="A301" s="3">
        <v>267</v>
      </c>
      <c r="B301" s="3">
        <v>26.545083020783377</v>
      </c>
      <c r="C301" s="3">
        <v>-7.7434574544291443</v>
      </c>
    </row>
    <row r="302" spans="1:3" x14ac:dyDescent="0.25">
      <c r="A302" s="3">
        <v>268</v>
      </c>
      <c r="B302" s="3">
        <v>25.685622572281105</v>
      </c>
      <c r="C302" s="3">
        <v>-6.4445216797227616</v>
      </c>
    </row>
    <row r="303" spans="1:3" x14ac:dyDescent="0.25">
      <c r="A303" s="3">
        <v>269</v>
      </c>
      <c r="B303" s="3">
        <v>25.227147329677923</v>
      </c>
      <c r="C303" s="3">
        <v>-6.6039904203864026</v>
      </c>
    </row>
    <row r="304" spans="1:3" ht="15.75" thickBot="1" x14ac:dyDescent="0.3">
      <c r="A304" s="4">
        <v>270</v>
      </c>
      <c r="B304" s="4">
        <v>25.152998321818753</v>
      </c>
      <c r="C304" s="4">
        <v>-5.9926500120482018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4"/>
  <sheetViews>
    <sheetView workbookViewId="0">
      <selection activeCell="E41" sqref="E41"/>
    </sheetView>
  </sheetViews>
  <sheetFormatPr defaultRowHeight="15" x14ac:dyDescent="0.25"/>
  <sheetData>
    <row r="1" spans="1:9" x14ac:dyDescent="0.25">
      <c r="A1" t="s">
        <v>80</v>
      </c>
    </row>
    <row r="2" spans="1:9" ht="15.75" thickBot="1" x14ac:dyDescent="0.3"/>
    <row r="3" spans="1:9" x14ac:dyDescent="0.25">
      <c r="A3" s="6" t="s">
        <v>81</v>
      </c>
      <c r="B3" s="6"/>
    </row>
    <row r="4" spans="1:9" x14ac:dyDescent="0.25">
      <c r="A4" s="3" t="s">
        <v>82</v>
      </c>
      <c r="B4" s="3">
        <v>0.54085674656118987</v>
      </c>
    </row>
    <row r="5" spans="1:9" x14ac:dyDescent="0.25">
      <c r="A5" s="3" t="s">
        <v>83</v>
      </c>
      <c r="B5" s="3">
        <v>0.2925260203007552</v>
      </c>
      <c r="G5">
        <f>B5*270</f>
        <v>78.982025481203905</v>
      </c>
    </row>
    <row r="6" spans="1:9" x14ac:dyDescent="0.25">
      <c r="A6" s="3" t="s">
        <v>84</v>
      </c>
      <c r="B6" s="3">
        <v>0.26236240101125252</v>
      </c>
    </row>
    <row r="7" spans="1:9" x14ac:dyDescent="0.25">
      <c r="A7" s="3" t="s">
        <v>85</v>
      </c>
      <c r="B7" s="3">
        <v>224.29447983273803</v>
      </c>
    </row>
    <row r="8" spans="1:9" ht="15.75" thickBot="1" x14ac:dyDescent="0.3">
      <c r="A8" s="4" t="s">
        <v>86</v>
      </c>
      <c r="B8" s="4">
        <v>270</v>
      </c>
    </row>
    <row r="10" spans="1:9" ht="15.75" thickBot="1" x14ac:dyDescent="0.3">
      <c r="A10" t="s">
        <v>87</v>
      </c>
    </row>
    <row r="11" spans="1:9" x14ac:dyDescent="0.25">
      <c r="A11" s="5"/>
      <c r="B11" s="5" t="s">
        <v>92</v>
      </c>
      <c r="C11" s="5" t="s">
        <v>93</v>
      </c>
      <c r="D11" s="5" t="s">
        <v>94</v>
      </c>
      <c r="E11" s="5" t="s">
        <v>95</v>
      </c>
      <c r="F11" s="5" t="s">
        <v>96</v>
      </c>
    </row>
    <row r="12" spans="1:9" x14ac:dyDescent="0.25">
      <c r="A12" s="3" t="s">
        <v>88</v>
      </c>
      <c r="B12" s="3">
        <v>11</v>
      </c>
      <c r="C12" s="3">
        <v>5366744.3485109471</v>
      </c>
      <c r="D12" s="3">
        <v>487885.84986463154</v>
      </c>
      <c r="E12" s="3">
        <v>9.6979748183785723</v>
      </c>
      <c r="F12" s="3">
        <v>1.1681584859939348E-14</v>
      </c>
    </row>
    <row r="13" spans="1:9" x14ac:dyDescent="0.25">
      <c r="A13" s="3" t="s">
        <v>89</v>
      </c>
      <c r="B13" s="3">
        <v>258</v>
      </c>
      <c r="C13" s="3">
        <v>12979467.530327141</v>
      </c>
      <c r="D13" s="3">
        <v>50308.013683438534</v>
      </c>
      <c r="E13" s="3"/>
      <c r="F13" s="3"/>
    </row>
    <row r="14" spans="1:9" ht="15.75" thickBot="1" x14ac:dyDescent="0.3">
      <c r="A14" s="4" t="s">
        <v>90</v>
      </c>
      <c r="B14" s="4">
        <v>269</v>
      </c>
      <c r="C14" s="4">
        <v>18346211.878838088</v>
      </c>
      <c r="D14" s="4"/>
      <c r="E14" s="4"/>
      <c r="F14" s="4"/>
    </row>
    <row r="15" spans="1:9" ht="15.75" thickBot="1" x14ac:dyDescent="0.3"/>
    <row r="16" spans="1:9" x14ac:dyDescent="0.25">
      <c r="A16" s="5"/>
      <c r="B16" s="5" t="s">
        <v>97</v>
      </c>
      <c r="C16" s="5" t="s">
        <v>85</v>
      </c>
      <c r="D16" s="5" t="s">
        <v>98</v>
      </c>
      <c r="E16" s="5" t="s">
        <v>99</v>
      </c>
      <c r="F16" s="5" t="s">
        <v>100</v>
      </c>
      <c r="G16" s="5" t="s">
        <v>101</v>
      </c>
      <c r="H16" s="5" t="s">
        <v>102</v>
      </c>
      <c r="I16" s="5" t="s">
        <v>103</v>
      </c>
    </row>
    <row r="17" spans="1:9" x14ac:dyDescent="0.25">
      <c r="A17" s="3" t="s">
        <v>91</v>
      </c>
      <c r="B17" s="3">
        <v>788.37606438325349</v>
      </c>
      <c r="C17" s="3">
        <v>684.07541019044015</v>
      </c>
      <c r="D17" s="3">
        <v>1.1524695269543119</v>
      </c>
      <c r="E17" s="3">
        <v>0.2501948902541784</v>
      </c>
      <c r="F17" s="3">
        <v>-558.70618165228996</v>
      </c>
      <c r="G17" s="3">
        <v>2135.4583104187968</v>
      </c>
      <c r="H17" s="3">
        <v>-558.70618165228996</v>
      </c>
      <c r="I17" s="3">
        <v>2135.4583104187968</v>
      </c>
    </row>
    <row r="18" spans="1:9" x14ac:dyDescent="0.25">
      <c r="A18" s="3" t="s">
        <v>79</v>
      </c>
      <c r="B18" s="3">
        <v>-18.53430592716272</v>
      </c>
      <c r="C18" s="3">
        <v>12.562874119436122</v>
      </c>
      <c r="D18" s="3">
        <v>-1.4753236998919019</v>
      </c>
      <c r="E18" s="3">
        <v>0.14134484244479464</v>
      </c>
      <c r="F18" s="3">
        <v>-43.27313505823841</v>
      </c>
      <c r="G18" s="3">
        <v>6.2045232039129701</v>
      </c>
      <c r="H18" s="3">
        <v>-43.27313505823841</v>
      </c>
      <c r="I18" s="3">
        <v>6.2045232039129701</v>
      </c>
    </row>
    <row r="19" spans="1:9" x14ac:dyDescent="0.25">
      <c r="A19" s="3" t="s">
        <v>3</v>
      </c>
      <c r="B19" s="3">
        <v>-249.50873726498699</v>
      </c>
      <c r="C19" s="3">
        <v>129.03738237654872</v>
      </c>
      <c r="D19" s="3">
        <v>-1.9336159233057471</v>
      </c>
      <c r="E19" s="3">
        <v>5.4254228720329263E-2</v>
      </c>
      <c r="F19" s="3">
        <v>-503.60932951688147</v>
      </c>
      <c r="G19" s="3">
        <v>4.5918549869074923</v>
      </c>
      <c r="H19" s="3">
        <v>-503.60932951688147</v>
      </c>
      <c r="I19" s="3">
        <v>4.5918549869074923</v>
      </c>
    </row>
    <row r="20" spans="1:9" x14ac:dyDescent="0.25">
      <c r="A20" s="3" t="s">
        <v>104</v>
      </c>
      <c r="B20" s="3">
        <v>12.547448090717845</v>
      </c>
      <c r="C20" s="3">
        <v>6.9291996700672494</v>
      </c>
      <c r="D20" s="3">
        <v>1.8108076961500041</v>
      </c>
      <c r="E20" s="3">
        <v>7.1333739782950753E-2</v>
      </c>
      <c r="F20" s="3">
        <v>-1.0975415050701152</v>
      </c>
      <c r="G20" s="3">
        <v>26.192437686505805</v>
      </c>
      <c r="H20" s="3">
        <v>-1.0975415050701152</v>
      </c>
      <c r="I20" s="3">
        <v>26.192437686505805</v>
      </c>
    </row>
    <row r="21" spans="1:9" x14ac:dyDescent="0.25">
      <c r="A21" s="3" t="s">
        <v>106</v>
      </c>
      <c r="B21" s="3">
        <v>14.473232162289346</v>
      </c>
      <c r="C21" s="3">
        <v>11.727040861917416</v>
      </c>
      <c r="D21" s="3">
        <v>1.2341759811965827</v>
      </c>
      <c r="E21" s="3">
        <v>0.21826033254966562</v>
      </c>
      <c r="F21" s="3">
        <v>-8.6196729594201038</v>
      </c>
      <c r="G21" s="3">
        <v>37.566137283998799</v>
      </c>
      <c r="H21" s="3">
        <v>-8.6196729594201038</v>
      </c>
      <c r="I21" s="3">
        <v>37.566137283998799</v>
      </c>
    </row>
    <row r="22" spans="1:9" x14ac:dyDescent="0.25">
      <c r="A22" s="3" t="s">
        <v>5</v>
      </c>
      <c r="B22" s="3">
        <v>6.1472934973234512</v>
      </c>
      <c r="C22" s="3">
        <v>62.389559747133681</v>
      </c>
      <c r="D22" s="3">
        <v>9.8530804228120425E-2</v>
      </c>
      <c r="E22" s="3">
        <v>0.92158732080593753</v>
      </c>
      <c r="F22" s="3">
        <v>-116.71031404325538</v>
      </c>
      <c r="G22" s="3">
        <v>129.00490103790227</v>
      </c>
      <c r="H22" s="3">
        <v>-116.71031404325538</v>
      </c>
      <c r="I22" s="3">
        <v>129.00490103790227</v>
      </c>
    </row>
    <row r="23" spans="1:9" x14ac:dyDescent="0.25">
      <c r="A23" s="3" t="s">
        <v>77</v>
      </c>
      <c r="B23" s="3">
        <v>-6.3252867160713873</v>
      </c>
      <c r="C23" s="3">
        <v>7.9592124963118822</v>
      </c>
      <c r="D23" s="3">
        <v>-0.79471263256287994</v>
      </c>
      <c r="E23" s="3">
        <v>0.42751111381493689</v>
      </c>
      <c r="F23" s="3">
        <v>-21.998578997138985</v>
      </c>
      <c r="G23" s="3">
        <v>9.3480055649962086</v>
      </c>
      <c r="H23" s="3">
        <v>-21.998578997138985</v>
      </c>
      <c r="I23" s="3">
        <v>9.3480055649962086</v>
      </c>
    </row>
    <row r="24" spans="1:9" x14ac:dyDescent="0.25">
      <c r="A24" s="3" t="s">
        <v>78</v>
      </c>
      <c r="B24" s="3">
        <v>5.7167673070023159</v>
      </c>
      <c r="C24" s="3">
        <v>5.0363968301771624</v>
      </c>
      <c r="D24" s="3">
        <v>1.1350907205620691</v>
      </c>
      <c r="E24" s="3">
        <v>0.25739072595839751</v>
      </c>
      <c r="F24" s="3">
        <v>-4.2009123126066097</v>
      </c>
      <c r="G24" s="3">
        <v>15.634446926611242</v>
      </c>
      <c r="H24" s="3">
        <v>-4.2009123126066097</v>
      </c>
      <c r="I24" s="3">
        <v>15.634446926611242</v>
      </c>
    </row>
    <row r="25" spans="1:9" x14ac:dyDescent="0.25">
      <c r="A25" s="3" t="s">
        <v>6</v>
      </c>
      <c r="B25" s="3">
        <v>-1.2726298646481788</v>
      </c>
      <c r="C25" s="3">
        <v>2.9728449941439785</v>
      </c>
      <c r="D25" s="3">
        <v>-0.42808483696763633</v>
      </c>
      <c r="E25" s="3">
        <v>0.66894648847191007</v>
      </c>
      <c r="F25" s="3">
        <v>-7.1267603481750337</v>
      </c>
      <c r="G25" s="3">
        <v>4.5815006188786755</v>
      </c>
      <c r="H25" s="3">
        <v>-7.1267603481750337</v>
      </c>
      <c r="I25" s="3">
        <v>4.5815006188786755</v>
      </c>
    </row>
    <row r="26" spans="1:9" x14ac:dyDescent="0.25">
      <c r="A26" s="3" t="s">
        <v>75</v>
      </c>
      <c r="B26" s="3">
        <v>6.9433971401999859</v>
      </c>
      <c r="C26" s="3">
        <v>2.5842500308543741</v>
      </c>
      <c r="D26" s="3">
        <v>2.6868132174905854</v>
      </c>
      <c r="E26" s="3">
        <v>7.6823675197908968E-3</v>
      </c>
      <c r="F26" s="3">
        <v>1.8544883970665351</v>
      </c>
      <c r="G26" s="3">
        <v>12.032305883333436</v>
      </c>
      <c r="H26" s="3">
        <v>1.8544883970665351</v>
      </c>
      <c r="I26" s="3">
        <v>12.032305883333436</v>
      </c>
    </row>
    <row r="27" spans="1:9" x14ac:dyDescent="0.25">
      <c r="A27" s="3" t="s">
        <v>76</v>
      </c>
      <c r="B27" s="3">
        <v>12.973876860307207</v>
      </c>
      <c r="C27" s="3">
        <v>2.9770614001277855</v>
      </c>
      <c r="D27" s="3">
        <v>4.357947356997852</v>
      </c>
      <c r="E27" s="3">
        <v>1.8970550648266787E-5</v>
      </c>
      <c r="F27" s="3">
        <v>7.1114434242721156</v>
      </c>
      <c r="G27" s="3">
        <v>18.836310296342297</v>
      </c>
      <c r="H27" s="3">
        <v>7.1114434242721156</v>
      </c>
      <c r="I27" s="3">
        <v>18.836310296342297</v>
      </c>
    </row>
    <row r="28" spans="1:9" ht="15.75" thickBot="1" x14ac:dyDescent="0.3">
      <c r="A28" s="4" t="s">
        <v>127</v>
      </c>
      <c r="B28" s="4">
        <v>-0.56672674855826832</v>
      </c>
      <c r="C28" s="4">
        <v>0.14004290834341612</v>
      </c>
      <c r="D28" s="4">
        <v>-4.0468079052495058</v>
      </c>
      <c r="E28" s="4">
        <v>6.8664024854894339E-5</v>
      </c>
      <c r="F28" s="4">
        <v>-0.84249943780035141</v>
      </c>
      <c r="G28" s="4">
        <v>-0.29095405931618529</v>
      </c>
      <c r="H28" s="4">
        <v>-0.84249943780035141</v>
      </c>
      <c r="I28" s="4">
        <v>-0.29095405931618529</v>
      </c>
    </row>
    <row r="32" spans="1:9" x14ac:dyDescent="0.25">
      <c r="A32" t="s">
        <v>109</v>
      </c>
    </row>
    <row r="33" spans="1:3" ht="15.75" thickBot="1" x14ac:dyDescent="0.3"/>
    <row r="34" spans="1:3" x14ac:dyDescent="0.25">
      <c r="A34" s="5" t="s">
        <v>110</v>
      </c>
      <c r="B34" s="5" t="s">
        <v>128</v>
      </c>
      <c r="C34" s="5" t="s">
        <v>112</v>
      </c>
    </row>
    <row r="35" spans="1:3" x14ac:dyDescent="0.25">
      <c r="A35" s="3">
        <v>1</v>
      </c>
      <c r="B35" s="3">
        <v>77.540990104583656</v>
      </c>
      <c r="C35" s="3">
        <v>788.06678043459374</v>
      </c>
    </row>
    <row r="36" spans="1:3" x14ac:dyDescent="0.25">
      <c r="A36" s="3">
        <v>2</v>
      </c>
      <c r="B36" s="3">
        <v>92.260413798428743</v>
      </c>
      <c r="C36" s="3">
        <v>528.13586305318211</v>
      </c>
    </row>
    <row r="37" spans="1:3" x14ac:dyDescent="0.25">
      <c r="A37" s="3">
        <v>3</v>
      </c>
      <c r="B37" s="3">
        <v>87.984759177769419</v>
      </c>
      <c r="C37" s="3">
        <v>156.55963296491251</v>
      </c>
    </row>
    <row r="38" spans="1:3" x14ac:dyDescent="0.25">
      <c r="A38" s="3">
        <v>4</v>
      </c>
      <c r="B38" s="3">
        <v>73.815637676338028</v>
      </c>
      <c r="C38" s="3">
        <v>150.88659101487809</v>
      </c>
    </row>
    <row r="39" spans="1:3" x14ac:dyDescent="0.25">
      <c r="A39" s="3">
        <v>5</v>
      </c>
      <c r="B39" s="3">
        <v>140.39029373919547</v>
      </c>
      <c r="C39" s="3">
        <v>-117.6694060936133</v>
      </c>
    </row>
    <row r="40" spans="1:3" x14ac:dyDescent="0.25">
      <c r="A40" s="3">
        <v>6</v>
      </c>
      <c r="B40" s="3">
        <v>179.59891607552927</v>
      </c>
      <c r="C40" s="3">
        <v>-150.13378830945157</v>
      </c>
    </row>
    <row r="41" spans="1:3" x14ac:dyDescent="0.25">
      <c r="A41" s="3">
        <v>7</v>
      </c>
      <c r="B41" s="3">
        <v>169.63005576482917</v>
      </c>
      <c r="C41" s="3">
        <v>-131.63186129449355</v>
      </c>
    </row>
    <row r="42" spans="1:3" x14ac:dyDescent="0.25">
      <c r="A42" s="3">
        <v>8</v>
      </c>
      <c r="B42" s="3">
        <v>147.4117045810967</v>
      </c>
      <c r="C42" s="3">
        <v>-109.19633886826863</v>
      </c>
    </row>
    <row r="43" spans="1:3" x14ac:dyDescent="0.25">
      <c r="A43" s="3">
        <v>9</v>
      </c>
      <c r="B43" s="3">
        <v>134.1837010575866</v>
      </c>
      <c r="C43" s="3">
        <v>-89.370675214723207</v>
      </c>
    </row>
    <row r="44" spans="1:3" x14ac:dyDescent="0.25">
      <c r="A44" s="3">
        <v>10</v>
      </c>
      <c r="B44" s="3">
        <v>136.75498152001509</v>
      </c>
      <c r="C44" s="3">
        <v>-131.83718361058459</v>
      </c>
    </row>
    <row r="45" spans="1:3" x14ac:dyDescent="0.25">
      <c r="A45" s="3">
        <v>11</v>
      </c>
      <c r="B45" s="3">
        <v>117.2439897370256</v>
      </c>
      <c r="C45" s="3">
        <v>-114.83788024706379</v>
      </c>
    </row>
    <row r="46" spans="1:3" x14ac:dyDescent="0.25">
      <c r="A46" s="3">
        <v>12</v>
      </c>
      <c r="B46" s="3">
        <v>104.40026089313633</v>
      </c>
      <c r="C46" s="3">
        <v>-93.199371556184914</v>
      </c>
    </row>
    <row r="47" spans="1:3" x14ac:dyDescent="0.25">
      <c r="A47" s="3">
        <v>13</v>
      </c>
      <c r="B47" s="3">
        <v>67.653071678088921</v>
      </c>
      <c r="C47" s="3">
        <v>-2.5331901178596894</v>
      </c>
    </row>
    <row r="48" spans="1:3" x14ac:dyDescent="0.25">
      <c r="A48" s="3">
        <v>14</v>
      </c>
      <c r="B48" s="3">
        <v>81.734856467138073</v>
      </c>
      <c r="C48" s="3">
        <v>-52.076900770755813</v>
      </c>
    </row>
    <row r="49" spans="1:3" x14ac:dyDescent="0.25">
      <c r="A49" s="3">
        <v>15</v>
      </c>
      <c r="B49" s="3">
        <v>66.418711389982107</v>
      </c>
      <c r="C49" s="3">
        <v>-35.605158899732729</v>
      </c>
    </row>
    <row r="50" spans="1:3" x14ac:dyDescent="0.25">
      <c r="A50" s="3">
        <v>16</v>
      </c>
      <c r="B50" s="3">
        <v>52.524380110113789</v>
      </c>
      <c r="C50" s="3">
        <v>-7.5481701224358488</v>
      </c>
    </row>
    <row r="51" spans="1:3" x14ac:dyDescent="0.25">
      <c r="A51" s="3">
        <v>17</v>
      </c>
      <c r="B51" s="3">
        <v>75.762264638207682</v>
      </c>
      <c r="C51" s="3">
        <v>24.973347766741412</v>
      </c>
    </row>
    <row r="52" spans="1:3" x14ac:dyDescent="0.25">
      <c r="A52" s="3">
        <v>18</v>
      </c>
      <c r="B52" s="3">
        <v>68.970075523728042</v>
      </c>
      <c r="C52" s="3">
        <v>-5.1031029427647567</v>
      </c>
    </row>
    <row r="53" spans="1:3" x14ac:dyDescent="0.25">
      <c r="A53" s="3">
        <v>19</v>
      </c>
      <c r="B53" s="3">
        <v>52.885727223519879</v>
      </c>
      <c r="C53" s="3">
        <v>57.706061178607598</v>
      </c>
    </row>
    <row r="54" spans="1:3" x14ac:dyDescent="0.25">
      <c r="A54" s="3">
        <v>20</v>
      </c>
      <c r="B54" s="3">
        <v>40.99588596559083</v>
      </c>
      <c r="C54" s="3">
        <v>72.902237314544593</v>
      </c>
    </row>
    <row r="55" spans="1:3" x14ac:dyDescent="0.25">
      <c r="A55" s="3">
        <v>21</v>
      </c>
      <c r="B55" s="3">
        <v>169.04505413374389</v>
      </c>
      <c r="C55" s="3">
        <v>-24.875141162310626</v>
      </c>
    </row>
    <row r="56" spans="1:3" x14ac:dyDescent="0.25">
      <c r="A56" s="3">
        <v>22</v>
      </c>
      <c r="B56" s="3">
        <v>155.31260620724404</v>
      </c>
      <c r="C56" s="3">
        <v>-155.16318579879962</v>
      </c>
    </row>
    <row r="57" spans="1:3" x14ac:dyDescent="0.25">
      <c r="A57" s="3">
        <v>23</v>
      </c>
      <c r="B57" s="3">
        <v>134.61197194155707</v>
      </c>
      <c r="C57" s="3">
        <v>-134.18291115736434</v>
      </c>
    </row>
    <row r="58" spans="1:3" x14ac:dyDescent="0.25">
      <c r="A58" s="3">
        <v>24</v>
      </c>
      <c r="B58" s="3">
        <v>122.05293452953586</v>
      </c>
      <c r="C58" s="3">
        <v>-120.46833466129883</v>
      </c>
    </row>
    <row r="59" spans="1:3" x14ac:dyDescent="0.25">
      <c r="A59" s="3">
        <v>25</v>
      </c>
      <c r="B59" s="3">
        <v>-2.845755322861649</v>
      </c>
      <c r="C59" s="3">
        <v>532.93295618093316</v>
      </c>
    </row>
    <row r="60" spans="1:3" x14ac:dyDescent="0.25">
      <c r="A60" s="3">
        <v>26</v>
      </c>
      <c r="B60" s="3">
        <v>-0.62071412534483983</v>
      </c>
      <c r="C60" s="3">
        <v>32.768440190954998</v>
      </c>
    </row>
    <row r="61" spans="1:3" x14ac:dyDescent="0.25">
      <c r="A61" s="3">
        <v>27</v>
      </c>
      <c r="B61" s="3">
        <v>4.4322738177400396</v>
      </c>
      <c r="C61" s="3">
        <v>47.653806642863039</v>
      </c>
    </row>
    <row r="62" spans="1:3" x14ac:dyDescent="0.25">
      <c r="A62" s="3">
        <v>28</v>
      </c>
      <c r="B62" s="3">
        <v>-8.3457510867707008</v>
      </c>
      <c r="C62" s="3">
        <v>496.09831934749354</v>
      </c>
    </row>
    <row r="63" spans="1:3" x14ac:dyDescent="0.25">
      <c r="A63" s="3">
        <v>29</v>
      </c>
      <c r="B63" s="3">
        <v>100.66418287125589</v>
      </c>
      <c r="C63" s="3">
        <v>-100.66387983300019</v>
      </c>
    </row>
    <row r="64" spans="1:3" x14ac:dyDescent="0.25">
      <c r="A64" s="3">
        <v>30</v>
      </c>
      <c r="B64" s="3">
        <v>109.30706396887558</v>
      </c>
      <c r="C64" s="3">
        <v>-106.31354718471221</v>
      </c>
    </row>
    <row r="65" spans="1:3" x14ac:dyDescent="0.25">
      <c r="A65" s="3">
        <v>31</v>
      </c>
      <c r="B65" s="3">
        <v>98.046523681350777</v>
      </c>
      <c r="C65" s="3">
        <v>-90.106851666031531</v>
      </c>
    </row>
    <row r="66" spans="1:3" x14ac:dyDescent="0.25">
      <c r="A66" s="3">
        <v>32</v>
      </c>
      <c r="B66" s="3">
        <v>84.505857516271817</v>
      </c>
      <c r="C66" s="3">
        <v>-69.862156206039302</v>
      </c>
    </row>
    <row r="67" spans="1:3" x14ac:dyDescent="0.25">
      <c r="A67" s="3">
        <v>33</v>
      </c>
      <c r="B67" s="3">
        <v>39.337880698588819</v>
      </c>
      <c r="C67" s="3">
        <v>202.00670036690326</v>
      </c>
    </row>
    <row r="68" spans="1:3" x14ac:dyDescent="0.25">
      <c r="A68" s="3">
        <v>34</v>
      </c>
      <c r="B68" s="3">
        <v>48.774829031273029</v>
      </c>
      <c r="C68" s="3">
        <v>177.86608844540172</v>
      </c>
    </row>
    <row r="69" spans="1:3" x14ac:dyDescent="0.25">
      <c r="A69" s="3">
        <v>35</v>
      </c>
      <c r="B69" s="3">
        <v>33.636165230734242</v>
      </c>
      <c r="C69" s="3">
        <v>188.97763229959335</v>
      </c>
    </row>
    <row r="70" spans="1:3" x14ac:dyDescent="0.25">
      <c r="A70" s="3">
        <v>36</v>
      </c>
      <c r="B70" s="3">
        <v>29.226297128862463</v>
      </c>
      <c r="C70" s="3">
        <v>-5.8170351237790605</v>
      </c>
    </row>
    <row r="71" spans="1:3" x14ac:dyDescent="0.25">
      <c r="A71" s="3">
        <v>37</v>
      </c>
      <c r="B71" s="3">
        <v>198.80557557005361</v>
      </c>
      <c r="C71" s="3">
        <v>98.138302967193653</v>
      </c>
    </row>
    <row r="72" spans="1:3" x14ac:dyDescent="0.25">
      <c r="A72" s="3">
        <v>38</v>
      </c>
      <c r="B72" s="3">
        <v>177.6979890464012</v>
      </c>
      <c r="C72" s="3">
        <v>62.076435032161129</v>
      </c>
    </row>
    <row r="73" spans="1:3" x14ac:dyDescent="0.25">
      <c r="A73" s="3">
        <v>39</v>
      </c>
      <c r="B73" s="3">
        <v>169.11956736645462</v>
      </c>
      <c r="C73" s="3">
        <v>58.528524189126898</v>
      </c>
    </row>
    <row r="74" spans="1:3" x14ac:dyDescent="0.25">
      <c r="A74" s="3">
        <v>40</v>
      </c>
      <c r="B74" s="3">
        <v>152.47814057465783</v>
      </c>
      <c r="C74" s="3">
        <v>213.16557986927646</v>
      </c>
    </row>
    <row r="75" spans="1:3" x14ac:dyDescent="0.25">
      <c r="A75" s="3">
        <v>41</v>
      </c>
      <c r="B75" s="3">
        <v>94.932646674597478</v>
      </c>
      <c r="C75" s="3">
        <v>-48.466872969617349</v>
      </c>
    </row>
    <row r="76" spans="1:3" x14ac:dyDescent="0.25">
      <c r="A76" s="3">
        <v>42</v>
      </c>
      <c r="B76" s="3">
        <v>87.955490661066762</v>
      </c>
      <c r="C76" s="3">
        <v>-18.667530396091749</v>
      </c>
    </row>
    <row r="77" spans="1:3" x14ac:dyDescent="0.25">
      <c r="A77" s="3">
        <v>43</v>
      </c>
      <c r="B77" s="3">
        <v>75.621035068457928</v>
      </c>
      <c r="C77" s="3">
        <v>-53.259776184022989</v>
      </c>
    </row>
    <row r="78" spans="1:3" x14ac:dyDescent="0.25">
      <c r="A78" s="3">
        <v>44</v>
      </c>
      <c r="B78" s="3">
        <v>63.049052066171875</v>
      </c>
      <c r="C78" s="3">
        <v>-22.265131002798405</v>
      </c>
    </row>
    <row r="79" spans="1:3" x14ac:dyDescent="0.25">
      <c r="A79" s="3">
        <v>45</v>
      </c>
      <c r="B79" s="3">
        <v>20.735017524275982</v>
      </c>
      <c r="C79" s="3">
        <v>-20.698651851637731</v>
      </c>
    </row>
    <row r="80" spans="1:3" x14ac:dyDescent="0.25">
      <c r="A80" s="3">
        <v>46</v>
      </c>
      <c r="B80" s="3">
        <v>34.281315439797829</v>
      </c>
      <c r="C80" s="3">
        <v>-34.245254071815836</v>
      </c>
    </row>
    <row r="81" spans="1:3" x14ac:dyDescent="0.25">
      <c r="A81" s="3">
        <v>47</v>
      </c>
      <c r="B81" s="3">
        <v>22.737462891907914</v>
      </c>
      <c r="C81" s="3">
        <v>-20.175424324445988</v>
      </c>
    </row>
    <row r="82" spans="1:3" x14ac:dyDescent="0.25">
      <c r="A82" s="3">
        <v>48</v>
      </c>
      <c r="B82" s="3">
        <v>16.36704481121166</v>
      </c>
      <c r="C82" s="3">
        <v>-12.667968234832786</v>
      </c>
    </row>
    <row r="83" spans="1:3" x14ac:dyDescent="0.25">
      <c r="A83" s="3">
        <v>49</v>
      </c>
      <c r="B83" s="3">
        <v>161.16971231934869</v>
      </c>
      <c r="C83" s="3">
        <v>-136.10608991014712</v>
      </c>
    </row>
    <row r="84" spans="1:3" x14ac:dyDescent="0.25">
      <c r="A84" s="3">
        <v>50</v>
      </c>
      <c r="B84" s="3">
        <v>158.75214613834336</v>
      </c>
      <c r="C84" s="3">
        <v>-94.272056672391514</v>
      </c>
    </row>
    <row r="85" spans="1:3" x14ac:dyDescent="0.25">
      <c r="A85" s="3">
        <v>51</v>
      </c>
      <c r="B85" s="3">
        <v>152.25631692292339</v>
      </c>
      <c r="C85" s="3">
        <v>-99.47099730463276</v>
      </c>
    </row>
    <row r="86" spans="1:3" x14ac:dyDescent="0.25">
      <c r="A86" s="3">
        <v>52</v>
      </c>
      <c r="B86" s="3">
        <v>141.25460723448717</v>
      </c>
      <c r="C86" s="3">
        <v>-111.26018878622898</v>
      </c>
    </row>
    <row r="87" spans="1:3" x14ac:dyDescent="0.25">
      <c r="A87" s="3">
        <v>53</v>
      </c>
      <c r="B87" s="3">
        <v>57.512259265345882</v>
      </c>
      <c r="C87" s="3">
        <v>-13.939721645675029</v>
      </c>
    </row>
    <row r="88" spans="1:3" x14ac:dyDescent="0.25">
      <c r="A88" s="3">
        <v>54</v>
      </c>
      <c r="B88" s="3">
        <v>13.717147675305604</v>
      </c>
      <c r="C88" s="3">
        <v>16.624085254188671</v>
      </c>
    </row>
    <row r="89" spans="1:3" x14ac:dyDescent="0.25">
      <c r="A89" s="3">
        <v>55</v>
      </c>
      <c r="B89" s="3">
        <v>54.627368144811769</v>
      </c>
      <c r="C89" s="3">
        <v>-37.115352304693232</v>
      </c>
    </row>
    <row r="90" spans="1:3" x14ac:dyDescent="0.25">
      <c r="A90" s="3">
        <v>56</v>
      </c>
      <c r="B90" s="3">
        <v>39.663723668406632</v>
      </c>
      <c r="C90" s="3">
        <v>-6.0649331596700833</v>
      </c>
    </row>
    <row r="91" spans="1:3" x14ac:dyDescent="0.25">
      <c r="A91" s="3">
        <v>57</v>
      </c>
      <c r="B91" s="3">
        <v>-79.542273763709005</v>
      </c>
      <c r="C91" s="3">
        <v>80.368955007224557</v>
      </c>
    </row>
    <row r="92" spans="1:3" x14ac:dyDescent="0.25">
      <c r="A92" s="3">
        <v>58</v>
      </c>
      <c r="B92" s="3">
        <v>84.561390708693395</v>
      </c>
      <c r="C92" s="3">
        <v>-73.399961669617142</v>
      </c>
    </row>
    <row r="93" spans="1:3" x14ac:dyDescent="0.25">
      <c r="A93" s="3">
        <v>59</v>
      </c>
      <c r="B93" s="3">
        <v>19.876409258246134</v>
      </c>
      <c r="C93" s="3">
        <v>23.709907240211322</v>
      </c>
    </row>
    <row r="94" spans="1:3" x14ac:dyDescent="0.25">
      <c r="A94" s="3">
        <v>60</v>
      </c>
      <c r="B94" s="3">
        <v>0.5918186800139793</v>
      </c>
      <c r="C94" s="3">
        <v>38.628106948074816</v>
      </c>
    </row>
    <row r="95" spans="1:3" x14ac:dyDescent="0.25">
      <c r="A95" s="3">
        <v>61</v>
      </c>
      <c r="B95" s="3">
        <v>-18.379448404270217</v>
      </c>
      <c r="C95" s="3">
        <v>193.40782755379232</v>
      </c>
    </row>
    <row r="96" spans="1:3" x14ac:dyDescent="0.25">
      <c r="A96" s="3">
        <v>62</v>
      </c>
      <c r="B96" s="3">
        <v>-25.720395119406728</v>
      </c>
      <c r="C96" s="3">
        <v>56.199242506821101</v>
      </c>
    </row>
    <row r="97" spans="1:3" x14ac:dyDescent="0.25">
      <c r="A97" s="3">
        <v>63</v>
      </c>
      <c r="B97" s="3">
        <v>-38.686348374855719</v>
      </c>
      <c r="C97" s="3">
        <v>90.818563002507346</v>
      </c>
    </row>
    <row r="98" spans="1:3" x14ac:dyDescent="0.25">
      <c r="A98" s="3">
        <v>64</v>
      </c>
      <c r="B98" s="3">
        <v>-49.364748912906201</v>
      </c>
      <c r="C98" s="3">
        <v>106.82649978588759</v>
      </c>
    </row>
    <row r="99" spans="1:3" x14ac:dyDescent="0.25">
      <c r="A99" s="3">
        <v>65</v>
      </c>
      <c r="B99" s="3">
        <v>236.24160841820614</v>
      </c>
      <c r="C99" s="3">
        <v>-234.82910731522006</v>
      </c>
    </row>
    <row r="100" spans="1:3" x14ac:dyDescent="0.25">
      <c r="A100" s="3">
        <v>66</v>
      </c>
      <c r="B100" s="3">
        <v>256.06580797544302</v>
      </c>
      <c r="C100" s="3">
        <v>161.4736011202869</v>
      </c>
    </row>
    <row r="101" spans="1:3" x14ac:dyDescent="0.25">
      <c r="A101" s="3">
        <v>67</v>
      </c>
      <c r="B101" s="3">
        <v>241.1692155364473</v>
      </c>
      <c r="C101" s="3">
        <v>130.07831292673248</v>
      </c>
    </row>
    <row r="102" spans="1:3" x14ac:dyDescent="0.25">
      <c r="A102" s="3">
        <v>68</v>
      </c>
      <c r="B102" s="3">
        <v>223.01359819078559</v>
      </c>
      <c r="C102" s="3">
        <v>119.64955292458356</v>
      </c>
    </row>
    <row r="103" spans="1:3" x14ac:dyDescent="0.25">
      <c r="A103" s="3">
        <v>69</v>
      </c>
      <c r="B103" s="3">
        <v>176.338977606941</v>
      </c>
      <c r="C103" s="3">
        <v>-121.38718422313818</v>
      </c>
    </row>
    <row r="104" spans="1:3" x14ac:dyDescent="0.25">
      <c r="A104" s="3">
        <v>70</v>
      </c>
      <c r="B104" s="3">
        <v>179.61941679995317</v>
      </c>
      <c r="C104" s="3">
        <v>-162.63674584152159</v>
      </c>
    </row>
    <row r="105" spans="1:3" x14ac:dyDescent="0.25">
      <c r="A105" s="3">
        <v>71</v>
      </c>
      <c r="B105" s="3">
        <v>165.51805838009687</v>
      </c>
      <c r="C105" s="3">
        <v>-146.98484184251998</v>
      </c>
    </row>
    <row r="106" spans="1:3" x14ac:dyDescent="0.25">
      <c r="A106" s="3">
        <v>72</v>
      </c>
      <c r="B106" s="3">
        <v>152.30070826789353</v>
      </c>
      <c r="C106" s="3">
        <v>-86.8637694833822</v>
      </c>
    </row>
    <row r="107" spans="1:3" x14ac:dyDescent="0.25">
      <c r="A107" s="3">
        <v>73</v>
      </c>
      <c r="B107" s="3">
        <v>159.45728442449541</v>
      </c>
      <c r="C107" s="3">
        <v>-120.81908786704486</v>
      </c>
    </row>
    <row r="108" spans="1:3" x14ac:dyDescent="0.25">
      <c r="A108" s="3">
        <v>74</v>
      </c>
      <c r="B108" s="3">
        <v>170.11915146197651</v>
      </c>
      <c r="C108" s="3">
        <v>-73.110017913475801</v>
      </c>
    </row>
    <row r="109" spans="1:3" x14ac:dyDescent="0.25">
      <c r="A109" s="3">
        <v>75</v>
      </c>
      <c r="B109" s="3">
        <v>161.4969031987635</v>
      </c>
      <c r="C109" s="3">
        <v>-50.446754571712717</v>
      </c>
    </row>
    <row r="110" spans="1:3" x14ac:dyDescent="0.25">
      <c r="A110" s="3">
        <v>76</v>
      </c>
      <c r="B110" s="3">
        <v>145.38884790258322</v>
      </c>
      <c r="C110" s="3">
        <v>-72.125869553244868</v>
      </c>
    </row>
    <row r="111" spans="1:3" x14ac:dyDescent="0.25">
      <c r="A111" s="3">
        <v>77</v>
      </c>
      <c r="B111" s="3">
        <v>37.448353038623907</v>
      </c>
      <c r="C111" s="3">
        <v>180.59053649986632</v>
      </c>
    </row>
    <row r="112" spans="1:3" x14ac:dyDescent="0.25">
      <c r="A112" s="3">
        <v>78</v>
      </c>
      <c r="B112" s="3">
        <v>50.252180751633148</v>
      </c>
      <c r="C112" s="3">
        <v>-24.741852172238168</v>
      </c>
    </row>
    <row r="113" spans="1:3" x14ac:dyDescent="0.25">
      <c r="A113" s="3">
        <v>79</v>
      </c>
      <c r="B113" s="3">
        <v>36.496602886652056</v>
      </c>
      <c r="C113" s="3">
        <v>-9.0362590968087382</v>
      </c>
    </row>
    <row r="114" spans="1:3" x14ac:dyDescent="0.25">
      <c r="A114" s="3">
        <v>80</v>
      </c>
      <c r="B114" s="3">
        <v>22.733573135265608</v>
      </c>
      <c r="C114" s="3">
        <v>63.446215216180029</v>
      </c>
    </row>
    <row r="115" spans="1:3" x14ac:dyDescent="0.25">
      <c r="A115" s="3">
        <v>81</v>
      </c>
      <c r="B115" s="3">
        <v>51.440176388548295</v>
      </c>
      <c r="C115" s="3">
        <v>-27.95336278879352</v>
      </c>
    </row>
    <row r="116" spans="1:3" x14ac:dyDescent="0.25">
      <c r="A116" s="3">
        <v>82</v>
      </c>
      <c r="B116" s="3">
        <v>47.642909946300207</v>
      </c>
      <c r="C116" s="3">
        <v>-45.589821809930427</v>
      </c>
    </row>
    <row r="117" spans="1:3" x14ac:dyDescent="0.25">
      <c r="A117" s="3">
        <v>83</v>
      </c>
      <c r="B117" s="3">
        <v>36.633776649713624</v>
      </c>
      <c r="C117" s="3">
        <v>-25.062985757815742</v>
      </c>
    </row>
    <row r="118" spans="1:3" x14ac:dyDescent="0.25">
      <c r="A118" s="3">
        <v>84</v>
      </c>
      <c r="B118" s="3">
        <v>28.244119177859652</v>
      </c>
      <c r="C118" s="3">
        <v>-27.489100050769789</v>
      </c>
    </row>
    <row r="119" spans="1:3" x14ac:dyDescent="0.25">
      <c r="A119" s="3">
        <v>85</v>
      </c>
      <c r="B119" s="3">
        <v>117.45608390877312</v>
      </c>
      <c r="C119" s="3">
        <v>-95.498415045174056</v>
      </c>
    </row>
    <row r="120" spans="1:3" x14ac:dyDescent="0.25">
      <c r="A120" s="3">
        <v>86</v>
      </c>
      <c r="B120" s="3">
        <v>123.61314375014884</v>
      </c>
      <c r="C120" s="3">
        <v>-120.09830801690576</v>
      </c>
    </row>
    <row r="121" spans="1:3" x14ac:dyDescent="0.25">
      <c r="A121" s="3">
        <v>87</v>
      </c>
      <c r="B121" s="3">
        <v>110.61305889638989</v>
      </c>
      <c r="C121" s="3">
        <v>-109.15779530490983</v>
      </c>
    </row>
    <row r="122" spans="1:3" x14ac:dyDescent="0.25">
      <c r="A122" s="3">
        <v>88</v>
      </c>
      <c r="B122" s="3">
        <v>94.741579700184232</v>
      </c>
      <c r="C122" s="3">
        <v>-93.282115139191646</v>
      </c>
    </row>
    <row r="123" spans="1:3" x14ac:dyDescent="0.25">
      <c r="A123" s="3">
        <v>89</v>
      </c>
      <c r="B123" s="3">
        <v>83.571815142372117</v>
      </c>
      <c r="C123" s="3">
        <v>-75.625179692564785</v>
      </c>
    </row>
    <row r="124" spans="1:3" x14ac:dyDescent="0.25">
      <c r="A124" s="3">
        <v>90</v>
      </c>
      <c r="B124" s="3">
        <v>85.889037263662459</v>
      </c>
      <c r="C124" s="3">
        <v>-85.883228487613493</v>
      </c>
    </row>
    <row r="125" spans="1:3" x14ac:dyDescent="0.25">
      <c r="A125" s="3">
        <v>91</v>
      </c>
      <c r="B125" s="3">
        <v>69.178743982625775</v>
      </c>
      <c r="C125" s="3">
        <v>-68.969136895806315</v>
      </c>
    </row>
    <row r="126" spans="1:3" x14ac:dyDescent="0.25">
      <c r="A126" s="3">
        <v>92</v>
      </c>
      <c r="B126" s="3">
        <v>50.702153592108886</v>
      </c>
      <c r="C126" s="3">
        <v>-11.644864100460715</v>
      </c>
    </row>
    <row r="127" spans="1:3" x14ac:dyDescent="0.25">
      <c r="A127" s="3">
        <v>93</v>
      </c>
      <c r="B127" s="3">
        <v>89.070451854175857</v>
      </c>
      <c r="C127" s="3">
        <v>-89.070440356492199</v>
      </c>
    </row>
    <row r="128" spans="1:3" x14ac:dyDescent="0.25">
      <c r="A128" s="3">
        <v>94</v>
      </c>
      <c r="B128" s="3">
        <v>122.96193145580121</v>
      </c>
      <c r="C128" s="3">
        <v>-121.85255731324993</v>
      </c>
    </row>
    <row r="129" spans="1:3" x14ac:dyDescent="0.25">
      <c r="A129" s="3">
        <v>95</v>
      </c>
      <c r="B129" s="3">
        <v>103.2680610797364</v>
      </c>
      <c r="C129" s="3">
        <v>-103.24869892304106</v>
      </c>
    </row>
    <row r="130" spans="1:3" x14ac:dyDescent="0.25">
      <c r="A130" s="3">
        <v>96</v>
      </c>
      <c r="B130" s="3">
        <v>93.717638570987091</v>
      </c>
      <c r="C130" s="3">
        <v>-92.348555390429951</v>
      </c>
    </row>
    <row r="131" spans="1:3" x14ac:dyDescent="0.25">
      <c r="A131" s="3">
        <v>97</v>
      </c>
      <c r="B131" s="3">
        <v>232.09808300291863</v>
      </c>
      <c r="C131" s="3">
        <v>-111.26248754011522</v>
      </c>
    </row>
    <row r="132" spans="1:3" x14ac:dyDescent="0.25">
      <c r="A132" s="3">
        <v>98</v>
      </c>
      <c r="B132" s="3">
        <v>200.90217366897215</v>
      </c>
      <c r="C132" s="3">
        <v>-105.37991268572581</v>
      </c>
    </row>
    <row r="133" spans="1:3" x14ac:dyDescent="0.25">
      <c r="A133" s="3">
        <v>99</v>
      </c>
      <c r="B133" s="3">
        <v>183.10055516296578</v>
      </c>
      <c r="C133" s="3">
        <v>-105.53295627985443</v>
      </c>
    </row>
    <row r="134" spans="1:3" x14ac:dyDescent="0.25">
      <c r="A134" s="3">
        <v>100</v>
      </c>
      <c r="B134" s="3">
        <v>160.28035937445341</v>
      </c>
      <c r="C134" s="3">
        <v>-77.83891058962918</v>
      </c>
    </row>
    <row r="135" spans="1:3" x14ac:dyDescent="0.25">
      <c r="A135" s="3">
        <v>101</v>
      </c>
      <c r="B135" s="3">
        <v>108.02034376366812</v>
      </c>
      <c r="C135" s="3">
        <v>-106.90886942045128</v>
      </c>
    </row>
    <row r="136" spans="1:3" x14ac:dyDescent="0.25">
      <c r="A136" s="3">
        <v>102</v>
      </c>
      <c r="B136" s="3">
        <v>117.62403815768904</v>
      </c>
      <c r="C136" s="3">
        <v>-97.23673749146937</v>
      </c>
    </row>
    <row r="137" spans="1:3" x14ac:dyDescent="0.25">
      <c r="A137" s="3">
        <v>103</v>
      </c>
      <c r="B137" s="3">
        <v>115.77440113274534</v>
      </c>
      <c r="C137" s="3">
        <v>-10.975574824137297</v>
      </c>
    </row>
    <row r="138" spans="1:3" x14ac:dyDescent="0.25">
      <c r="A138" s="3">
        <v>104</v>
      </c>
      <c r="B138" s="3">
        <v>108.018387425401</v>
      </c>
      <c r="C138" s="3">
        <v>-105.46709089100419</v>
      </c>
    </row>
    <row r="139" spans="1:3" x14ac:dyDescent="0.25">
      <c r="A139" s="3">
        <v>105</v>
      </c>
      <c r="B139" s="3">
        <v>172.48291467042506</v>
      </c>
      <c r="C139" s="3">
        <v>-127.85100190891944</v>
      </c>
    </row>
    <row r="140" spans="1:3" x14ac:dyDescent="0.25">
      <c r="A140" s="3">
        <v>106</v>
      </c>
      <c r="B140" s="3">
        <v>170.88602141479348</v>
      </c>
      <c r="C140" s="3">
        <v>-122.36090194949392</v>
      </c>
    </row>
    <row r="141" spans="1:3" x14ac:dyDescent="0.25">
      <c r="A141" s="3">
        <v>107</v>
      </c>
      <c r="B141" s="3">
        <v>159.39447654064907</v>
      </c>
      <c r="C141" s="3">
        <v>-122.86073035808042</v>
      </c>
    </row>
    <row r="142" spans="1:3" x14ac:dyDescent="0.25">
      <c r="A142" s="3">
        <v>108</v>
      </c>
      <c r="B142" s="3">
        <v>146.67449025246162</v>
      </c>
      <c r="C142" s="3">
        <v>-94.714502964355404</v>
      </c>
    </row>
    <row r="143" spans="1:3" x14ac:dyDescent="0.25">
      <c r="A143" s="3">
        <v>109</v>
      </c>
      <c r="B143" s="3">
        <v>137.18030113839671</v>
      </c>
      <c r="C143" s="3">
        <v>-110.0894135078352</v>
      </c>
    </row>
    <row r="144" spans="1:3" x14ac:dyDescent="0.25">
      <c r="A144" s="3">
        <v>110</v>
      </c>
      <c r="B144" s="3">
        <v>129.47742617539683</v>
      </c>
      <c r="C144" s="3">
        <v>-115.94458885086424</v>
      </c>
    </row>
    <row r="145" spans="1:3" x14ac:dyDescent="0.25">
      <c r="A145" s="3">
        <v>111</v>
      </c>
      <c r="B145" s="3">
        <v>116.2245384066419</v>
      </c>
      <c r="C145" s="3">
        <v>-109.12673113041294</v>
      </c>
    </row>
    <row r="146" spans="1:3" x14ac:dyDescent="0.25">
      <c r="A146" s="3">
        <v>112</v>
      </c>
      <c r="B146" s="3">
        <v>94.784563619189086</v>
      </c>
      <c r="C146" s="3">
        <v>-69.907734089551823</v>
      </c>
    </row>
    <row r="147" spans="1:3" x14ac:dyDescent="0.25">
      <c r="A147" s="3">
        <v>113</v>
      </c>
      <c r="B147" s="3">
        <v>69.275471624510729</v>
      </c>
      <c r="C147" s="3">
        <v>-66.677390788001333</v>
      </c>
    </row>
    <row r="148" spans="1:3" x14ac:dyDescent="0.25">
      <c r="A148" s="3">
        <v>114</v>
      </c>
      <c r="B148" s="3">
        <v>88.685041740984573</v>
      </c>
      <c r="C148" s="3">
        <v>-86.492512296561031</v>
      </c>
    </row>
    <row r="149" spans="1:3" x14ac:dyDescent="0.25">
      <c r="A149" s="3">
        <v>115</v>
      </c>
      <c r="B149" s="3">
        <v>79.897555337709562</v>
      </c>
      <c r="C149" s="3">
        <v>-76.38705121626414</v>
      </c>
    </row>
    <row r="150" spans="1:3" x14ac:dyDescent="0.25">
      <c r="A150" s="3">
        <v>116</v>
      </c>
      <c r="B150" s="3">
        <v>66.002543930755422</v>
      </c>
      <c r="C150" s="3">
        <v>-59.975041208049284</v>
      </c>
    </row>
    <row r="151" spans="1:3" x14ac:dyDescent="0.25">
      <c r="A151" s="3">
        <v>117</v>
      </c>
      <c r="B151" s="3">
        <v>11.352124398186401</v>
      </c>
      <c r="C151" s="3">
        <v>5.0015842048754848</v>
      </c>
    </row>
    <row r="152" spans="1:3" x14ac:dyDescent="0.25">
      <c r="A152" s="3">
        <v>118</v>
      </c>
      <c r="B152" s="3">
        <v>64.9730657925153</v>
      </c>
      <c r="C152" s="3">
        <v>-52.759955057735489</v>
      </c>
    </row>
    <row r="153" spans="1:3" x14ac:dyDescent="0.25">
      <c r="A153" s="3">
        <v>119</v>
      </c>
      <c r="B153" s="3">
        <v>51.946651347336697</v>
      </c>
      <c r="C153" s="3">
        <v>-44.866277147219677</v>
      </c>
    </row>
    <row r="154" spans="1:3" x14ac:dyDescent="0.25">
      <c r="A154" s="3">
        <v>120</v>
      </c>
      <c r="B154" s="3">
        <v>33.751823837543284</v>
      </c>
      <c r="C154" s="3">
        <v>-28.714846836776818</v>
      </c>
    </row>
    <row r="155" spans="1:3" x14ac:dyDescent="0.25">
      <c r="A155" s="3">
        <v>121</v>
      </c>
      <c r="B155" s="3">
        <v>-30.939478169995635</v>
      </c>
      <c r="C155" s="3">
        <v>59.969830317020339</v>
      </c>
    </row>
    <row r="156" spans="1:3" x14ac:dyDescent="0.25">
      <c r="A156" s="3">
        <v>122</v>
      </c>
      <c r="B156" s="3">
        <v>11.77892285504182</v>
      </c>
      <c r="C156" s="3">
        <v>-10.795896213958295</v>
      </c>
    </row>
    <row r="157" spans="1:3" x14ac:dyDescent="0.25">
      <c r="A157" s="3">
        <v>123</v>
      </c>
      <c r="B157" s="3">
        <v>-2.8454777478538489</v>
      </c>
      <c r="C157" s="3">
        <v>4.9903767187375969</v>
      </c>
    </row>
    <row r="158" spans="1:3" x14ac:dyDescent="0.25">
      <c r="A158" s="3">
        <v>124</v>
      </c>
      <c r="B158" s="3">
        <v>-16.041624252302469</v>
      </c>
      <c r="C158" s="3">
        <v>21.572168799725944</v>
      </c>
    </row>
    <row r="159" spans="1:3" x14ac:dyDescent="0.25">
      <c r="A159" s="3">
        <v>125</v>
      </c>
      <c r="B159" s="3">
        <v>40.886082184043332</v>
      </c>
      <c r="C159" s="3">
        <v>54.254320362312754</v>
      </c>
    </row>
    <row r="160" spans="1:3" x14ac:dyDescent="0.25">
      <c r="A160" s="3">
        <v>126</v>
      </c>
      <c r="B160" s="3">
        <v>68.020989801464495</v>
      </c>
      <c r="C160" s="3">
        <v>121.12174497013611</v>
      </c>
    </row>
    <row r="161" spans="1:3" x14ac:dyDescent="0.25">
      <c r="A161" s="3">
        <v>127</v>
      </c>
      <c r="B161" s="3">
        <v>50.439204802601907</v>
      </c>
      <c r="C161" s="3">
        <v>130.29952712540455</v>
      </c>
    </row>
    <row r="162" spans="1:3" x14ac:dyDescent="0.25">
      <c r="A162" s="3">
        <v>128</v>
      </c>
      <c r="B162" s="3">
        <v>37.660191073957762</v>
      </c>
      <c r="C162" s="3">
        <v>125.59175252316307</v>
      </c>
    </row>
    <row r="163" spans="1:3" x14ac:dyDescent="0.25">
      <c r="A163" s="3">
        <v>129</v>
      </c>
      <c r="B163" s="3">
        <v>91.038427711265541</v>
      </c>
      <c r="C163" s="3">
        <v>57.57204288901039</v>
      </c>
    </row>
    <row r="164" spans="1:3" x14ac:dyDescent="0.25">
      <c r="A164" s="3">
        <v>130</v>
      </c>
      <c r="B164" s="3">
        <v>76.064126240401976</v>
      </c>
      <c r="C164" s="3">
        <v>-71.600296436763998</v>
      </c>
    </row>
    <row r="165" spans="1:3" x14ac:dyDescent="0.25">
      <c r="A165" s="3">
        <v>131</v>
      </c>
      <c r="B165" s="3">
        <v>65.505478881469486</v>
      </c>
      <c r="C165" s="3">
        <v>-65.455093409777476</v>
      </c>
    </row>
    <row r="166" spans="1:3" x14ac:dyDescent="0.25">
      <c r="A166" s="3">
        <v>132</v>
      </c>
      <c r="B166" s="3">
        <v>49.755464274856564</v>
      </c>
      <c r="C166" s="3">
        <v>-49.510138869034833</v>
      </c>
    </row>
    <row r="167" spans="1:3" x14ac:dyDescent="0.25">
      <c r="A167" s="3">
        <v>133</v>
      </c>
      <c r="B167" s="3">
        <v>51.647879100074121</v>
      </c>
      <c r="C167" s="3">
        <v>27.034810533661883</v>
      </c>
    </row>
    <row r="168" spans="1:3" x14ac:dyDescent="0.25">
      <c r="A168" s="3">
        <v>134</v>
      </c>
      <c r="B168" s="3">
        <v>60.879289230789297</v>
      </c>
      <c r="C168" s="3">
        <v>30.827560359950112</v>
      </c>
    </row>
    <row r="169" spans="1:3" x14ac:dyDescent="0.25">
      <c r="A169" s="3">
        <v>135</v>
      </c>
      <c r="B169" s="3">
        <v>51.496542709589377</v>
      </c>
      <c r="C169" s="3">
        <v>-39.598519278331267</v>
      </c>
    </row>
    <row r="170" spans="1:3" x14ac:dyDescent="0.25">
      <c r="A170" s="3">
        <v>136</v>
      </c>
      <c r="B170" s="3">
        <v>35.382118743629725</v>
      </c>
      <c r="C170" s="3">
        <v>-29.382212987329414</v>
      </c>
    </row>
    <row r="171" spans="1:3" x14ac:dyDescent="0.25">
      <c r="A171" s="3">
        <v>137</v>
      </c>
      <c r="B171" s="3">
        <v>69.886256142091597</v>
      </c>
      <c r="C171" s="3">
        <v>160.71759116077033</v>
      </c>
    </row>
    <row r="172" spans="1:3" x14ac:dyDescent="0.25">
      <c r="A172" s="3">
        <v>138</v>
      </c>
      <c r="B172" s="3">
        <v>59.263236566082391</v>
      </c>
      <c r="C172" s="3">
        <v>237.36822515037929</v>
      </c>
    </row>
    <row r="173" spans="1:3" x14ac:dyDescent="0.25">
      <c r="A173" s="3">
        <v>139</v>
      </c>
      <c r="B173" s="3">
        <v>47.187276015517028</v>
      </c>
      <c r="C173" s="3">
        <v>313.96574032396143</v>
      </c>
    </row>
    <row r="174" spans="1:3" x14ac:dyDescent="0.25">
      <c r="A174" s="3">
        <v>140</v>
      </c>
      <c r="B174" s="3">
        <v>31.75875866851495</v>
      </c>
      <c r="C174" s="3">
        <v>296.32033451167115</v>
      </c>
    </row>
    <row r="175" spans="1:3" x14ac:dyDescent="0.25">
      <c r="A175" s="3">
        <v>141</v>
      </c>
      <c r="B175" s="3">
        <v>143.00207235478345</v>
      </c>
      <c r="C175" s="3">
        <v>40.761918378109698</v>
      </c>
    </row>
    <row r="176" spans="1:3" x14ac:dyDescent="0.25">
      <c r="A176" s="3">
        <v>142</v>
      </c>
      <c r="B176" s="3">
        <v>127.4920805995641</v>
      </c>
      <c r="C176" s="3">
        <v>41.692805415818356</v>
      </c>
    </row>
    <row r="177" spans="1:3" x14ac:dyDescent="0.25">
      <c r="A177" s="3">
        <v>143</v>
      </c>
      <c r="B177" s="3">
        <v>113.82729088845369</v>
      </c>
      <c r="C177" s="3">
        <v>127.32634952216958</v>
      </c>
    </row>
    <row r="178" spans="1:3" x14ac:dyDescent="0.25">
      <c r="A178" s="3">
        <v>144</v>
      </c>
      <c r="B178" s="3">
        <v>122.26817152616763</v>
      </c>
      <c r="C178" s="3">
        <v>-118.03579281906569</v>
      </c>
    </row>
    <row r="179" spans="1:3" x14ac:dyDescent="0.25">
      <c r="A179" s="3">
        <v>145</v>
      </c>
      <c r="B179" s="3">
        <v>49.393746073058125</v>
      </c>
      <c r="C179" s="3">
        <v>-26.75435383862191</v>
      </c>
    </row>
    <row r="180" spans="1:3" x14ac:dyDescent="0.25">
      <c r="A180" s="3">
        <v>146</v>
      </c>
      <c r="B180" s="3">
        <v>38.856271151196701</v>
      </c>
      <c r="C180" s="3">
        <v>-0.60490059019267051</v>
      </c>
    </row>
    <row r="181" spans="1:3" x14ac:dyDescent="0.25">
      <c r="A181" s="3">
        <v>147</v>
      </c>
      <c r="B181" s="3">
        <v>23.9682534500324</v>
      </c>
      <c r="C181" s="3">
        <v>173.70973059083468</v>
      </c>
    </row>
    <row r="182" spans="1:3" x14ac:dyDescent="0.25">
      <c r="A182" s="3">
        <v>148</v>
      </c>
      <c r="B182" s="3">
        <v>33.788948488291751</v>
      </c>
      <c r="C182" s="3">
        <v>206.77005115676684</v>
      </c>
    </row>
    <row r="183" spans="1:3" x14ac:dyDescent="0.25">
      <c r="A183" s="3">
        <v>149</v>
      </c>
      <c r="B183" s="3">
        <v>56.796645454821899</v>
      </c>
      <c r="C183" s="3">
        <v>-8.2192430950047211</v>
      </c>
    </row>
    <row r="184" spans="1:3" x14ac:dyDescent="0.25">
      <c r="A184" s="3">
        <v>150</v>
      </c>
      <c r="B184" s="3">
        <v>47.648983328441787</v>
      </c>
      <c r="C184" s="3">
        <v>-16.96207150500598</v>
      </c>
    </row>
    <row r="185" spans="1:3" x14ac:dyDescent="0.25">
      <c r="A185" s="3">
        <v>151</v>
      </c>
      <c r="B185" s="3">
        <v>35.368352489833583</v>
      </c>
      <c r="C185" s="3">
        <v>4.144604098457549</v>
      </c>
    </row>
    <row r="186" spans="1:3" x14ac:dyDescent="0.25">
      <c r="A186" s="3">
        <v>152</v>
      </c>
      <c r="B186" s="3">
        <v>123.72384291834896</v>
      </c>
      <c r="C186" s="3">
        <v>-15.140702378652165</v>
      </c>
    </row>
    <row r="187" spans="1:3" x14ac:dyDescent="0.25">
      <c r="A187" s="3">
        <v>153</v>
      </c>
      <c r="B187" s="3">
        <v>147.20075014811641</v>
      </c>
      <c r="C187" s="3">
        <v>-20.584409982922395</v>
      </c>
    </row>
    <row r="188" spans="1:3" x14ac:dyDescent="0.25">
      <c r="A188" s="3">
        <v>154</v>
      </c>
      <c r="B188" s="3">
        <v>135.73247751478812</v>
      </c>
      <c r="C188" s="3">
        <v>-102.72667017300175</v>
      </c>
    </row>
    <row r="189" spans="1:3" x14ac:dyDescent="0.25">
      <c r="A189" s="3">
        <v>155</v>
      </c>
      <c r="B189" s="3">
        <v>105.00364163511148</v>
      </c>
      <c r="C189" s="3">
        <v>-46.442325758611638</v>
      </c>
    </row>
    <row r="190" spans="1:3" x14ac:dyDescent="0.25">
      <c r="A190" s="3">
        <v>156</v>
      </c>
      <c r="B190" s="3">
        <v>181.39219906063653</v>
      </c>
      <c r="C190" s="3">
        <v>-177.85747716117555</v>
      </c>
    </row>
    <row r="191" spans="1:3" x14ac:dyDescent="0.25">
      <c r="A191" s="3">
        <v>157</v>
      </c>
      <c r="B191" s="3">
        <v>172.76532987115826</v>
      </c>
      <c r="C191" s="3">
        <v>-171.03102438344757</v>
      </c>
    </row>
    <row r="192" spans="1:3" x14ac:dyDescent="0.25">
      <c r="A192" s="3">
        <v>158</v>
      </c>
      <c r="B192" s="3">
        <v>156.68346979091262</v>
      </c>
      <c r="C192" s="3">
        <v>-155.90697404825903</v>
      </c>
    </row>
    <row r="193" spans="1:3" x14ac:dyDescent="0.25">
      <c r="A193" s="3">
        <v>159</v>
      </c>
      <c r="B193" s="3">
        <v>135.6464026533493</v>
      </c>
      <c r="C193" s="3">
        <v>-116.01315718277922</v>
      </c>
    </row>
    <row r="194" spans="1:3" x14ac:dyDescent="0.25">
      <c r="A194" s="3">
        <v>160</v>
      </c>
      <c r="B194" s="3">
        <v>37.665806332113206</v>
      </c>
      <c r="C194" s="3">
        <v>-25.816303302322485</v>
      </c>
    </row>
    <row r="195" spans="1:3" x14ac:dyDescent="0.25">
      <c r="A195" s="3">
        <v>161</v>
      </c>
      <c r="B195" s="3">
        <v>80.253444013276578</v>
      </c>
      <c r="C195" s="3">
        <v>-76.400258817016564</v>
      </c>
    </row>
    <row r="196" spans="1:3" x14ac:dyDescent="0.25">
      <c r="A196" s="3">
        <v>162</v>
      </c>
      <c r="B196" s="3">
        <v>71.422514308156451</v>
      </c>
      <c r="C196" s="3">
        <v>-63.727539050252801</v>
      </c>
    </row>
    <row r="197" spans="1:3" x14ac:dyDescent="0.25">
      <c r="A197" s="3">
        <v>163</v>
      </c>
      <c r="B197" s="3">
        <v>47.999053821399386</v>
      </c>
      <c r="C197" s="3">
        <v>-35.273811456577697</v>
      </c>
    </row>
    <row r="198" spans="1:3" x14ac:dyDescent="0.25">
      <c r="A198" s="3">
        <v>164</v>
      </c>
      <c r="B198" s="3">
        <v>157.75940450553361</v>
      </c>
      <c r="C198" s="3">
        <v>-99.652109666365334</v>
      </c>
    </row>
    <row r="199" spans="1:3" x14ac:dyDescent="0.25">
      <c r="A199" s="3">
        <v>165</v>
      </c>
      <c r="B199" s="3">
        <v>232.05722196545327</v>
      </c>
      <c r="C199" s="3">
        <v>-180.96369003363114</v>
      </c>
    </row>
    <row r="200" spans="1:3" x14ac:dyDescent="0.25">
      <c r="A200" s="3">
        <v>166</v>
      </c>
      <c r="B200" s="3">
        <v>211.82761182755013</v>
      </c>
      <c r="C200" s="3">
        <v>-170.67100707621083</v>
      </c>
    </row>
    <row r="201" spans="1:3" x14ac:dyDescent="0.25">
      <c r="A201" s="3">
        <v>167</v>
      </c>
      <c r="B201" s="3">
        <v>201.91866687730254</v>
      </c>
      <c r="C201" s="3">
        <v>-150.83425027687596</v>
      </c>
    </row>
    <row r="202" spans="1:3" x14ac:dyDescent="0.25">
      <c r="A202" s="3">
        <v>168</v>
      </c>
      <c r="B202" s="3">
        <v>571.57421922119715</v>
      </c>
      <c r="C202" s="3">
        <v>-35.674379554750999</v>
      </c>
    </row>
    <row r="203" spans="1:3" x14ac:dyDescent="0.25">
      <c r="A203" s="3">
        <v>169</v>
      </c>
      <c r="B203" s="3">
        <v>507.83428916008461</v>
      </c>
      <c r="C203" s="3">
        <v>152.32233898095546</v>
      </c>
    </row>
    <row r="204" spans="1:3" x14ac:dyDescent="0.25">
      <c r="A204" s="3">
        <v>170</v>
      </c>
      <c r="B204" s="3">
        <v>491.22963402985545</v>
      </c>
      <c r="C204" s="3">
        <v>107.71109735371056</v>
      </c>
    </row>
    <row r="205" spans="1:3" x14ac:dyDescent="0.25">
      <c r="A205" s="3">
        <v>171</v>
      </c>
      <c r="B205" s="3">
        <v>476.9881503737048</v>
      </c>
      <c r="C205" s="3">
        <v>157.11083551445813</v>
      </c>
    </row>
    <row r="206" spans="1:3" x14ac:dyDescent="0.25">
      <c r="A206" s="3">
        <v>172</v>
      </c>
      <c r="B206" s="3">
        <v>482.87661312850196</v>
      </c>
      <c r="C206" s="3">
        <v>-184.12291290960792</v>
      </c>
    </row>
    <row r="207" spans="1:3" x14ac:dyDescent="0.25">
      <c r="A207" s="3">
        <v>173</v>
      </c>
      <c r="B207" s="3">
        <v>427.63292698166214</v>
      </c>
      <c r="C207" s="3">
        <v>-66.29455098561283</v>
      </c>
    </row>
    <row r="208" spans="1:3" x14ac:dyDescent="0.25">
      <c r="A208" s="3">
        <v>174</v>
      </c>
      <c r="B208" s="3">
        <v>409.65787491171682</v>
      </c>
      <c r="C208" s="3">
        <v>-59.18508128340352</v>
      </c>
    </row>
    <row r="209" spans="1:3" x14ac:dyDescent="0.25">
      <c r="A209" s="3">
        <v>175</v>
      </c>
      <c r="B209" s="3">
        <v>392.43747276420379</v>
      </c>
      <c r="C209" s="3">
        <v>-51.87611471132675</v>
      </c>
    </row>
    <row r="210" spans="1:3" x14ac:dyDescent="0.25">
      <c r="A210" s="3">
        <v>176</v>
      </c>
      <c r="B210" s="3">
        <v>228.37325986727552</v>
      </c>
      <c r="C210" s="3">
        <v>-185.70355626604325</v>
      </c>
    </row>
    <row r="211" spans="1:3" x14ac:dyDescent="0.25">
      <c r="A211" s="3">
        <v>177</v>
      </c>
      <c r="B211" s="3">
        <v>225.15465161050525</v>
      </c>
      <c r="C211" s="3">
        <v>-174.81546418559932</v>
      </c>
    </row>
    <row r="212" spans="1:3" x14ac:dyDescent="0.25">
      <c r="A212" s="3">
        <v>178</v>
      </c>
      <c r="B212" s="3">
        <v>206.14779017202801</v>
      </c>
      <c r="C212" s="3">
        <v>-167.23041993501752</v>
      </c>
    </row>
    <row r="213" spans="1:3" x14ac:dyDescent="0.25">
      <c r="A213" s="3">
        <v>179</v>
      </c>
      <c r="B213" s="3">
        <v>198.60517116302032</v>
      </c>
      <c r="C213" s="3">
        <v>-139.47745937853716</v>
      </c>
    </row>
    <row r="214" spans="1:3" x14ac:dyDescent="0.25">
      <c r="A214" s="3">
        <v>180</v>
      </c>
      <c r="B214" s="3">
        <v>323.09663865287234</v>
      </c>
      <c r="C214" s="3">
        <v>-273.66532371574328</v>
      </c>
    </row>
    <row r="215" spans="1:3" x14ac:dyDescent="0.25">
      <c r="A215" s="3">
        <v>181</v>
      </c>
      <c r="B215" s="3">
        <v>251.70047358431034</v>
      </c>
      <c r="C215" s="3">
        <v>-142.21405545457554</v>
      </c>
    </row>
    <row r="216" spans="1:3" x14ac:dyDescent="0.25">
      <c r="A216" s="3">
        <v>182</v>
      </c>
      <c r="B216" s="3">
        <v>217.46121160887031</v>
      </c>
      <c r="C216" s="3">
        <v>-55.340056700454227</v>
      </c>
    </row>
    <row r="217" spans="1:3" x14ac:dyDescent="0.25">
      <c r="A217" s="3">
        <v>183</v>
      </c>
      <c r="B217" s="3">
        <v>202.61927195005603</v>
      </c>
      <c r="C217" s="3">
        <v>-184.65815394404245</v>
      </c>
    </row>
    <row r="218" spans="1:3" x14ac:dyDescent="0.25">
      <c r="A218" s="3">
        <v>184</v>
      </c>
      <c r="B218" s="3">
        <v>184.52259473756862</v>
      </c>
      <c r="C218" s="3">
        <v>251.508299886288</v>
      </c>
    </row>
    <row r="219" spans="1:3" x14ac:dyDescent="0.25">
      <c r="A219" s="3">
        <v>185</v>
      </c>
      <c r="B219" s="3">
        <v>184.06964826345458</v>
      </c>
      <c r="C219" s="3">
        <v>-74.876320270499349</v>
      </c>
    </row>
    <row r="220" spans="1:3" x14ac:dyDescent="0.25">
      <c r="A220" s="3">
        <v>186</v>
      </c>
      <c r="B220" s="3">
        <v>161.22796282726426</v>
      </c>
      <c r="C220" s="3">
        <v>-73.442828101728708</v>
      </c>
    </row>
    <row r="221" spans="1:3" x14ac:dyDescent="0.25">
      <c r="A221" s="3">
        <v>187</v>
      </c>
      <c r="B221" s="3">
        <v>137.25171307496032</v>
      </c>
      <c r="C221" s="3">
        <v>-54.924115270449718</v>
      </c>
    </row>
    <row r="222" spans="1:3" x14ac:dyDescent="0.25">
      <c r="A222" s="3">
        <v>188</v>
      </c>
      <c r="B222" s="3">
        <v>241.71509582659027</v>
      </c>
      <c r="C222" s="3">
        <v>238.93401560847545</v>
      </c>
    </row>
    <row r="223" spans="1:3" x14ac:dyDescent="0.25">
      <c r="A223" s="3">
        <v>189</v>
      </c>
      <c r="B223" s="3">
        <v>229.63922355363511</v>
      </c>
      <c r="C223" s="3">
        <v>220.00798086859683</v>
      </c>
    </row>
    <row r="224" spans="1:3" x14ac:dyDescent="0.25">
      <c r="A224" s="3">
        <v>190</v>
      </c>
      <c r="B224" s="3">
        <v>209.39704181407171</v>
      </c>
      <c r="C224" s="3">
        <v>223.475980133343</v>
      </c>
    </row>
    <row r="225" spans="1:3" x14ac:dyDescent="0.25">
      <c r="A225" s="3">
        <v>191</v>
      </c>
      <c r="B225" s="3">
        <v>189.93906128087792</v>
      </c>
      <c r="C225" s="3">
        <v>217.97827920244754</v>
      </c>
    </row>
    <row r="226" spans="1:3" x14ac:dyDescent="0.25">
      <c r="A226" s="3">
        <v>192</v>
      </c>
      <c r="B226" s="3">
        <v>201.7200445070695</v>
      </c>
      <c r="C226" s="3">
        <v>114.82371441542975</v>
      </c>
    </row>
    <row r="227" spans="1:3" x14ac:dyDescent="0.25">
      <c r="A227" s="3">
        <v>193</v>
      </c>
      <c r="B227" s="3">
        <v>188.49390361461352</v>
      </c>
      <c r="C227" s="3">
        <v>131.08825691136749</v>
      </c>
    </row>
    <row r="228" spans="1:3" x14ac:dyDescent="0.25">
      <c r="A228" s="3">
        <v>194</v>
      </c>
      <c r="B228" s="3">
        <v>164.81636570377682</v>
      </c>
      <c r="C228" s="3">
        <v>135.88692344902839</v>
      </c>
    </row>
    <row r="229" spans="1:3" x14ac:dyDescent="0.25">
      <c r="A229" s="3">
        <v>195</v>
      </c>
      <c r="B229" s="3">
        <v>143.57161736332415</v>
      </c>
      <c r="C229" s="3">
        <v>155.82665953599457</v>
      </c>
    </row>
    <row r="230" spans="1:3" x14ac:dyDescent="0.25">
      <c r="A230" s="3">
        <v>196</v>
      </c>
      <c r="B230" s="3">
        <v>254.37586706909488</v>
      </c>
      <c r="C230" s="3">
        <v>-241.34319580803398</v>
      </c>
    </row>
    <row r="231" spans="1:3" x14ac:dyDescent="0.25">
      <c r="A231" s="3">
        <v>197</v>
      </c>
      <c r="B231" s="3">
        <v>258.35824021674432</v>
      </c>
      <c r="C231" s="3">
        <v>-204.50016611505566</v>
      </c>
    </row>
    <row r="232" spans="1:3" x14ac:dyDescent="0.25">
      <c r="A232" s="3">
        <v>198</v>
      </c>
      <c r="B232" s="3">
        <v>238.45658197626744</v>
      </c>
      <c r="C232" s="3">
        <v>-221.34615677246683</v>
      </c>
    </row>
    <row r="233" spans="1:3" x14ac:dyDescent="0.25">
      <c r="A233" s="3">
        <v>199</v>
      </c>
      <c r="B233" s="3">
        <v>220.57861434794961</v>
      </c>
      <c r="C233" s="3">
        <v>-218.62145983863749</v>
      </c>
    </row>
    <row r="234" spans="1:3" x14ac:dyDescent="0.25">
      <c r="A234" s="3">
        <v>200</v>
      </c>
      <c r="B234" s="3">
        <v>93.361884585680144</v>
      </c>
      <c r="C234" s="3">
        <v>111.14831280291128</v>
      </c>
    </row>
    <row r="235" spans="1:3" x14ac:dyDescent="0.25">
      <c r="A235" s="3">
        <v>201</v>
      </c>
      <c r="B235" s="3">
        <v>173.33002303098436</v>
      </c>
      <c r="C235" s="3">
        <v>-21.789509437400795</v>
      </c>
    </row>
    <row r="236" spans="1:3" x14ac:dyDescent="0.25">
      <c r="A236" s="3">
        <v>202</v>
      </c>
      <c r="B236" s="3">
        <v>155.88002682368244</v>
      </c>
      <c r="C236" s="3">
        <v>45.740147784651214</v>
      </c>
    </row>
    <row r="237" spans="1:3" x14ac:dyDescent="0.25">
      <c r="A237" s="3">
        <v>203</v>
      </c>
      <c r="B237" s="3">
        <v>137.30354585963482</v>
      </c>
      <c r="C237" s="3">
        <v>57.55354812822452</v>
      </c>
    </row>
    <row r="238" spans="1:3" x14ac:dyDescent="0.25">
      <c r="A238" s="3">
        <v>204</v>
      </c>
      <c r="B238" s="3">
        <v>251.85815201824028</v>
      </c>
      <c r="C238" s="3">
        <v>-248.90955829564277</v>
      </c>
    </row>
    <row r="239" spans="1:3" x14ac:dyDescent="0.25">
      <c r="A239" s="3">
        <v>205</v>
      </c>
      <c r="B239" s="3">
        <v>186.07402572851333</v>
      </c>
      <c r="C239" s="3">
        <v>-157.35095885758437</v>
      </c>
    </row>
    <row r="240" spans="1:3" x14ac:dyDescent="0.25">
      <c r="A240" s="3">
        <v>206</v>
      </c>
      <c r="B240" s="3">
        <v>176.65393151081753</v>
      </c>
      <c r="C240" s="3">
        <v>-87.350087084971321</v>
      </c>
    </row>
    <row r="241" spans="1:3" x14ac:dyDescent="0.25">
      <c r="A241" s="3">
        <v>207</v>
      </c>
      <c r="B241" s="3">
        <v>157.44706965580281</v>
      </c>
      <c r="C241" s="3">
        <v>-69.981901382731905</v>
      </c>
    </row>
    <row r="242" spans="1:3" x14ac:dyDescent="0.25">
      <c r="A242" s="3">
        <v>208</v>
      </c>
      <c r="B242" s="3">
        <v>63.643145445778998</v>
      </c>
      <c r="C242" s="3">
        <v>440.40979182040581</v>
      </c>
    </row>
    <row r="243" spans="1:3" x14ac:dyDescent="0.25">
      <c r="A243" s="3">
        <v>209</v>
      </c>
      <c r="B243" s="3">
        <v>86.010736959105998</v>
      </c>
      <c r="C243" s="3">
        <v>486.14203691121668</v>
      </c>
    </row>
    <row r="244" spans="1:3" x14ac:dyDescent="0.25">
      <c r="A244" s="3">
        <v>210</v>
      </c>
      <c r="B244" s="3">
        <v>61.770875140138159</v>
      </c>
      <c r="C244" s="3">
        <v>485.00981579813413</v>
      </c>
    </row>
    <row r="245" spans="1:3" x14ac:dyDescent="0.25">
      <c r="A245" s="3">
        <v>211</v>
      </c>
      <c r="B245" s="3">
        <v>49.555167897478313</v>
      </c>
      <c r="C245" s="3">
        <v>532.1735791330857</v>
      </c>
    </row>
    <row r="246" spans="1:3" x14ac:dyDescent="0.25">
      <c r="A246" s="3">
        <v>212</v>
      </c>
      <c r="B246" s="3">
        <v>474.40097487867587</v>
      </c>
      <c r="C246" s="3">
        <v>-243.79529377669618</v>
      </c>
    </row>
    <row r="247" spans="1:3" x14ac:dyDescent="0.25">
      <c r="A247" s="3">
        <v>213</v>
      </c>
      <c r="B247" s="3">
        <v>486.95135804279215</v>
      </c>
      <c r="C247" s="3">
        <v>-236.41709536369106</v>
      </c>
    </row>
    <row r="248" spans="1:3" x14ac:dyDescent="0.25">
      <c r="A248" s="3">
        <v>214</v>
      </c>
      <c r="B248" s="3">
        <v>463.52170161770459</v>
      </c>
      <c r="C248" s="3">
        <v>-181.38014919458476</v>
      </c>
    </row>
    <row r="249" spans="1:3" x14ac:dyDescent="0.25">
      <c r="A249" s="3">
        <v>215</v>
      </c>
      <c r="B249" s="3">
        <v>443.06199733878157</v>
      </c>
      <c r="C249" s="3">
        <v>-171.46447299919623</v>
      </c>
    </row>
    <row r="250" spans="1:3" x14ac:dyDescent="0.25">
      <c r="A250" s="3">
        <v>216</v>
      </c>
      <c r="B250" s="3">
        <v>-96.569578715907312</v>
      </c>
      <c r="C250" s="3">
        <v>144.22563827885261</v>
      </c>
    </row>
    <row r="251" spans="1:3" x14ac:dyDescent="0.25">
      <c r="A251" s="3">
        <v>217</v>
      </c>
      <c r="B251" s="3">
        <v>-112.27709892239909</v>
      </c>
      <c r="C251" s="3">
        <v>190.41266325703344</v>
      </c>
    </row>
    <row r="252" spans="1:3" x14ac:dyDescent="0.25">
      <c r="A252" s="3">
        <v>218</v>
      </c>
      <c r="B252" s="3">
        <v>-119.89128512196902</v>
      </c>
      <c r="C252" s="3">
        <v>172.22899799355559</v>
      </c>
    </row>
    <row r="253" spans="1:3" x14ac:dyDescent="0.25">
      <c r="A253" s="3">
        <v>219</v>
      </c>
      <c r="B253" s="3">
        <v>-136.79395809078744</v>
      </c>
      <c r="C253" s="3">
        <v>190.11352497618142</v>
      </c>
    </row>
    <row r="254" spans="1:3" x14ac:dyDescent="0.25">
      <c r="A254" s="3">
        <v>220</v>
      </c>
      <c r="B254" s="3">
        <v>27.031578830382614</v>
      </c>
      <c r="C254" s="3">
        <v>50.749189131726894</v>
      </c>
    </row>
    <row r="255" spans="1:3" x14ac:dyDescent="0.25">
      <c r="A255" s="3">
        <v>221</v>
      </c>
      <c r="B255" s="3">
        <v>-32.348034141219074</v>
      </c>
      <c r="C255" s="3">
        <v>101.57322821605973</v>
      </c>
    </row>
    <row r="256" spans="1:3" x14ac:dyDescent="0.25">
      <c r="A256" s="3">
        <v>222</v>
      </c>
      <c r="B256" s="3">
        <v>-62.225941782126029</v>
      </c>
      <c r="C256" s="3">
        <v>147.31785447913666</v>
      </c>
    </row>
    <row r="257" spans="1:3" x14ac:dyDescent="0.25">
      <c r="A257" s="3">
        <v>223</v>
      </c>
      <c r="B257" s="3">
        <v>-76.740608210068586</v>
      </c>
      <c r="C257" s="3">
        <v>179.54574098251024</v>
      </c>
    </row>
    <row r="258" spans="1:3" x14ac:dyDescent="0.25">
      <c r="A258" s="3">
        <v>224</v>
      </c>
      <c r="B258" s="3">
        <v>200.60803208064826</v>
      </c>
      <c r="C258" s="3">
        <v>33.277635967159739</v>
      </c>
    </row>
    <row r="259" spans="1:3" x14ac:dyDescent="0.25">
      <c r="A259" s="3">
        <v>225</v>
      </c>
      <c r="B259" s="3">
        <v>192.61350054747874</v>
      </c>
      <c r="C259" s="3">
        <v>91.577759952304348</v>
      </c>
    </row>
    <row r="260" spans="1:3" x14ac:dyDescent="0.25">
      <c r="A260" s="3">
        <v>226</v>
      </c>
      <c r="B260" s="3">
        <v>172.50786257839155</v>
      </c>
      <c r="C260" s="3">
        <v>100.26365722589526</v>
      </c>
    </row>
    <row r="261" spans="1:3" x14ac:dyDescent="0.25">
      <c r="A261" s="3">
        <v>227</v>
      </c>
      <c r="B261" s="3">
        <v>157.86099081399522</v>
      </c>
      <c r="C261" s="3">
        <v>97.022946354552516</v>
      </c>
    </row>
    <row r="262" spans="1:3" x14ac:dyDescent="0.25">
      <c r="A262" s="3">
        <v>228</v>
      </c>
      <c r="B262" s="3">
        <v>104.87915523062621</v>
      </c>
      <c r="C262" s="3">
        <v>105.2934660343973</v>
      </c>
    </row>
    <row r="263" spans="1:3" x14ac:dyDescent="0.25">
      <c r="A263" s="3">
        <v>229</v>
      </c>
      <c r="B263" s="3">
        <v>86.163525088104834</v>
      </c>
      <c r="C263" s="3">
        <v>115.42296794627499</v>
      </c>
    </row>
    <row r="264" spans="1:3" x14ac:dyDescent="0.25">
      <c r="A264" s="3">
        <v>230</v>
      </c>
      <c r="B264" s="3">
        <v>122.03490924523237</v>
      </c>
      <c r="C264" s="3">
        <v>51.763901423053085</v>
      </c>
    </row>
    <row r="265" spans="1:3" x14ac:dyDescent="0.25">
      <c r="A265" s="3">
        <v>231</v>
      </c>
      <c r="B265" s="3">
        <v>106.74979302460484</v>
      </c>
      <c r="C265" s="3">
        <v>65.038398049068306</v>
      </c>
    </row>
    <row r="266" spans="1:3" x14ac:dyDescent="0.25">
      <c r="A266" s="3">
        <v>232</v>
      </c>
      <c r="B266" s="3">
        <v>169.26618523202637</v>
      </c>
      <c r="C266" s="3">
        <v>-169.03099186872652</v>
      </c>
    </row>
    <row r="267" spans="1:3" x14ac:dyDescent="0.25">
      <c r="A267" s="3">
        <v>233</v>
      </c>
      <c r="B267" s="3">
        <v>159.38441405358978</v>
      </c>
      <c r="C267" s="3">
        <v>-156.14542148205621</v>
      </c>
    </row>
    <row r="268" spans="1:3" x14ac:dyDescent="0.25">
      <c r="A268" s="3">
        <v>234</v>
      </c>
      <c r="B268" s="3">
        <v>141.41726890978461</v>
      </c>
      <c r="C268" s="3">
        <v>-139.75812083618518</v>
      </c>
    </row>
    <row r="269" spans="1:3" x14ac:dyDescent="0.25">
      <c r="A269" s="3">
        <v>235</v>
      </c>
      <c r="B269" s="3">
        <v>123.52192881588437</v>
      </c>
      <c r="C269" s="3">
        <v>-111.38154587086568</v>
      </c>
    </row>
    <row r="270" spans="1:3" x14ac:dyDescent="0.25">
      <c r="A270" s="3">
        <v>236</v>
      </c>
      <c r="B270" s="3">
        <v>438.8077730465742</v>
      </c>
      <c r="C270" s="3">
        <v>214.05725822361524</v>
      </c>
    </row>
    <row r="271" spans="1:3" x14ac:dyDescent="0.25">
      <c r="A271" s="3">
        <v>237</v>
      </c>
      <c r="B271" s="3">
        <v>443.05739930334369</v>
      </c>
      <c r="C271" s="3">
        <v>183.84975614907341</v>
      </c>
    </row>
    <row r="272" spans="1:3" x14ac:dyDescent="0.25">
      <c r="A272" s="3">
        <v>238</v>
      </c>
      <c r="B272" s="3">
        <v>420.93880283008104</v>
      </c>
      <c r="C272" s="3">
        <v>137.50615240896332</v>
      </c>
    </row>
    <row r="273" spans="1:3" x14ac:dyDescent="0.25">
      <c r="A273" s="3">
        <v>239</v>
      </c>
      <c r="B273" s="3">
        <v>401.65828102029684</v>
      </c>
      <c r="C273" s="3">
        <v>-179.67702924100197</v>
      </c>
    </row>
    <row r="274" spans="1:3" x14ac:dyDescent="0.25">
      <c r="A274" s="3">
        <v>240</v>
      </c>
      <c r="B274" s="3">
        <v>537.24068657369196</v>
      </c>
      <c r="C274" s="3">
        <v>-519.57432471814502</v>
      </c>
    </row>
    <row r="275" spans="1:3" x14ac:dyDescent="0.25">
      <c r="A275" s="3">
        <v>241</v>
      </c>
      <c r="B275" s="3">
        <v>551.5861388405832</v>
      </c>
      <c r="C275" s="3">
        <v>-13.433199085629781</v>
      </c>
    </row>
    <row r="276" spans="1:3" x14ac:dyDescent="0.25">
      <c r="A276" s="3">
        <v>242</v>
      </c>
      <c r="B276" s="3">
        <v>534.14072208509322</v>
      </c>
      <c r="C276" s="3">
        <v>-123.40210488237148</v>
      </c>
    </row>
    <row r="277" spans="1:3" x14ac:dyDescent="0.25">
      <c r="A277" s="3">
        <v>243</v>
      </c>
      <c r="B277" s="3">
        <v>523.46542903066086</v>
      </c>
      <c r="C277" s="3">
        <v>-234.93502359336134</v>
      </c>
    </row>
    <row r="278" spans="1:3" x14ac:dyDescent="0.25">
      <c r="A278" s="3">
        <v>244</v>
      </c>
      <c r="B278" s="3">
        <v>141.63437826938227</v>
      </c>
      <c r="C278" s="3">
        <v>32.367842137344184</v>
      </c>
    </row>
    <row r="279" spans="1:3" x14ac:dyDescent="0.25">
      <c r="A279" s="3">
        <v>245</v>
      </c>
      <c r="B279" s="3">
        <v>133.61766164878154</v>
      </c>
      <c r="C279" s="3">
        <v>32.241960626311055</v>
      </c>
    </row>
    <row r="280" spans="1:3" x14ac:dyDescent="0.25">
      <c r="A280" s="3">
        <v>246</v>
      </c>
      <c r="B280" s="3">
        <v>127.97229254032368</v>
      </c>
      <c r="C280" s="3">
        <v>-99.515754133249288</v>
      </c>
    </row>
    <row r="281" spans="1:3" x14ac:dyDescent="0.25">
      <c r="A281" s="3">
        <v>247</v>
      </c>
      <c r="B281" s="3">
        <v>100.3285689709023</v>
      </c>
      <c r="C281" s="3">
        <v>-86.514191520829144</v>
      </c>
    </row>
    <row r="282" spans="1:3" x14ac:dyDescent="0.25">
      <c r="A282" s="3">
        <v>248</v>
      </c>
      <c r="B282" s="3">
        <v>114.12447212811389</v>
      </c>
      <c r="C282" s="3">
        <v>-113.9588812352779</v>
      </c>
    </row>
    <row r="283" spans="1:3" x14ac:dyDescent="0.25">
      <c r="A283" s="3">
        <v>249</v>
      </c>
      <c r="B283" s="3">
        <v>97.529612165375283</v>
      </c>
      <c r="C283" s="3">
        <v>-97.131523817377342</v>
      </c>
    </row>
    <row r="284" spans="1:3" x14ac:dyDescent="0.25">
      <c r="A284" s="3">
        <v>250</v>
      </c>
      <c r="B284" s="3">
        <v>83.759123589861588</v>
      </c>
      <c r="C284" s="3">
        <v>-82.194316957625873</v>
      </c>
    </row>
    <row r="285" spans="1:3" x14ac:dyDescent="0.25">
      <c r="A285" s="3">
        <v>251</v>
      </c>
      <c r="B285" s="3">
        <v>411.67825855687033</v>
      </c>
      <c r="C285" s="3">
        <v>-407.35901482183345</v>
      </c>
    </row>
    <row r="286" spans="1:3" x14ac:dyDescent="0.25">
      <c r="A286" s="3">
        <v>252</v>
      </c>
      <c r="B286" s="3">
        <v>418.53110135949703</v>
      </c>
      <c r="C286" s="3">
        <v>-407.83856796250467</v>
      </c>
    </row>
    <row r="287" spans="1:3" x14ac:dyDescent="0.25">
      <c r="A287" s="3">
        <v>253</v>
      </c>
      <c r="B287" s="3">
        <v>402.41579150549751</v>
      </c>
      <c r="C287" s="3">
        <v>-392.97396667178617</v>
      </c>
    </row>
    <row r="288" spans="1:3" x14ac:dyDescent="0.25">
      <c r="A288" s="3">
        <v>254</v>
      </c>
      <c r="B288" s="3">
        <v>390.44749968019505</v>
      </c>
      <c r="C288" s="3">
        <v>-383.17045194573626</v>
      </c>
    </row>
    <row r="289" spans="1:3" x14ac:dyDescent="0.25">
      <c r="A289" s="3">
        <v>255</v>
      </c>
      <c r="B289" s="3">
        <v>128.42463362346717</v>
      </c>
      <c r="C289" s="3">
        <v>-36.490700541802624</v>
      </c>
    </row>
    <row r="290" spans="1:3" x14ac:dyDescent="0.25">
      <c r="A290" s="3">
        <v>256</v>
      </c>
      <c r="B290" s="3">
        <v>97.423703859110532</v>
      </c>
      <c r="C290" s="3">
        <v>-95.127728743261088</v>
      </c>
    </row>
    <row r="291" spans="1:3" x14ac:dyDescent="0.25">
      <c r="A291" s="3">
        <v>257</v>
      </c>
      <c r="B291" s="3">
        <v>79.505525499475283</v>
      </c>
      <c r="C291" s="3">
        <v>-78.406352740367794</v>
      </c>
    </row>
    <row r="292" spans="1:3" x14ac:dyDescent="0.25">
      <c r="A292" s="3">
        <v>258</v>
      </c>
      <c r="B292" s="3">
        <v>65.238383823707892</v>
      </c>
      <c r="C292" s="3">
        <v>-59.404494181400096</v>
      </c>
    </row>
    <row r="293" spans="1:3" x14ac:dyDescent="0.25">
      <c r="A293" s="3">
        <v>259</v>
      </c>
      <c r="B293" s="3">
        <v>584.60797786718047</v>
      </c>
      <c r="C293" s="3">
        <v>1425.7151916438274</v>
      </c>
    </row>
    <row r="294" spans="1:3" x14ac:dyDescent="0.25">
      <c r="A294" s="3">
        <v>260</v>
      </c>
      <c r="B294" s="3">
        <v>651.77738810987398</v>
      </c>
      <c r="C294" s="3">
        <v>1107.3337042928999</v>
      </c>
    </row>
    <row r="295" spans="1:3" x14ac:dyDescent="0.25">
      <c r="A295" s="3">
        <v>261</v>
      </c>
      <c r="B295" s="3">
        <v>632.47258518145031</v>
      </c>
      <c r="C295" s="3">
        <v>1219.7312972096281</v>
      </c>
    </row>
    <row r="296" spans="1:3" x14ac:dyDescent="0.25">
      <c r="A296" s="3">
        <v>262</v>
      </c>
      <c r="B296" s="3">
        <v>617.12443647216946</v>
      </c>
      <c r="C296" s="3">
        <v>990.85723375320504</v>
      </c>
    </row>
    <row r="297" spans="1:3" x14ac:dyDescent="0.25">
      <c r="A297" s="3">
        <v>263</v>
      </c>
      <c r="B297" s="3">
        <v>370.93404530254696</v>
      </c>
      <c r="C297" s="3">
        <v>-322.04375826836855</v>
      </c>
    </row>
    <row r="298" spans="1:3" x14ac:dyDescent="0.25">
      <c r="A298" s="3">
        <v>264</v>
      </c>
      <c r="B298" s="3">
        <v>352.78850290618072</v>
      </c>
      <c r="C298" s="3">
        <v>-286.10031388696973</v>
      </c>
    </row>
    <row r="299" spans="1:3" x14ac:dyDescent="0.25">
      <c r="A299" s="3">
        <v>265</v>
      </c>
      <c r="B299" s="3">
        <v>336.8004160031627</v>
      </c>
      <c r="C299" s="3">
        <v>-268.70154686133458</v>
      </c>
    </row>
    <row r="300" spans="1:3" x14ac:dyDescent="0.25">
      <c r="A300" s="3">
        <v>266</v>
      </c>
      <c r="B300" s="3">
        <v>307.6086667265285</v>
      </c>
      <c r="C300" s="3">
        <v>-207.91807230067786</v>
      </c>
    </row>
    <row r="301" spans="1:3" x14ac:dyDescent="0.25">
      <c r="A301" s="3">
        <v>267</v>
      </c>
      <c r="B301" s="3">
        <v>209.9681644767353</v>
      </c>
      <c r="C301" s="3">
        <v>-152.48711319673916</v>
      </c>
    </row>
    <row r="302" spans="1:3" x14ac:dyDescent="0.25">
      <c r="A302" s="3">
        <v>268</v>
      </c>
      <c r="B302" s="3">
        <v>180.58765496775982</v>
      </c>
      <c r="C302" s="3">
        <v>-142.50943300736247</v>
      </c>
    </row>
    <row r="303" spans="1:3" x14ac:dyDescent="0.25">
      <c r="A303" s="3">
        <v>269</v>
      </c>
      <c r="B303" s="3">
        <v>163.01701740633882</v>
      </c>
      <c r="C303" s="3">
        <v>-122.82418464924041</v>
      </c>
    </row>
    <row r="304" spans="1:3" ht="15.75" thickBot="1" x14ac:dyDescent="0.3">
      <c r="A304" s="4">
        <v>270</v>
      </c>
      <c r="B304" s="4">
        <v>149.74415920303989</v>
      </c>
      <c r="C304" s="4">
        <v>-117.53894358704372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4"/>
  <sheetViews>
    <sheetView workbookViewId="0">
      <selection activeCell="C41" sqref="C41"/>
    </sheetView>
  </sheetViews>
  <sheetFormatPr defaultRowHeight="15" x14ac:dyDescent="0.25"/>
  <cols>
    <col min="17" max="17" width="12" bestFit="1" customWidth="1"/>
  </cols>
  <sheetData>
    <row r="1" spans="1:9" x14ac:dyDescent="0.25">
      <c r="A1" t="s">
        <v>80</v>
      </c>
    </row>
    <row r="2" spans="1:9" ht="15.75" thickBot="1" x14ac:dyDescent="0.3"/>
    <row r="3" spans="1:9" x14ac:dyDescent="0.25">
      <c r="A3" s="6" t="s">
        <v>81</v>
      </c>
      <c r="B3" s="6"/>
    </row>
    <row r="4" spans="1:9" x14ac:dyDescent="0.25">
      <c r="A4" s="3" t="s">
        <v>82</v>
      </c>
      <c r="B4" s="3">
        <v>0.44662914422886013</v>
      </c>
    </row>
    <row r="5" spans="1:9" x14ac:dyDescent="0.25">
      <c r="A5" s="3" t="s">
        <v>83</v>
      </c>
      <c r="B5" s="3">
        <v>0.19947759247460395</v>
      </c>
    </row>
    <row r="6" spans="1:9" x14ac:dyDescent="0.25">
      <c r="A6" s="3" t="s">
        <v>84</v>
      </c>
      <c r="B6" s="3">
        <v>0.16534679215375372</v>
      </c>
    </row>
    <row r="7" spans="1:9" x14ac:dyDescent="0.25">
      <c r="A7" s="3" t="s">
        <v>85</v>
      </c>
      <c r="B7" s="3">
        <v>12.072427711990155</v>
      </c>
    </row>
    <row r="8" spans="1:9" ht="15.75" thickBot="1" x14ac:dyDescent="0.3">
      <c r="A8" s="4" t="s">
        <v>86</v>
      </c>
      <c r="B8" s="4">
        <v>270</v>
      </c>
    </row>
    <row r="10" spans="1:9" ht="15.75" thickBot="1" x14ac:dyDescent="0.3">
      <c r="A10" t="s">
        <v>87</v>
      </c>
    </row>
    <row r="11" spans="1:9" x14ac:dyDescent="0.25">
      <c r="A11" s="5"/>
      <c r="B11" s="5" t="s">
        <v>92</v>
      </c>
      <c r="C11" s="5" t="s">
        <v>93</v>
      </c>
      <c r="D11" s="5" t="s">
        <v>94</v>
      </c>
      <c r="E11" s="5" t="s">
        <v>95</v>
      </c>
      <c r="F11" s="5" t="s">
        <v>96</v>
      </c>
    </row>
    <row r="12" spans="1:9" x14ac:dyDescent="0.25">
      <c r="A12" s="3" t="s">
        <v>88</v>
      </c>
      <c r="B12" s="3">
        <v>11</v>
      </c>
      <c r="C12" s="3">
        <v>9369.7835477936969</v>
      </c>
      <c r="D12" s="3">
        <v>851.79850434488151</v>
      </c>
      <c r="E12" s="3">
        <v>5.8445038088586738</v>
      </c>
      <c r="F12" s="3">
        <v>1.8501813740520552E-8</v>
      </c>
    </row>
    <row r="13" spans="1:9" x14ac:dyDescent="0.25">
      <c r="A13" s="3" t="s">
        <v>89</v>
      </c>
      <c r="B13" s="3">
        <v>258</v>
      </c>
      <c r="C13" s="3">
        <v>37601.825802196778</v>
      </c>
      <c r="D13" s="3">
        <v>145.74351086122783</v>
      </c>
      <c r="E13" s="3"/>
      <c r="F13" s="3"/>
    </row>
    <row r="14" spans="1:9" ht="15.75" thickBot="1" x14ac:dyDescent="0.3">
      <c r="A14" s="4" t="s">
        <v>90</v>
      </c>
      <c r="B14" s="4">
        <v>269</v>
      </c>
      <c r="C14" s="4">
        <v>46971.609349990475</v>
      </c>
      <c r="D14" s="4"/>
      <c r="E14" s="4"/>
      <c r="F14" s="4"/>
    </row>
    <row r="15" spans="1:9" ht="15.75" thickBot="1" x14ac:dyDescent="0.3"/>
    <row r="16" spans="1:9" x14ac:dyDescent="0.25">
      <c r="A16" s="5"/>
      <c r="B16" s="5" t="s">
        <v>97</v>
      </c>
      <c r="C16" s="5" t="s">
        <v>85</v>
      </c>
      <c r="D16" s="5" t="s">
        <v>98</v>
      </c>
      <c r="E16" s="5" t="s">
        <v>99</v>
      </c>
      <c r="F16" s="5" t="s">
        <v>100</v>
      </c>
      <c r="G16" s="5" t="s">
        <v>101</v>
      </c>
      <c r="H16" s="5" t="s">
        <v>102</v>
      </c>
      <c r="I16" s="5" t="s">
        <v>103</v>
      </c>
    </row>
    <row r="17" spans="1:14" x14ac:dyDescent="0.25">
      <c r="A17" s="3" t="s">
        <v>91</v>
      </c>
      <c r="B17" s="3">
        <v>-101.05025049204134</v>
      </c>
      <c r="C17" s="3">
        <v>54.123160674162321</v>
      </c>
      <c r="D17" s="3">
        <v>-1.8670426714432697</v>
      </c>
      <c r="E17" s="3">
        <v>6.3029718139715182E-2</v>
      </c>
      <c r="F17" s="3">
        <v>-207.6296535189623</v>
      </c>
      <c r="G17" s="3">
        <v>5.5291525348796</v>
      </c>
      <c r="H17" s="3">
        <v>-207.6296535189623</v>
      </c>
      <c r="I17" s="3">
        <v>5.5291525348796</v>
      </c>
    </row>
    <row r="18" spans="1:14" x14ac:dyDescent="0.25">
      <c r="A18" s="3" t="s">
        <v>79</v>
      </c>
      <c r="B18" s="3">
        <v>-0.1453478790795569</v>
      </c>
      <c r="C18" s="3">
        <v>0.67782079805582218</v>
      </c>
      <c r="D18" s="3">
        <v>-0.21443407976924711</v>
      </c>
      <c r="E18" s="3">
        <v>0.83037795286876515</v>
      </c>
      <c r="F18" s="3">
        <v>-1.4801135342292553</v>
      </c>
      <c r="G18" s="3">
        <v>1.1894177760701417</v>
      </c>
      <c r="H18" s="3">
        <v>-1.4801135342292553</v>
      </c>
      <c r="I18" s="3">
        <v>1.1894177760701417</v>
      </c>
    </row>
    <row r="19" spans="1:14" x14ac:dyDescent="0.25">
      <c r="A19" s="3" t="s">
        <v>3</v>
      </c>
      <c r="B19" s="3">
        <v>27.115308780739763</v>
      </c>
      <c r="C19" s="3">
        <v>9.7430985877756147</v>
      </c>
      <c r="D19" s="3">
        <v>2.7830272409190808</v>
      </c>
      <c r="E19" s="3">
        <v>5.7835973836974077E-3</v>
      </c>
      <c r="F19" s="3">
        <v>7.9291855354783998</v>
      </c>
      <c r="G19" s="3">
        <v>46.301432026001123</v>
      </c>
      <c r="H19" s="3">
        <v>7.9291855354783998</v>
      </c>
      <c r="I19" s="3">
        <v>46.301432026001123</v>
      </c>
    </row>
    <row r="20" spans="1:14" x14ac:dyDescent="0.25">
      <c r="A20" s="3" t="s">
        <v>104</v>
      </c>
      <c r="B20" s="3">
        <v>-1.7734450489671454</v>
      </c>
      <c r="C20" s="3">
        <v>0.56148606800698775</v>
      </c>
      <c r="D20" s="3">
        <v>-3.1584845110441364</v>
      </c>
      <c r="E20" s="3">
        <v>1.7746974389283021E-3</v>
      </c>
      <c r="F20" s="3">
        <v>-2.8791241924375317</v>
      </c>
      <c r="G20" s="3">
        <v>-0.66776590549675907</v>
      </c>
      <c r="H20" s="3">
        <v>-2.8791241924375317</v>
      </c>
      <c r="I20" s="3">
        <v>-0.66776590549675907</v>
      </c>
      <c r="M20">
        <f>-B19/(2*B20)</f>
        <v>7.6448122248083532</v>
      </c>
      <c r="N20">
        <f>B19+2*LN(10129)*B20</f>
        <v>-5.5982185602184025</v>
      </c>
    </row>
    <row r="21" spans="1:14" x14ac:dyDescent="0.25">
      <c r="A21" s="3" t="s">
        <v>106</v>
      </c>
      <c r="B21" s="3">
        <v>6.1608733346699973E-2</v>
      </c>
      <c r="C21" s="3">
        <v>0.82725917040574737</v>
      </c>
      <c r="D21" s="3">
        <v>7.4473315679876501E-2</v>
      </c>
      <c r="E21" s="3">
        <v>0.94069148258400037</v>
      </c>
      <c r="F21" s="3">
        <v>-1.5674311717910099</v>
      </c>
      <c r="G21" s="3">
        <v>1.6906486384844097</v>
      </c>
      <c r="H21" s="3">
        <v>-1.5674311717910099</v>
      </c>
      <c r="I21" s="3">
        <v>1.6906486384844097</v>
      </c>
      <c r="M21">
        <f>EXP(M20)</f>
        <v>2089.7761308761087</v>
      </c>
    </row>
    <row r="22" spans="1:14" x14ac:dyDescent="0.25">
      <c r="A22" s="3" t="s">
        <v>5</v>
      </c>
      <c r="B22" s="3">
        <v>7.6575431683043744</v>
      </c>
      <c r="C22" s="3">
        <v>3.3043359124286553</v>
      </c>
      <c r="D22" s="3">
        <v>2.3174227352315864</v>
      </c>
      <c r="E22" s="3">
        <v>2.1263765354939186E-2</v>
      </c>
      <c r="F22" s="3">
        <v>1.1506403089673833</v>
      </c>
      <c r="G22" s="3">
        <v>14.164446027641365</v>
      </c>
      <c r="H22" s="3">
        <v>1.1506403089673833</v>
      </c>
      <c r="I22" s="3">
        <v>14.164446027641365</v>
      </c>
    </row>
    <row r="23" spans="1:14" x14ac:dyDescent="0.25">
      <c r="A23" s="3" t="s">
        <v>77</v>
      </c>
      <c r="B23" s="3">
        <v>0.26865034523962394</v>
      </c>
      <c r="C23" s="3">
        <v>0.57144272027327137</v>
      </c>
      <c r="D23" s="3">
        <v>0.47012646361327665</v>
      </c>
      <c r="E23" s="3">
        <v>0.63866181341817629</v>
      </c>
      <c r="F23" s="3">
        <v>-0.85663545167577693</v>
      </c>
      <c r="G23" s="3">
        <v>1.3939361421550247</v>
      </c>
      <c r="H23" s="3">
        <v>-0.85663545167577693</v>
      </c>
      <c r="I23" s="3">
        <v>1.3939361421550247</v>
      </c>
    </row>
    <row r="24" spans="1:14" x14ac:dyDescent="0.25">
      <c r="A24" s="3" t="s">
        <v>78</v>
      </c>
      <c r="B24" s="3">
        <v>-6.102814312463678E-3</v>
      </c>
      <c r="C24" s="3">
        <v>0.29807478097712431</v>
      </c>
      <c r="D24" s="3">
        <v>-2.0474104828519649E-2</v>
      </c>
      <c r="E24" s="3">
        <v>0.98368099413611054</v>
      </c>
      <c r="F24" s="3">
        <v>-0.59307208621398511</v>
      </c>
      <c r="G24" s="3">
        <v>0.58086645758905786</v>
      </c>
      <c r="H24" s="3">
        <v>-0.59307208621398511</v>
      </c>
      <c r="I24" s="3">
        <v>0.58086645758905786</v>
      </c>
    </row>
    <row r="25" spans="1:14" x14ac:dyDescent="0.25">
      <c r="A25" s="3" t="s">
        <v>6</v>
      </c>
      <c r="B25" s="3">
        <v>-0.51329296882255204</v>
      </c>
      <c r="C25" s="3">
        <v>0.1666920235867328</v>
      </c>
      <c r="D25" s="3">
        <v>-3.0792893251756386</v>
      </c>
      <c r="E25" s="3">
        <v>2.2991047213924086E-3</v>
      </c>
      <c r="F25" s="3">
        <v>-0.84154313274368142</v>
      </c>
      <c r="G25" s="3">
        <v>-0.18504280490142266</v>
      </c>
      <c r="H25" s="3">
        <v>-0.84154313274368142</v>
      </c>
      <c r="I25" s="3">
        <v>-0.18504280490142266</v>
      </c>
    </row>
    <row r="26" spans="1:14" x14ac:dyDescent="0.25">
      <c r="A26" s="3" t="s">
        <v>75</v>
      </c>
      <c r="B26" s="3">
        <v>0.19894232959579863</v>
      </c>
      <c r="C26" s="3">
        <v>0.15578435106878405</v>
      </c>
      <c r="D26" s="3">
        <v>1.2770366742931636</v>
      </c>
      <c r="E26" s="3">
        <v>0.20273739896839255</v>
      </c>
      <c r="F26" s="3">
        <v>-0.10782843048240057</v>
      </c>
      <c r="G26" s="3">
        <v>0.50571308967399786</v>
      </c>
      <c r="H26" s="3">
        <v>-0.10782843048240057</v>
      </c>
      <c r="I26" s="3">
        <v>0.50571308967399786</v>
      </c>
    </row>
    <row r="27" spans="1:14" x14ac:dyDescent="0.25">
      <c r="A27" s="3" t="s">
        <v>76</v>
      </c>
      <c r="B27" s="3">
        <v>0.32101161935395295</v>
      </c>
      <c r="C27" s="3">
        <v>0.16986190486816546</v>
      </c>
      <c r="D27" s="3">
        <v>1.8898388052524135</v>
      </c>
      <c r="E27" s="3">
        <v>5.9900514331112681E-2</v>
      </c>
      <c r="F27" s="3">
        <v>-1.3480679180770561E-2</v>
      </c>
      <c r="G27" s="3">
        <v>0.65550391788867646</v>
      </c>
      <c r="H27" s="3">
        <v>-1.3480679180770561E-2</v>
      </c>
      <c r="I27" s="3">
        <v>0.65550391788867646</v>
      </c>
    </row>
    <row r="28" spans="1:14" ht="15.75" thickBot="1" x14ac:dyDescent="0.3">
      <c r="A28" s="4" t="s">
        <v>127</v>
      </c>
      <c r="B28" s="4">
        <v>3.1732524642260444E-2</v>
      </c>
      <c r="C28" s="4">
        <v>1.2115220458202638E-2</v>
      </c>
      <c r="D28" s="4">
        <v>2.6192279993366414</v>
      </c>
      <c r="E28" s="4">
        <v>9.3346598613484096E-3</v>
      </c>
      <c r="F28" s="4">
        <v>7.8752157214384139E-3</v>
      </c>
      <c r="G28" s="4">
        <v>5.5589833563082475E-2</v>
      </c>
      <c r="H28" s="4">
        <v>7.8752157214384139E-3</v>
      </c>
      <c r="I28" s="4">
        <v>5.5589833563082475E-2</v>
      </c>
    </row>
    <row r="32" spans="1:14" x14ac:dyDescent="0.25">
      <c r="A32" t="s">
        <v>109</v>
      </c>
    </row>
    <row r="33" spans="1:3" ht="15.75" thickBot="1" x14ac:dyDescent="0.3"/>
    <row r="34" spans="1:3" x14ac:dyDescent="0.25">
      <c r="A34" s="5" t="s">
        <v>110</v>
      </c>
      <c r="B34" s="5" t="s">
        <v>111</v>
      </c>
      <c r="C34" s="5" t="s">
        <v>112</v>
      </c>
    </row>
    <row r="35" spans="1:3" x14ac:dyDescent="0.25">
      <c r="A35" s="3">
        <v>1</v>
      </c>
      <c r="B35" s="3">
        <v>19.434113042129479</v>
      </c>
      <c r="C35" s="3">
        <v>28.759286563817138</v>
      </c>
    </row>
    <row r="36" spans="1:3" x14ac:dyDescent="0.25">
      <c r="A36" s="3">
        <v>2</v>
      </c>
      <c r="B36" s="3">
        <v>20.123935025960026</v>
      </c>
      <c r="C36" s="3">
        <v>24.857400053149494</v>
      </c>
    </row>
    <row r="37" spans="1:3" x14ac:dyDescent="0.25">
      <c r="A37" s="3">
        <v>3</v>
      </c>
      <c r="B37" s="3">
        <v>19.482559722226586</v>
      </c>
      <c r="C37" s="3">
        <v>16.289071130100456</v>
      </c>
    </row>
    <row r="38" spans="1:3" x14ac:dyDescent="0.25">
      <c r="A38" s="3">
        <v>4</v>
      </c>
      <c r="B38" s="3">
        <v>19.205105346219881</v>
      </c>
      <c r="C38" s="3">
        <v>15.719533262294846</v>
      </c>
    </row>
    <row r="39" spans="1:3" x14ac:dyDescent="0.25">
      <c r="A39" s="3">
        <v>5</v>
      </c>
      <c r="B39" s="3">
        <v>19.101403623324199</v>
      </c>
      <c r="C39" s="3">
        <v>-4.6830096631320242</v>
      </c>
    </row>
    <row r="40" spans="1:3" x14ac:dyDescent="0.25">
      <c r="A40" s="3">
        <v>6</v>
      </c>
      <c r="B40" s="3">
        <v>19.974955519077159</v>
      </c>
      <c r="C40" s="3">
        <v>-4.4712114755101062</v>
      </c>
    </row>
    <row r="41" spans="1:3" x14ac:dyDescent="0.25">
      <c r="A41" s="3">
        <v>7</v>
      </c>
      <c r="B41" s="3">
        <v>19.656250120354947</v>
      </c>
      <c r="C41" s="3">
        <v>-4.3142907857893285</v>
      </c>
    </row>
    <row r="42" spans="1:3" x14ac:dyDescent="0.25">
      <c r="A42" s="3">
        <v>8</v>
      </c>
      <c r="B42" s="3">
        <v>19.726399912266679</v>
      </c>
      <c r="C42" s="3">
        <v>-5.5254734501937222</v>
      </c>
    </row>
    <row r="43" spans="1:3" x14ac:dyDescent="0.25">
      <c r="A43" s="3">
        <v>9</v>
      </c>
      <c r="B43" s="3">
        <v>17.201598690169803</v>
      </c>
      <c r="C43" s="3">
        <v>-9.9395684921176422</v>
      </c>
    </row>
    <row r="44" spans="1:3" x14ac:dyDescent="0.25">
      <c r="A44" s="3">
        <v>10</v>
      </c>
      <c r="B44" s="3">
        <v>16.918952310702771</v>
      </c>
      <c r="C44" s="3">
        <v>-4.533890042266135</v>
      </c>
    </row>
    <row r="45" spans="1:3" x14ac:dyDescent="0.25">
      <c r="A45" s="3">
        <v>11</v>
      </c>
      <c r="B45" s="3">
        <v>16.872307160637266</v>
      </c>
      <c r="C45" s="3">
        <v>-4.6529630862377367</v>
      </c>
    </row>
    <row r="46" spans="1:3" x14ac:dyDescent="0.25">
      <c r="A46" s="3">
        <v>12</v>
      </c>
      <c r="B46" s="3">
        <v>16.555119116586138</v>
      </c>
      <c r="C46" s="3">
        <v>-6.2280753267419939</v>
      </c>
    </row>
    <row r="47" spans="1:3" x14ac:dyDescent="0.25">
      <c r="A47" s="3">
        <v>13</v>
      </c>
      <c r="B47" s="3">
        <v>10.951258500906393</v>
      </c>
      <c r="C47" s="3">
        <v>11.03315708350919</v>
      </c>
    </row>
    <row r="48" spans="1:3" x14ac:dyDescent="0.25">
      <c r="A48" s="3">
        <v>14</v>
      </c>
      <c r="B48" s="3">
        <v>11.619113888888638</v>
      </c>
      <c r="C48" s="3">
        <v>8.5649614535771157</v>
      </c>
    </row>
    <row r="49" spans="1:3" x14ac:dyDescent="0.25">
      <c r="A49" s="3">
        <v>15</v>
      </c>
      <c r="B49" s="3">
        <v>11.548096213298537</v>
      </c>
      <c r="C49" s="3">
        <v>8.3535229709605314</v>
      </c>
    </row>
    <row r="50" spans="1:3" x14ac:dyDescent="0.25">
      <c r="A50" s="3">
        <v>16</v>
      </c>
      <c r="B50" s="3">
        <v>11.445811374076493</v>
      </c>
      <c r="C50" s="3">
        <v>9.1366170563282463</v>
      </c>
    </row>
    <row r="51" spans="1:3" x14ac:dyDescent="0.25">
      <c r="A51" s="3">
        <v>17</v>
      </c>
      <c r="B51" s="3">
        <v>18.010252374841773</v>
      </c>
      <c r="C51" s="3">
        <v>-11.13508202869841</v>
      </c>
    </row>
    <row r="52" spans="1:3" x14ac:dyDescent="0.25">
      <c r="A52" s="3">
        <v>18</v>
      </c>
      <c r="B52" s="3">
        <v>17.710864985114753</v>
      </c>
      <c r="C52" s="3">
        <v>-8.647249735582097</v>
      </c>
    </row>
    <row r="53" spans="1:3" x14ac:dyDescent="0.25">
      <c r="A53" s="3">
        <v>19</v>
      </c>
      <c r="B53" s="3">
        <v>17.590486876495465</v>
      </c>
      <c r="C53" s="3">
        <v>-11.547693554134778</v>
      </c>
    </row>
    <row r="54" spans="1:3" x14ac:dyDescent="0.25">
      <c r="A54" s="3">
        <v>20</v>
      </c>
      <c r="B54" s="3">
        <v>17.339293673626333</v>
      </c>
      <c r="C54" s="3">
        <v>-11.581986321987715</v>
      </c>
    </row>
    <row r="55" spans="1:3" x14ac:dyDescent="0.25">
      <c r="A55" s="3">
        <v>21</v>
      </c>
      <c r="B55" s="3">
        <v>23.355359758276119</v>
      </c>
      <c r="C55" s="3">
        <v>-12.336253556920358</v>
      </c>
    </row>
    <row r="56" spans="1:3" x14ac:dyDescent="0.25">
      <c r="A56" s="3">
        <v>22</v>
      </c>
      <c r="B56" s="3">
        <v>23.021164730928607</v>
      </c>
      <c r="C56" s="3">
        <v>0.62137810726450127</v>
      </c>
    </row>
    <row r="57" spans="1:3" x14ac:dyDescent="0.25">
      <c r="A57" s="3">
        <v>23</v>
      </c>
      <c r="B57" s="3">
        <v>22.897869214029832</v>
      </c>
      <c r="C57" s="3">
        <v>0.74466619375805365</v>
      </c>
    </row>
    <row r="58" spans="1:3" x14ac:dyDescent="0.25">
      <c r="A58" s="3">
        <v>24</v>
      </c>
      <c r="B58" s="3">
        <v>22.681224806035331</v>
      </c>
      <c r="C58" s="3">
        <v>0.96131402193235971</v>
      </c>
    </row>
    <row r="59" spans="1:3" x14ac:dyDescent="0.25">
      <c r="A59" s="3">
        <v>25</v>
      </c>
      <c r="B59" s="3">
        <v>16.080685710191908</v>
      </c>
      <c r="C59" s="3">
        <v>21.549727323965584</v>
      </c>
    </row>
    <row r="60" spans="1:3" x14ac:dyDescent="0.25">
      <c r="A60" s="3">
        <v>26</v>
      </c>
      <c r="B60" s="3">
        <v>18.531597326964583</v>
      </c>
      <c r="C60" s="3">
        <v>-7.3982506522931129</v>
      </c>
    </row>
    <row r="61" spans="1:3" x14ac:dyDescent="0.25">
      <c r="A61" s="3">
        <v>27</v>
      </c>
      <c r="B61" s="3">
        <v>16.497930066214007</v>
      </c>
      <c r="C61" s="3">
        <v>6.6458298074036861</v>
      </c>
    </row>
    <row r="62" spans="1:3" x14ac:dyDescent="0.25">
      <c r="A62" s="3">
        <v>28</v>
      </c>
      <c r="B62" s="3">
        <v>16.2525504293606</v>
      </c>
      <c r="C62" s="3">
        <v>21.488334987306065</v>
      </c>
    </row>
    <row r="63" spans="1:3" x14ac:dyDescent="0.25">
      <c r="A63" s="3">
        <v>29</v>
      </c>
      <c r="B63" s="3">
        <v>14.691303740899047</v>
      </c>
      <c r="C63" s="3">
        <v>0.35195200135469307</v>
      </c>
    </row>
    <row r="64" spans="1:3" x14ac:dyDescent="0.25">
      <c r="A64" s="3">
        <v>30</v>
      </c>
      <c r="B64" s="3">
        <v>15.060634381326681</v>
      </c>
      <c r="C64" s="3">
        <v>-1.1775596790531324</v>
      </c>
    </row>
    <row r="65" spans="1:3" x14ac:dyDescent="0.25">
      <c r="A65" s="3">
        <v>31</v>
      </c>
      <c r="B65" s="3">
        <v>14.658265429112026</v>
      </c>
      <c r="C65" s="3">
        <v>-2.1896645750552555</v>
      </c>
    </row>
    <row r="66" spans="1:3" x14ac:dyDescent="0.25">
      <c r="A66" s="3">
        <v>32</v>
      </c>
      <c r="B66" s="3">
        <v>14.339607984426635</v>
      </c>
      <c r="C66" s="3">
        <v>-2.8766493492314957</v>
      </c>
    </row>
    <row r="67" spans="1:3" x14ac:dyDescent="0.25">
      <c r="A67" s="3">
        <v>33</v>
      </c>
      <c r="B67" s="3">
        <v>20.631497361299825</v>
      </c>
      <c r="C67" s="3">
        <v>17.084372038852035</v>
      </c>
    </row>
    <row r="68" spans="1:3" x14ac:dyDescent="0.25">
      <c r="A68" s="3">
        <v>34</v>
      </c>
      <c r="B68" s="3">
        <v>21.166502568411907</v>
      </c>
      <c r="C68" s="3">
        <v>16.624166456466149</v>
      </c>
    </row>
    <row r="69" spans="1:3" x14ac:dyDescent="0.25">
      <c r="A69" s="3">
        <v>35</v>
      </c>
      <c r="B69" s="3">
        <v>20.924619290009577</v>
      </c>
      <c r="C69" s="3">
        <v>16.866111275223968</v>
      </c>
    </row>
    <row r="70" spans="1:3" x14ac:dyDescent="0.25">
      <c r="A70" s="3">
        <v>36</v>
      </c>
      <c r="B70" s="3">
        <v>20.631078535517045</v>
      </c>
      <c r="C70" s="3">
        <v>6.5538578257088318</v>
      </c>
    </row>
    <row r="71" spans="1:3" x14ac:dyDescent="0.25">
      <c r="A71" s="3">
        <v>37</v>
      </c>
      <c r="B71" s="3">
        <v>17.368582633908503</v>
      </c>
      <c r="C71" s="3">
        <v>-12.019870052790646</v>
      </c>
    </row>
    <row r="72" spans="1:3" x14ac:dyDescent="0.25">
      <c r="A72" s="3">
        <v>38</v>
      </c>
      <c r="B72" s="3">
        <v>17.354335669793933</v>
      </c>
      <c r="C72" s="3">
        <v>-12.082864601758235</v>
      </c>
    </row>
    <row r="73" spans="1:3" x14ac:dyDescent="0.25">
      <c r="A73" s="3">
        <v>39</v>
      </c>
      <c r="B73" s="3">
        <v>16.977115295371025</v>
      </c>
      <c r="C73" s="3">
        <v>-11.279413605552211</v>
      </c>
    </row>
    <row r="74" spans="1:3" x14ac:dyDescent="0.25">
      <c r="A74" s="3">
        <v>40</v>
      </c>
      <c r="B74" s="3">
        <v>16.850845565270966</v>
      </c>
      <c r="C74" s="3">
        <v>-15.827582850831556</v>
      </c>
    </row>
    <row r="75" spans="1:3" x14ac:dyDescent="0.25">
      <c r="A75" s="3">
        <v>41</v>
      </c>
      <c r="B75" s="3">
        <v>19.107301503487822</v>
      </c>
      <c r="C75" s="3">
        <v>7.8646350654694075</v>
      </c>
    </row>
    <row r="76" spans="1:3" x14ac:dyDescent="0.25">
      <c r="A76" s="3">
        <v>42</v>
      </c>
      <c r="B76" s="3">
        <v>19.509049124917592</v>
      </c>
      <c r="C76" s="3">
        <v>8.2467296818637905</v>
      </c>
    </row>
    <row r="77" spans="1:3" x14ac:dyDescent="0.25">
      <c r="A77" s="3">
        <v>43</v>
      </c>
      <c r="B77" s="3">
        <v>19.29122157060203</v>
      </c>
      <c r="C77" s="3">
        <v>-5.0189205429528432</v>
      </c>
    </row>
    <row r="78" spans="1:3" x14ac:dyDescent="0.25">
      <c r="A78" s="3">
        <v>44</v>
      </c>
      <c r="B78" s="3">
        <v>18.968408513907317</v>
      </c>
      <c r="C78" s="3">
        <v>-6.0520431207051395</v>
      </c>
    </row>
    <row r="79" spans="1:3" x14ac:dyDescent="0.25">
      <c r="A79" s="3">
        <v>45</v>
      </c>
      <c r="B79" s="3">
        <v>18.672746113739393</v>
      </c>
      <c r="C79" s="3">
        <v>-0.4809469589798816</v>
      </c>
    </row>
    <row r="80" spans="1:3" x14ac:dyDescent="0.25">
      <c r="A80" s="3">
        <v>46</v>
      </c>
      <c r="B80" s="3">
        <v>18.941184896151604</v>
      </c>
      <c r="C80" s="3">
        <v>-0.1499109968382939</v>
      </c>
    </row>
    <row r="81" spans="1:3" x14ac:dyDescent="0.25">
      <c r="A81" s="3">
        <v>47</v>
      </c>
      <c r="B81" s="3">
        <v>18.743944910436007</v>
      </c>
      <c r="C81" s="3">
        <v>1.9019243074987351</v>
      </c>
    </row>
    <row r="82" spans="1:3" x14ac:dyDescent="0.25">
      <c r="A82" s="3">
        <v>48</v>
      </c>
      <c r="B82" s="3">
        <v>18.494824550772496</v>
      </c>
      <c r="C82" s="3">
        <v>2.1397045211230399</v>
      </c>
    </row>
    <row r="83" spans="1:3" x14ac:dyDescent="0.25">
      <c r="A83" s="3">
        <v>49</v>
      </c>
      <c r="B83" s="3">
        <v>20.267269112455029</v>
      </c>
      <c r="C83" s="3">
        <v>-3.817863278821612</v>
      </c>
    </row>
    <row r="84" spans="1:3" x14ac:dyDescent="0.25">
      <c r="A84" s="3">
        <v>50</v>
      </c>
      <c r="B84" s="3">
        <v>20.279108739893733</v>
      </c>
      <c r="C84" s="3">
        <v>-6.7162282024173532</v>
      </c>
    </row>
    <row r="85" spans="1:3" x14ac:dyDescent="0.25">
      <c r="A85" s="3">
        <v>51</v>
      </c>
      <c r="B85" s="3">
        <v>19.859367998820026</v>
      </c>
      <c r="C85" s="3">
        <v>-5.3933891923504227</v>
      </c>
    </row>
    <row r="86" spans="1:3" x14ac:dyDescent="0.25">
      <c r="A86" s="3">
        <v>52</v>
      </c>
      <c r="B86" s="3">
        <v>19.564402300220113</v>
      </c>
      <c r="C86" s="3">
        <v>-3.3354594696059721</v>
      </c>
    </row>
    <row r="87" spans="1:3" x14ac:dyDescent="0.25">
      <c r="A87" s="3">
        <v>53</v>
      </c>
      <c r="B87" s="3">
        <v>18.583936651927633</v>
      </c>
      <c r="C87" s="3">
        <v>4.9907353965082919</v>
      </c>
    </row>
    <row r="88" spans="1:3" x14ac:dyDescent="0.25">
      <c r="A88" s="3">
        <v>54</v>
      </c>
      <c r="B88" s="3">
        <v>18.623426630163824</v>
      </c>
      <c r="C88" s="3">
        <v>3.5216169299962878</v>
      </c>
    </row>
    <row r="89" spans="1:3" x14ac:dyDescent="0.25">
      <c r="A89" s="3">
        <v>55</v>
      </c>
      <c r="B89" s="3">
        <v>18.280077380664491</v>
      </c>
      <c r="C89" s="3">
        <v>2.7888944340308299</v>
      </c>
    </row>
    <row r="90" spans="1:3" x14ac:dyDescent="0.25">
      <c r="A90" s="3">
        <v>56</v>
      </c>
      <c r="B90" s="3">
        <v>18.147121532079545</v>
      </c>
      <c r="C90" s="3">
        <v>4.3598075928709612</v>
      </c>
    </row>
    <row r="91" spans="1:3" x14ac:dyDescent="0.25">
      <c r="A91" s="3">
        <v>57</v>
      </c>
      <c r="B91" s="3">
        <v>14.864725070642633</v>
      </c>
      <c r="C91" s="3">
        <v>-3.560937427053684</v>
      </c>
    </row>
    <row r="92" spans="1:3" x14ac:dyDescent="0.25">
      <c r="A92" s="3">
        <v>58</v>
      </c>
      <c r="B92" s="3">
        <v>18.044512812528197</v>
      </c>
      <c r="C92" s="3">
        <v>-4.5652787911404822</v>
      </c>
    </row>
    <row r="93" spans="1:3" x14ac:dyDescent="0.25">
      <c r="A93" s="3">
        <v>59</v>
      </c>
      <c r="B93" s="3">
        <v>17.705653461010105</v>
      </c>
      <c r="C93" s="3">
        <v>5.1299801650877619</v>
      </c>
    </row>
    <row r="94" spans="1:3" x14ac:dyDescent="0.25">
      <c r="A94" s="3">
        <v>60</v>
      </c>
      <c r="B94" s="3">
        <v>17.477231330664974</v>
      </c>
      <c r="C94" s="3">
        <v>5.3574143386263664</v>
      </c>
    </row>
    <row r="95" spans="1:3" x14ac:dyDescent="0.25">
      <c r="A95" s="3">
        <v>61</v>
      </c>
      <c r="B95" s="3">
        <v>21.010424451419464</v>
      </c>
      <c r="C95" s="3">
        <v>6.010744049850647</v>
      </c>
    </row>
    <row r="96" spans="1:3" x14ac:dyDescent="0.25">
      <c r="A96" s="3">
        <v>62</v>
      </c>
      <c r="B96" s="3">
        <v>21.151512358420597</v>
      </c>
      <c r="C96" s="3">
        <v>-2.516501470833731</v>
      </c>
    </row>
    <row r="97" spans="1:3" x14ac:dyDescent="0.25">
      <c r="A97" s="3">
        <v>63</v>
      </c>
      <c r="B97" s="3">
        <v>20.96668110002641</v>
      </c>
      <c r="C97" s="3">
        <v>-1.2299697342541407</v>
      </c>
    </row>
    <row r="98" spans="1:3" x14ac:dyDescent="0.25">
      <c r="A98" s="3">
        <v>64</v>
      </c>
      <c r="B98" s="3">
        <v>20.532597636345578</v>
      </c>
      <c r="C98" s="3">
        <v>0.28202654861226506</v>
      </c>
    </row>
    <row r="99" spans="1:3" x14ac:dyDescent="0.25">
      <c r="A99" s="3">
        <v>65</v>
      </c>
      <c r="B99" s="3">
        <v>19.943173458580496</v>
      </c>
      <c r="C99" s="3">
        <v>1.1282551128480769</v>
      </c>
    </row>
    <row r="100" spans="1:3" x14ac:dyDescent="0.25">
      <c r="A100" s="3">
        <v>66</v>
      </c>
      <c r="B100" s="3">
        <v>20.7114976566012</v>
      </c>
      <c r="C100" s="3">
        <v>-18.449592894696437</v>
      </c>
    </row>
    <row r="101" spans="1:3" x14ac:dyDescent="0.25">
      <c r="A101" s="3">
        <v>67</v>
      </c>
      <c r="B101" s="3">
        <v>20.673579909363436</v>
      </c>
      <c r="C101" s="3">
        <v>-17.417625733903684</v>
      </c>
    </row>
    <row r="102" spans="1:3" x14ac:dyDescent="0.25">
      <c r="A102" s="3">
        <v>68</v>
      </c>
      <c r="B102" s="3">
        <v>20.712506487523054</v>
      </c>
      <c r="C102" s="3">
        <v>-17.981859615836946</v>
      </c>
    </row>
    <row r="103" spans="1:3" x14ac:dyDescent="0.25">
      <c r="A103" s="3">
        <v>69</v>
      </c>
      <c r="B103" s="3">
        <v>19.157436073335795</v>
      </c>
      <c r="C103" s="3">
        <v>8.1390847801004682</v>
      </c>
    </row>
    <row r="104" spans="1:3" x14ac:dyDescent="0.25">
      <c r="A104" s="3">
        <v>70</v>
      </c>
      <c r="B104" s="3">
        <v>19.661544719678243</v>
      </c>
      <c r="C104" s="3">
        <v>5.2982211910752319</v>
      </c>
    </row>
    <row r="105" spans="1:3" x14ac:dyDescent="0.25">
      <c r="A105" s="3">
        <v>71</v>
      </c>
      <c r="B105" s="3">
        <v>19.521727141831001</v>
      </c>
      <c r="C105" s="3">
        <v>5.8088513705656943</v>
      </c>
    </row>
    <row r="106" spans="1:3" x14ac:dyDescent="0.25">
      <c r="A106" s="3">
        <v>72</v>
      </c>
      <c r="B106" s="3">
        <v>19.278576608832541</v>
      </c>
      <c r="C106" s="3">
        <v>9.5571422546581637</v>
      </c>
    </row>
    <row r="107" spans="1:3" x14ac:dyDescent="0.25">
      <c r="A107" s="3">
        <v>73</v>
      </c>
      <c r="B107" s="3">
        <v>20.675155622363221</v>
      </c>
      <c r="C107" s="3">
        <v>-5.4855516619671807</v>
      </c>
    </row>
    <row r="108" spans="1:3" x14ac:dyDescent="0.25">
      <c r="A108" s="3">
        <v>74</v>
      </c>
      <c r="B108" s="3">
        <v>20.783660727537288</v>
      </c>
      <c r="C108" s="3">
        <v>-8.0096370508697596</v>
      </c>
    </row>
    <row r="109" spans="1:3" x14ac:dyDescent="0.25">
      <c r="A109" s="3">
        <v>75</v>
      </c>
      <c r="B109" s="3">
        <v>20.409871725453808</v>
      </c>
      <c r="C109" s="3">
        <v>-8.3810084207076976</v>
      </c>
    </row>
    <row r="110" spans="1:3" x14ac:dyDescent="0.25">
      <c r="A110" s="3">
        <v>76</v>
      </c>
      <c r="B110" s="3">
        <v>20.349268184822314</v>
      </c>
      <c r="C110" s="3">
        <v>-6.7216812585644377</v>
      </c>
    </row>
    <row r="111" spans="1:3" x14ac:dyDescent="0.25">
      <c r="A111" s="3">
        <v>77</v>
      </c>
      <c r="B111" s="3">
        <v>17.158855292524414</v>
      </c>
      <c r="C111" s="3">
        <v>-14.596232089485806</v>
      </c>
    </row>
    <row r="112" spans="1:3" x14ac:dyDescent="0.25">
      <c r="A112" s="3">
        <v>78</v>
      </c>
      <c r="B112" s="3">
        <v>17.288761835299688</v>
      </c>
      <c r="C112" s="3">
        <v>-4.1881338230315404</v>
      </c>
    </row>
    <row r="113" spans="1:3" x14ac:dyDescent="0.25">
      <c r="A113" s="3">
        <v>79</v>
      </c>
      <c r="B113" s="3">
        <v>17.036389356765216</v>
      </c>
      <c r="C113" s="3">
        <v>-4.2122862231647122</v>
      </c>
    </row>
    <row r="114" spans="1:3" x14ac:dyDescent="0.25">
      <c r="A114" s="3">
        <v>80</v>
      </c>
      <c r="B114" s="3">
        <v>16.794783322355034</v>
      </c>
      <c r="C114" s="3">
        <v>-8.2467457591477142</v>
      </c>
    </row>
    <row r="115" spans="1:3" x14ac:dyDescent="0.25">
      <c r="A115" s="3">
        <v>81</v>
      </c>
      <c r="B115" s="3">
        <v>16.813170933685207</v>
      </c>
      <c r="C115" s="3">
        <v>7.7614147016739103</v>
      </c>
    </row>
    <row r="116" spans="1:3" x14ac:dyDescent="0.25">
      <c r="A116" s="3">
        <v>82</v>
      </c>
      <c r="B116" s="3">
        <v>16.341347647265064</v>
      </c>
      <c r="C116" s="3">
        <v>4.396319122824913</v>
      </c>
    </row>
    <row r="117" spans="1:3" x14ac:dyDescent="0.25">
      <c r="A117" s="3">
        <v>83</v>
      </c>
      <c r="B117" s="3">
        <v>16.053494650972507</v>
      </c>
      <c r="C117" s="3">
        <v>6.3692779805227424</v>
      </c>
    </row>
    <row r="118" spans="1:3" x14ac:dyDescent="0.25">
      <c r="A118" s="3">
        <v>84</v>
      </c>
      <c r="B118" s="3">
        <v>15.627187965308234</v>
      </c>
      <c r="C118" s="3">
        <v>3.830387549474235</v>
      </c>
    </row>
    <row r="119" spans="1:3" x14ac:dyDescent="0.25">
      <c r="A119" s="3">
        <v>85</v>
      </c>
      <c r="B119" s="3">
        <v>18.620844281747793</v>
      </c>
      <c r="C119" s="3">
        <v>-2.6187388591485785</v>
      </c>
    </row>
    <row r="120" spans="1:3" x14ac:dyDescent="0.25">
      <c r="A120" s="3">
        <v>86</v>
      </c>
      <c r="B120" s="3">
        <v>19.014571327860253</v>
      </c>
      <c r="C120" s="3">
        <v>3.38118863580344</v>
      </c>
    </row>
    <row r="121" spans="1:3" x14ac:dyDescent="0.25">
      <c r="A121" s="3">
        <v>87</v>
      </c>
      <c r="B121" s="3">
        <v>18.67689775737907</v>
      </c>
      <c r="C121" s="3">
        <v>3.4586387355128849</v>
      </c>
    </row>
    <row r="122" spans="1:3" x14ac:dyDescent="0.25">
      <c r="A122" s="3">
        <v>88</v>
      </c>
      <c r="B122" s="3">
        <v>18.528880716665036</v>
      </c>
      <c r="C122" s="3">
        <v>0.72966535536927069</v>
      </c>
    </row>
    <row r="123" spans="1:3" x14ac:dyDescent="0.25">
      <c r="A123" s="3">
        <v>89</v>
      </c>
      <c r="B123" s="3">
        <v>20.704248848213421</v>
      </c>
      <c r="C123" s="3">
        <v>0.84361779324369124</v>
      </c>
    </row>
    <row r="124" spans="1:3" x14ac:dyDescent="0.25">
      <c r="A124" s="3">
        <v>90</v>
      </c>
      <c r="B124" s="3">
        <v>20.748996972915155</v>
      </c>
      <c r="C124" s="3">
        <v>-1.7175791854503757</v>
      </c>
    </row>
    <row r="125" spans="1:3" x14ac:dyDescent="0.25">
      <c r="A125" s="3">
        <v>91</v>
      </c>
      <c r="B125" s="3">
        <v>20.644488212404408</v>
      </c>
      <c r="C125" s="3">
        <v>-1.4934784121986553</v>
      </c>
    </row>
    <row r="126" spans="1:3" x14ac:dyDescent="0.25">
      <c r="A126" s="3">
        <v>92</v>
      </c>
      <c r="B126" s="3">
        <v>20.44558103608118</v>
      </c>
      <c r="C126" s="3">
        <v>4.0355657386149879</v>
      </c>
    </row>
    <row r="127" spans="1:3" x14ac:dyDescent="0.25">
      <c r="A127" s="3">
        <v>93</v>
      </c>
      <c r="B127" s="3">
        <v>20.452140651954998</v>
      </c>
      <c r="C127" s="3">
        <v>-2.7855031815161766</v>
      </c>
    </row>
    <row r="128" spans="1:3" x14ac:dyDescent="0.25">
      <c r="A128" s="3">
        <v>94</v>
      </c>
      <c r="B128" s="3">
        <v>21.335739457829465</v>
      </c>
      <c r="C128" s="3">
        <v>-2.838176783734756</v>
      </c>
    </row>
    <row r="129" spans="1:3" x14ac:dyDescent="0.25">
      <c r="A129" s="3">
        <v>95</v>
      </c>
      <c r="B129" s="3">
        <v>21.364323180669622</v>
      </c>
      <c r="C129" s="3">
        <v>-2.74911319202036</v>
      </c>
    </row>
    <row r="130" spans="1:3" x14ac:dyDescent="0.25">
      <c r="A130" s="3">
        <v>96</v>
      </c>
      <c r="B130" s="3">
        <v>20.934781910791155</v>
      </c>
      <c r="C130" s="3">
        <v>-1.223082279547441</v>
      </c>
    </row>
    <row r="131" spans="1:3" x14ac:dyDescent="0.25">
      <c r="A131" s="3">
        <v>97</v>
      </c>
      <c r="B131" s="3">
        <v>17.25631198611147</v>
      </c>
      <c r="C131" s="3">
        <v>-6.7908324484669844</v>
      </c>
    </row>
    <row r="132" spans="1:3" x14ac:dyDescent="0.25">
      <c r="A132" s="3">
        <v>98</v>
      </c>
      <c r="B132" s="3">
        <v>17.192432960258213</v>
      </c>
      <c r="C132" s="3">
        <v>-6.724374769239871</v>
      </c>
    </row>
    <row r="133" spans="1:3" x14ac:dyDescent="0.25">
      <c r="A133" s="3">
        <v>99</v>
      </c>
      <c r="B133" s="3">
        <v>16.916608456494036</v>
      </c>
      <c r="C133" s="3">
        <v>-5.978611636144274</v>
      </c>
    </row>
    <row r="134" spans="1:3" x14ac:dyDescent="0.25">
      <c r="A134" s="3">
        <v>100</v>
      </c>
      <c r="B134" s="3">
        <v>16.996595346826236</v>
      </c>
      <c r="C134" s="3">
        <v>10.497486492876163</v>
      </c>
    </row>
    <row r="135" spans="1:3" x14ac:dyDescent="0.25">
      <c r="A135" s="3">
        <v>101</v>
      </c>
      <c r="B135" s="3">
        <v>15.544964274280623</v>
      </c>
      <c r="C135" s="3">
        <v>1.7792725624331638</v>
      </c>
    </row>
    <row r="136" spans="1:3" x14ac:dyDescent="0.25">
      <c r="A136" s="3">
        <v>102</v>
      </c>
      <c r="B136" s="3">
        <v>16.327784801243737</v>
      </c>
      <c r="C136" s="3">
        <v>-2.6033862078483079</v>
      </c>
    </row>
    <row r="137" spans="1:3" x14ac:dyDescent="0.25">
      <c r="A137" s="3">
        <v>103</v>
      </c>
      <c r="B137" s="3">
        <v>15.783436768036857</v>
      </c>
      <c r="C137" s="3">
        <v>13.355013325009246</v>
      </c>
    </row>
    <row r="138" spans="1:3" x14ac:dyDescent="0.25">
      <c r="A138" s="3">
        <v>104</v>
      </c>
      <c r="B138" s="3">
        <v>15.390090834894975</v>
      </c>
      <c r="C138" s="3">
        <v>5.6583480270588868</v>
      </c>
    </row>
    <row r="139" spans="1:3" x14ac:dyDescent="0.25">
      <c r="A139" s="3">
        <v>105</v>
      </c>
      <c r="B139" s="3">
        <v>15.899313349506334</v>
      </c>
      <c r="C139" s="3">
        <v>-4.6988637753049769</v>
      </c>
    </row>
    <row r="140" spans="1:3" x14ac:dyDescent="0.25">
      <c r="A140" s="3">
        <v>106</v>
      </c>
      <c r="B140" s="3">
        <v>16.006406260034311</v>
      </c>
      <c r="C140" s="3">
        <v>-4.7501166966517427</v>
      </c>
    </row>
    <row r="141" spans="1:3" x14ac:dyDescent="0.25">
      <c r="A141" s="3">
        <v>107</v>
      </c>
      <c r="B141" s="3">
        <v>15.682348609147002</v>
      </c>
      <c r="C141" s="3">
        <v>-3.6926553971331533</v>
      </c>
    </row>
    <row r="142" spans="1:3" x14ac:dyDescent="0.25">
      <c r="A142" s="3">
        <v>108</v>
      </c>
      <c r="B142" s="3">
        <v>15.28551093153829</v>
      </c>
      <c r="C142" s="3">
        <v>-4.7052579101233487</v>
      </c>
    </row>
    <row r="143" spans="1:3" x14ac:dyDescent="0.25">
      <c r="A143" s="3">
        <v>109</v>
      </c>
      <c r="B143" s="3">
        <v>18.773858194363648</v>
      </c>
      <c r="C143" s="3">
        <v>-7.855704150305117</v>
      </c>
    </row>
    <row r="144" spans="1:3" x14ac:dyDescent="0.25">
      <c r="A144" s="3">
        <v>110</v>
      </c>
      <c r="B144" s="3">
        <v>18.426570297232512</v>
      </c>
      <c r="C144" s="3">
        <v>-5.9604252475785842</v>
      </c>
    </row>
    <row r="145" spans="1:3" x14ac:dyDescent="0.25">
      <c r="A145" s="3">
        <v>111</v>
      </c>
      <c r="B145" s="3">
        <v>18.125340360130998</v>
      </c>
      <c r="C145" s="3">
        <v>-4.7417533881497729</v>
      </c>
    </row>
    <row r="146" spans="1:3" x14ac:dyDescent="0.25">
      <c r="A146" s="3">
        <v>112</v>
      </c>
      <c r="B146" s="3">
        <v>18.201889323536907</v>
      </c>
      <c r="C146" s="3">
        <v>2.2183908632542888</v>
      </c>
    </row>
    <row r="147" spans="1:3" x14ac:dyDescent="0.25">
      <c r="A147" s="3">
        <v>113</v>
      </c>
      <c r="B147" s="3">
        <v>18.08549293441126</v>
      </c>
      <c r="C147" s="3">
        <v>2.3021272578964336</v>
      </c>
    </row>
    <row r="148" spans="1:3" x14ac:dyDescent="0.25">
      <c r="A148" s="3">
        <v>114</v>
      </c>
      <c r="B148" s="3">
        <v>18.71975423298468</v>
      </c>
      <c r="C148" s="3">
        <v>2.9300286903148844</v>
      </c>
    </row>
    <row r="149" spans="1:3" x14ac:dyDescent="0.25">
      <c r="A149" s="3">
        <v>115</v>
      </c>
      <c r="B149" s="3">
        <v>18.323586700958735</v>
      </c>
      <c r="C149" s="3">
        <v>4.2972478832502112</v>
      </c>
    </row>
    <row r="150" spans="1:3" x14ac:dyDescent="0.25">
      <c r="A150" s="3">
        <v>116</v>
      </c>
      <c r="B150" s="3">
        <v>18.064263928995864</v>
      </c>
      <c r="C150" s="3">
        <v>4.9242418181305716</v>
      </c>
    </row>
    <row r="151" spans="1:3" x14ac:dyDescent="0.25">
      <c r="A151" s="3">
        <v>117</v>
      </c>
      <c r="B151" s="3">
        <v>19.915128386402039</v>
      </c>
      <c r="C151" s="3">
        <v>1.3474527239079848</v>
      </c>
    </row>
    <row r="152" spans="1:3" x14ac:dyDescent="0.25">
      <c r="A152" s="3">
        <v>118</v>
      </c>
      <c r="B152" s="3">
        <v>20.88361148803369</v>
      </c>
      <c r="C152" s="3">
        <v>2.4291662158923089</v>
      </c>
    </row>
    <row r="153" spans="1:3" x14ac:dyDescent="0.25">
      <c r="A153" s="3">
        <v>119</v>
      </c>
      <c r="B153" s="3">
        <v>20.623747872690696</v>
      </c>
      <c r="C153" s="3">
        <v>1.7077137607824682</v>
      </c>
    </row>
    <row r="154" spans="1:3" x14ac:dyDescent="0.25">
      <c r="A154" s="3">
        <v>120</v>
      </c>
      <c r="B154" s="3">
        <v>20.560976414004312</v>
      </c>
      <c r="C154" s="3">
        <v>0.71581734341561543</v>
      </c>
    </row>
    <row r="155" spans="1:3" x14ac:dyDescent="0.25">
      <c r="A155" s="3">
        <v>121</v>
      </c>
      <c r="B155" s="3">
        <v>11.948676194115409</v>
      </c>
      <c r="C155" s="3">
        <v>6.0461824177097849</v>
      </c>
    </row>
    <row r="156" spans="1:3" x14ac:dyDescent="0.25">
      <c r="A156" s="3">
        <v>122</v>
      </c>
      <c r="B156" s="3">
        <v>12.910004966756366</v>
      </c>
      <c r="C156" s="3">
        <v>2.6092482421117786</v>
      </c>
    </row>
    <row r="157" spans="1:3" x14ac:dyDescent="0.25">
      <c r="A157" s="3">
        <v>123</v>
      </c>
      <c r="B157" s="3">
        <v>12.936243305174617</v>
      </c>
      <c r="C157" s="3">
        <v>2.124652736582668</v>
      </c>
    </row>
    <row r="158" spans="1:3" x14ac:dyDescent="0.25">
      <c r="A158" s="3">
        <v>124</v>
      </c>
      <c r="B158" s="3">
        <v>12.839165621345451</v>
      </c>
      <c r="C158" s="3">
        <v>2.2474806579613773</v>
      </c>
    </row>
    <row r="159" spans="1:3" x14ac:dyDescent="0.25">
      <c r="A159" s="3">
        <v>125</v>
      </c>
      <c r="B159" s="3">
        <v>20.267931324538843</v>
      </c>
      <c r="C159" s="3">
        <v>-11.889010197193091</v>
      </c>
    </row>
    <row r="160" spans="1:3" x14ac:dyDescent="0.25">
      <c r="A160" s="3">
        <v>126</v>
      </c>
      <c r="B160" s="3">
        <v>20.945712044317801</v>
      </c>
      <c r="C160" s="3">
        <v>-14.943970467520963</v>
      </c>
    </row>
    <row r="161" spans="1:3" x14ac:dyDescent="0.25">
      <c r="A161" s="3">
        <v>127</v>
      </c>
      <c r="B161" s="3">
        <v>20.754070386542821</v>
      </c>
      <c r="C161" s="3">
        <v>-14.768620651093086</v>
      </c>
    </row>
    <row r="162" spans="1:3" x14ac:dyDescent="0.25">
      <c r="A162" s="3">
        <v>128</v>
      </c>
      <c r="B162" s="3">
        <v>20.515990817878578</v>
      </c>
      <c r="C162" s="3">
        <v>-13.962038210006002</v>
      </c>
    </row>
    <row r="163" spans="1:3" x14ac:dyDescent="0.25">
      <c r="A163" s="3">
        <v>129</v>
      </c>
      <c r="B163" s="3">
        <v>19.295937482812032</v>
      </c>
      <c r="C163" s="3">
        <v>-13.216551323744598</v>
      </c>
    </row>
    <row r="164" spans="1:3" x14ac:dyDescent="0.25">
      <c r="A164" s="3">
        <v>130</v>
      </c>
      <c r="B164" s="3">
        <v>18.987570746281026</v>
      </c>
      <c r="C164" s="3">
        <v>0.81518441965510391</v>
      </c>
    </row>
    <row r="165" spans="1:3" x14ac:dyDescent="0.25">
      <c r="A165" s="3">
        <v>131</v>
      </c>
      <c r="B165" s="3">
        <v>18.676760690038972</v>
      </c>
      <c r="C165" s="3">
        <v>-0.62838937730305844</v>
      </c>
    </row>
    <row r="166" spans="1:3" x14ac:dyDescent="0.25">
      <c r="A166" s="3">
        <v>132</v>
      </c>
      <c r="B166" s="3">
        <v>18.629014173661748</v>
      </c>
      <c r="C166" s="3">
        <v>-1.3543644247851958</v>
      </c>
    </row>
    <row r="167" spans="1:3" x14ac:dyDescent="0.25">
      <c r="A167" s="3">
        <v>133</v>
      </c>
      <c r="B167" s="3">
        <v>19.762475794077769</v>
      </c>
      <c r="C167" s="3">
        <v>-11.793078280529794</v>
      </c>
    </row>
    <row r="168" spans="1:3" x14ac:dyDescent="0.25">
      <c r="A168" s="3">
        <v>134</v>
      </c>
      <c r="B168" s="3">
        <v>20.549272808942817</v>
      </c>
      <c r="C168" s="3">
        <v>-12.57749889711441</v>
      </c>
    </row>
    <row r="169" spans="1:3" x14ac:dyDescent="0.25">
      <c r="A169" s="3">
        <v>135</v>
      </c>
      <c r="B169" s="3">
        <v>20.247100316989009</v>
      </c>
      <c r="C169" s="3">
        <v>1.1359092510017135</v>
      </c>
    </row>
    <row r="170" spans="1:3" x14ac:dyDescent="0.25">
      <c r="A170" s="3">
        <v>136</v>
      </c>
      <c r="B170" s="3">
        <v>20.105452945702051</v>
      </c>
      <c r="C170" s="3">
        <v>-4.5497569831064872</v>
      </c>
    </row>
    <row r="171" spans="1:3" x14ac:dyDescent="0.25">
      <c r="A171" s="3">
        <v>137</v>
      </c>
      <c r="B171" s="3">
        <v>18.917704741381556</v>
      </c>
      <c r="C171" s="3">
        <v>15.262048015050119</v>
      </c>
    </row>
    <row r="172" spans="1:3" x14ac:dyDescent="0.25">
      <c r="A172" s="3">
        <v>138</v>
      </c>
      <c r="B172" s="3">
        <v>18.558960587790473</v>
      </c>
      <c r="C172" s="3">
        <v>17.715719763605541</v>
      </c>
    </row>
    <row r="173" spans="1:3" x14ac:dyDescent="0.25">
      <c r="A173" s="3">
        <v>139</v>
      </c>
      <c r="B173" s="3">
        <v>18.381935540596853</v>
      </c>
      <c r="C173" s="3">
        <v>19.257193544587839</v>
      </c>
    </row>
    <row r="174" spans="1:3" x14ac:dyDescent="0.25">
      <c r="A174" s="3">
        <v>140</v>
      </c>
      <c r="B174" s="3">
        <v>18.336907992648012</v>
      </c>
      <c r="C174" s="3">
        <v>18.173606269271627</v>
      </c>
    </row>
    <row r="175" spans="1:3" x14ac:dyDescent="0.25">
      <c r="A175" s="3">
        <v>141</v>
      </c>
      <c r="B175" s="3">
        <v>23.380158701613919</v>
      </c>
      <c r="C175" s="3">
        <v>-14.896704454012701</v>
      </c>
    </row>
    <row r="176" spans="1:3" x14ac:dyDescent="0.25">
      <c r="A176" s="3">
        <v>142</v>
      </c>
      <c r="B176" s="3">
        <v>23.189290548691396</v>
      </c>
      <c r="C176" s="3">
        <v>-14.270566022198947</v>
      </c>
    </row>
    <row r="177" spans="1:3" x14ac:dyDescent="0.25">
      <c r="A177" s="3">
        <v>143</v>
      </c>
      <c r="B177" s="3">
        <v>22.889643690089635</v>
      </c>
      <c r="C177" s="3">
        <v>-16.198834929958579</v>
      </c>
    </row>
    <row r="178" spans="1:3" x14ac:dyDescent="0.25">
      <c r="A178" s="3">
        <v>144</v>
      </c>
      <c r="B178" s="3">
        <v>17.880539493365546</v>
      </c>
      <c r="C178" s="3">
        <v>7.1417675830311111E-2</v>
      </c>
    </row>
    <row r="179" spans="1:3" x14ac:dyDescent="0.25">
      <c r="A179" s="3">
        <v>145</v>
      </c>
      <c r="B179" s="3">
        <v>17.513214011712328</v>
      </c>
      <c r="C179" s="3">
        <v>1.6354202557584081</v>
      </c>
    </row>
    <row r="180" spans="1:3" x14ac:dyDescent="0.25">
      <c r="A180" s="3">
        <v>146</v>
      </c>
      <c r="B180" s="3">
        <v>17.368233539652735</v>
      </c>
      <c r="C180" s="3">
        <v>2.9767991789671342</v>
      </c>
    </row>
    <row r="181" spans="1:3" x14ac:dyDescent="0.25">
      <c r="A181" s="3">
        <v>147</v>
      </c>
      <c r="B181" s="3">
        <v>17.250102921987125</v>
      </c>
      <c r="C181" s="3">
        <v>10.244910268927232</v>
      </c>
    </row>
    <row r="182" spans="1:3" x14ac:dyDescent="0.25">
      <c r="A182" s="3">
        <v>148</v>
      </c>
      <c r="B182" s="3">
        <v>14.662197870222581</v>
      </c>
      <c r="C182" s="3">
        <v>16.304073168468491</v>
      </c>
    </row>
    <row r="183" spans="1:3" x14ac:dyDescent="0.25">
      <c r="A183" s="3">
        <v>149</v>
      </c>
      <c r="B183" s="3">
        <v>15.232792878657934</v>
      </c>
      <c r="C183" s="3">
        <v>7.2585132399548034</v>
      </c>
    </row>
    <row r="184" spans="1:3" x14ac:dyDescent="0.25">
      <c r="A184" s="3">
        <v>150</v>
      </c>
      <c r="B184" s="3">
        <v>14.900001500049674</v>
      </c>
      <c r="C184" s="3">
        <v>6.0296483151479716</v>
      </c>
    </row>
    <row r="185" spans="1:3" x14ac:dyDescent="0.25">
      <c r="A185" s="3">
        <v>151</v>
      </c>
      <c r="B185" s="3">
        <v>14.652325361785993</v>
      </c>
      <c r="C185" s="3">
        <v>6.3460269906885305</v>
      </c>
    </row>
    <row r="186" spans="1:3" x14ac:dyDescent="0.25">
      <c r="A186" s="3">
        <v>152</v>
      </c>
      <c r="B186" s="3">
        <v>48.750254360648313</v>
      </c>
      <c r="C186" s="3">
        <v>-0.30229882189112089</v>
      </c>
    </row>
    <row r="187" spans="1:3" x14ac:dyDescent="0.25">
      <c r="A187" s="3">
        <v>153</v>
      </c>
      <c r="B187" s="3">
        <v>48.590181922258012</v>
      </c>
      <c r="C187" s="3">
        <v>1.5718374375075328</v>
      </c>
    </row>
    <row r="188" spans="1:3" x14ac:dyDescent="0.25">
      <c r="A188" s="3">
        <v>154</v>
      </c>
      <c r="B188" s="3">
        <v>47.932257413747166</v>
      </c>
      <c r="C188" s="3">
        <v>-3.6404711709512867</v>
      </c>
    </row>
    <row r="189" spans="1:3" x14ac:dyDescent="0.25">
      <c r="A189" s="3">
        <v>155</v>
      </c>
      <c r="B189" s="3">
        <v>48.342438976056407</v>
      </c>
      <c r="C189" s="3">
        <v>-2.7853825904342528</v>
      </c>
    </row>
    <row r="190" spans="1:3" x14ac:dyDescent="0.25">
      <c r="A190" s="3">
        <v>156</v>
      </c>
      <c r="B190" s="3">
        <v>22.025481572240757</v>
      </c>
      <c r="C190" s="3">
        <v>5.6432010729221389</v>
      </c>
    </row>
    <row r="191" spans="1:3" x14ac:dyDescent="0.25">
      <c r="A191" s="3">
        <v>157</v>
      </c>
      <c r="B191" s="3">
        <v>22.57775525599601</v>
      </c>
      <c r="C191" s="3">
        <v>3.0808114558023689</v>
      </c>
    </row>
    <row r="192" spans="1:3" x14ac:dyDescent="0.25">
      <c r="A192" s="3">
        <v>158</v>
      </c>
      <c r="B192" s="3">
        <v>22.340013875471001</v>
      </c>
      <c r="C192" s="3">
        <v>3.2250059995999791</v>
      </c>
    </row>
    <row r="193" spans="1:3" x14ac:dyDescent="0.25">
      <c r="A193" s="3">
        <v>159</v>
      </c>
      <c r="B193" s="3">
        <v>22.5489221150814</v>
      </c>
      <c r="C193" s="3">
        <v>-0.8851322968832811</v>
      </c>
    </row>
    <row r="194" spans="1:3" x14ac:dyDescent="0.25">
      <c r="A194" s="3">
        <v>160</v>
      </c>
      <c r="B194" s="3">
        <v>20.815600100017328</v>
      </c>
      <c r="C194" s="3">
        <v>3.1902450513816731</v>
      </c>
    </row>
    <row r="195" spans="1:3" x14ac:dyDescent="0.25">
      <c r="A195" s="3">
        <v>161</v>
      </c>
      <c r="B195" s="3">
        <v>19.7601054237171</v>
      </c>
      <c r="C195" s="3">
        <v>4.6374780710965311</v>
      </c>
    </row>
    <row r="196" spans="1:3" x14ac:dyDescent="0.25">
      <c r="A196" s="3">
        <v>162</v>
      </c>
      <c r="B196" s="3">
        <v>19.349571748919534</v>
      </c>
      <c r="C196" s="3">
        <v>-8.9860689968190854E-5</v>
      </c>
    </row>
    <row r="197" spans="1:3" x14ac:dyDescent="0.25">
      <c r="A197" s="3">
        <v>163</v>
      </c>
      <c r="B197" s="3">
        <v>19.625144465502839</v>
      </c>
      <c r="C197" s="3">
        <v>-1.2765206122918293</v>
      </c>
    </row>
    <row r="198" spans="1:3" x14ac:dyDescent="0.25">
      <c r="A198" s="3">
        <v>164</v>
      </c>
      <c r="B198" s="3">
        <v>23.752646100032287</v>
      </c>
      <c r="C198" s="3">
        <v>-5.0317874741855384</v>
      </c>
    </row>
    <row r="199" spans="1:3" x14ac:dyDescent="0.25">
      <c r="A199" s="3">
        <v>165</v>
      </c>
      <c r="B199" s="3">
        <v>23.689131924478307</v>
      </c>
      <c r="C199" s="3">
        <v>-5.1858589061551221</v>
      </c>
    </row>
    <row r="200" spans="1:3" x14ac:dyDescent="0.25">
      <c r="A200" s="3">
        <v>166</v>
      </c>
      <c r="B200" s="3">
        <v>23.532847940510862</v>
      </c>
      <c r="C200" s="3">
        <v>-4.5658520625680197</v>
      </c>
    </row>
    <row r="201" spans="1:3" x14ac:dyDescent="0.25">
      <c r="A201" s="3">
        <v>167</v>
      </c>
      <c r="B201" s="3">
        <v>23.193939999331739</v>
      </c>
      <c r="C201" s="3">
        <v>-5.0929375404703805</v>
      </c>
    </row>
    <row r="202" spans="1:3" x14ac:dyDescent="0.25">
      <c r="A202" s="3">
        <v>168</v>
      </c>
      <c r="B202" s="3">
        <v>25.721148143329344</v>
      </c>
      <c r="C202" s="3">
        <v>25.240003820352584</v>
      </c>
    </row>
    <row r="203" spans="1:3" x14ac:dyDescent="0.25">
      <c r="A203" s="3">
        <v>169</v>
      </c>
      <c r="B203" s="3">
        <v>25.608338150461542</v>
      </c>
      <c r="C203" s="3">
        <v>26.616676977779399</v>
      </c>
    </row>
    <row r="204" spans="1:3" x14ac:dyDescent="0.25">
      <c r="A204" s="3">
        <v>170</v>
      </c>
      <c r="B204" s="3">
        <v>25.344193440352651</v>
      </c>
      <c r="C204" s="3">
        <v>25.135466272756542</v>
      </c>
    </row>
    <row r="205" spans="1:3" x14ac:dyDescent="0.25">
      <c r="A205" s="3">
        <v>171</v>
      </c>
      <c r="B205" s="3">
        <v>25.144667233503391</v>
      </c>
      <c r="C205" s="3">
        <v>25.703012857499168</v>
      </c>
    </row>
    <row r="206" spans="1:3" x14ac:dyDescent="0.25">
      <c r="A206" s="3">
        <v>172</v>
      </c>
      <c r="B206" s="3">
        <v>22.395450493074932</v>
      </c>
      <c r="C206" s="3">
        <v>-17.071985336002694</v>
      </c>
    </row>
    <row r="207" spans="1:3" x14ac:dyDescent="0.25">
      <c r="A207" s="3">
        <v>173</v>
      </c>
      <c r="B207" s="3">
        <v>22.484763643250105</v>
      </c>
      <c r="C207" s="3">
        <v>-17.909564150525451</v>
      </c>
    </row>
    <row r="208" spans="1:3" x14ac:dyDescent="0.25">
      <c r="A208" s="3">
        <v>174</v>
      </c>
      <c r="B208" s="3">
        <v>22.342233098156427</v>
      </c>
      <c r="C208" s="3">
        <v>-17.653046256262769</v>
      </c>
    </row>
    <row r="209" spans="1:3" x14ac:dyDescent="0.25">
      <c r="A209" s="3">
        <v>175</v>
      </c>
      <c r="B209" s="3">
        <v>21.976901068477005</v>
      </c>
      <c r="C209" s="3">
        <v>-17.263078811990624</v>
      </c>
    </row>
    <row r="210" spans="1:3" x14ac:dyDescent="0.25">
      <c r="A210" s="3">
        <v>176</v>
      </c>
      <c r="B210" s="3">
        <v>20.875056142148317</v>
      </c>
      <c r="C210" s="3">
        <v>-1.5122168565755665</v>
      </c>
    </row>
    <row r="211" spans="1:3" x14ac:dyDescent="0.25">
      <c r="A211" s="3">
        <v>177</v>
      </c>
      <c r="B211" s="3">
        <v>21.078768005421274</v>
      </c>
      <c r="C211" s="3">
        <v>-1.9152130527067825</v>
      </c>
    </row>
    <row r="212" spans="1:3" x14ac:dyDescent="0.25">
      <c r="A212" s="3">
        <v>178</v>
      </c>
      <c r="B212" s="3">
        <v>20.86197345435459</v>
      </c>
      <c r="C212" s="3">
        <v>-1.2157303365109087</v>
      </c>
    </row>
    <row r="213" spans="1:3" x14ac:dyDescent="0.25">
      <c r="A213" s="3">
        <v>179</v>
      </c>
      <c r="B213" s="3">
        <v>20.029892308455018</v>
      </c>
      <c r="C213" s="3">
        <v>-1.9680071659342069</v>
      </c>
    </row>
    <row r="214" spans="1:3" x14ac:dyDescent="0.25">
      <c r="A214" s="3">
        <v>180</v>
      </c>
      <c r="B214" s="3">
        <v>24.162362017517843</v>
      </c>
      <c r="C214" s="3">
        <v>-9.7195634760410901</v>
      </c>
    </row>
    <row r="215" spans="1:3" x14ac:dyDescent="0.25">
      <c r="A215" s="3">
        <v>181</v>
      </c>
      <c r="B215" s="3">
        <v>22.021376075193636</v>
      </c>
      <c r="C215" s="3">
        <v>3.6258244064439289</v>
      </c>
    </row>
    <row r="216" spans="1:3" x14ac:dyDescent="0.25">
      <c r="A216" s="3">
        <v>182</v>
      </c>
      <c r="B216" s="3">
        <v>23.424176017158398</v>
      </c>
      <c r="C216" s="3">
        <v>5.4152788505309033</v>
      </c>
    </row>
    <row r="217" spans="1:3" x14ac:dyDescent="0.25">
      <c r="A217" s="3">
        <v>183</v>
      </c>
      <c r="B217" s="3">
        <v>23.135951062605113</v>
      </c>
      <c r="C217" s="3">
        <v>-2.6693420019953109</v>
      </c>
    </row>
    <row r="218" spans="1:3" x14ac:dyDescent="0.25">
      <c r="A218" s="3">
        <v>184</v>
      </c>
      <c r="B218" s="3">
        <v>23.218820319257961</v>
      </c>
      <c r="C218" s="3">
        <v>18.183408657439106</v>
      </c>
    </row>
    <row r="219" spans="1:3" x14ac:dyDescent="0.25">
      <c r="A219" s="3">
        <v>185</v>
      </c>
      <c r="B219" s="3">
        <v>23.186616822008936</v>
      </c>
      <c r="C219" s="3">
        <v>8.290791828683659</v>
      </c>
    </row>
    <row r="220" spans="1:3" x14ac:dyDescent="0.25">
      <c r="A220" s="3">
        <v>186</v>
      </c>
      <c r="B220" s="3">
        <v>23.13438886595446</v>
      </c>
      <c r="C220" s="3">
        <v>6.6580681748846402</v>
      </c>
    </row>
    <row r="221" spans="1:3" x14ac:dyDescent="0.25">
      <c r="A221" s="3">
        <v>187</v>
      </c>
      <c r="B221" s="3">
        <v>23.227164264016295</v>
      </c>
      <c r="C221" s="3">
        <v>5.8940583827360484</v>
      </c>
    </row>
    <row r="222" spans="1:3" x14ac:dyDescent="0.25">
      <c r="A222" s="3">
        <v>188</v>
      </c>
      <c r="B222" s="3">
        <v>27.682972232796416</v>
      </c>
      <c r="C222" s="3">
        <v>-24.00310536688146</v>
      </c>
    </row>
    <row r="223" spans="1:3" x14ac:dyDescent="0.25">
      <c r="A223" s="3">
        <v>189</v>
      </c>
      <c r="B223" s="3">
        <v>27.904747131596132</v>
      </c>
      <c r="C223" s="3">
        <v>-23.698875535359804</v>
      </c>
    </row>
    <row r="224" spans="1:3" x14ac:dyDescent="0.25">
      <c r="A224" s="3">
        <v>190</v>
      </c>
      <c r="B224" s="3">
        <v>27.814795659636232</v>
      </c>
      <c r="C224" s="3">
        <v>-23.677413970947264</v>
      </c>
    </row>
    <row r="225" spans="1:3" x14ac:dyDescent="0.25">
      <c r="A225" s="3">
        <v>191</v>
      </c>
      <c r="B225" s="3">
        <v>27.841686614061011</v>
      </c>
      <c r="C225" s="3">
        <v>-23.644204495881539</v>
      </c>
    </row>
    <row r="226" spans="1:3" x14ac:dyDescent="0.25">
      <c r="A226" s="3">
        <v>192</v>
      </c>
      <c r="B226" s="3">
        <v>18.146323009033924</v>
      </c>
      <c r="C226" s="3">
        <v>-12.350735683444537</v>
      </c>
    </row>
    <row r="227" spans="1:3" x14ac:dyDescent="0.25">
      <c r="A227" s="3">
        <v>193</v>
      </c>
      <c r="B227" s="3">
        <v>17.895058682787415</v>
      </c>
      <c r="C227" s="3">
        <v>-12.31764029796385</v>
      </c>
    </row>
    <row r="228" spans="1:3" x14ac:dyDescent="0.25">
      <c r="A228" s="3">
        <v>194</v>
      </c>
      <c r="B228" s="3">
        <v>18.014617734114271</v>
      </c>
      <c r="C228" s="3">
        <v>-12.675977195228784</v>
      </c>
    </row>
    <row r="229" spans="1:3" x14ac:dyDescent="0.25">
      <c r="A229" s="3">
        <v>195</v>
      </c>
      <c r="B229" s="3">
        <v>17.921461721076422</v>
      </c>
      <c r="C229" s="3">
        <v>-13.023434105302139</v>
      </c>
    </row>
    <row r="230" spans="1:3" x14ac:dyDescent="0.25">
      <c r="A230" s="3">
        <v>196</v>
      </c>
      <c r="B230" s="3">
        <v>20.799689343177707</v>
      </c>
      <c r="C230" s="3">
        <v>6.9502155670756842</v>
      </c>
    </row>
    <row r="231" spans="1:3" x14ac:dyDescent="0.25">
      <c r="A231" s="3">
        <v>197</v>
      </c>
      <c r="B231" s="3">
        <v>20.80924160143924</v>
      </c>
      <c r="C231" s="3">
        <v>-4.1842594662384407</v>
      </c>
    </row>
    <row r="232" spans="1:3" x14ac:dyDescent="0.25">
      <c r="A232" s="3">
        <v>198</v>
      </c>
      <c r="B232" s="3">
        <v>20.656526786985165</v>
      </c>
      <c r="C232" s="3">
        <v>-1.0822761057862564</v>
      </c>
    </row>
    <row r="233" spans="1:3" x14ac:dyDescent="0.25">
      <c r="A233" s="3">
        <v>199</v>
      </c>
      <c r="B233" s="3">
        <v>20.507439957917278</v>
      </c>
      <c r="C233" s="3">
        <v>1.5539948485016808</v>
      </c>
    </row>
    <row r="234" spans="1:3" x14ac:dyDescent="0.25">
      <c r="A234" s="3">
        <v>200</v>
      </c>
      <c r="B234" s="3">
        <v>22.013521877710172</v>
      </c>
      <c r="C234" s="3">
        <v>-13.765861911468036</v>
      </c>
    </row>
    <row r="235" spans="1:3" x14ac:dyDescent="0.25">
      <c r="A235" s="3">
        <v>201</v>
      </c>
      <c r="B235" s="3">
        <v>21.948765459407056</v>
      </c>
      <c r="C235" s="3">
        <v>-10.099899198152166</v>
      </c>
    </row>
    <row r="236" spans="1:3" x14ac:dyDescent="0.25">
      <c r="A236" s="3">
        <v>202</v>
      </c>
      <c r="B236" s="3">
        <v>21.669144981689143</v>
      </c>
      <c r="C236" s="3">
        <v>-12.053069543880431</v>
      </c>
    </row>
    <row r="237" spans="1:3" x14ac:dyDescent="0.25">
      <c r="A237" s="3">
        <v>203</v>
      </c>
      <c r="B237" s="3">
        <v>21.268614887752602</v>
      </c>
      <c r="C237" s="3">
        <v>-11.824375396422118</v>
      </c>
    </row>
    <row r="238" spans="1:3" x14ac:dyDescent="0.25">
      <c r="A238" s="3">
        <v>204</v>
      </c>
      <c r="B238" s="3">
        <v>22.711835197147998</v>
      </c>
      <c r="C238" s="3">
        <v>-2.115556163212478</v>
      </c>
    </row>
    <row r="239" spans="1:3" x14ac:dyDescent="0.25">
      <c r="A239" s="3">
        <v>205</v>
      </c>
      <c r="B239" s="3">
        <v>22.603646879104868</v>
      </c>
      <c r="C239" s="3">
        <v>0.99264733762730373</v>
      </c>
    </row>
    <row r="240" spans="1:3" x14ac:dyDescent="0.25">
      <c r="A240" s="3">
        <v>206</v>
      </c>
      <c r="B240" s="3">
        <v>22.446383491281566</v>
      </c>
      <c r="C240" s="3">
        <v>-13.794108314864143</v>
      </c>
    </row>
    <row r="241" spans="1:3" x14ac:dyDescent="0.25">
      <c r="A241" s="3">
        <v>207</v>
      </c>
      <c r="B241" s="3">
        <v>22.383847185752902</v>
      </c>
      <c r="C241" s="3">
        <v>-14.249830178841854</v>
      </c>
    </row>
    <row r="242" spans="1:3" x14ac:dyDescent="0.25">
      <c r="A242" s="3">
        <v>208</v>
      </c>
      <c r="B242" s="3">
        <v>22.038092555119476</v>
      </c>
      <c r="C242" s="3">
        <v>21.222797001328431</v>
      </c>
    </row>
    <row r="243" spans="1:3" x14ac:dyDescent="0.25">
      <c r="A243" s="3">
        <v>209</v>
      </c>
      <c r="B243" s="3">
        <v>22.070567090001159</v>
      </c>
      <c r="C243" s="3">
        <v>26.002098424207436</v>
      </c>
    </row>
    <row r="244" spans="1:3" x14ac:dyDescent="0.25">
      <c r="A244" s="3">
        <v>210</v>
      </c>
      <c r="B244" s="3">
        <v>22.172864090065509</v>
      </c>
      <c r="C244" s="3">
        <v>24.823552489602108</v>
      </c>
    </row>
    <row r="245" spans="1:3" x14ac:dyDescent="0.25">
      <c r="A245" s="3">
        <v>211</v>
      </c>
      <c r="B245" s="3">
        <v>21.685540446995962</v>
      </c>
      <c r="C245" s="3">
        <v>25.761673353878667</v>
      </c>
    </row>
    <row r="246" spans="1:3" x14ac:dyDescent="0.25">
      <c r="A246" s="3">
        <v>212</v>
      </c>
      <c r="B246" s="3">
        <v>25.074037874931644</v>
      </c>
      <c r="C246" s="3">
        <v>19.462165466508555</v>
      </c>
    </row>
    <row r="247" spans="1:3" x14ac:dyDescent="0.25">
      <c r="A247" s="3">
        <v>213</v>
      </c>
      <c r="B247" s="3">
        <v>25.418027307930267</v>
      </c>
      <c r="C247" s="3">
        <v>18.094460865632172</v>
      </c>
    </row>
    <row r="248" spans="1:3" x14ac:dyDescent="0.25">
      <c r="A248" s="3">
        <v>214</v>
      </c>
      <c r="B248" s="3">
        <v>25.626324468583256</v>
      </c>
      <c r="C248" s="3">
        <v>18.269129731533233</v>
      </c>
    </row>
    <row r="249" spans="1:3" x14ac:dyDescent="0.25">
      <c r="A249" s="3">
        <v>215</v>
      </c>
      <c r="B249" s="3">
        <v>25.56745095312607</v>
      </c>
      <c r="C249" s="3">
        <v>17.122652487473935</v>
      </c>
    </row>
    <row r="250" spans="1:3" x14ac:dyDescent="0.25">
      <c r="A250" s="3">
        <v>216</v>
      </c>
      <c r="B250" s="3">
        <v>17.902840249602935</v>
      </c>
      <c r="C250" s="3">
        <v>10.550596235321475</v>
      </c>
    </row>
    <row r="251" spans="1:3" x14ac:dyDescent="0.25">
      <c r="A251" s="3">
        <v>217</v>
      </c>
      <c r="B251" s="3">
        <v>18.387336640473833</v>
      </c>
      <c r="C251" s="3">
        <v>12.207827263302807</v>
      </c>
    </row>
    <row r="252" spans="1:3" x14ac:dyDescent="0.25">
      <c r="A252" s="3">
        <v>218</v>
      </c>
      <c r="B252" s="3">
        <v>17.831313396310982</v>
      </c>
      <c r="C252" s="3">
        <v>10.94905200415981</v>
      </c>
    </row>
    <row r="253" spans="1:3" x14ac:dyDescent="0.25">
      <c r="A253" s="3">
        <v>219</v>
      </c>
      <c r="B253" s="3">
        <v>17.589007916844366</v>
      </c>
      <c r="C253" s="3">
        <v>10.879993968137072</v>
      </c>
    </row>
    <row r="254" spans="1:3" x14ac:dyDescent="0.25">
      <c r="A254" s="3">
        <v>220</v>
      </c>
      <c r="B254" s="3">
        <v>18.655481131359299</v>
      </c>
      <c r="C254" s="3">
        <v>7.9589697098956691</v>
      </c>
    </row>
    <row r="255" spans="1:3" x14ac:dyDescent="0.25">
      <c r="A255" s="3">
        <v>221</v>
      </c>
      <c r="B255" s="3">
        <v>18.626539695231276</v>
      </c>
      <c r="C255" s="3">
        <v>6.4253535903238159</v>
      </c>
    </row>
    <row r="256" spans="1:3" x14ac:dyDescent="0.25">
      <c r="A256" s="3">
        <v>222</v>
      </c>
      <c r="B256" s="3">
        <v>18.954421532410308</v>
      </c>
      <c r="C256" s="3">
        <v>6.729955155164987</v>
      </c>
    </row>
    <row r="257" spans="1:3" x14ac:dyDescent="0.25">
      <c r="A257" s="3">
        <v>223</v>
      </c>
      <c r="B257" s="3">
        <v>18.347875688826896</v>
      </c>
      <c r="C257" s="3">
        <v>7.8723801037976529</v>
      </c>
    </row>
    <row r="258" spans="1:3" x14ac:dyDescent="0.25">
      <c r="A258" s="3">
        <v>224</v>
      </c>
      <c r="B258" s="3">
        <v>19.001854296974855</v>
      </c>
      <c r="C258" s="3">
        <v>-11.214251828521324</v>
      </c>
    </row>
    <row r="259" spans="1:3" x14ac:dyDescent="0.25">
      <c r="A259" s="3">
        <v>225</v>
      </c>
      <c r="B259" s="3">
        <v>19.73393195714565</v>
      </c>
      <c r="C259" s="3">
        <v>-11.615633697926997</v>
      </c>
    </row>
    <row r="260" spans="1:3" x14ac:dyDescent="0.25">
      <c r="A260" s="3">
        <v>226</v>
      </c>
      <c r="B260" s="3">
        <v>19.526976249264447</v>
      </c>
      <c r="C260" s="3">
        <v>-11.578669731202085</v>
      </c>
    </row>
    <row r="261" spans="1:3" x14ac:dyDescent="0.25">
      <c r="A261" s="3">
        <v>227</v>
      </c>
      <c r="B261" s="3">
        <v>19.104926583805852</v>
      </c>
      <c r="C261" s="3">
        <v>-10.893401367612388</v>
      </c>
    </row>
    <row r="262" spans="1:3" x14ac:dyDescent="0.25">
      <c r="A262" s="3">
        <v>228</v>
      </c>
      <c r="B262" s="3">
        <v>20.816301458143677</v>
      </c>
      <c r="C262" s="3">
        <v>-14.562570489220452</v>
      </c>
    </row>
    <row r="263" spans="1:3" x14ac:dyDescent="0.25">
      <c r="A263" s="3">
        <v>229</v>
      </c>
      <c r="B263" s="3">
        <v>20.79373729764437</v>
      </c>
      <c r="C263" s="3">
        <v>-14.901771244296032</v>
      </c>
    </row>
    <row r="264" spans="1:3" x14ac:dyDescent="0.25">
      <c r="A264" s="3">
        <v>230</v>
      </c>
      <c r="B264" s="3">
        <v>17.907009394250331</v>
      </c>
      <c r="C264" s="3">
        <v>-11.300035213998267</v>
      </c>
    </row>
    <row r="265" spans="1:3" x14ac:dyDescent="0.25">
      <c r="A265" s="3">
        <v>231</v>
      </c>
      <c r="B265" s="3">
        <v>17.928122048025443</v>
      </c>
      <c r="C265" s="3">
        <v>-11.213219425995813</v>
      </c>
    </row>
    <row r="266" spans="1:3" x14ac:dyDescent="0.25">
      <c r="A266" s="3">
        <v>232</v>
      </c>
      <c r="B266" s="3">
        <v>21.670370918267587</v>
      </c>
      <c r="C266" s="3">
        <v>-3.923440769266211</v>
      </c>
    </row>
    <row r="267" spans="1:3" x14ac:dyDescent="0.25">
      <c r="A267" s="3">
        <v>233</v>
      </c>
      <c r="B267" s="3">
        <v>22.054457830149556</v>
      </c>
      <c r="C267" s="3">
        <v>-2.967598492895867</v>
      </c>
    </row>
    <row r="268" spans="1:3" x14ac:dyDescent="0.25">
      <c r="A268" s="3">
        <v>234</v>
      </c>
      <c r="B268" s="3">
        <v>21.917909886142159</v>
      </c>
      <c r="C268" s="3">
        <v>-3.8102422444280108</v>
      </c>
    </row>
    <row r="269" spans="1:3" x14ac:dyDescent="0.25">
      <c r="A269" s="3">
        <v>235</v>
      </c>
      <c r="B269" s="3">
        <v>21.849082802420025</v>
      </c>
      <c r="C269" s="3">
        <v>-2.1232969609864689</v>
      </c>
    </row>
    <row r="270" spans="1:3" x14ac:dyDescent="0.25">
      <c r="A270" s="3">
        <v>236</v>
      </c>
      <c r="B270" s="3">
        <v>29.368228419402453</v>
      </c>
      <c r="C270" s="3">
        <v>-28.374192634114181</v>
      </c>
    </row>
    <row r="271" spans="1:3" x14ac:dyDescent="0.25">
      <c r="A271" s="3">
        <v>237</v>
      </c>
      <c r="B271" s="3">
        <v>29.937867260369618</v>
      </c>
      <c r="C271" s="3">
        <v>-27.937336145914454</v>
      </c>
    </row>
    <row r="272" spans="1:3" x14ac:dyDescent="0.25">
      <c r="A272" s="3">
        <v>238</v>
      </c>
      <c r="B272" s="3">
        <v>30.090081195010217</v>
      </c>
      <c r="C272" s="3">
        <v>-27.476256969104316</v>
      </c>
    </row>
    <row r="273" spans="1:3" x14ac:dyDescent="0.25">
      <c r="A273" s="3">
        <v>239</v>
      </c>
      <c r="B273" s="3">
        <v>29.950835488473913</v>
      </c>
      <c r="C273" s="3">
        <v>-19.444703750937563</v>
      </c>
    </row>
    <row r="274" spans="1:3" x14ac:dyDescent="0.25">
      <c r="A274" s="3">
        <v>240</v>
      </c>
      <c r="B274" s="3">
        <v>44.328821397730444</v>
      </c>
      <c r="C274" s="3">
        <v>-8.1970114954287396</v>
      </c>
    </row>
    <row r="275" spans="1:3" x14ac:dyDescent="0.25">
      <c r="A275" s="3">
        <v>241</v>
      </c>
      <c r="B275" s="3">
        <v>45.501103869851434</v>
      </c>
      <c r="C275" s="3">
        <v>-26.796543393975693</v>
      </c>
    </row>
    <row r="276" spans="1:3" x14ac:dyDescent="0.25">
      <c r="A276" s="3">
        <v>242</v>
      </c>
      <c r="B276" s="3">
        <v>45.482257117952884</v>
      </c>
      <c r="C276" s="3">
        <v>16.336605624697384</v>
      </c>
    </row>
    <row r="277" spans="1:3" x14ac:dyDescent="0.25">
      <c r="A277" s="3">
        <v>243</v>
      </c>
      <c r="B277" s="3">
        <v>45.189771818112106</v>
      </c>
      <c r="C277" s="3">
        <v>13.126626974917016</v>
      </c>
    </row>
    <row r="278" spans="1:3" x14ac:dyDescent="0.25">
      <c r="A278" s="3">
        <v>244</v>
      </c>
      <c r="B278" s="3">
        <v>16.044154171881324</v>
      </c>
      <c r="C278" s="3">
        <v>17.354946585076426</v>
      </c>
    </row>
    <row r="279" spans="1:3" x14ac:dyDescent="0.25">
      <c r="A279" s="3">
        <v>245</v>
      </c>
      <c r="B279" s="3">
        <v>15.75613835132188</v>
      </c>
      <c r="C279" s="3">
        <v>17.082635140270604</v>
      </c>
    </row>
    <row r="280" spans="1:3" x14ac:dyDescent="0.25">
      <c r="A280" s="3">
        <v>246</v>
      </c>
      <c r="B280" s="3">
        <v>14.801578025543064</v>
      </c>
      <c r="C280" s="3">
        <v>-0.50705306128638306</v>
      </c>
    </row>
    <row r="281" spans="1:3" x14ac:dyDescent="0.25">
      <c r="A281" s="3">
        <v>247</v>
      </c>
      <c r="B281" s="3">
        <v>15.183880172781553</v>
      </c>
      <c r="C281" s="3">
        <v>0.29202198270403734</v>
      </c>
    </row>
    <row r="282" spans="1:3" x14ac:dyDescent="0.25">
      <c r="A282" s="3">
        <v>248</v>
      </c>
      <c r="B282" s="3">
        <v>18.580669406649701</v>
      </c>
      <c r="C282" s="3">
        <v>4.20365328501466</v>
      </c>
    </row>
    <row r="283" spans="1:3" x14ac:dyDescent="0.25">
      <c r="A283" s="3">
        <v>249</v>
      </c>
      <c r="B283" s="3">
        <v>18.392941123323453</v>
      </c>
      <c r="C283" s="3">
        <v>4.1601450636624762</v>
      </c>
    </row>
    <row r="284" spans="1:3" x14ac:dyDescent="0.25">
      <c r="A284" s="3">
        <v>250</v>
      </c>
      <c r="B284" s="3">
        <v>18.082035096886546</v>
      </c>
      <c r="C284" s="3">
        <v>4.8413001017704183</v>
      </c>
    </row>
    <row r="285" spans="1:3" x14ac:dyDescent="0.25">
      <c r="A285" s="3">
        <v>251</v>
      </c>
      <c r="B285" s="3">
        <v>26.530950889520732</v>
      </c>
      <c r="C285" s="3">
        <v>-1.4609494657629618</v>
      </c>
    </row>
    <row r="286" spans="1:3" x14ac:dyDescent="0.25">
      <c r="A286" s="3">
        <v>252</v>
      </c>
      <c r="B286" s="3">
        <v>26.895884181928036</v>
      </c>
      <c r="C286" s="3">
        <v>-1.5039762366204528</v>
      </c>
    </row>
    <row r="287" spans="1:3" x14ac:dyDescent="0.25">
      <c r="A287" s="3">
        <v>253</v>
      </c>
      <c r="B287" s="3">
        <v>26.703507865995881</v>
      </c>
      <c r="C287" s="3">
        <v>-1.5014819796706114</v>
      </c>
    </row>
    <row r="288" spans="1:3" x14ac:dyDescent="0.25">
      <c r="A288" s="3">
        <v>254</v>
      </c>
      <c r="B288" s="3">
        <v>26.260914969895019</v>
      </c>
      <c r="C288" s="3">
        <v>-0.91989844803844889</v>
      </c>
    </row>
    <row r="289" spans="1:17" x14ac:dyDescent="0.25">
      <c r="A289" s="3">
        <v>255</v>
      </c>
      <c r="B289" s="3">
        <v>20.49641208084984</v>
      </c>
      <c r="C289" s="3">
        <v>5.4249537567927781</v>
      </c>
    </row>
    <row r="290" spans="1:17" x14ac:dyDescent="0.25">
      <c r="A290" s="3">
        <v>256</v>
      </c>
      <c r="B290" s="3">
        <v>20.352626813350273</v>
      </c>
      <c r="C290" s="3">
        <v>-6.8976082846110156</v>
      </c>
    </row>
    <row r="291" spans="1:17" x14ac:dyDescent="0.25">
      <c r="A291" s="3">
        <v>257</v>
      </c>
      <c r="B291" s="3">
        <v>20.294494402594488</v>
      </c>
      <c r="C291" s="3">
        <v>-7.0077811158812011</v>
      </c>
    </row>
    <row r="292" spans="1:17" x14ac:dyDescent="0.25">
      <c r="A292" s="3">
        <v>258</v>
      </c>
      <c r="B292" s="3">
        <v>20.113350570687473</v>
      </c>
      <c r="C292" s="3">
        <v>-3.8810755734214055</v>
      </c>
      <c r="Q292">
        <v>-0.5806</v>
      </c>
    </row>
    <row r="293" spans="1:17" x14ac:dyDescent="0.25">
      <c r="A293" s="3">
        <v>259</v>
      </c>
      <c r="B293" s="3">
        <v>35.948768215628021</v>
      </c>
      <c r="C293" s="3">
        <v>39.048449988444531</v>
      </c>
      <c r="Q293">
        <f>_xlfn.T.DIST(Q292,140,1)*2</f>
        <v>0.56244347835948483</v>
      </c>
    </row>
    <row r="294" spans="1:17" x14ac:dyDescent="0.25">
      <c r="A294" s="3">
        <v>260</v>
      </c>
      <c r="B294" s="3">
        <v>35.369472025132865</v>
      </c>
      <c r="C294" s="3">
        <v>37.303980405278438</v>
      </c>
    </row>
    <row r="295" spans="1:17" x14ac:dyDescent="0.25">
      <c r="A295" s="3">
        <v>261</v>
      </c>
      <c r="B295" s="3">
        <v>35.164288010801762</v>
      </c>
      <c r="C295" s="3">
        <v>38.022895800328094</v>
      </c>
    </row>
    <row r="296" spans="1:17" x14ac:dyDescent="0.25">
      <c r="A296" s="3">
        <v>262</v>
      </c>
      <c r="B296" s="3">
        <v>34.859040420015624</v>
      </c>
      <c r="C296" s="3">
        <v>35.019369715878931</v>
      </c>
    </row>
    <row r="297" spans="1:17" x14ac:dyDescent="0.25">
      <c r="A297" s="3">
        <v>263</v>
      </c>
      <c r="B297" s="3">
        <v>21.438448214514505</v>
      </c>
      <c r="C297" s="3">
        <v>-3.1043883481965757</v>
      </c>
    </row>
    <row r="298" spans="1:17" x14ac:dyDescent="0.25">
      <c r="A298" s="3">
        <v>264</v>
      </c>
      <c r="B298" s="3">
        <v>21.53678086819378</v>
      </c>
      <c r="C298" s="3">
        <v>-4.6956611228515861</v>
      </c>
    </row>
    <row r="299" spans="1:17" x14ac:dyDescent="0.25">
      <c r="A299" s="3">
        <v>265</v>
      </c>
      <c r="B299" s="3">
        <v>21.101681728464293</v>
      </c>
      <c r="C299" s="3">
        <v>-4.5031825998232549</v>
      </c>
    </row>
    <row r="300" spans="1:17" x14ac:dyDescent="0.25">
      <c r="A300" s="3">
        <v>266</v>
      </c>
      <c r="B300" s="3">
        <v>21.378726821469176</v>
      </c>
      <c r="C300" s="3">
        <v>-6.9289886103881813</v>
      </c>
    </row>
    <row r="301" spans="1:17" x14ac:dyDescent="0.25">
      <c r="A301" s="3">
        <v>267</v>
      </c>
      <c r="B301" s="3">
        <v>24.60096687236496</v>
      </c>
      <c r="C301" s="3">
        <v>-5.7993413060107279</v>
      </c>
    </row>
    <row r="302" spans="1:17" x14ac:dyDescent="0.25">
      <c r="A302" s="3">
        <v>268</v>
      </c>
      <c r="B302" s="3">
        <v>24.0219781566215</v>
      </c>
      <c r="C302" s="3">
        <v>-4.7808772640631574</v>
      </c>
    </row>
    <row r="303" spans="1:17" x14ac:dyDescent="0.25">
      <c r="A303" s="3">
        <v>269</v>
      </c>
      <c r="B303" s="3">
        <v>24.058324767923008</v>
      </c>
      <c r="C303" s="3">
        <v>-5.4351678586314875</v>
      </c>
    </row>
    <row r="304" spans="1:17" ht="15.75" thickBot="1" x14ac:dyDescent="0.3">
      <c r="A304" s="4">
        <v>270</v>
      </c>
      <c r="B304" s="4">
        <v>23.836308813505187</v>
      </c>
      <c r="C304" s="4">
        <v>-4.6759605037346361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H10" sqref="H10"/>
    </sheetView>
  </sheetViews>
  <sheetFormatPr defaultRowHeight="15" x14ac:dyDescent="0.25"/>
  <sheetData>
    <row r="1" spans="1:9" x14ac:dyDescent="0.25">
      <c r="A1" t="s">
        <v>80</v>
      </c>
    </row>
    <row r="2" spans="1:9" ht="15.75" thickBot="1" x14ac:dyDescent="0.3"/>
    <row r="3" spans="1:9" x14ac:dyDescent="0.25">
      <c r="A3" s="6" t="s">
        <v>81</v>
      </c>
      <c r="B3" s="6"/>
    </row>
    <row r="4" spans="1:9" x14ac:dyDescent="0.25">
      <c r="A4" s="3" t="s">
        <v>82</v>
      </c>
      <c r="B4" s="3">
        <v>0.53628310001850288</v>
      </c>
    </row>
    <row r="5" spans="1:9" x14ac:dyDescent="0.25">
      <c r="A5" s="3" t="s">
        <v>83</v>
      </c>
      <c r="B5" s="3">
        <v>0.28759956336545556</v>
      </c>
    </row>
    <row r="6" spans="1:9" x14ac:dyDescent="0.25">
      <c r="A6" s="3" t="s">
        <v>84</v>
      </c>
      <c r="B6" s="3">
        <v>0.25722590133840134</v>
      </c>
    </row>
    <row r="7" spans="1:9" x14ac:dyDescent="0.25">
      <c r="A7" s="3" t="s">
        <v>85</v>
      </c>
      <c r="B7" s="3">
        <v>202.57236032640796</v>
      </c>
    </row>
    <row r="8" spans="1:9" ht="15.75" thickBot="1" x14ac:dyDescent="0.3">
      <c r="A8" s="4" t="s">
        <v>86</v>
      </c>
      <c r="B8" s="4">
        <v>270</v>
      </c>
    </row>
    <row r="9" spans="1:9" x14ac:dyDescent="0.25">
      <c r="H9">
        <f>270*B5</f>
        <v>77.651882108673007</v>
      </c>
    </row>
    <row r="10" spans="1:9" ht="15.75" thickBot="1" x14ac:dyDescent="0.3">
      <c r="A10" t="s">
        <v>87</v>
      </c>
    </row>
    <row r="11" spans="1:9" x14ac:dyDescent="0.25">
      <c r="A11" s="5"/>
      <c r="B11" s="5" t="s">
        <v>92</v>
      </c>
      <c r="C11" s="5" t="s">
        <v>93</v>
      </c>
      <c r="D11" s="5" t="s">
        <v>94</v>
      </c>
      <c r="E11" s="5" t="s">
        <v>95</v>
      </c>
      <c r="F11" s="5" t="s">
        <v>96</v>
      </c>
    </row>
    <row r="12" spans="1:9" x14ac:dyDescent="0.25">
      <c r="A12" s="3" t="s">
        <v>88</v>
      </c>
      <c r="B12" s="3">
        <v>11</v>
      </c>
      <c r="C12" s="3">
        <v>4274094.5791503266</v>
      </c>
      <c r="D12" s="3">
        <v>388554.05265002971</v>
      </c>
      <c r="E12" s="3">
        <v>9.4687154650396419</v>
      </c>
      <c r="F12" s="3">
        <v>2.6545868390033462E-14</v>
      </c>
    </row>
    <row r="13" spans="1:9" x14ac:dyDescent="0.25">
      <c r="A13" s="3" t="s">
        <v>89</v>
      </c>
      <c r="B13" s="3">
        <v>258</v>
      </c>
      <c r="C13" s="3">
        <v>10587174.781398712</v>
      </c>
      <c r="D13" s="3">
        <v>41035.561168212058</v>
      </c>
      <c r="E13" s="3"/>
      <c r="F13" s="3"/>
    </row>
    <row r="14" spans="1:9" ht="15.75" thickBot="1" x14ac:dyDescent="0.3">
      <c r="A14" s="4" t="s">
        <v>90</v>
      </c>
      <c r="B14" s="4">
        <v>269</v>
      </c>
      <c r="C14" s="4">
        <v>14861269.360549038</v>
      </c>
      <c r="D14" s="4"/>
      <c r="E14" s="4"/>
      <c r="F14" s="4"/>
    </row>
    <row r="15" spans="1:9" ht="15.75" thickBot="1" x14ac:dyDescent="0.3"/>
    <row r="16" spans="1:9" x14ac:dyDescent="0.25">
      <c r="A16" s="5"/>
      <c r="B16" s="5" t="s">
        <v>97</v>
      </c>
      <c r="C16" s="5" t="s">
        <v>85</v>
      </c>
      <c r="D16" s="5" t="s">
        <v>98</v>
      </c>
      <c r="E16" s="5" t="s">
        <v>99</v>
      </c>
      <c r="F16" s="5" t="s">
        <v>100</v>
      </c>
      <c r="G16" s="5" t="s">
        <v>101</v>
      </c>
      <c r="H16" s="5" t="s">
        <v>102</v>
      </c>
      <c r="I16" s="5" t="s">
        <v>103</v>
      </c>
    </row>
    <row r="17" spans="1:9" x14ac:dyDescent="0.25">
      <c r="A17" s="3" t="s">
        <v>91</v>
      </c>
      <c r="B17" s="3">
        <v>-1727.8512887756929</v>
      </c>
      <c r="C17" s="3">
        <v>908.17329104413295</v>
      </c>
      <c r="D17" s="3">
        <v>-1.9025568201737915</v>
      </c>
      <c r="E17" s="3">
        <v>5.821176986762578E-2</v>
      </c>
      <c r="F17" s="3">
        <v>-3516.2273924404089</v>
      </c>
      <c r="G17" s="3">
        <v>60.524814889023446</v>
      </c>
      <c r="H17" s="3">
        <v>-3516.2273924404089</v>
      </c>
      <c r="I17" s="3">
        <v>60.524814889023446</v>
      </c>
    </row>
    <row r="18" spans="1:9" x14ac:dyDescent="0.25">
      <c r="A18" s="3" t="s">
        <v>79</v>
      </c>
      <c r="B18" s="3">
        <v>-17.790354291086302</v>
      </c>
      <c r="C18" s="3">
        <v>11.3736658620971</v>
      </c>
      <c r="D18" s="3">
        <v>-1.5641706470710472</v>
      </c>
      <c r="E18" s="3">
        <v>0.11900321447442398</v>
      </c>
      <c r="F18" s="3">
        <v>-40.187392873289184</v>
      </c>
      <c r="G18" s="3">
        <v>4.6066842911165757</v>
      </c>
      <c r="H18" s="3">
        <v>-40.187392873289184</v>
      </c>
      <c r="I18" s="3">
        <v>4.6066842911165757</v>
      </c>
    </row>
    <row r="19" spans="1:9" x14ac:dyDescent="0.25">
      <c r="A19" s="3" t="s">
        <v>3</v>
      </c>
      <c r="B19" s="3">
        <v>292.76689174618537</v>
      </c>
      <c r="C19" s="3">
        <v>163.48679196135228</v>
      </c>
      <c r="D19" s="3">
        <v>1.7907678549065569</v>
      </c>
      <c r="E19" s="3">
        <v>7.4502818075194613E-2</v>
      </c>
      <c r="F19" s="3">
        <v>-29.171525615043947</v>
      </c>
      <c r="G19" s="3">
        <v>614.70530910741468</v>
      </c>
      <c r="H19" s="3">
        <v>-29.171525615043947</v>
      </c>
      <c r="I19" s="3">
        <v>614.70530910741468</v>
      </c>
    </row>
    <row r="20" spans="1:9" x14ac:dyDescent="0.25">
      <c r="A20" s="3" t="s">
        <v>104</v>
      </c>
      <c r="B20" s="3">
        <v>-18.897221779903436</v>
      </c>
      <c r="C20" s="3">
        <v>9.421597776361347</v>
      </c>
      <c r="D20" s="3">
        <v>-2.0057342956537894</v>
      </c>
      <c r="E20" s="3">
        <v>4.5928670520052048E-2</v>
      </c>
      <c r="F20" s="3">
        <v>-37.450245181652498</v>
      </c>
      <c r="G20" s="3">
        <v>-0.34419837815437404</v>
      </c>
      <c r="H20" s="3">
        <v>-37.450245181652498</v>
      </c>
      <c r="I20" s="3">
        <v>-0.34419837815437404</v>
      </c>
    </row>
    <row r="21" spans="1:9" x14ac:dyDescent="0.25">
      <c r="A21" s="3" t="s">
        <v>106</v>
      </c>
      <c r="B21" s="3">
        <v>27.162664365123355</v>
      </c>
      <c r="C21" s="3">
        <v>13.881204903328648</v>
      </c>
      <c r="D21" s="3">
        <v>1.9567944248564384</v>
      </c>
      <c r="E21" s="3">
        <v>5.1450152568798022E-2</v>
      </c>
      <c r="F21" s="3">
        <v>-0.17222357310832948</v>
      </c>
      <c r="G21" s="3">
        <v>54.497552303355036</v>
      </c>
      <c r="H21" s="3">
        <v>-0.17222357310832948</v>
      </c>
      <c r="I21" s="3">
        <v>54.497552303355036</v>
      </c>
    </row>
    <row r="22" spans="1:9" x14ac:dyDescent="0.25">
      <c r="A22" s="3" t="s">
        <v>5</v>
      </c>
      <c r="B22" s="3">
        <v>20.957191650377911</v>
      </c>
      <c r="C22" s="3">
        <v>55.445941865295424</v>
      </c>
      <c r="D22" s="3">
        <v>0.37797521234814446</v>
      </c>
      <c r="E22" s="3">
        <v>0.70575979216238705</v>
      </c>
      <c r="F22" s="3">
        <v>-88.227033931806474</v>
      </c>
      <c r="G22" s="3">
        <v>130.1414172325623</v>
      </c>
      <c r="H22" s="3">
        <v>-88.227033931806474</v>
      </c>
      <c r="I22" s="3">
        <v>130.1414172325623</v>
      </c>
    </row>
    <row r="23" spans="1:9" x14ac:dyDescent="0.25">
      <c r="A23" s="3" t="s">
        <v>77</v>
      </c>
      <c r="B23" s="3">
        <v>8.8988247527642166</v>
      </c>
      <c r="C23" s="3">
        <v>9.5886679463924445</v>
      </c>
      <c r="D23" s="3">
        <v>0.92805641018283791</v>
      </c>
      <c r="E23" s="3">
        <v>0.3542457156323533</v>
      </c>
      <c r="F23" s="3">
        <v>-9.9831934594084188</v>
      </c>
      <c r="G23" s="3">
        <v>27.780842964936852</v>
      </c>
      <c r="H23" s="3">
        <v>-9.9831934594084188</v>
      </c>
      <c r="I23" s="3">
        <v>27.780842964936852</v>
      </c>
    </row>
    <row r="24" spans="1:9" x14ac:dyDescent="0.25">
      <c r="A24" s="3" t="s">
        <v>78</v>
      </c>
      <c r="B24" s="3">
        <v>7.8004966423813826</v>
      </c>
      <c r="C24" s="3">
        <v>5.001621328934772</v>
      </c>
      <c r="D24" s="3">
        <v>1.5595936056284183</v>
      </c>
      <c r="E24" s="3">
        <v>0.12008172484672129</v>
      </c>
      <c r="F24" s="3">
        <v>-2.0487030119740481</v>
      </c>
      <c r="G24" s="3">
        <v>17.649696296736813</v>
      </c>
      <c r="H24" s="3">
        <v>-2.0487030119740481</v>
      </c>
      <c r="I24" s="3">
        <v>17.649696296736813</v>
      </c>
    </row>
    <row r="25" spans="1:9" x14ac:dyDescent="0.25">
      <c r="A25" s="3" t="s">
        <v>6</v>
      </c>
      <c r="B25" s="3">
        <v>-4.0787733762511769</v>
      </c>
      <c r="C25" s="3">
        <v>2.797051054777711</v>
      </c>
      <c r="D25" s="3">
        <v>-1.4582405885241618</v>
      </c>
      <c r="E25" s="3">
        <v>0.14599047401332868</v>
      </c>
      <c r="F25" s="3">
        <v>-9.5867301906864579</v>
      </c>
      <c r="G25" s="3">
        <v>1.4291834381841042</v>
      </c>
      <c r="H25" s="3">
        <v>-9.5867301906864579</v>
      </c>
      <c r="I25" s="3">
        <v>1.4291834381841042</v>
      </c>
    </row>
    <row r="26" spans="1:9" x14ac:dyDescent="0.25">
      <c r="A26" s="3" t="s">
        <v>75</v>
      </c>
      <c r="B26" s="3">
        <v>6.3368222322259475</v>
      </c>
      <c r="C26" s="3">
        <v>2.6140229994153388</v>
      </c>
      <c r="D26" s="3">
        <v>2.4241646816586018</v>
      </c>
      <c r="E26" s="3">
        <v>1.6031478824785256E-2</v>
      </c>
      <c r="F26" s="3">
        <v>1.1892845181299458</v>
      </c>
      <c r="G26" s="3">
        <v>11.484359946321948</v>
      </c>
      <c r="H26" s="3">
        <v>1.1892845181299458</v>
      </c>
      <c r="I26" s="3">
        <v>11.484359946321948</v>
      </c>
    </row>
    <row r="27" spans="1:9" x14ac:dyDescent="0.25">
      <c r="A27" s="3" t="s">
        <v>76</v>
      </c>
      <c r="B27" s="3">
        <v>9.6364698091687249</v>
      </c>
      <c r="C27" s="3">
        <v>2.8502408810871751</v>
      </c>
      <c r="D27" s="3">
        <v>3.3809317216350712</v>
      </c>
      <c r="E27" s="3">
        <v>8.3438432777202965E-4</v>
      </c>
      <c r="F27" s="3">
        <v>4.0237715150313065</v>
      </c>
      <c r="G27" s="3">
        <v>15.249168103306143</v>
      </c>
      <c r="H27" s="3">
        <v>4.0237715150313065</v>
      </c>
      <c r="I27" s="3">
        <v>15.249168103306143</v>
      </c>
    </row>
    <row r="28" spans="1:9" ht="15.75" thickBot="1" x14ac:dyDescent="0.3">
      <c r="A28" s="4" t="s">
        <v>127</v>
      </c>
      <c r="B28" s="4">
        <v>-0.15570923293854272</v>
      </c>
      <c r="C28" s="4">
        <v>0.2032904120565088</v>
      </c>
      <c r="D28" s="4">
        <v>-0.76594479475628241</v>
      </c>
      <c r="E28" s="4">
        <v>0.44440932814674161</v>
      </c>
      <c r="F28" s="4">
        <v>-0.55602899416828211</v>
      </c>
      <c r="G28" s="4">
        <v>0.24461052829119662</v>
      </c>
      <c r="H28" s="4">
        <v>-0.55602899416828211</v>
      </c>
      <c r="I28" s="4">
        <v>0.24461052829119662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0"/>
  <sheetViews>
    <sheetView tabSelected="1" zoomScaleNormal="100" workbookViewId="0">
      <selection activeCell="A11" sqref="A11"/>
    </sheetView>
  </sheetViews>
  <sheetFormatPr defaultRowHeight="15" x14ac:dyDescent="0.25"/>
  <cols>
    <col min="1" max="1" width="31.85546875" bestFit="1" customWidth="1"/>
    <col min="2" max="2" width="5.5703125" customWidth="1"/>
    <col min="4" max="4" width="4.5703125" style="2" customWidth="1"/>
    <col min="6" max="6" width="14.5703125" customWidth="1"/>
    <col min="8" max="8" width="7.140625" style="2" customWidth="1"/>
    <col min="9" max="15" width="9.140625" style="2"/>
    <col min="18" max="18" width="10" style="2" bestFit="1" customWidth="1"/>
    <col min="19" max="20" width="14.5703125" customWidth="1"/>
    <col min="23" max="23" width="15.140625" style="2" bestFit="1" customWidth="1"/>
    <col min="25" max="25" width="14.5703125" customWidth="1"/>
  </cols>
  <sheetData>
    <row r="1" spans="1:29" x14ac:dyDescent="0.25">
      <c r="C1" s="2" t="s">
        <v>108</v>
      </c>
      <c r="D1" s="2" t="s">
        <v>79</v>
      </c>
      <c r="E1" t="s">
        <v>3</v>
      </c>
      <c r="F1" t="s">
        <v>104</v>
      </c>
      <c r="G1" t="s">
        <v>106</v>
      </c>
      <c r="H1" s="2" t="s">
        <v>5</v>
      </c>
      <c r="I1" s="2" t="s">
        <v>77</v>
      </c>
      <c r="J1" s="2" t="s">
        <v>78</v>
      </c>
      <c r="K1" s="2" t="s">
        <v>6</v>
      </c>
      <c r="L1" s="2" t="s">
        <v>75</v>
      </c>
      <c r="M1" s="2" t="s">
        <v>76</v>
      </c>
      <c r="N1" s="2" t="s">
        <v>127</v>
      </c>
      <c r="Q1" t="s">
        <v>3</v>
      </c>
      <c r="R1" s="2" t="s">
        <v>105</v>
      </c>
      <c r="S1" t="s">
        <v>104</v>
      </c>
      <c r="T1" t="s">
        <v>107</v>
      </c>
      <c r="U1" t="s">
        <v>4</v>
      </c>
      <c r="V1" t="s">
        <v>106</v>
      </c>
      <c r="X1" t="s">
        <v>3</v>
      </c>
      <c r="Y1" t="s">
        <v>104</v>
      </c>
      <c r="AA1" s="14"/>
    </row>
    <row r="2" spans="1:29" x14ac:dyDescent="0.25">
      <c r="C2" s="2"/>
      <c r="AA2" s="14"/>
    </row>
    <row r="3" spans="1:29" x14ac:dyDescent="0.25">
      <c r="A3" t="s">
        <v>9</v>
      </c>
      <c r="B3">
        <v>1</v>
      </c>
      <c r="C3">
        <v>48.193399605946617</v>
      </c>
      <c r="D3" s="2">
        <v>1</v>
      </c>
      <c r="E3">
        <v>9.0831885863156998</v>
      </c>
      <c r="F3">
        <v>82.504314894575799</v>
      </c>
      <c r="G3">
        <v>2.2407096892759584</v>
      </c>
      <c r="H3" s="2">
        <v>0</v>
      </c>
      <c r="I3" s="2">
        <v>19.7</v>
      </c>
      <c r="J3" s="2">
        <v>13.1</v>
      </c>
      <c r="K3" s="2">
        <v>2.6447131917642435</v>
      </c>
      <c r="L3" s="2">
        <v>4.5</v>
      </c>
      <c r="M3" s="2">
        <v>43.771999999999998</v>
      </c>
      <c r="N3" s="2">
        <v>54</v>
      </c>
      <c r="P3">
        <f t="shared" ref="P3:P27" si="0">EXP(E3-G3)</f>
        <v>936.8085106382988</v>
      </c>
      <c r="Q3">
        <v>23615</v>
      </c>
      <c r="R3" s="2">
        <v>187849</v>
      </c>
      <c r="S3">
        <v>557668225</v>
      </c>
      <c r="T3">
        <v>101.39759701162215</v>
      </c>
      <c r="U3">
        <v>1487.8</v>
      </c>
      <c r="V3">
        <v>7.3050537977572407</v>
      </c>
      <c r="W3" s="2">
        <f t="shared" ref="W3:W66" si="1">C3*100</f>
        <v>4819.3399605946615</v>
      </c>
      <c r="X3">
        <v>23.614999999999998</v>
      </c>
      <c r="Y3">
        <v>557.66822500000001</v>
      </c>
      <c r="Z3">
        <f t="shared" ref="Z3:Z66" si="2">AA3^2</f>
        <v>827.09656365975297</v>
      </c>
      <c r="AA3" s="3">
        <v>28.759286563817138</v>
      </c>
      <c r="AB3">
        <v>23615</v>
      </c>
      <c r="AC3">
        <v>0.62426536976582636</v>
      </c>
    </row>
    <row r="4" spans="1:29" x14ac:dyDescent="0.25">
      <c r="A4" t="s">
        <v>12</v>
      </c>
      <c r="B4">
        <v>2</v>
      </c>
      <c r="C4">
        <v>14.418393960192175</v>
      </c>
      <c r="D4" s="2">
        <v>1</v>
      </c>
      <c r="E4">
        <v>7.8050670442584895</v>
      </c>
      <c r="F4">
        <v>60.919071565369954</v>
      </c>
      <c r="G4">
        <v>0.40546510810816438</v>
      </c>
      <c r="H4" s="2">
        <v>0</v>
      </c>
      <c r="I4" s="2">
        <v>14.799999999999999</v>
      </c>
      <c r="J4" s="2">
        <v>30.299999999999997</v>
      </c>
      <c r="K4" s="2">
        <v>1.9133381676315162</v>
      </c>
      <c r="L4" s="2">
        <v>0.7</v>
      </c>
      <c r="M4" s="2">
        <v>40.774000000000001</v>
      </c>
      <c r="N4" s="2">
        <v>20</v>
      </c>
      <c r="P4">
        <f t="shared" si="0"/>
        <v>1635.3333333333333</v>
      </c>
      <c r="Q4">
        <v>24248</v>
      </c>
      <c r="R4" s="2">
        <v>193804</v>
      </c>
      <c r="S4">
        <v>587965504</v>
      </c>
      <c r="T4">
        <v>101.93102155114613</v>
      </c>
      <c r="U4">
        <v>1527.6804742748252</v>
      </c>
      <c r="V4">
        <v>7.3315058341646626</v>
      </c>
      <c r="W4" s="2">
        <f t="shared" si="1"/>
        <v>1441.8393960192175</v>
      </c>
      <c r="X4">
        <v>24.248000000000001</v>
      </c>
      <c r="Y4">
        <v>587.96550400000001</v>
      </c>
      <c r="Z4">
        <f t="shared" si="2"/>
        <v>617.8903374023165</v>
      </c>
      <c r="AA4" s="3">
        <v>24.857400053149494</v>
      </c>
      <c r="AB4">
        <v>24248</v>
      </c>
      <c r="AC4">
        <v>0.75436258092724873</v>
      </c>
    </row>
    <row r="5" spans="1:29" x14ac:dyDescent="0.25">
      <c r="A5" t="s">
        <v>13</v>
      </c>
      <c r="B5">
        <v>3</v>
      </c>
      <c r="C5">
        <v>7.2620301980521607</v>
      </c>
      <c r="D5" s="2">
        <v>1</v>
      </c>
      <c r="E5">
        <v>9.2447417986935143</v>
      </c>
      <c r="F5">
        <v>85.465250924510997</v>
      </c>
      <c r="G5">
        <v>3.0056826044071592</v>
      </c>
      <c r="H5" s="2">
        <v>0</v>
      </c>
      <c r="I5" s="2">
        <v>18.5</v>
      </c>
      <c r="J5" s="2">
        <v>20.8</v>
      </c>
      <c r="K5" s="2">
        <v>5.8057673586453706</v>
      </c>
      <c r="L5" s="2">
        <v>9.1</v>
      </c>
      <c r="M5" s="2">
        <v>41.155000000000001</v>
      </c>
      <c r="N5" s="2">
        <v>70</v>
      </c>
      <c r="P5">
        <f t="shared" si="0"/>
        <v>512.37623762376188</v>
      </c>
      <c r="Q5">
        <v>24807</v>
      </c>
      <c r="R5" s="2">
        <v>211511</v>
      </c>
      <c r="S5">
        <v>615387249</v>
      </c>
      <c r="T5">
        <v>102.39175573572363</v>
      </c>
      <c r="U5">
        <v>1562.8987762015668</v>
      </c>
      <c r="V5">
        <v>7.3542975658172995</v>
      </c>
      <c r="W5" s="2">
        <f t="shared" si="1"/>
        <v>726.20301980521606</v>
      </c>
      <c r="X5">
        <v>24.806999999999999</v>
      </c>
      <c r="Y5">
        <v>615.387249</v>
      </c>
      <c r="Z5">
        <f t="shared" si="2"/>
        <v>265.33383828147214</v>
      </c>
      <c r="AA5" s="3">
        <v>16.289071130100456</v>
      </c>
      <c r="AB5">
        <v>24807</v>
      </c>
      <c r="AC5">
        <v>0.27885730843513096</v>
      </c>
    </row>
    <row r="6" spans="1:29" x14ac:dyDescent="0.25">
      <c r="A6" t="s">
        <v>16</v>
      </c>
      <c r="B6">
        <v>4</v>
      </c>
      <c r="C6">
        <v>21.984415584415583</v>
      </c>
      <c r="D6" s="2">
        <v>1</v>
      </c>
      <c r="E6">
        <v>8.2276427079044296</v>
      </c>
      <c r="F6">
        <v>67.69410452893294</v>
      </c>
      <c r="G6">
        <v>-0.35667494393873245</v>
      </c>
      <c r="H6" s="2">
        <v>0</v>
      </c>
      <c r="I6" s="2">
        <v>20.799999999999997</v>
      </c>
      <c r="J6" s="2">
        <v>15.399999999999999</v>
      </c>
      <c r="K6" s="2">
        <v>26.281072027886214</v>
      </c>
      <c r="L6" s="2">
        <v>6.8</v>
      </c>
      <c r="M6" s="2">
        <v>45.661999999999999</v>
      </c>
      <c r="N6" s="2">
        <v>35</v>
      </c>
      <c r="P6">
        <f t="shared" si="0"/>
        <v>5347.142857142856</v>
      </c>
      <c r="Q6">
        <v>25456</v>
      </c>
      <c r="R6" s="2">
        <v>216917</v>
      </c>
      <c r="S6">
        <v>648007936</v>
      </c>
      <c r="T6">
        <v>102.91507505521406</v>
      </c>
      <c r="U6">
        <v>1603.7872877408427</v>
      </c>
      <c r="V6">
        <v>7.3801231660045916</v>
      </c>
      <c r="W6" s="2">
        <f t="shared" si="1"/>
        <v>2198.4415584415583</v>
      </c>
      <c r="X6">
        <v>25.456</v>
      </c>
      <c r="Y6">
        <v>648.00793599999997</v>
      </c>
      <c r="Z6">
        <f t="shared" si="2"/>
        <v>247.10372598439403</v>
      </c>
      <c r="AA6" s="3">
        <v>15.719533262294846</v>
      </c>
      <c r="AB6">
        <v>25456</v>
      </c>
      <c r="AC6">
        <v>0.43260914599782835</v>
      </c>
    </row>
    <row r="7" spans="1:29" x14ac:dyDescent="0.25">
      <c r="A7" t="s">
        <v>18</v>
      </c>
      <c r="B7">
        <v>5</v>
      </c>
      <c r="C7">
        <v>6.8751703461433635</v>
      </c>
      <c r="D7" s="2">
        <v>1</v>
      </c>
      <c r="E7">
        <v>9.1115140176692879</v>
      </c>
      <c r="F7">
        <v>83.019687694183929</v>
      </c>
      <c r="G7">
        <v>1.5686159179138452</v>
      </c>
      <c r="H7" s="2">
        <v>0</v>
      </c>
      <c r="I7" s="2">
        <v>18.399999999999999</v>
      </c>
      <c r="J7" s="2">
        <v>21.3</v>
      </c>
      <c r="K7" s="2">
        <v>1.2629657322392078</v>
      </c>
      <c r="L7" s="2">
        <v>2.2000000000000002</v>
      </c>
      <c r="M7" s="2">
        <v>40.972999999999999</v>
      </c>
      <c r="N7" s="2">
        <v>48</v>
      </c>
      <c r="P7">
        <f t="shared" si="0"/>
        <v>1887.2916666666661</v>
      </c>
      <c r="Q7">
        <v>40013</v>
      </c>
      <c r="R7" s="2">
        <v>40179</v>
      </c>
      <c r="S7">
        <v>1601040169</v>
      </c>
      <c r="T7">
        <v>112.29555446579819</v>
      </c>
      <c r="U7">
        <v>50.4</v>
      </c>
      <c r="V7">
        <v>3.9199911750773229</v>
      </c>
      <c r="W7" s="2">
        <f t="shared" si="1"/>
        <v>687.51703461433635</v>
      </c>
      <c r="X7">
        <v>40.012999999999998</v>
      </c>
      <c r="Y7">
        <v>1601.0401690000001</v>
      </c>
      <c r="Z7">
        <f t="shared" si="2"/>
        <v>21.930579504987914</v>
      </c>
      <c r="AA7" s="3">
        <v>-4.6830096631320242</v>
      </c>
      <c r="AB7">
        <v>40013</v>
      </c>
      <c r="AC7">
        <v>0.61484763085685901</v>
      </c>
    </row>
    <row r="8" spans="1:29" x14ac:dyDescent="0.25">
      <c r="A8" t="s">
        <v>19</v>
      </c>
      <c r="B8">
        <v>6</v>
      </c>
      <c r="C8">
        <v>11.019106201355761</v>
      </c>
      <c r="D8" s="2">
        <v>1</v>
      </c>
      <c r="E8">
        <v>7.4905294020607114</v>
      </c>
      <c r="F8">
        <v>56.108030723135997</v>
      </c>
      <c r="G8">
        <v>-0.916290731874155</v>
      </c>
      <c r="H8" s="2">
        <v>0</v>
      </c>
      <c r="I8" s="2">
        <v>20.100000000000001</v>
      </c>
      <c r="J8" s="2">
        <v>18.8</v>
      </c>
      <c r="K8" s="2">
        <v>1.2138712251184371</v>
      </c>
      <c r="L8" s="2">
        <v>1.1000000000000001</v>
      </c>
      <c r="M8" s="2">
        <v>47.951999999999998</v>
      </c>
      <c r="N8" s="2">
        <v>23</v>
      </c>
      <c r="P8">
        <f t="shared" si="0"/>
        <v>4477.4999999999982</v>
      </c>
      <c r="Q8">
        <v>39650</v>
      </c>
      <c r="R8" s="2">
        <v>42099</v>
      </c>
      <c r="S8">
        <v>1572122500</v>
      </c>
      <c r="T8">
        <v>112.10248772793206</v>
      </c>
      <c r="U8">
        <v>49.942768600204936</v>
      </c>
      <c r="V8">
        <v>3.9108777218453037</v>
      </c>
      <c r="W8" s="2">
        <f t="shared" si="1"/>
        <v>1101.9106201355762</v>
      </c>
      <c r="X8">
        <v>39.65</v>
      </c>
      <c r="Y8">
        <v>1572.1224999999999</v>
      </c>
      <c r="Z8">
        <f t="shared" si="2"/>
        <v>19.991732058733263</v>
      </c>
      <c r="AA8" s="3">
        <v>-4.4712114755101062</v>
      </c>
      <c r="AB8">
        <v>39650</v>
      </c>
      <c r="AC8">
        <v>0.40210777749030258</v>
      </c>
    </row>
    <row r="9" spans="1:29" x14ac:dyDescent="0.25">
      <c r="A9" t="s">
        <v>21</v>
      </c>
      <c r="B9">
        <v>7</v>
      </c>
      <c r="C9">
        <v>37.630413034157492</v>
      </c>
      <c r="D9" s="2">
        <v>1</v>
      </c>
      <c r="E9">
        <v>8.6154082389131919</v>
      </c>
      <c r="F9">
        <v>74.225259123133313</v>
      </c>
      <c r="G9">
        <v>-0.51082562376599072</v>
      </c>
      <c r="H9" s="2">
        <v>0</v>
      </c>
      <c r="I9" s="2">
        <v>18.7</v>
      </c>
      <c r="J9" s="2">
        <v>21.599999999999998</v>
      </c>
      <c r="K9" s="2">
        <v>7.4</v>
      </c>
      <c r="L9" s="2">
        <v>3.9</v>
      </c>
      <c r="M9" s="2">
        <v>36.701000000000001</v>
      </c>
      <c r="N9" s="2">
        <v>53</v>
      </c>
      <c r="P9">
        <f t="shared" si="0"/>
        <v>9193.3333333333267</v>
      </c>
      <c r="Q9">
        <v>39735</v>
      </c>
      <c r="R9" s="2">
        <v>44025</v>
      </c>
      <c r="S9">
        <v>1578870225</v>
      </c>
      <c r="T9">
        <v>112.14783928227877</v>
      </c>
      <c r="U9">
        <v>50.049833804013694</v>
      </c>
      <c r="V9">
        <v>3.9130191851565894</v>
      </c>
      <c r="W9" s="2">
        <f t="shared" si="1"/>
        <v>3763.0413034157491</v>
      </c>
      <c r="X9">
        <v>39.734999999999999</v>
      </c>
      <c r="Y9">
        <v>1578.8702249999999</v>
      </c>
      <c r="Z9">
        <f t="shared" si="2"/>
        <v>18.613104984346702</v>
      </c>
      <c r="AA9" s="3">
        <v>-4.3142907857893285</v>
      </c>
      <c r="AB9">
        <v>39735</v>
      </c>
      <c r="AC9">
        <v>0.4184812432223427</v>
      </c>
    </row>
    <row r="10" spans="1:29" x14ac:dyDescent="0.25">
      <c r="A10" t="s">
        <v>22</v>
      </c>
      <c r="B10">
        <v>8</v>
      </c>
      <c r="C10">
        <v>15.04325574225374</v>
      </c>
      <c r="D10" s="2">
        <v>1</v>
      </c>
      <c r="E10">
        <v>9.5679448837328476</v>
      </c>
      <c r="F10">
        <v>91.545569298149573</v>
      </c>
      <c r="G10">
        <v>2.9069010598473755</v>
      </c>
      <c r="H10" s="2">
        <v>0</v>
      </c>
      <c r="I10" s="2">
        <v>16</v>
      </c>
      <c r="J10" s="2">
        <v>27.1</v>
      </c>
      <c r="K10" s="2">
        <v>2.7132628436433275</v>
      </c>
      <c r="L10" s="2">
        <v>2.1</v>
      </c>
      <c r="M10" s="2">
        <v>39.173999999999999</v>
      </c>
      <c r="N10" s="2">
        <v>91</v>
      </c>
      <c r="P10">
        <f t="shared" si="0"/>
        <v>781.36612021857934</v>
      </c>
      <c r="Q10">
        <v>39977</v>
      </c>
      <c r="R10" s="2">
        <v>44609</v>
      </c>
      <c r="S10">
        <v>1598160529</v>
      </c>
      <c r="T10">
        <v>112.27647836267431</v>
      </c>
      <c r="U10">
        <v>50.354654737210403</v>
      </c>
      <c r="V10">
        <v>3.9190910625024857</v>
      </c>
      <c r="W10" s="2">
        <f t="shared" si="1"/>
        <v>1504.3255742253739</v>
      </c>
      <c r="X10">
        <v>39.976999999999997</v>
      </c>
      <c r="Y10">
        <v>1598.160529</v>
      </c>
      <c r="Z10">
        <f t="shared" si="2"/>
        <v>30.530856848795715</v>
      </c>
      <c r="AA10" s="3">
        <v>-5.5254734501937222</v>
      </c>
      <c r="AB10">
        <v>39977</v>
      </c>
      <c r="AC10">
        <v>0.10582120664056976</v>
      </c>
    </row>
    <row r="11" spans="1:29" x14ac:dyDescent="0.25">
      <c r="A11" t="s">
        <v>23</v>
      </c>
      <c r="B11">
        <v>9</v>
      </c>
      <c r="C11">
        <v>37.71586940015186</v>
      </c>
      <c r="D11" s="2">
        <v>1</v>
      </c>
      <c r="E11">
        <v>6.9622434642662068</v>
      </c>
      <c r="F11">
        <v>48.472834055717513</v>
      </c>
      <c r="G11">
        <v>-1.6094379124341003</v>
      </c>
      <c r="H11" s="2">
        <v>0</v>
      </c>
      <c r="I11" s="2">
        <v>20.799999999999997</v>
      </c>
      <c r="J11" s="2">
        <v>15.700000000000001</v>
      </c>
      <c r="K11" s="2">
        <v>2.0038558401182582</v>
      </c>
      <c r="L11" s="2">
        <v>0.7</v>
      </c>
      <c r="M11" s="2">
        <v>43.896999999999998</v>
      </c>
      <c r="N11" s="2">
        <v>13</v>
      </c>
      <c r="P11">
        <f t="shared" si="0"/>
        <v>5279.9999999999964</v>
      </c>
      <c r="Q11">
        <v>8806</v>
      </c>
      <c r="R11" s="2">
        <v>11166</v>
      </c>
      <c r="S11">
        <v>77545636</v>
      </c>
      <c r="T11">
        <v>82.504314894575799</v>
      </c>
      <c r="U11">
        <v>9.4</v>
      </c>
      <c r="V11">
        <v>2.2407096892759584</v>
      </c>
      <c r="W11" s="2">
        <f t="shared" si="1"/>
        <v>3771.586940015186</v>
      </c>
      <c r="X11">
        <v>8.8059999999999992</v>
      </c>
      <c r="Y11">
        <v>77.545636000000002</v>
      </c>
      <c r="Z11">
        <f t="shared" si="2"/>
        <v>98.795021809497783</v>
      </c>
      <c r="AA11" s="3">
        <v>-9.9395684921176422</v>
      </c>
      <c r="AB11">
        <v>8806</v>
      </c>
      <c r="AC11">
        <v>1.7662466015455096</v>
      </c>
    </row>
    <row r="12" spans="1:29" x14ac:dyDescent="0.25">
      <c r="A12" t="s">
        <v>24</v>
      </c>
      <c r="B12">
        <v>10</v>
      </c>
      <c r="C12">
        <v>5.3487125811178569</v>
      </c>
      <c r="D12" s="2">
        <v>1</v>
      </c>
      <c r="E12">
        <v>7.3626452704178247</v>
      </c>
      <c r="F12">
        <v>54.208545378005965</v>
      </c>
      <c r="G12">
        <v>-0.916290731874155</v>
      </c>
      <c r="H12" s="2">
        <v>0</v>
      </c>
      <c r="I12" s="2">
        <v>15.8</v>
      </c>
      <c r="J12" s="2">
        <v>23.400000000000002</v>
      </c>
      <c r="K12" s="2">
        <v>10.664292604974396</v>
      </c>
      <c r="L12" s="2">
        <v>3.6</v>
      </c>
      <c r="M12" s="2">
        <v>47.155000000000001</v>
      </c>
      <c r="N12" s="2">
        <v>20</v>
      </c>
      <c r="P12">
        <f t="shared" si="0"/>
        <v>3940.0000000000014</v>
      </c>
      <c r="Q12">
        <v>8982</v>
      </c>
      <c r="R12" s="2">
        <v>11963.351000000001</v>
      </c>
      <c r="S12">
        <v>80676324</v>
      </c>
      <c r="T12">
        <v>82.864205804000179</v>
      </c>
      <c r="U12">
        <v>9.5878719055189645</v>
      </c>
      <c r="V12">
        <v>2.2604989566079423</v>
      </c>
      <c r="W12" s="2">
        <f t="shared" si="1"/>
        <v>534.87125811178566</v>
      </c>
      <c r="X12">
        <v>8.9819999999999993</v>
      </c>
      <c r="Y12">
        <v>80.676323999999994</v>
      </c>
      <c r="Z12">
        <f t="shared" si="2"/>
        <v>20.556158915360015</v>
      </c>
      <c r="AA12" s="3">
        <v>-4.533890042266135</v>
      </c>
      <c r="AB12">
        <v>8982</v>
      </c>
      <c r="AC12">
        <v>1.4326270651624677</v>
      </c>
    </row>
    <row r="13" spans="1:29" x14ac:dyDescent="0.25">
      <c r="A13" t="s">
        <v>25</v>
      </c>
      <c r="B13">
        <v>11</v>
      </c>
      <c r="C13">
        <v>26.971936568957229</v>
      </c>
      <c r="D13" s="2">
        <v>1</v>
      </c>
      <c r="E13">
        <v>7.0992017435530919</v>
      </c>
      <c r="F13">
        <v>50.398665395667258</v>
      </c>
      <c r="G13">
        <v>-0.916290731874155</v>
      </c>
      <c r="H13" s="2">
        <v>0</v>
      </c>
      <c r="I13" s="2">
        <v>17.7</v>
      </c>
      <c r="J13" s="2">
        <v>25.9</v>
      </c>
      <c r="K13" s="2">
        <v>1.2138712251184369</v>
      </c>
      <c r="L13" s="2">
        <v>0.8</v>
      </c>
      <c r="M13" s="2">
        <v>39.351999999999997</v>
      </c>
      <c r="N13" s="2">
        <v>15</v>
      </c>
      <c r="P13">
        <f t="shared" si="0"/>
        <v>3027.4999999999964</v>
      </c>
      <c r="Q13">
        <v>9059</v>
      </c>
      <c r="R13" s="2">
        <v>12179.386</v>
      </c>
      <c r="S13">
        <v>82065481</v>
      </c>
      <c r="T13">
        <v>83.019687694183929</v>
      </c>
      <c r="U13">
        <v>9.6700658641835116</v>
      </c>
      <c r="V13">
        <v>2.2690351206295469</v>
      </c>
      <c r="W13" s="2">
        <f t="shared" si="1"/>
        <v>2697.1936568957231</v>
      </c>
      <c r="X13">
        <v>9.0589999999999993</v>
      </c>
      <c r="Y13">
        <v>82.065481000000005</v>
      </c>
      <c r="Z13">
        <f t="shared" si="2"/>
        <v>21.650065481891005</v>
      </c>
      <c r="AA13" s="3">
        <v>-4.6529630862377367</v>
      </c>
      <c r="AB13">
        <v>9059</v>
      </c>
      <c r="AC13">
        <v>0.64266193461609544</v>
      </c>
    </row>
    <row r="14" spans="1:29" x14ac:dyDescent="0.25">
      <c r="A14" t="s">
        <v>27</v>
      </c>
      <c r="B14">
        <v>12</v>
      </c>
      <c r="C14">
        <v>18.191799154759511</v>
      </c>
      <c r="D14" s="2">
        <v>1</v>
      </c>
      <c r="E14">
        <v>8.3459302619790172</v>
      </c>
      <c r="F14">
        <v>69.654551937817146</v>
      </c>
      <c r="G14">
        <v>-0.51082562376599072</v>
      </c>
      <c r="H14" s="2">
        <v>0</v>
      </c>
      <c r="I14" s="2">
        <v>17.5</v>
      </c>
      <c r="J14" s="2">
        <v>21.400000000000002</v>
      </c>
      <c r="K14" s="2">
        <v>2.1338537290299495</v>
      </c>
      <c r="L14" s="2">
        <v>2</v>
      </c>
      <c r="M14" s="2">
        <v>37.625999999999998</v>
      </c>
      <c r="N14" s="2">
        <v>37</v>
      </c>
      <c r="P14">
        <f t="shared" si="0"/>
        <v>7021.6666666666706</v>
      </c>
      <c r="Q14">
        <v>9137</v>
      </c>
      <c r="R14" s="2">
        <v>12211.757</v>
      </c>
      <c r="S14">
        <v>83484769</v>
      </c>
      <c r="T14">
        <v>83.175993873530643</v>
      </c>
      <c r="U14">
        <v>9.7533272768566892</v>
      </c>
      <c r="V14">
        <v>2.2776084859588797</v>
      </c>
      <c r="W14" s="2">
        <f t="shared" si="1"/>
        <v>1819.1799154759512</v>
      </c>
      <c r="X14">
        <v>9.1370000000000005</v>
      </c>
      <c r="Y14">
        <v>83.484769</v>
      </c>
      <c r="Z14">
        <f t="shared" si="2"/>
        <v>38.788922275572396</v>
      </c>
      <c r="AA14" s="3">
        <v>-6.2280753267419939</v>
      </c>
      <c r="AB14">
        <v>9137</v>
      </c>
      <c r="AC14">
        <v>0.58227039224178734</v>
      </c>
    </row>
    <row r="15" spans="1:29" x14ac:dyDescent="0.25">
      <c r="A15" t="s">
        <v>28</v>
      </c>
      <c r="B15">
        <v>13</v>
      </c>
      <c r="C15">
        <v>16.449405833633417</v>
      </c>
      <c r="D15" s="2">
        <v>1</v>
      </c>
      <c r="E15">
        <v>9.0271384277549203</v>
      </c>
      <c r="F15">
        <v>81.48922819384957</v>
      </c>
      <c r="G15">
        <v>1.4586150226995167</v>
      </c>
      <c r="H15" s="2">
        <v>0</v>
      </c>
      <c r="I15" s="2">
        <v>19.100000000000001</v>
      </c>
      <c r="J15" s="2">
        <v>15.300000000000002</v>
      </c>
      <c r="K15" s="2">
        <v>2.1993550022820738</v>
      </c>
      <c r="L15" s="2">
        <v>1.9</v>
      </c>
      <c r="M15" s="2">
        <v>45.901000000000003</v>
      </c>
      <c r="N15" s="2">
        <v>66</v>
      </c>
      <c r="P15">
        <f t="shared" si="0"/>
        <v>1936.2790697674407</v>
      </c>
      <c r="Q15">
        <v>25585</v>
      </c>
      <c r="R15" s="2">
        <v>41744</v>
      </c>
      <c r="S15">
        <v>654592225</v>
      </c>
      <c r="T15">
        <v>103.01765893802772</v>
      </c>
      <c r="U15">
        <v>13.9</v>
      </c>
      <c r="V15">
        <v>2.631888840136646</v>
      </c>
      <c r="W15" s="2">
        <f t="shared" si="1"/>
        <v>1644.9405833633416</v>
      </c>
      <c r="X15">
        <v>25.585000000000001</v>
      </c>
      <c r="Y15">
        <v>654.59222499999998</v>
      </c>
      <c r="Z15">
        <f t="shared" si="2"/>
        <v>121.73055522938901</v>
      </c>
      <c r="AA15" s="3">
        <v>11.03315708350919</v>
      </c>
      <c r="AB15">
        <v>25585</v>
      </c>
      <c r="AC15">
        <v>0.45995544766362234</v>
      </c>
    </row>
    <row r="16" spans="1:29" x14ac:dyDescent="0.25">
      <c r="A16" t="s">
        <v>30</v>
      </c>
      <c r="B16">
        <v>14</v>
      </c>
      <c r="C16">
        <v>23.574672048435925</v>
      </c>
      <c r="D16" s="2">
        <v>1</v>
      </c>
      <c r="E16">
        <v>8.4413914779999555</v>
      </c>
      <c r="F16">
        <v>71.257090084850276</v>
      </c>
      <c r="G16">
        <v>0</v>
      </c>
      <c r="H16" s="2">
        <v>0</v>
      </c>
      <c r="I16" s="2">
        <v>17.100000000000001</v>
      </c>
      <c r="J16" s="2">
        <v>22.3</v>
      </c>
      <c r="K16" s="2">
        <v>1.3655455851417804</v>
      </c>
      <c r="L16" s="2">
        <v>3.4</v>
      </c>
      <c r="M16" s="2">
        <v>34.220999999999997</v>
      </c>
      <c r="N16" s="2">
        <v>58</v>
      </c>
      <c r="P16">
        <f t="shared" si="0"/>
        <v>4635</v>
      </c>
      <c r="Q16">
        <v>26790</v>
      </c>
      <c r="R16" s="2">
        <v>43865</v>
      </c>
      <c r="S16">
        <v>717704100</v>
      </c>
      <c r="T16">
        <v>103.95401061076041</v>
      </c>
      <c r="U16">
        <v>14.554660934141097</v>
      </c>
      <c r="V16">
        <v>2.6779112814361081</v>
      </c>
      <c r="W16" s="2">
        <f t="shared" si="1"/>
        <v>2357.4672048435923</v>
      </c>
      <c r="X16">
        <v>26.79</v>
      </c>
      <c r="Y16">
        <v>717.70410000000004</v>
      </c>
      <c r="Z16">
        <f t="shared" si="2"/>
        <v>73.358564701261813</v>
      </c>
      <c r="AA16" s="3">
        <v>8.5649614535771157</v>
      </c>
      <c r="AB16">
        <v>26790</v>
      </c>
      <c r="AC16">
        <v>0.5508419526620556</v>
      </c>
    </row>
    <row r="17" spans="1:29" x14ac:dyDescent="0.25">
      <c r="A17" t="s">
        <v>31</v>
      </c>
      <c r="B17">
        <v>15</v>
      </c>
      <c r="C17">
        <v>11.303787643588949</v>
      </c>
      <c r="D17" s="2">
        <v>1</v>
      </c>
      <c r="E17">
        <v>6.8987145343299883</v>
      </c>
      <c r="F17">
        <v>47.592262226175826</v>
      </c>
      <c r="G17">
        <v>-1.6094379124341003</v>
      </c>
      <c r="H17" s="2">
        <v>0</v>
      </c>
      <c r="I17" s="2">
        <v>18.100000000000001</v>
      </c>
      <c r="J17" s="2">
        <v>25.200000000000003</v>
      </c>
      <c r="K17" s="2">
        <v>2.0894541362530576</v>
      </c>
      <c r="L17" s="2">
        <v>1.8</v>
      </c>
      <c r="M17" s="2">
        <v>27.934000000000001</v>
      </c>
      <c r="N17" s="2">
        <v>17</v>
      </c>
      <c r="P17">
        <f t="shared" si="0"/>
        <v>4954.9999999999973</v>
      </c>
      <c r="Q17">
        <v>27039</v>
      </c>
      <c r="R17" s="2">
        <v>45164</v>
      </c>
      <c r="S17">
        <v>731107521</v>
      </c>
      <c r="T17">
        <v>104.14275052011602</v>
      </c>
      <c r="U17">
        <v>14.689939417627517</v>
      </c>
      <c r="V17">
        <v>2.6871628661219735</v>
      </c>
      <c r="W17" s="2">
        <f t="shared" si="1"/>
        <v>1130.3787643588948</v>
      </c>
      <c r="X17">
        <v>27.039000000000001</v>
      </c>
      <c r="Y17">
        <v>731.10752100000002</v>
      </c>
      <c r="Z17">
        <f t="shared" si="2"/>
        <v>69.78134602636527</v>
      </c>
      <c r="AA17" s="3">
        <v>8.3535229709605314</v>
      </c>
      <c r="AB17">
        <v>27039</v>
      </c>
      <c r="AC17">
        <v>0.13988221731118167</v>
      </c>
    </row>
    <row r="18" spans="1:29" x14ac:dyDescent="0.25">
      <c r="A18" t="s">
        <v>32</v>
      </c>
      <c r="B18">
        <v>16</v>
      </c>
      <c r="C18">
        <v>27.021168501270111</v>
      </c>
      <c r="D18" s="2">
        <v>1</v>
      </c>
      <c r="E18">
        <v>7.0012456220694759</v>
      </c>
      <c r="F18">
        <v>49.017440260547005</v>
      </c>
      <c r="G18">
        <v>-1.2039728043259361</v>
      </c>
      <c r="H18" s="2">
        <v>0</v>
      </c>
      <c r="I18" s="2">
        <v>24.1</v>
      </c>
      <c r="J18" s="2">
        <v>18.899999999999999</v>
      </c>
      <c r="K18" s="2">
        <v>1.2138712251184369</v>
      </c>
      <c r="L18" s="2">
        <v>1.9</v>
      </c>
      <c r="M18" s="2">
        <v>39.412999999999997</v>
      </c>
      <c r="N18" s="2">
        <v>19</v>
      </c>
      <c r="P18">
        <f t="shared" si="0"/>
        <v>3659.9999999999995</v>
      </c>
      <c r="Q18">
        <v>27427</v>
      </c>
      <c r="R18" s="2">
        <v>46979</v>
      </c>
      <c r="S18">
        <v>752240329</v>
      </c>
      <c r="T18">
        <v>104.43374929852855</v>
      </c>
      <c r="U18">
        <v>14.900734805550128</v>
      </c>
      <c r="V18">
        <v>2.7014105275441622</v>
      </c>
      <c r="W18" s="2">
        <f t="shared" si="1"/>
        <v>2702.1168501270113</v>
      </c>
      <c r="X18">
        <v>27.427</v>
      </c>
      <c r="Y18">
        <v>752.24032899999997</v>
      </c>
      <c r="Z18">
        <f t="shared" si="2"/>
        <v>83.477771233988221</v>
      </c>
      <c r="AA18" s="3">
        <v>9.1366170563282463</v>
      </c>
      <c r="AB18">
        <v>27427</v>
      </c>
      <c r="AC18">
        <v>7.5250400495824141E-2</v>
      </c>
    </row>
    <row r="19" spans="1:29" x14ac:dyDescent="0.25">
      <c r="A19" t="s">
        <v>33</v>
      </c>
      <c r="B19">
        <v>17</v>
      </c>
      <c r="C19">
        <v>21.071428571428573</v>
      </c>
      <c r="D19" s="2">
        <v>1</v>
      </c>
      <c r="E19">
        <v>7.7702232041587855</v>
      </c>
      <c r="F19">
        <v>60.376368642447623</v>
      </c>
      <c r="G19">
        <v>-0.35667494393873245</v>
      </c>
      <c r="H19" s="2">
        <v>0</v>
      </c>
      <c r="I19" s="2">
        <v>15.6</v>
      </c>
      <c r="J19" s="2">
        <v>27.1</v>
      </c>
      <c r="K19" s="2">
        <v>1.6650647914959047</v>
      </c>
      <c r="L19" s="2">
        <v>1.1000000000000001</v>
      </c>
      <c r="M19" s="2">
        <v>42.31</v>
      </c>
      <c r="N19" s="2">
        <v>18</v>
      </c>
      <c r="P19">
        <f t="shared" si="0"/>
        <v>3384.2857142857119</v>
      </c>
      <c r="Q19">
        <v>23410</v>
      </c>
      <c r="R19" s="2">
        <v>34101</v>
      </c>
      <c r="S19">
        <v>548028100</v>
      </c>
      <c r="T19">
        <v>101.22208228071071</v>
      </c>
      <c r="U19">
        <v>25.9</v>
      </c>
      <c r="V19">
        <v>3.2542429687054919</v>
      </c>
      <c r="W19" s="2">
        <f t="shared" si="1"/>
        <v>2107.1428571428573</v>
      </c>
      <c r="X19">
        <v>23.41</v>
      </c>
      <c r="Y19">
        <v>548.02809999999999</v>
      </c>
      <c r="Z19">
        <f t="shared" si="2"/>
        <v>123.99005178584228</v>
      </c>
      <c r="AA19" s="3">
        <v>-11.13508202869841</v>
      </c>
      <c r="AB19">
        <v>23410</v>
      </c>
      <c r="AC19">
        <v>0.27263886827450956</v>
      </c>
    </row>
    <row r="20" spans="1:29" x14ac:dyDescent="0.25">
      <c r="A20" t="s">
        <v>34</v>
      </c>
      <c r="B20">
        <v>18</v>
      </c>
      <c r="C20">
        <v>27.296520853436263</v>
      </c>
      <c r="D20" s="2">
        <v>1</v>
      </c>
      <c r="E20">
        <v>9.6178700141332261</v>
      </c>
      <c r="F20">
        <v>92.503423608763057</v>
      </c>
      <c r="G20">
        <v>2.451005098112319</v>
      </c>
      <c r="H20" s="2">
        <v>0</v>
      </c>
      <c r="I20" s="2">
        <v>21.8</v>
      </c>
      <c r="J20" s="2">
        <v>12.5</v>
      </c>
      <c r="K20" s="2">
        <v>1.1784470506115523</v>
      </c>
      <c r="L20" s="2">
        <v>2.4</v>
      </c>
      <c r="M20" s="2">
        <v>47.96</v>
      </c>
      <c r="N20" s="2">
        <v>76</v>
      </c>
      <c r="P20">
        <f t="shared" si="0"/>
        <v>1295.7758620689658</v>
      </c>
      <c r="Q20">
        <v>24478</v>
      </c>
      <c r="R20" s="2">
        <v>34983</v>
      </c>
      <c r="S20">
        <v>599172484</v>
      </c>
      <c r="T20">
        <v>102.12173726690953</v>
      </c>
      <c r="U20">
        <v>27.081597607859887</v>
      </c>
      <c r="V20">
        <v>3.2988544421628192</v>
      </c>
      <c r="W20" s="2">
        <f t="shared" si="1"/>
        <v>2729.6520853436264</v>
      </c>
      <c r="X20">
        <v>24.478000000000002</v>
      </c>
      <c r="Y20">
        <v>599.17248400000005</v>
      </c>
      <c r="Z20">
        <f t="shared" si="2"/>
        <v>74.774927989524642</v>
      </c>
      <c r="AA20" s="3">
        <v>-8.647249735582097</v>
      </c>
      <c r="AB20">
        <v>24478</v>
      </c>
      <c r="AC20">
        <v>0.26260518737400551</v>
      </c>
    </row>
    <row r="21" spans="1:29" x14ac:dyDescent="0.25">
      <c r="A21" t="s">
        <v>35</v>
      </c>
      <c r="B21">
        <v>19</v>
      </c>
      <c r="C21">
        <v>15.18960396039604</v>
      </c>
      <c r="D21" s="2">
        <v>1</v>
      </c>
      <c r="E21">
        <v>8.5314904961170619</v>
      </c>
      <c r="F21">
        <v>72.786330085335749</v>
      </c>
      <c r="G21">
        <v>9.5310179804324935E-2</v>
      </c>
      <c r="H21" s="2">
        <v>0</v>
      </c>
      <c r="I21" s="2">
        <v>20.100000000000001</v>
      </c>
      <c r="J21" s="2">
        <v>15.9</v>
      </c>
      <c r="K21" s="2">
        <v>3.0144995390428457</v>
      </c>
      <c r="L21" s="2">
        <v>1.4</v>
      </c>
      <c r="M21" s="2">
        <v>44.677</v>
      </c>
      <c r="N21" s="2">
        <v>39</v>
      </c>
      <c r="P21">
        <f t="shared" si="0"/>
        <v>4610.9090909090874</v>
      </c>
      <c r="Q21">
        <v>24810</v>
      </c>
      <c r="R21" s="2">
        <v>36147</v>
      </c>
      <c r="S21">
        <v>615536100</v>
      </c>
      <c r="T21">
        <v>102.39420302797248</v>
      </c>
      <c r="U21">
        <v>27.448910721913713</v>
      </c>
      <c r="V21">
        <v>3.3123264849063823</v>
      </c>
      <c r="W21" s="2">
        <f t="shared" si="1"/>
        <v>1518.9603960396039</v>
      </c>
      <c r="X21">
        <v>24.81</v>
      </c>
      <c r="Y21">
        <v>615.53610000000003</v>
      </c>
      <c r="Z21">
        <f t="shared" si="2"/>
        <v>133.34922642020589</v>
      </c>
      <c r="AA21" s="3">
        <v>-11.547693554134778</v>
      </c>
      <c r="AB21">
        <v>24810</v>
      </c>
      <c r="AC21">
        <v>0.32097831903234786</v>
      </c>
    </row>
    <row r="22" spans="1:29" x14ac:dyDescent="0.25">
      <c r="A22" t="s">
        <v>36</v>
      </c>
      <c r="B22">
        <v>20</v>
      </c>
      <c r="C22">
        <v>2.5626232030386076</v>
      </c>
      <c r="D22" s="2">
        <v>1</v>
      </c>
      <c r="E22">
        <v>9.3410176956177988</v>
      </c>
      <c r="F22">
        <v>87.254611589844856</v>
      </c>
      <c r="G22">
        <v>0.33647223662121289</v>
      </c>
      <c r="H22" s="2">
        <v>0</v>
      </c>
      <c r="I22" s="2">
        <v>18.3</v>
      </c>
      <c r="J22" s="2">
        <v>21.9</v>
      </c>
      <c r="K22" s="2">
        <v>2.6051942403835224</v>
      </c>
      <c r="L22" s="2">
        <v>4.3</v>
      </c>
      <c r="M22" s="2">
        <v>39.750999999999998</v>
      </c>
      <c r="N22" s="2">
        <v>86</v>
      </c>
      <c r="P22">
        <f t="shared" si="0"/>
        <v>8140.0000000000064</v>
      </c>
      <c r="Q22">
        <v>25021</v>
      </c>
      <c r="R22" s="2">
        <v>37009</v>
      </c>
      <c r="S22">
        <v>626050441</v>
      </c>
      <c r="T22">
        <v>102.56566381737929</v>
      </c>
      <c r="U22">
        <v>27.682353695002135</v>
      </c>
      <c r="V22">
        <v>3.3207951594683172</v>
      </c>
      <c r="W22" s="2">
        <f t="shared" si="1"/>
        <v>256.26232030386075</v>
      </c>
      <c r="X22">
        <v>25.021000000000001</v>
      </c>
      <c r="Y22">
        <v>626.05044099999998</v>
      </c>
      <c r="Z22">
        <f t="shared" si="2"/>
        <v>134.14240716271053</v>
      </c>
      <c r="AA22" s="3">
        <v>-11.581986321987715</v>
      </c>
      <c r="AB22">
        <v>25021</v>
      </c>
      <c r="AC22">
        <v>0.26234666820998148</v>
      </c>
    </row>
    <row r="23" spans="1:29" x14ac:dyDescent="0.25">
      <c r="A23" t="s">
        <v>38</v>
      </c>
      <c r="B23">
        <v>21</v>
      </c>
      <c r="C23">
        <v>24.574585635359117</v>
      </c>
      <c r="D23" s="2">
        <v>1</v>
      </c>
      <c r="E23">
        <v>9.0201479208016586</v>
      </c>
      <c r="F23">
        <v>81.36306851314248</v>
      </c>
      <c r="G23">
        <v>0.26236426446749106</v>
      </c>
      <c r="H23" s="2">
        <v>0</v>
      </c>
      <c r="I23" s="2">
        <v>13.8</v>
      </c>
      <c r="J23" s="2">
        <v>24.400000000000002</v>
      </c>
      <c r="K23" s="2">
        <v>2.3754504871831816</v>
      </c>
      <c r="L23" s="2">
        <v>2.4</v>
      </c>
      <c r="M23" s="2">
        <v>36.680999999999997</v>
      </c>
      <c r="N23" s="2">
        <v>98</v>
      </c>
      <c r="P23">
        <f t="shared" si="0"/>
        <v>6359.9999999999973</v>
      </c>
      <c r="Q23">
        <v>2453</v>
      </c>
      <c r="R23" s="2">
        <v>5828</v>
      </c>
      <c r="S23">
        <v>6017209</v>
      </c>
      <c r="T23">
        <v>60.919071565369954</v>
      </c>
      <c r="U23">
        <v>1.5</v>
      </c>
      <c r="V23">
        <v>0.40546510810816438</v>
      </c>
      <c r="W23" s="2">
        <f t="shared" si="1"/>
        <v>2457.4585635359117</v>
      </c>
      <c r="X23">
        <v>2.4529999999999998</v>
      </c>
      <c r="Y23">
        <v>6.0172090000000003</v>
      </c>
      <c r="Z23">
        <f t="shared" si="2"/>
        <v>152.18315182063017</v>
      </c>
      <c r="AA23" s="3">
        <v>-12.336253556920358</v>
      </c>
      <c r="AB23">
        <v>2453</v>
      </c>
      <c r="AC23">
        <v>-0.43330597722149505</v>
      </c>
    </row>
    <row r="24" spans="1:29" x14ac:dyDescent="0.25">
      <c r="A24" t="s">
        <v>42</v>
      </c>
      <c r="B24">
        <v>22</v>
      </c>
      <c r="C24">
        <v>16.002105422599215</v>
      </c>
      <c r="D24" s="2">
        <v>1</v>
      </c>
      <c r="E24">
        <v>7.9280456008747766</v>
      </c>
      <c r="F24">
        <v>62.853907049549896</v>
      </c>
      <c r="G24">
        <v>-0.22314355131420971</v>
      </c>
      <c r="H24" s="2">
        <v>0</v>
      </c>
      <c r="I24" s="2">
        <v>14.7</v>
      </c>
      <c r="J24" s="2">
        <v>25.499999999999996</v>
      </c>
      <c r="K24" s="2">
        <v>4.4394461075765514</v>
      </c>
      <c r="L24" s="2">
        <v>2</v>
      </c>
      <c r="M24" s="2">
        <v>41.540999999999997</v>
      </c>
      <c r="N24" s="2">
        <v>34</v>
      </c>
      <c r="P24">
        <f t="shared" si="0"/>
        <v>3467.5000000000018</v>
      </c>
      <c r="Q24">
        <v>2568</v>
      </c>
      <c r="R24" s="2">
        <v>5876</v>
      </c>
      <c r="S24">
        <v>6594624</v>
      </c>
      <c r="T24">
        <v>61.636358616611844</v>
      </c>
      <c r="U24">
        <v>1.5703220546269874</v>
      </c>
      <c r="V24">
        <v>0.4512807286595269</v>
      </c>
      <c r="W24" s="2">
        <f t="shared" si="1"/>
        <v>1600.2105422599216</v>
      </c>
      <c r="X24">
        <v>2.5680000000000001</v>
      </c>
      <c r="Y24">
        <v>6.5946239999999996</v>
      </c>
      <c r="Z24">
        <f t="shared" si="2"/>
        <v>0.38611075218761404</v>
      </c>
      <c r="AA24" s="3">
        <v>0.62137810726450127</v>
      </c>
      <c r="AB24">
        <v>2568</v>
      </c>
      <c r="AC24">
        <v>-0.42146657466804738</v>
      </c>
    </row>
    <row r="25" spans="1:29" x14ac:dyDescent="0.25">
      <c r="A25" t="s">
        <v>44</v>
      </c>
      <c r="B25">
        <v>23</v>
      </c>
      <c r="C25">
        <v>21.547866641457112</v>
      </c>
      <c r="D25" s="2">
        <v>1</v>
      </c>
      <c r="E25">
        <v>9.0246130220473955</v>
      </c>
      <c r="F25">
        <v>81.443640197707424</v>
      </c>
      <c r="G25">
        <v>0.64185388617239469</v>
      </c>
      <c r="H25" s="2">
        <v>0</v>
      </c>
      <c r="I25" s="2">
        <v>19.600000000000001</v>
      </c>
      <c r="J25" s="2">
        <v>17.899999999999999</v>
      </c>
      <c r="K25" s="2">
        <v>1.8466842988359888</v>
      </c>
      <c r="L25" s="2">
        <v>9.5</v>
      </c>
      <c r="M25" s="2">
        <v>41.441000000000003</v>
      </c>
      <c r="N25" s="2">
        <v>69</v>
      </c>
      <c r="P25">
        <f t="shared" si="0"/>
        <v>4371.0526315789466</v>
      </c>
      <c r="Q25">
        <v>2551</v>
      </c>
      <c r="R25" s="2">
        <v>5951</v>
      </c>
      <c r="S25">
        <v>6507601</v>
      </c>
      <c r="T25">
        <v>61.532112444153952</v>
      </c>
      <c r="U25">
        <v>1.5599266204647368</v>
      </c>
      <c r="V25">
        <v>0.44463878199148632</v>
      </c>
      <c r="W25" s="2">
        <f t="shared" si="1"/>
        <v>2154.7866641457113</v>
      </c>
      <c r="X25">
        <v>2.5510000000000002</v>
      </c>
      <c r="Y25">
        <v>6.5076010000000002</v>
      </c>
      <c r="Z25">
        <f t="shared" si="2"/>
        <v>0.55452774012610706</v>
      </c>
      <c r="AA25" s="3">
        <v>0.74466619375805365</v>
      </c>
      <c r="AB25">
        <v>2551</v>
      </c>
      <c r="AC25">
        <v>-0.45751668663640421</v>
      </c>
    </row>
    <row r="26" spans="1:29" x14ac:dyDescent="0.25">
      <c r="A26" t="s">
        <v>45</v>
      </c>
      <c r="B26">
        <v>24</v>
      </c>
      <c r="C26">
        <v>17.666637470438822</v>
      </c>
      <c r="D26" s="2">
        <v>1</v>
      </c>
      <c r="E26">
        <v>8.4015578478173136</v>
      </c>
      <c r="F26">
        <v>70.586174270220695</v>
      </c>
      <c r="G26">
        <v>0.40546510810816438</v>
      </c>
      <c r="H26" s="2">
        <v>0</v>
      </c>
      <c r="I26" s="2">
        <v>18.5</v>
      </c>
      <c r="J26" s="2">
        <v>22.5</v>
      </c>
      <c r="K26" s="2">
        <v>1.9998503352542787</v>
      </c>
      <c r="L26" s="2">
        <v>1.1000000000000001</v>
      </c>
      <c r="M26" s="2">
        <v>41.485999999999997</v>
      </c>
      <c r="N26" s="2">
        <v>52</v>
      </c>
      <c r="P26">
        <f t="shared" si="0"/>
        <v>2969.3333333333348</v>
      </c>
      <c r="Q26">
        <v>2563</v>
      </c>
      <c r="R26" s="2">
        <v>6908</v>
      </c>
      <c r="S26">
        <v>6568969</v>
      </c>
      <c r="T26">
        <v>61.60576064085538</v>
      </c>
      <c r="U26">
        <v>1.5672645739910314</v>
      </c>
      <c r="V26">
        <v>0.4493317902137462</v>
      </c>
      <c r="W26" s="2">
        <f t="shared" si="1"/>
        <v>1766.6637470438823</v>
      </c>
      <c r="X26">
        <v>2.5630000000000002</v>
      </c>
      <c r="Y26">
        <v>6.5689690000000001</v>
      </c>
      <c r="Z26">
        <f t="shared" si="2"/>
        <v>0.92412464876376932</v>
      </c>
      <c r="AA26" s="3">
        <v>0.96131402193235971</v>
      </c>
      <c r="AB26">
        <v>2563</v>
      </c>
      <c r="AC26">
        <v>-0.50646250790462644</v>
      </c>
    </row>
    <row r="27" spans="1:29" x14ac:dyDescent="0.25">
      <c r="A27" t="s">
        <v>48</v>
      </c>
      <c r="B27">
        <v>25</v>
      </c>
      <c r="C27">
        <v>10.465479537644486</v>
      </c>
      <c r="D27" s="2">
        <v>1</v>
      </c>
      <c r="E27">
        <v>6.7499311937885702</v>
      </c>
      <c r="F27">
        <v>45.561571120879989</v>
      </c>
      <c r="G27">
        <v>-1.2039728043259361</v>
      </c>
      <c r="H27" s="2">
        <v>0</v>
      </c>
      <c r="I27" s="2">
        <v>16.399999999999999</v>
      </c>
      <c r="J27" s="2">
        <v>28.1</v>
      </c>
      <c r="K27" s="2">
        <v>4.4394461075765514</v>
      </c>
      <c r="L27" s="2">
        <v>1.2</v>
      </c>
      <c r="M27" s="2">
        <v>42.558999999999997</v>
      </c>
      <c r="N27" s="2">
        <v>14</v>
      </c>
      <c r="P27">
        <f t="shared" si="0"/>
        <v>2846.6666666666674</v>
      </c>
      <c r="Q27">
        <v>10350</v>
      </c>
      <c r="R27" s="2">
        <v>15299</v>
      </c>
      <c r="S27">
        <v>107122500</v>
      </c>
      <c r="T27">
        <v>85.465250924510997</v>
      </c>
      <c r="U27">
        <v>20.2</v>
      </c>
      <c r="V27">
        <v>3.0056826044071592</v>
      </c>
      <c r="W27" s="2">
        <f t="shared" si="1"/>
        <v>1046.5479537644485</v>
      </c>
      <c r="X27">
        <v>10.35</v>
      </c>
      <c r="Y27">
        <v>107.1225</v>
      </c>
      <c r="Z27">
        <f t="shared" si="2"/>
        <v>464.3907477372689</v>
      </c>
      <c r="AA27" s="3">
        <v>21.549727323965584</v>
      </c>
      <c r="AB27">
        <v>10350</v>
      </c>
      <c r="AC27">
        <v>-1.540562336136023</v>
      </c>
    </row>
    <row r="28" spans="1:29" x14ac:dyDescent="0.25">
      <c r="A28" t="s">
        <v>49</v>
      </c>
      <c r="B28">
        <v>26</v>
      </c>
      <c r="C28">
        <v>17.324236836713787</v>
      </c>
      <c r="D28" s="2">
        <v>1</v>
      </c>
      <c r="E28">
        <v>7.4360278163518485</v>
      </c>
      <c r="F28">
        <v>55.294509685558438</v>
      </c>
      <c r="G28">
        <v>-0.51082562376599072</v>
      </c>
      <c r="H28" s="2">
        <v>0</v>
      </c>
      <c r="I28" s="2">
        <v>14.3</v>
      </c>
      <c r="J28" s="2">
        <v>26.200000000000003</v>
      </c>
      <c r="K28" s="2">
        <v>4.4394461075765506</v>
      </c>
      <c r="L28" s="2">
        <v>1.3</v>
      </c>
      <c r="M28" s="2">
        <v>33.186999999999998</v>
      </c>
      <c r="N28" s="2">
        <v>28</v>
      </c>
      <c r="P28">
        <f>EXP(E24-G28)</f>
        <v>4623.3333333333312</v>
      </c>
      <c r="Q28">
        <v>10841</v>
      </c>
      <c r="R28" s="2">
        <v>15418.566000000001</v>
      </c>
      <c r="S28">
        <v>117527281</v>
      </c>
      <c r="T28">
        <v>86.324363081704306</v>
      </c>
      <c r="U28">
        <v>21.158280193236713</v>
      </c>
      <c r="V28">
        <v>3.0520313273749355</v>
      </c>
      <c r="W28" s="2">
        <f t="shared" si="1"/>
        <v>1732.4236836713787</v>
      </c>
      <c r="X28">
        <v>10.840999999999999</v>
      </c>
      <c r="Y28">
        <v>117.527281</v>
      </c>
      <c r="Z28">
        <f t="shared" si="2"/>
        <v>54.734112714155472</v>
      </c>
      <c r="AA28" s="3">
        <v>-7.3982506522931129</v>
      </c>
      <c r="AB28">
        <v>10841</v>
      </c>
      <c r="AC28">
        <v>-1.1160049775041159</v>
      </c>
    </row>
    <row r="29" spans="1:29" x14ac:dyDescent="0.25">
      <c r="A29" t="s">
        <v>54</v>
      </c>
      <c r="B29">
        <v>27</v>
      </c>
      <c r="C29">
        <v>11.200449574201357</v>
      </c>
      <c r="D29" s="2">
        <v>1</v>
      </c>
      <c r="E29">
        <v>9.7610595594038507</v>
      </c>
      <c r="F29">
        <v>95.27828372222929</v>
      </c>
      <c r="G29">
        <v>2.3025850929940459</v>
      </c>
      <c r="H29" s="2">
        <v>0</v>
      </c>
      <c r="I29" s="2">
        <v>18.5</v>
      </c>
      <c r="J29" s="2">
        <v>20.7</v>
      </c>
      <c r="K29" s="2">
        <v>3.7892769276627991</v>
      </c>
      <c r="L29" s="2">
        <v>4.2</v>
      </c>
      <c r="M29" s="2">
        <v>44.777000000000001</v>
      </c>
      <c r="N29" s="2">
        <v>99</v>
      </c>
      <c r="P29">
        <f t="shared" ref="P29:P60" si="3">EXP(E29-G29)</f>
        <v>1734.5000000000007</v>
      </c>
      <c r="Q29">
        <v>10854</v>
      </c>
      <c r="R29" s="2">
        <v>16090.209000000001</v>
      </c>
      <c r="S29">
        <v>117809316</v>
      </c>
      <c r="T29">
        <v>86.34663401621512</v>
      </c>
      <c r="U29">
        <v>21.183652173913043</v>
      </c>
      <c r="V29">
        <v>3.0532297603369942</v>
      </c>
      <c r="W29" s="2">
        <f t="shared" si="1"/>
        <v>1120.0449574201357</v>
      </c>
      <c r="X29">
        <v>10.853999999999999</v>
      </c>
      <c r="Y29">
        <v>117.809316</v>
      </c>
      <c r="Z29">
        <f t="shared" si="2"/>
        <v>44.167053828975313</v>
      </c>
      <c r="AA29" s="3">
        <v>6.6458298074036861</v>
      </c>
      <c r="AB29">
        <v>10854</v>
      </c>
      <c r="AC29">
        <v>-1.0930331231078421</v>
      </c>
    </row>
    <row r="30" spans="1:29" x14ac:dyDescent="0.25">
      <c r="A30" t="s">
        <v>56</v>
      </c>
      <c r="B30">
        <v>28</v>
      </c>
      <c r="C30">
        <v>10.918154044058531</v>
      </c>
      <c r="D30" s="2">
        <v>1</v>
      </c>
      <c r="E30">
        <v>9.1178960815849024</v>
      </c>
      <c r="F30">
        <v>83.13602895458132</v>
      </c>
      <c r="G30">
        <v>2.3125354238472138</v>
      </c>
      <c r="H30" s="2">
        <v>0</v>
      </c>
      <c r="I30" s="2">
        <v>17.5</v>
      </c>
      <c r="J30" s="2">
        <v>20.299999999999997</v>
      </c>
      <c r="K30" s="2">
        <v>2.3057027970978732</v>
      </c>
      <c r="L30" s="2">
        <v>13.6</v>
      </c>
      <c r="M30" s="2">
        <v>38.747999999999998</v>
      </c>
      <c r="N30" s="2">
        <v>47</v>
      </c>
      <c r="P30">
        <f t="shared" si="3"/>
        <v>902.67326732673234</v>
      </c>
      <c r="Q30">
        <v>10842</v>
      </c>
      <c r="R30" s="2">
        <v>16838.264999999999</v>
      </c>
      <c r="S30">
        <v>117548964</v>
      </c>
      <c r="T30">
        <v>86.326077076381665</v>
      </c>
      <c r="U30">
        <v>21.160231884057971</v>
      </c>
      <c r="V30">
        <v>3.0521235655339276</v>
      </c>
      <c r="W30" s="2">
        <f t="shared" si="1"/>
        <v>1091.8154044058531</v>
      </c>
      <c r="X30">
        <v>10.842000000000001</v>
      </c>
      <c r="Y30">
        <v>117.548964</v>
      </c>
      <c r="Z30">
        <f t="shared" si="2"/>
        <v>461.74854052668195</v>
      </c>
      <c r="AA30" s="3">
        <v>21.488334987306065</v>
      </c>
      <c r="AB30">
        <v>10842</v>
      </c>
      <c r="AC30">
        <v>-1.2508585032021642</v>
      </c>
    </row>
    <row r="31" spans="1:29" x14ac:dyDescent="0.25">
      <c r="A31" t="s">
        <v>57</v>
      </c>
      <c r="B31">
        <v>29</v>
      </c>
      <c r="C31">
        <v>20.387620192307693</v>
      </c>
      <c r="D31" s="2">
        <v>1</v>
      </c>
      <c r="E31">
        <v>7.2612250919719212</v>
      </c>
      <c r="F31">
        <v>52.725389836282638</v>
      </c>
      <c r="G31">
        <v>0.26236426446749106</v>
      </c>
      <c r="H31" s="2">
        <v>0</v>
      </c>
      <c r="I31" s="2">
        <v>14.6</v>
      </c>
      <c r="J31" s="2">
        <v>24.1</v>
      </c>
      <c r="K31" s="2">
        <v>1.6650647914959051</v>
      </c>
      <c r="L31" s="2">
        <v>2.2000000000000002</v>
      </c>
      <c r="M31" s="2">
        <v>36.140999999999998</v>
      </c>
      <c r="N31" s="2">
        <v>29</v>
      </c>
      <c r="P31">
        <f t="shared" si="3"/>
        <v>1095.3846153846152</v>
      </c>
      <c r="Q31">
        <v>45337</v>
      </c>
      <c r="R31" s="2">
        <v>42293</v>
      </c>
      <c r="S31">
        <v>2055443569</v>
      </c>
      <c r="T31">
        <v>114.95868403975565</v>
      </c>
      <c r="U31">
        <v>1636.5</v>
      </c>
      <c r="V31">
        <v>7.4003150939412352</v>
      </c>
      <c r="W31" s="2">
        <f t="shared" si="1"/>
        <v>2038.7620192307693</v>
      </c>
      <c r="X31">
        <v>45.337000000000003</v>
      </c>
      <c r="Y31">
        <v>2055.443569</v>
      </c>
      <c r="Z31">
        <f t="shared" si="2"/>
        <v>0.12387021125757387</v>
      </c>
      <c r="AA31" s="3">
        <v>0.35195200135469307</v>
      </c>
      <c r="AB31">
        <v>45337</v>
      </c>
      <c r="AC31">
        <v>2.0750955639837674</v>
      </c>
    </row>
    <row r="32" spans="1:29" x14ac:dyDescent="0.25">
      <c r="A32" t="s">
        <v>60</v>
      </c>
      <c r="B32">
        <v>30</v>
      </c>
      <c r="C32">
        <v>21.262581110310023</v>
      </c>
      <c r="D32" s="2">
        <v>1</v>
      </c>
      <c r="E32">
        <v>7.6285176265750554</v>
      </c>
      <c r="F32">
        <v>58.194281178966314</v>
      </c>
      <c r="G32">
        <v>-0.916290731874155</v>
      </c>
      <c r="H32" s="2">
        <v>0</v>
      </c>
      <c r="I32" s="2">
        <v>18.3</v>
      </c>
      <c r="J32" s="2">
        <v>21.2</v>
      </c>
      <c r="K32" s="2">
        <v>2.0894541362530572</v>
      </c>
      <c r="L32" s="2">
        <v>5</v>
      </c>
      <c r="M32" s="2">
        <v>36.454000000000001</v>
      </c>
      <c r="N32" s="2">
        <v>35</v>
      </c>
      <c r="P32">
        <f t="shared" si="3"/>
        <v>5139.9999999999936</v>
      </c>
      <c r="Q32">
        <v>45510</v>
      </c>
      <c r="R32" s="2">
        <v>42966</v>
      </c>
      <c r="S32">
        <v>2071160100</v>
      </c>
      <c r="T32">
        <v>115.04036936614439</v>
      </c>
      <c r="U32">
        <v>1642.7446677106998</v>
      </c>
      <c r="V32">
        <v>7.4041236998197038</v>
      </c>
      <c r="W32" s="2">
        <f t="shared" si="1"/>
        <v>2126.2581110310025</v>
      </c>
      <c r="X32">
        <v>45.51</v>
      </c>
      <c r="Y32">
        <v>2071.1601000000001</v>
      </c>
      <c r="Z32">
        <f t="shared" si="2"/>
        <v>1.3866467977317163</v>
      </c>
      <c r="AA32" s="3">
        <v>-1.1775596790531324</v>
      </c>
      <c r="AB32">
        <v>45510</v>
      </c>
      <c r="AC32">
        <v>2.1970507768854284</v>
      </c>
    </row>
    <row r="33" spans="1:29" x14ac:dyDescent="0.25">
      <c r="A33" t="s">
        <v>61</v>
      </c>
      <c r="B33">
        <v>31</v>
      </c>
      <c r="C33">
        <v>17.994858611825194</v>
      </c>
      <c r="D33" s="2">
        <v>1</v>
      </c>
      <c r="E33">
        <v>7.726212650507529</v>
      </c>
      <c r="F33">
        <v>59.694361920862576</v>
      </c>
      <c r="G33">
        <v>-0.916290731874155</v>
      </c>
      <c r="H33" s="2">
        <v>0</v>
      </c>
      <c r="I33" s="2">
        <v>21.6</v>
      </c>
      <c r="J33" s="2">
        <v>17.200000000000003</v>
      </c>
      <c r="K33" s="2">
        <v>18.743159200171881</v>
      </c>
      <c r="L33" s="2">
        <v>1.4</v>
      </c>
      <c r="M33" s="2">
        <v>38.189</v>
      </c>
      <c r="N33" s="2">
        <v>30</v>
      </c>
      <c r="P33">
        <f t="shared" si="3"/>
        <v>5667.4999999999955</v>
      </c>
      <c r="Q33">
        <v>45714</v>
      </c>
      <c r="R33" s="2">
        <v>44198</v>
      </c>
      <c r="S33">
        <v>2089769796</v>
      </c>
      <c r="T33">
        <v>115.13633095810508</v>
      </c>
      <c r="U33">
        <v>1650.1083221210051</v>
      </c>
      <c r="V33">
        <v>7.408596214510081</v>
      </c>
      <c r="W33" s="2">
        <f t="shared" si="1"/>
        <v>1799.4858611825193</v>
      </c>
      <c r="X33">
        <v>45.713999999999999</v>
      </c>
      <c r="Y33">
        <v>2089.769796</v>
      </c>
      <c r="Z33">
        <f t="shared" si="2"/>
        <v>4.7946309512519125</v>
      </c>
      <c r="AA33" s="3">
        <v>-2.1896645750552555</v>
      </c>
      <c r="AB33">
        <v>45714</v>
      </c>
      <c r="AC33">
        <v>2.0732533236660964</v>
      </c>
    </row>
    <row r="34" spans="1:29" x14ac:dyDescent="0.25">
      <c r="A34" t="s">
        <v>62</v>
      </c>
      <c r="B34">
        <v>32</v>
      </c>
      <c r="C34">
        <v>8.3789211273457518</v>
      </c>
      <c r="D34" s="2">
        <v>1</v>
      </c>
      <c r="E34">
        <v>8.790269111478656</v>
      </c>
      <c r="F34">
        <v>77.268831052215759</v>
      </c>
      <c r="G34">
        <v>0</v>
      </c>
      <c r="H34" s="2">
        <v>0</v>
      </c>
      <c r="I34" s="2">
        <v>19.3</v>
      </c>
      <c r="J34" s="2">
        <v>17.900000000000002</v>
      </c>
      <c r="K34" s="2">
        <v>0.92010135661417858</v>
      </c>
      <c r="L34" s="2">
        <v>6</v>
      </c>
      <c r="M34" s="2">
        <v>39.356999999999999</v>
      </c>
      <c r="N34" s="2">
        <v>54</v>
      </c>
      <c r="P34">
        <f t="shared" si="3"/>
        <v>6569.9999999999982</v>
      </c>
      <c r="Q34">
        <v>45816</v>
      </c>
      <c r="R34" s="2">
        <v>45713</v>
      </c>
      <c r="S34">
        <v>2099105856</v>
      </c>
      <c r="T34">
        <v>115.18416622208974</v>
      </c>
      <c r="U34">
        <v>1653.7901493261572</v>
      </c>
      <c r="V34">
        <v>7.4108249928827092</v>
      </c>
      <c r="W34" s="2">
        <f t="shared" si="1"/>
        <v>837.89211273457522</v>
      </c>
      <c r="X34">
        <v>45.816000000000003</v>
      </c>
      <c r="Y34">
        <v>2099.1058560000001</v>
      </c>
      <c r="Z34">
        <f t="shared" si="2"/>
        <v>8.2751114784339883</v>
      </c>
      <c r="AA34" s="3">
        <v>-2.8766493492314957</v>
      </c>
      <c r="AB34">
        <v>45816</v>
      </c>
      <c r="AC34">
        <v>2.1239398559382567</v>
      </c>
    </row>
    <row r="35" spans="1:29" x14ac:dyDescent="0.25">
      <c r="A35" t="s">
        <v>64</v>
      </c>
      <c r="B35">
        <v>33</v>
      </c>
      <c r="C35">
        <v>6.0793861590674343</v>
      </c>
      <c r="D35" s="2">
        <v>1</v>
      </c>
      <c r="E35">
        <v>7.8857053912430199</v>
      </c>
      <c r="F35">
        <v>62.184349517479234</v>
      </c>
      <c r="G35">
        <v>0</v>
      </c>
      <c r="H35" s="2">
        <v>0</v>
      </c>
      <c r="I35" s="2">
        <v>17.5</v>
      </c>
      <c r="J35" s="2">
        <v>25.8</v>
      </c>
      <c r="K35" s="2">
        <v>2.4825997033740825</v>
      </c>
      <c r="L35" s="2">
        <v>1</v>
      </c>
      <c r="M35" s="2">
        <v>39.817999999999998</v>
      </c>
      <c r="N35" s="2">
        <v>22</v>
      </c>
      <c r="P35">
        <f t="shared" si="3"/>
        <v>2659.0000000000005</v>
      </c>
      <c r="Q35">
        <v>51983</v>
      </c>
      <c r="R35" s="2">
        <v>37626</v>
      </c>
      <c r="S35">
        <v>2702232289</v>
      </c>
      <c r="T35">
        <v>117.9107580604223</v>
      </c>
      <c r="U35">
        <v>2131</v>
      </c>
      <c r="V35">
        <v>7.6643466320986171</v>
      </c>
      <c r="W35" s="2">
        <f t="shared" si="1"/>
        <v>607.93861590674339</v>
      </c>
      <c r="X35">
        <v>51.982999999999997</v>
      </c>
      <c r="Y35">
        <v>2702.232289</v>
      </c>
      <c r="Z35">
        <f t="shared" si="2"/>
        <v>291.87576796190922</v>
      </c>
      <c r="AA35" s="3">
        <v>17.084372038852035</v>
      </c>
      <c r="AB35">
        <v>51983</v>
      </c>
      <c r="AC35">
        <v>-1.0768682687143218</v>
      </c>
    </row>
    <row r="36" spans="1:29" x14ac:dyDescent="0.25">
      <c r="A36" t="s">
        <v>67</v>
      </c>
      <c r="B36">
        <v>34</v>
      </c>
      <c r="C36">
        <v>7.9693975135479755</v>
      </c>
      <c r="D36" s="2">
        <v>1</v>
      </c>
      <c r="E36">
        <v>8.834919385216395</v>
      </c>
      <c r="F36">
        <v>78.05580054327244</v>
      </c>
      <c r="G36">
        <v>0.69314718055994529</v>
      </c>
      <c r="H36" s="2">
        <v>0</v>
      </c>
      <c r="I36" s="2">
        <v>19.899999999999999</v>
      </c>
      <c r="J36" s="2">
        <v>19.899999999999999</v>
      </c>
      <c r="K36" s="2">
        <v>1.9133381676315162</v>
      </c>
      <c r="L36" s="2">
        <v>3.8</v>
      </c>
      <c r="M36" s="2">
        <v>40.713000000000001</v>
      </c>
      <c r="N36" s="2">
        <v>54</v>
      </c>
      <c r="P36">
        <f t="shared" si="3"/>
        <v>3434.9999999999995</v>
      </c>
      <c r="Q36">
        <v>51178</v>
      </c>
      <c r="R36" s="2">
        <v>42843.792999999998</v>
      </c>
      <c r="S36">
        <v>2619187684</v>
      </c>
      <c r="T36">
        <v>117.57205927051723</v>
      </c>
      <c r="U36">
        <v>2097.9996922070677</v>
      </c>
      <c r="V36">
        <v>7.6487396422484473</v>
      </c>
      <c r="W36" s="2">
        <f t="shared" si="1"/>
        <v>796.93975135479752</v>
      </c>
      <c r="X36">
        <v>51.177999999999997</v>
      </c>
      <c r="Y36">
        <v>2619.187684</v>
      </c>
      <c r="Z36">
        <f t="shared" si="2"/>
        <v>276.36291037229427</v>
      </c>
      <c r="AA36" s="3">
        <v>16.624166456466149</v>
      </c>
      <c r="AB36">
        <v>51178</v>
      </c>
      <c r="AC36">
        <v>-1.1641349609344296</v>
      </c>
    </row>
    <row r="37" spans="1:29" x14ac:dyDescent="0.25">
      <c r="A37" t="s">
        <v>69</v>
      </c>
      <c r="B37">
        <v>35</v>
      </c>
      <c r="C37">
        <v>34.179752756431675</v>
      </c>
      <c r="D37" s="2">
        <v>1</v>
      </c>
      <c r="E37">
        <v>9.3288342660239714</v>
      </c>
      <c r="F37">
        <v>87.027148762943014</v>
      </c>
      <c r="G37">
        <v>1.0647107369924282</v>
      </c>
      <c r="H37" s="2">
        <v>0</v>
      </c>
      <c r="I37" s="2">
        <v>18.600000000000001</v>
      </c>
      <c r="J37" s="2">
        <v>20.200000000000003</v>
      </c>
      <c r="K37" s="2">
        <v>2.0300792031517356</v>
      </c>
      <c r="L37" s="2">
        <v>2.6</v>
      </c>
      <c r="M37" s="2">
        <v>43.625999999999998</v>
      </c>
      <c r="N37" s="2">
        <v>97</v>
      </c>
      <c r="P37">
        <f t="shared" si="3"/>
        <v>3882.0689655172414</v>
      </c>
      <c r="Q37">
        <v>51473</v>
      </c>
      <c r="R37" s="2">
        <v>44248.737999999998</v>
      </c>
      <c r="S37">
        <v>2649469729</v>
      </c>
      <c r="T37">
        <v>117.69673650776642</v>
      </c>
      <c r="U37">
        <v>2110.0929727026141</v>
      </c>
      <c r="V37">
        <v>7.6544872883916053</v>
      </c>
      <c r="W37" s="2">
        <f t="shared" si="1"/>
        <v>3417.9752756431676</v>
      </c>
      <c r="X37">
        <v>51.472999999999999</v>
      </c>
      <c r="Y37">
        <v>2649.4697289999999</v>
      </c>
      <c r="Z37">
        <f t="shared" si="2"/>
        <v>284.46570954823704</v>
      </c>
      <c r="AA37" s="3">
        <v>16.866111275223968</v>
      </c>
      <c r="AB37">
        <v>51473</v>
      </c>
      <c r="AC37">
        <v>-1.1401159144835846</v>
      </c>
    </row>
    <row r="38" spans="1:29" x14ac:dyDescent="0.25">
      <c r="A38" t="s">
        <v>72</v>
      </c>
      <c r="B38">
        <v>36</v>
      </c>
      <c r="C38">
        <v>8.4834542476012178</v>
      </c>
      <c r="D38" s="2">
        <v>1</v>
      </c>
      <c r="E38">
        <v>7.1459844677143876</v>
      </c>
      <c r="F38">
        <v>51.06509401281528</v>
      </c>
      <c r="G38">
        <v>-1.6094379124341003</v>
      </c>
      <c r="H38" s="2">
        <v>0</v>
      </c>
      <c r="I38" s="2">
        <v>22.4</v>
      </c>
      <c r="J38" s="2">
        <v>17.2</v>
      </c>
      <c r="K38" s="2">
        <v>2.0038558401182582</v>
      </c>
      <c r="L38" s="2">
        <v>1.4</v>
      </c>
      <c r="M38" s="2">
        <v>48.823999999999998</v>
      </c>
      <c r="N38" s="2">
        <v>20</v>
      </c>
      <c r="P38">
        <f t="shared" si="3"/>
        <v>6345</v>
      </c>
      <c r="Q38">
        <v>52192</v>
      </c>
      <c r="R38" s="2">
        <v>48002.213000000003</v>
      </c>
      <c r="S38">
        <v>2724004864</v>
      </c>
      <c r="T38">
        <v>117.99791466430781</v>
      </c>
      <c r="U38">
        <v>2139.567781774811</v>
      </c>
      <c r="V38">
        <v>7.6683591164837148</v>
      </c>
      <c r="W38" s="2">
        <f t="shared" si="1"/>
        <v>848.34542476012177</v>
      </c>
      <c r="X38">
        <v>52.192</v>
      </c>
      <c r="Y38">
        <v>2724.004864</v>
      </c>
      <c r="Z38">
        <f t="shared" si="2"/>
        <v>42.953052399604893</v>
      </c>
      <c r="AA38" s="3">
        <v>6.5538578257088318</v>
      </c>
      <c r="AB38">
        <v>52192</v>
      </c>
      <c r="AC38">
        <v>-1.1158429232153342</v>
      </c>
    </row>
    <row r="39" spans="1:29" x14ac:dyDescent="0.25">
      <c r="A39" t="s">
        <v>73</v>
      </c>
      <c r="B39">
        <v>37</v>
      </c>
      <c r="C39">
        <v>17.951957169195857</v>
      </c>
      <c r="D39" s="2">
        <v>1</v>
      </c>
      <c r="E39">
        <v>8.4715680133899625</v>
      </c>
      <c r="F39">
        <v>71.767464605491952</v>
      </c>
      <c r="G39">
        <v>1.8405496333974869</v>
      </c>
      <c r="H39" s="2">
        <v>0</v>
      </c>
      <c r="I39" s="2">
        <v>14.5</v>
      </c>
      <c r="J39" s="2">
        <v>27.699999999999996</v>
      </c>
      <c r="K39" s="2">
        <v>1.1023946090386176</v>
      </c>
      <c r="L39" s="2">
        <v>2.6</v>
      </c>
      <c r="M39" s="2">
        <v>35.487000000000002</v>
      </c>
      <c r="N39" s="2">
        <v>46</v>
      </c>
      <c r="P39">
        <f t="shared" si="3"/>
        <v>758.25396825396899</v>
      </c>
      <c r="Q39">
        <v>3743</v>
      </c>
      <c r="R39" s="2">
        <v>9625</v>
      </c>
      <c r="S39">
        <v>14010049</v>
      </c>
      <c r="T39">
        <v>67.69410452893294</v>
      </c>
      <c r="U39">
        <v>0.7</v>
      </c>
      <c r="V39">
        <v>-0.35667494393873245</v>
      </c>
      <c r="W39" s="2">
        <f t="shared" si="1"/>
        <v>1795.1957169195857</v>
      </c>
      <c r="X39">
        <v>3.7429999999999999</v>
      </c>
      <c r="Y39">
        <v>14.010049</v>
      </c>
      <c r="Z39">
        <f t="shared" si="2"/>
        <v>144.47727608597339</v>
      </c>
      <c r="AA39" s="3">
        <v>-12.019870052790646</v>
      </c>
      <c r="AB39">
        <v>3743</v>
      </c>
      <c r="AC39">
        <v>0.39369304563041185</v>
      </c>
    </row>
    <row r="40" spans="1:29" x14ac:dyDescent="0.25">
      <c r="A40" t="s">
        <v>74</v>
      </c>
      <c r="B40">
        <v>38</v>
      </c>
      <c r="C40">
        <v>30.966271038691072</v>
      </c>
      <c r="D40" s="2">
        <v>1</v>
      </c>
      <c r="E40">
        <v>9.3025548559639937</v>
      </c>
      <c r="F40">
        <v>86.537526848219272</v>
      </c>
      <c r="G40">
        <v>0.64185388617239469</v>
      </c>
      <c r="H40" s="2">
        <v>0</v>
      </c>
      <c r="I40" s="2">
        <v>14.2</v>
      </c>
      <c r="J40" s="2">
        <v>31.3</v>
      </c>
      <c r="K40" s="2">
        <v>3.9</v>
      </c>
      <c r="L40" s="2">
        <v>1.6</v>
      </c>
      <c r="M40" s="2">
        <v>35.787999999999997</v>
      </c>
      <c r="N40" s="2">
        <v>114</v>
      </c>
      <c r="P40">
        <f t="shared" si="3"/>
        <v>5771.5789473684181</v>
      </c>
      <c r="Q40">
        <v>3549</v>
      </c>
      <c r="R40" s="2">
        <v>9344</v>
      </c>
      <c r="S40">
        <v>12595401</v>
      </c>
      <c r="T40">
        <v>66.82116118083448</v>
      </c>
      <c r="U40">
        <v>0.6637189420251135</v>
      </c>
      <c r="V40">
        <v>-0.40989649919666493</v>
      </c>
      <c r="W40" s="2">
        <f t="shared" si="1"/>
        <v>3096.627103869107</v>
      </c>
      <c r="X40">
        <v>3.5489999999999999</v>
      </c>
      <c r="Y40">
        <v>12.595401000000001</v>
      </c>
      <c r="Z40">
        <f t="shared" si="2"/>
        <v>145.99561698442218</v>
      </c>
      <c r="AA40" s="3">
        <v>-12.082864601758235</v>
      </c>
      <c r="AB40">
        <v>3549</v>
      </c>
      <c r="AC40">
        <v>0.19761767727668872</v>
      </c>
    </row>
    <row r="41" spans="1:29" x14ac:dyDescent="0.25">
      <c r="A41" t="s">
        <v>7</v>
      </c>
      <c r="B41">
        <v>39</v>
      </c>
      <c r="C41">
        <v>48.447955538757192</v>
      </c>
      <c r="D41" s="2">
        <v>1</v>
      </c>
      <c r="E41">
        <v>10.069637382330217</v>
      </c>
      <c r="F41">
        <v>101.39759701162215</v>
      </c>
      <c r="G41">
        <v>7.3050537977572407</v>
      </c>
      <c r="H41" s="2">
        <v>1</v>
      </c>
      <c r="I41" s="2">
        <v>5.9</v>
      </c>
      <c r="J41" s="2">
        <v>12.799999999999999</v>
      </c>
      <c r="K41" s="2">
        <v>1.611621959919042</v>
      </c>
      <c r="L41" s="2">
        <v>36.299999999999997</v>
      </c>
      <c r="M41" s="2">
        <v>48.850999999999999</v>
      </c>
      <c r="N41" s="2">
        <v>789</v>
      </c>
      <c r="P41">
        <f t="shared" si="3"/>
        <v>15.872429089931446</v>
      </c>
      <c r="Q41">
        <v>3466</v>
      </c>
      <c r="R41" s="2">
        <v>9758</v>
      </c>
      <c r="S41">
        <v>12013156</v>
      </c>
      <c r="T41">
        <v>66.434831037738761</v>
      </c>
      <c r="U41">
        <v>0.64819663371627034</v>
      </c>
      <c r="V41">
        <v>-0.43356118156760998</v>
      </c>
      <c r="W41" s="2">
        <f t="shared" si="1"/>
        <v>4844.7955538757196</v>
      </c>
      <c r="X41">
        <v>3.4660000000000002</v>
      </c>
      <c r="Y41">
        <v>12.013156</v>
      </c>
      <c r="Z41">
        <f t="shared" si="2"/>
        <v>127.22517128511633</v>
      </c>
      <c r="AA41" s="3">
        <v>-11.279413605552211</v>
      </c>
      <c r="AB41">
        <v>3466</v>
      </c>
      <c r="AC41">
        <v>0.19250875556123956</v>
      </c>
    </row>
    <row r="42" spans="1:29" x14ac:dyDescent="0.25">
      <c r="A42" t="s">
        <v>8</v>
      </c>
      <c r="B42">
        <v>40</v>
      </c>
      <c r="C42">
        <v>27.668682645162896</v>
      </c>
      <c r="D42" s="2">
        <v>1</v>
      </c>
      <c r="E42">
        <v>10.596959680295013</v>
      </c>
      <c r="F42">
        <v>112.29555446579819</v>
      </c>
      <c r="G42">
        <v>3.9199911750773229</v>
      </c>
      <c r="H42" s="2">
        <v>1</v>
      </c>
      <c r="I42" s="2">
        <v>18.899999999999999</v>
      </c>
      <c r="J42" s="2">
        <v>17.100000000000001</v>
      </c>
      <c r="K42" s="2">
        <v>0.66355530431576759</v>
      </c>
      <c r="L42" s="2">
        <v>5.6</v>
      </c>
      <c r="M42" s="2">
        <v>49.518000000000001</v>
      </c>
      <c r="N42" s="2">
        <v>173</v>
      </c>
      <c r="P42">
        <f t="shared" si="3"/>
        <v>793.90873015873012</v>
      </c>
      <c r="Q42">
        <v>3442</v>
      </c>
      <c r="R42" s="2">
        <v>10130</v>
      </c>
      <c r="S42">
        <v>11847364</v>
      </c>
      <c r="T42">
        <v>66.321608362526845</v>
      </c>
      <c r="U42">
        <v>0.6437082554100988</v>
      </c>
      <c r="V42">
        <v>-0.44050967507167671</v>
      </c>
      <c r="W42" s="2">
        <f t="shared" si="1"/>
        <v>2766.8682645162894</v>
      </c>
      <c r="X42">
        <v>3.4420000000000002</v>
      </c>
      <c r="Y42">
        <v>11.847364000000001</v>
      </c>
      <c r="Z42">
        <f t="shared" si="2"/>
        <v>250.51237889993718</v>
      </c>
      <c r="AA42" s="3">
        <v>-15.827582850831556</v>
      </c>
      <c r="AB42">
        <v>3442</v>
      </c>
      <c r="AC42">
        <v>0.27554772499243624</v>
      </c>
    </row>
    <row r="43" spans="1:29" x14ac:dyDescent="0.25">
      <c r="A43" t="s">
        <v>10</v>
      </c>
      <c r="B43">
        <v>41</v>
      </c>
      <c r="C43">
        <v>24.005845151399001</v>
      </c>
      <c r="D43" s="2">
        <v>1</v>
      </c>
      <c r="E43">
        <v>10.149761521239192</v>
      </c>
      <c r="F43">
        <v>103.01765893802772</v>
      </c>
      <c r="G43">
        <v>2.631888840136646</v>
      </c>
      <c r="H43" s="2">
        <v>1</v>
      </c>
      <c r="I43" s="2">
        <v>16</v>
      </c>
      <c r="J43" s="2">
        <v>27.6</v>
      </c>
      <c r="K43" s="2">
        <v>1.4391718370761386</v>
      </c>
      <c r="L43" s="2">
        <v>2.6</v>
      </c>
      <c r="M43" s="2">
        <v>37.646999999999998</v>
      </c>
      <c r="N43" s="2">
        <v>179</v>
      </c>
      <c r="P43">
        <f t="shared" si="3"/>
        <v>1840.6474820143876</v>
      </c>
      <c r="Q43">
        <v>114677</v>
      </c>
      <c r="R43" s="2">
        <v>107082</v>
      </c>
      <c r="S43">
        <v>13150814329</v>
      </c>
      <c r="T43">
        <v>135.71958192150112</v>
      </c>
      <c r="U43">
        <v>2084.5</v>
      </c>
      <c r="V43">
        <v>7.6422842973208516</v>
      </c>
      <c r="W43" s="2">
        <f t="shared" si="1"/>
        <v>2400.5845151398998</v>
      </c>
      <c r="X43">
        <v>114.67700000000001</v>
      </c>
      <c r="Y43">
        <v>13150.814329000001</v>
      </c>
      <c r="Z43">
        <f t="shared" si="2"/>
        <v>61.852484713010995</v>
      </c>
      <c r="AA43" s="3">
        <v>7.8646350654694075</v>
      </c>
      <c r="AB43">
        <v>114677</v>
      </c>
      <c r="AC43">
        <v>0.46034744354179735</v>
      </c>
    </row>
    <row r="44" spans="1:29" x14ac:dyDescent="0.25">
      <c r="A44" t="s">
        <v>11</v>
      </c>
      <c r="B44">
        <v>42</v>
      </c>
      <c r="C44">
        <v>18.720858625846748</v>
      </c>
      <c r="D44" s="2">
        <v>1</v>
      </c>
      <c r="E44">
        <v>10.060918560484957</v>
      </c>
      <c r="F44">
        <v>101.22208228071071</v>
      </c>
      <c r="G44">
        <v>3.2542429687054919</v>
      </c>
      <c r="H44" s="2">
        <v>1</v>
      </c>
      <c r="I44" s="2">
        <v>19</v>
      </c>
      <c r="J44" s="2">
        <v>19.099999999999998</v>
      </c>
      <c r="K44" s="2">
        <v>0.83112712227385555</v>
      </c>
      <c r="L44" s="2">
        <v>2.2999999999999998</v>
      </c>
      <c r="M44" s="2">
        <v>45.448999999999998</v>
      </c>
      <c r="N44" s="2">
        <v>132</v>
      </c>
      <c r="P44">
        <f t="shared" si="3"/>
        <v>903.86100386100418</v>
      </c>
      <c r="Q44">
        <v>116029</v>
      </c>
      <c r="R44" s="2">
        <v>112818</v>
      </c>
      <c r="S44">
        <v>13462728841</v>
      </c>
      <c r="T44">
        <v>135.99280817926038</v>
      </c>
      <c r="U44">
        <v>2109.0754946501916</v>
      </c>
      <c r="V44">
        <v>7.6540049762582933</v>
      </c>
      <c r="W44" s="2">
        <f t="shared" si="1"/>
        <v>1872.0858625846749</v>
      </c>
      <c r="X44">
        <v>116.029</v>
      </c>
      <c r="Y44">
        <v>13462.728841</v>
      </c>
      <c r="Z44">
        <f t="shared" si="2"/>
        <v>68.008550445733249</v>
      </c>
      <c r="AA44" s="3">
        <v>8.2467296818637905</v>
      </c>
      <c r="AB44">
        <v>116029</v>
      </c>
      <c r="AC44">
        <v>0.435136273199004</v>
      </c>
    </row>
    <row r="45" spans="1:29" x14ac:dyDescent="0.25">
      <c r="A45" t="s">
        <v>14</v>
      </c>
      <c r="B45">
        <v>43</v>
      </c>
      <c r="C45">
        <v>50.961151963681928</v>
      </c>
      <c r="D45" s="2">
        <v>1</v>
      </c>
      <c r="E45">
        <v>10.72187875513222</v>
      </c>
      <c r="F45">
        <v>114.95868403975565</v>
      </c>
      <c r="G45">
        <v>7.4003150939412352</v>
      </c>
      <c r="H45" s="2">
        <v>1</v>
      </c>
      <c r="I45" s="2">
        <v>17.2</v>
      </c>
      <c r="J45" s="2">
        <v>21.2</v>
      </c>
      <c r="K45" s="2">
        <v>0.41982654063903296</v>
      </c>
      <c r="L45" s="2">
        <v>24.1</v>
      </c>
      <c r="M45" s="2">
        <v>55.058999999999997</v>
      </c>
      <c r="N45" s="2">
        <v>164</v>
      </c>
      <c r="P45">
        <f t="shared" si="3"/>
        <v>27.703635808127121</v>
      </c>
      <c r="Q45">
        <v>117388</v>
      </c>
      <c r="R45" s="2">
        <v>114198</v>
      </c>
      <c r="S45">
        <v>13779942544</v>
      </c>
      <c r="T45">
        <v>136.26453131551844</v>
      </c>
      <c r="U45">
        <v>2133.7782292874772</v>
      </c>
      <c r="V45">
        <v>7.6656495039156773</v>
      </c>
      <c r="W45" s="2">
        <f t="shared" si="1"/>
        <v>5096.1151963681932</v>
      </c>
      <c r="X45">
        <v>117.38800000000001</v>
      </c>
      <c r="Y45">
        <v>13779.942544</v>
      </c>
      <c r="Z45">
        <f t="shared" si="2"/>
        <v>25.189563416474062</v>
      </c>
      <c r="AA45" s="3">
        <v>-5.0189205429528432</v>
      </c>
      <c r="AB45">
        <v>117388</v>
      </c>
      <c r="AC45">
        <v>0.4797658996667189</v>
      </c>
    </row>
    <row r="46" spans="1:29" x14ac:dyDescent="0.25">
      <c r="A46" t="s">
        <v>15</v>
      </c>
      <c r="B46">
        <v>44</v>
      </c>
      <c r="C46">
        <v>5.3234651570722376</v>
      </c>
      <c r="D46" s="2">
        <v>1</v>
      </c>
      <c r="E46">
        <v>10.858672021035643</v>
      </c>
      <c r="F46">
        <v>117.9107580604223</v>
      </c>
      <c r="G46">
        <v>7.6643466320986171</v>
      </c>
      <c r="H46" s="2">
        <v>1</v>
      </c>
      <c r="I46" s="2">
        <v>16.7</v>
      </c>
      <c r="J46" s="2">
        <v>20.200000000000003</v>
      </c>
      <c r="K46" s="2">
        <v>0.61129167585289768</v>
      </c>
      <c r="L46" s="2">
        <v>34.6</v>
      </c>
      <c r="M46" s="2">
        <v>45.478999999999999</v>
      </c>
      <c r="N46" s="2">
        <v>145</v>
      </c>
      <c r="P46">
        <f t="shared" si="3"/>
        <v>24.393711872360409</v>
      </c>
      <c r="Q46">
        <v>118943</v>
      </c>
      <c r="R46" s="2">
        <v>118930</v>
      </c>
      <c r="S46">
        <v>14147437249</v>
      </c>
      <c r="T46">
        <v>136.57193714749931</v>
      </c>
      <c r="U46">
        <v>2162.0436835633996</v>
      </c>
      <c r="V46">
        <v>7.6788092031584911</v>
      </c>
      <c r="W46" s="2">
        <f t="shared" si="1"/>
        <v>532.34651570722372</v>
      </c>
      <c r="X46">
        <v>118.943</v>
      </c>
      <c r="Y46">
        <v>14147.437249000001</v>
      </c>
      <c r="Z46">
        <f t="shared" si="2"/>
        <v>36.627225934874403</v>
      </c>
      <c r="AA46" s="3">
        <v>-6.0520431207051395</v>
      </c>
      <c r="AB46">
        <v>118943</v>
      </c>
      <c r="AC46">
        <v>0.33404514820623493</v>
      </c>
    </row>
    <row r="47" spans="1:29" x14ac:dyDescent="0.25">
      <c r="A47" t="s">
        <v>17</v>
      </c>
      <c r="B47">
        <v>45</v>
      </c>
      <c r="C47">
        <v>19.36283928557275</v>
      </c>
      <c r="D47" s="2">
        <v>1</v>
      </c>
      <c r="E47">
        <v>11.649874759906268</v>
      </c>
      <c r="F47">
        <v>135.71958192150112</v>
      </c>
      <c r="G47">
        <v>7.6422842973208516</v>
      </c>
      <c r="H47" s="2">
        <v>1</v>
      </c>
      <c r="I47" s="2">
        <v>15.700000000000001</v>
      </c>
      <c r="J47" s="2">
        <v>18.5</v>
      </c>
      <c r="K47" s="2">
        <v>1.6951111426715157</v>
      </c>
      <c r="L47" s="2">
        <v>27.3</v>
      </c>
      <c r="M47" s="2">
        <v>47.927999999999997</v>
      </c>
      <c r="N47" s="2">
        <v>463</v>
      </c>
      <c r="P47">
        <f t="shared" si="3"/>
        <v>55.01415207483813</v>
      </c>
      <c r="Q47">
        <v>9059</v>
      </c>
      <c r="R47" s="2">
        <v>14676</v>
      </c>
      <c r="S47">
        <v>82065481</v>
      </c>
      <c r="T47">
        <v>83.019687694183929</v>
      </c>
      <c r="U47">
        <v>4.8</v>
      </c>
      <c r="V47">
        <v>1.5686159179138452</v>
      </c>
      <c r="W47" s="2">
        <f t="shared" si="1"/>
        <v>1936.283928557275</v>
      </c>
      <c r="X47">
        <v>9.0589999999999993</v>
      </c>
      <c r="Y47">
        <v>82.065481000000005</v>
      </c>
      <c r="Z47">
        <f t="shared" si="2"/>
        <v>0.2313099773519959</v>
      </c>
      <c r="AA47" s="3">
        <v>-0.4809469589798816</v>
      </c>
      <c r="AB47">
        <v>9059</v>
      </c>
      <c r="AC47">
        <v>-0.96746410491451029</v>
      </c>
    </row>
    <row r="48" spans="1:29" x14ac:dyDescent="0.25">
      <c r="A48" t="s">
        <v>20</v>
      </c>
      <c r="B48">
        <v>46</v>
      </c>
      <c r="C48">
        <v>14.442798541476753</v>
      </c>
      <c r="D48" s="2">
        <v>1</v>
      </c>
      <c r="E48">
        <v>7.4854916080307543</v>
      </c>
      <c r="F48">
        <v>56.032584613898848</v>
      </c>
      <c r="G48">
        <v>3.1441522786722644</v>
      </c>
      <c r="H48" s="2">
        <v>1</v>
      </c>
      <c r="I48" s="2">
        <v>17.100000000000001</v>
      </c>
      <c r="J48" s="2">
        <v>20.599999999999998</v>
      </c>
      <c r="K48" s="2">
        <v>22.503128326971762</v>
      </c>
      <c r="L48" s="2">
        <v>24.5</v>
      </c>
      <c r="M48" s="2">
        <v>44.762</v>
      </c>
      <c r="N48" s="2">
        <v>55</v>
      </c>
      <c r="P48">
        <f t="shared" si="3"/>
        <v>76.810344827586206</v>
      </c>
      <c r="Q48">
        <v>9317</v>
      </c>
      <c r="R48" s="2">
        <v>17653</v>
      </c>
      <c r="S48">
        <v>86806489</v>
      </c>
      <c r="T48">
        <v>83.532214448236076</v>
      </c>
      <c r="U48">
        <v>4.9367038304448609</v>
      </c>
      <c r="V48">
        <v>1.5966978676949823</v>
      </c>
      <c r="W48" s="2">
        <f t="shared" si="1"/>
        <v>1444.2798541476752</v>
      </c>
      <c r="X48">
        <v>9.3170000000000002</v>
      </c>
      <c r="Y48">
        <v>86.806488999999999</v>
      </c>
      <c r="Z48">
        <f t="shared" si="2"/>
        <v>2.2473306973050961E-2</v>
      </c>
      <c r="AA48" s="3">
        <v>-0.1499109968382939</v>
      </c>
      <c r="AB48">
        <v>9317</v>
      </c>
      <c r="AC48">
        <v>-0.77562815574885802</v>
      </c>
    </row>
    <row r="49" spans="1:29" x14ac:dyDescent="0.25">
      <c r="A49" t="s">
        <v>26</v>
      </c>
      <c r="B49">
        <v>47</v>
      </c>
      <c r="C49">
        <v>41.402228976697067</v>
      </c>
      <c r="D49" s="2">
        <v>1</v>
      </c>
      <c r="E49">
        <v>10.051562670601491</v>
      </c>
      <c r="F49">
        <v>101.03391212102939</v>
      </c>
      <c r="G49">
        <v>6.3108269561627344</v>
      </c>
      <c r="H49" s="2">
        <v>1</v>
      </c>
      <c r="I49" s="2">
        <v>18.100000000000001</v>
      </c>
      <c r="J49" s="2">
        <v>19.299999999999997</v>
      </c>
      <c r="K49" s="2">
        <v>1.8362262536706582</v>
      </c>
      <c r="L49" s="2">
        <v>4.3</v>
      </c>
      <c r="M49" s="2">
        <v>45.953000000000003</v>
      </c>
      <c r="N49" s="2">
        <v>113</v>
      </c>
      <c r="P49">
        <f t="shared" si="3"/>
        <v>42.128973660308816</v>
      </c>
      <c r="Q49">
        <v>9379</v>
      </c>
      <c r="R49" s="2">
        <v>17012</v>
      </c>
      <c r="S49">
        <v>87965641</v>
      </c>
      <c r="T49">
        <v>83.653494429880183</v>
      </c>
      <c r="U49">
        <v>4.9695551385362622</v>
      </c>
      <c r="V49">
        <v>1.603330326753496</v>
      </c>
      <c r="W49" s="2">
        <f t="shared" si="1"/>
        <v>4140.222897669707</v>
      </c>
      <c r="X49">
        <v>9.3789999999999996</v>
      </c>
      <c r="Y49">
        <v>87.965641000000005</v>
      </c>
      <c r="Z49">
        <f t="shared" si="2"/>
        <v>3.6173160714545429</v>
      </c>
      <c r="AA49" s="3">
        <v>1.9019243074987351</v>
      </c>
      <c r="AB49">
        <v>9379</v>
      </c>
      <c r="AC49">
        <v>-1.0102828917938738</v>
      </c>
    </row>
    <row r="50" spans="1:29" x14ac:dyDescent="0.25">
      <c r="A50" t="s">
        <v>29</v>
      </c>
      <c r="B50">
        <v>48</v>
      </c>
      <c r="C50">
        <v>3.6798668659149576</v>
      </c>
      <c r="D50" s="2">
        <v>1</v>
      </c>
      <c r="E50">
        <v>10.5287840661879</v>
      </c>
      <c r="F50">
        <v>110.85529391241219</v>
      </c>
      <c r="G50">
        <v>7.904556301503562</v>
      </c>
      <c r="H50" s="2">
        <v>1</v>
      </c>
      <c r="I50" s="2">
        <v>13.5</v>
      </c>
      <c r="J50" s="2">
        <v>23.2</v>
      </c>
      <c r="K50" s="2">
        <v>0.63591431369803053</v>
      </c>
      <c r="L50" s="2">
        <v>9.6999999999999993</v>
      </c>
      <c r="M50" s="2">
        <v>51.006</v>
      </c>
      <c r="N50" s="2">
        <v>327</v>
      </c>
      <c r="P50">
        <f t="shared" si="3"/>
        <v>13.793917921464431</v>
      </c>
      <c r="Q50">
        <v>9424</v>
      </c>
      <c r="R50" s="2">
        <v>18064</v>
      </c>
      <c r="S50">
        <v>88811776</v>
      </c>
      <c r="T50">
        <v>83.741073807845993</v>
      </c>
      <c r="U50">
        <v>4.9933988298929242</v>
      </c>
      <c r="V50">
        <v>1.6081168061359254</v>
      </c>
      <c r="W50" s="2">
        <f t="shared" si="1"/>
        <v>367.98668659149575</v>
      </c>
      <c r="X50">
        <v>9.4239999999999995</v>
      </c>
      <c r="Y50">
        <v>88.811775999999995</v>
      </c>
      <c r="Z50">
        <f t="shared" si="2"/>
        <v>4.5783354377143777</v>
      </c>
      <c r="AA50" s="3">
        <v>2.1397045211230399</v>
      </c>
      <c r="AB50">
        <v>9424</v>
      </c>
      <c r="AC50">
        <v>-1.02490647907299</v>
      </c>
    </row>
    <row r="51" spans="1:29" x14ac:dyDescent="0.25">
      <c r="A51" t="s">
        <v>37</v>
      </c>
      <c r="B51">
        <v>49</v>
      </c>
      <c r="C51">
        <v>5.7955873255893877</v>
      </c>
      <c r="D51" s="2">
        <v>1</v>
      </c>
      <c r="E51">
        <v>11.405084096763149</v>
      </c>
      <c r="F51">
        <v>130.07594325423969</v>
      </c>
      <c r="G51">
        <v>7.3773213124968251</v>
      </c>
      <c r="H51" s="2">
        <v>1</v>
      </c>
      <c r="I51" s="2">
        <v>16.5</v>
      </c>
      <c r="J51" s="2">
        <v>16.899999999999999</v>
      </c>
      <c r="K51" s="2">
        <v>1.3730734660502963</v>
      </c>
      <c r="L51" s="2">
        <v>18.8</v>
      </c>
      <c r="M51" s="2">
        <v>47.561</v>
      </c>
      <c r="N51" s="2">
        <v>316</v>
      </c>
      <c r="P51">
        <f t="shared" si="3"/>
        <v>56.135184143062574</v>
      </c>
      <c r="Q51">
        <v>1791</v>
      </c>
      <c r="R51" s="2">
        <v>3983</v>
      </c>
      <c r="S51">
        <v>3207681</v>
      </c>
      <c r="T51">
        <v>56.108030723135997</v>
      </c>
      <c r="U51">
        <v>0.4</v>
      </c>
      <c r="V51">
        <v>-0.916290731874155</v>
      </c>
      <c r="W51" s="2">
        <f t="shared" si="1"/>
        <v>579.5587325589388</v>
      </c>
      <c r="X51">
        <v>1.7909999999999999</v>
      </c>
      <c r="Y51">
        <v>3.207681</v>
      </c>
      <c r="Z51">
        <f t="shared" si="2"/>
        <v>14.57608001577451</v>
      </c>
      <c r="AA51" s="3">
        <v>-3.817863278821612</v>
      </c>
      <c r="AB51">
        <v>1791</v>
      </c>
      <c r="AC51">
        <v>-1.4850340166333391</v>
      </c>
    </row>
    <row r="52" spans="1:29" x14ac:dyDescent="0.25">
      <c r="A52" t="s">
        <v>39</v>
      </c>
      <c r="B52">
        <v>50</v>
      </c>
      <c r="C52">
        <v>27.749904910253392</v>
      </c>
      <c r="D52" s="2">
        <v>1</v>
      </c>
      <c r="E52">
        <v>11.102156315270157</v>
      </c>
      <c r="F52">
        <v>123.25787484869304</v>
      </c>
      <c r="G52">
        <v>6.7778743581276171</v>
      </c>
      <c r="H52" s="2">
        <v>1</v>
      </c>
      <c r="I52" s="2">
        <v>17.899999999999999</v>
      </c>
      <c r="J52" s="2">
        <v>18.899999999999999</v>
      </c>
      <c r="K52" s="2">
        <v>0.65294169784632128</v>
      </c>
      <c r="L52" s="2">
        <v>14.7</v>
      </c>
      <c r="M52" s="2">
        <v>51.137</v>
      </c>
      <c r="N52" s="2">
        <v>245</v>
      </c>
      <c r="P52">
        <f t="shared" si="3"/>
        <v>75.511273058528758</v>
      </c>
      <c r="Q52">
        <v>1820</v>
      </c>
      <c r="R52" s="2">
        <v>4092.0259999999998</v>
      </c>
      <c r="S52">
        <v>3312400</v>
      </c>
      <c r="T52">
        <v>56.348920152627116</v>
      </c>
      <c r="U52">
        <v>0.40647682858738138</v>
      </c>
      <c r="V52">
        <v>-0.90022835386402578</v>
      </c>
      <c r="W52" s="2">
        <f t="shared" si="1"/>
        <v>2774.990491025339</v>
      </c>
      <c r="X52">
        <v>1.82</v>
      </c>
      <c r="Y52">
        <v>3.3123999999999998</v>
      </c>
      <c r="Z52">
        <f t="shared" si="2"/>
        <v>45.107721266946228</v>
      </c>
      <c r="AA52" s="3">
        <v>-6.7162282024173532</v>
      </c>
      <c r="AB52">
        <v>1820</v>
      </c>
      <c r="AC52">
        <v>-0.40846405921748685</v>
      </c>
    </row>
    <row r="53" spans="1:29" x14ac:dyDescent="0.25">
      <c r="A53" t="s">
        <v>40</v>
      </c>
      <c r="B53">
        <v>51</v>
      </c>
      <c r="C53">
        <v>8.2476599662421357</v>
      </c>
      <c r="D53" s="2">
        <v>1</v>
      </c>
      <c r="E53">
        <v>10.407802024686461</v>
      </c>
      <c r="F53">
        <v>108.32234298506759</v>
      </c>
      <c r="G53">
        <v>4.00369019395397</v>
      </c>
      <c r="H53" s="2">
        <v>1</v>
      </c>
      <c r="I53" s="2">
        <v>20.399999999999999</v>
      </c>
      <c r="J53" s="2">
        <v>14.799999999999999</v>
      </c>
      <c r="K53" s="2">
        <v>1.0540641505951192</v>
      </c>
      <c r="L53" s="2">
        <v>4.0999999999999996</v>
      </c>
      <c r="M53" s="2">
        <v>45.921999999999997</v>
      </c>
      <c r="N53" s="2">
        <v>151</v>
      </c>
      <c r="P53">
        <f t="shared" si="3"/>
        <v>604.32481751824798</v>
      </c>
      <c r="Q53">
        <v>1799</v>
      </c>
      <c r="R53" s="2">
        <v>4767.4539999999997</v>
      </c>
      <c r="S53">
        <v>3236401</v>
      </c>
      <c r="T53">
        <v>56.174818647108005</v>
      </c>
      <c r="U53">
        <v>0.40178671133444999</v>
      </c>
      <c r="V53">
        <v>-0.91183389998433384</v>
      </c>
      <c r="W53" s="2">
        <f t="shared" si="1"/>
        <v>824.76599662421359</v>
      </c>
      <c r="X53">
        <v>1.7989999999999999</v>
      </c>
      <c r="Y53">
        <v>3.2364009999999999</v>
      </c>
      <c r="Z53">
        <f t="shared" si="2"/>
        <v>29.088646980162345</v>
      </c>
      <c r="AA53" s="3">
        <v>-5.3933891923504227</v>
      </c>
      <c r="AB53">
        <v>1799</v>
      </c>
      <c r="AC53">
        <v>-0.39779523695764868</v>
      </c>
    </row>
    <row r="54" spans="1:29" x14ac:dyDescent="0.25">
      <c r="A54" t="s">
        <v>41</v>
      </c>
      <c r="B54">
        <v>52</v>
      </c>
      <c r="C54">
        <v>20.59627903393552</v>
      </c>
      <c r="D54" s="2">
        <v>1</v>
      </c>
      <c r="E54">
        <v>10.177970397179921</v>
      </c>
      <c r="F54">
        <v>103.5910814058708</v>
      </c>
      <c r="G54">
        <v>6.6559550184181226</v>
      </c>
      <c r="H54" s="2">
        <v>1</v>
      </c>
      <c r="I54" s="2">
        <v>20.3</v>
      </c>
      <c r="J54" s="2">
        <v>17.900000000000002</v>
      </c>
      <c r="K54" s="2">
        <v>2.6916369826319362</v>
      </c>
      <c r="L54" s="2">
        <v>6</v>
      </c>
      <c r="M54" s="2">
        <v>45.314</v>
      </c>
      <c r="N54" s="2">
        <v>122</v>
      </c>
      <c r="P54">
        <f t="shared" si="3"/>
        <v>33.85258554154877</v>
      </c>
      <c r="Q54">
        <v>1792</v>
      </c>
      <c r="R54" s="2">
        <v>5781.7860000000001</v>
      </c>
      <c r="S54">
        <v>3211264</v>
      </c>
      <c r="T54">
        <v>56.116393334012137</v>
      </c>
      <c r="U54">
        <v>0.40022333891680628</v>
      </c>
      <c r="V54">
        <v>-0.91573254039999097</v>
      </c>
      <c r="W54" s="2">
        <f t="shared" si="1"/>
        <v>2059.6279033935521</v>
      </c>
      <c r="X54">
        <v>1.792</v>
      </c>
      <c r="Y54">
        <v>3.2112639999999999</v>
      </c>
      <c r="Z54">
        <f t="shared" si="2"/>
        <v>11.125289873384153</v>
      </c>
      <c r="AA54" s="3">
        <v>-3.3354594696059721</v>
      </c>
      <c r="AB54">
        <v>1792</v>
      </c>
      <c r="AC54">
        <v>-0.3681834612401681</v>
      </c>
    </row>
    <row r="55" spans="1:29" x14ac:dyDescent="0.25">
      <c r="A55" t="s">
        <v>43</v>
      </c>
      <c r="B55">
        <v>53</v>
      </c>
      <c r="C55">
        <v>43.260889556447907</v>
      </c>
      <c r="D55" s="2">
        <v>1</v>
      </c>
      <c r="E55">
        <v>9.9600096528604531</v>
      </c>
      <c r="F55">
        <v>99.20179228507341</v>
      </c>
      <c r="G55">
        <v>2.4336133554004498</v>
      </c>
      <c r="H55" s="2">
        <v>1</v>
      </c>
      <c r="I55" s="2">
        <v>17.700000000000003</v>
      </c>
      <c r="J55" s="2">
        <v>19.099999999999998</v>
      </c>
      <c r="K55" s="2">
        <v>6.398827566930418</v>
      </c>
      <c r="L55" s="2">
        <v>10</v>
      </c>
      <c r="M55" s="2">
        <v>38.497</v>
      </c>
      <c r="N55" s="2">
        <v>176</v>
      </c>
      <c r="P55">
        <f t="shared" si="3"/>
        <v>1856.403508771929</v>
      </c>
      <c r="Q55">
        <v>1782</v>
      </c>
      <c r="R55" s="2">
        <v>17552</v>
      </c>
      <c r="S55">
        <v>3175524</v>
      </c>
      <c r="T55">
        <v>56.032584613898848</v>
      </c>
      <c r="U55">
        <v>23.2</v>
      </c>
      <c r="V55">
        <v>3.1441522786722644</v>
      </c>
      <c r="W55" s="2">
        <f t="shared" si="1"/>
        <v>4326.088955644791</v>
      </c>
      <c r="X55">
        <v>1.782</v>
      </c>
      <c r="Y55">
        <v>3.1755239999999998</v>
      </c>
      <c r="Z55">
        <f t="shared" si="2"/>
        <v>24.907439797960777</v>
      </c>
      <c r="AA55" s="3">
        <v>4.9907353965082919</v>
      </c>
      <c r="AB55">
        <v>1782</v>
      </c>
      <c r="AC55">
        <v>-0.40431242307189991</v>
      </c>
    </row>
    <row r="56" spans="1:29" x14ac:dyDescent="0.25">
      <c r="A56" t="s">
        <v>46</v>
      </c>
      <c r="B56">
        <v>54</v>
      </c>
      <c r="C56">
        <v>44.536203341440199</v>
      </c>
      <c r="D56" s="2">
        <v>1</v>
      </c>
      <c r="E56">
        <v>10.531989539602542</v>
      </c>
      <c r="F56">
        <v>110.92280366229735</v>
      </c>
      <c r="G56">
        <v>7.8131872675214158</v>
      </c>
      <c r="H56" s="2">
        <v>1</v>
      </c>
      <c r="I56" s="2">
        <v>14.5</v>
      </c>
      <c r="J56" s="2">
        <v>18.899999999999999</v>
      </c>
      <c r="K56" s="2">
        <v>0.66782290782970544</v>
      </c>
      <c r="L56" s="2">
        <v>26.5</v>
      </c>
      <c r="M56" s="2">
        <v>50.6</v>
      </c>
      <c r="N56" s="2">
        <v>136</v>
      </c>
      <c r="P56">
        <f t="shared" si="3"/>
        <v>15.162151233319854</v>
      </c>
      <c r="Q56">
        <v>5479</v>
      </c>
      <c r="R56" s="2">
        <v>14949</v>
      </c>
      <c r="S56">
        <v>30019441</v>
      </c>
      <c r="T56">
        <v>74.109334868088752</v>
      </c>
      <c r="U56">
        <v>71.331537598204264</v>
      </c>
      <c r="V56">
        <v>4.2673385521799254</v>
      </c>
      <c r="W56" s="2">
        <f t="shared" si="1"/>
        <v>4453.6203341440196</v>
      </c>
      <c r="X56">
        <v>5.4790000000000001</v>
      </c>
      <c r="Y56">
        <v>30.019441</v>
      </c>
      <c r="Z56">
        <f t="shared" si="2"/>
        <v>12.40178580163648</v>
      </c>
      <c r="AA56" s="3">
        <v>3.5216169299962878</v>
      </c>
      <c r="AB56">
        <v>5479</v>
      </c>
      <c r="AC56">
        <v>0.74842829684262091</v>
      </c>
    </row>
    <row r="57" spans="1:29" x14ac:dyDescent="0.25">
      <c r="A57" t="s">
        <v>47</v>
      </c>
      <c r="B57">
        <v>55</v>
      </c>
      <c r="C57">
        <v>28.45343648492441</v>
      </c>
      <c r="D57" s="2">
        <v>1</v>
      </c>
      <c r="E57">
        <v>12.041050585814281</v>
      </c>
      <c r="F57">
        <v>144.98689921013843</v>
      </c>
      <c r="G57">
        <v>5.7862836961679447</v>
      </c>
      <c r="H57" s="2">
        <v>1</v>
      </c>
      <c r="I57" s="2">
        <v>19.100000000000001</v>
      </c>
      <c r="J57" s="2">
        <v>16.600000000000001</v>
      </c>
      <c r="K57" s="2">
        <v>1.6989188560665336</v>
      </c>
      <c r="L57" s="2">
        <v>6.7</v>
      </c>
      <c r="M57" s="2">
        <v>45.225999999999999</v>
      </c>
      <c r="N57" s="2">
        <v>684</v>
      </c>
      <c r="P57">
        <f t="shared" si="3"/>
        <v>520.48802946593037</v>
      </c>
      <c r="Q57">
        <v>1845</v>
      </c>
      <c r="R57" s="2">
        <v>16363</v>
      </c>
      <c r="S57">
        <v>3404025</v>
      </c>
      <c r="T57">
        <v>56.553927784395135</v>
      </c>
      <c r="U57">
        <v>24.020202020202017</v>
      </c>
      <c r="V57">
        <v>3.1788952271161373</v>
      </c>
      <c r="W57" s="2">
        <f t="shared" si="1"/>
        <v>2845.3436484924409</v>
      </c>
      <c r="X57">
        <v>1.845</v>
      </c>
      <c r="Y57">
        <v>3.4040249999999999</v>
      </c>
      <c r="Z57">
        <f t="shared" si="2"/>
        <v>7.7779321641681429</v>
      </c>
      <c r="AA57" s="3">
        <v>2.7888944340308299</v>
      </c>
      <c r="AB57">
        <v>1845</v>
      </c>
      <c r="AC57">
        <v>0.96779335974944136</v>
      </c>
    </row>
    <row r="58" spans="1:29" x14ac:dyDescent="0.25">
      <c r="A58" t="s">
        <v>50</v>
      </c>
      <c r="B58">
        <v>56</v>
      </c>
      <c r="C58">
        <v>26.614450841254968</v>
      </c>
      <c r="D58" s="2">
        <v>1</v>
      </c>
      <c r="E58">
        <v>11.403958453718291</v>
      </c>
      <c r="F58">
        <v>130.05026841413286</v>
      </c>
      <c r="G58">
        <v>5.5443958891447425</v>
      </c>
      <c r="H58" s="2">
        <v>1</v>
      </c>
      <c r="I58" s="2">
        <v>23.3</v>
      </c>
      <c r="J58" s="2">
        <v>11.700000000000001</v>
      </c>
      <c r="K58" s="2">
        <v>3.8101242464178156</v>
      </c>
      <c r="L58" s="2">
        <v>12.5</v>
      </c>
      <c r="M58" s="2">
        <v>43.851999999999997</v>
      </c>
      <c r="N58" s="2">
        <v>393</v>
      </c>
      <c r="P58">
        <f t="shared" si="3"/>
        <v>350.57075840500397</v>
      </c>
      <c r="Q58">
        <v>1834</v>
      </c>
      <c r="R58" s="2">
        <v>16202</v>
      </c>
      <c r="S58">
        <v>3363556</v>
      </c>
      <c r="T58">
        <v>56.46402298737307</v>
      </c>
      <c r="U58">
        <v>23.876992143658811</v>
      </c>
      <c r="V58">
        <v>3.1729153234579197</v>
      </c>
      <c r="W58" s="2">
        <f t="shared" si="1"/>
        <v>2661.4450841254966</v>
      </c>
      <c r="X58">
        <v>1.8340000000000001</v>
      </c>
      <c r="Y58">
        <v>3.363556</v>
      </c>
      <c r="Z58">
        <f t="shared" si="2"/>
        <v>19.007922246855284</v>
      </c>
      <c r="AA58" s="3">
        <v>4.3598075928709612</v>
      </c>
      <c r="AB58">
        <v>1834</v>
      </c>
      <c r="AC58">
        <v>0.24136753097633132</v>
      </c>
    </row>
    <row r="59" spans="1:29" x14ac:dyDescent="0.25">
      <c r="A59" t="s">
        <v>51</v>
      </c>
      <c r="B59">
        <v>57</v>
      </c>
      <c r="C59">
        <v>7.7876024684535317</v>
      </c>
      <c r="D59" s="2">
        <v>1</v>
      </c>
      <c r="E59">
        <v>11.736732795933975</v>
      </c>
      <c r="F59">
        <v>137.75089672315212</v>
      </c>
      <c r="G59">
        <v>7.2069705872475911</v>
      </c>
      <c r="H59" s="2">
        <v>1</v>
      </c>
      <c r="I59" s="2">
        <v>17</v>
      </c>
      <c r="J59" s="2">
        <v>14.999999999999998</v>
      </c>
      <c r="K59" s="2">
        <v>3.1194824789992865</v>
      </c>
      <c r="L59" s="2">
        <v>32.299999999999997</v>
      </c>
      <c r="M59" s="2">
        <v>46.063000000000002</v>
      </c>
      <c r="N59" s="2">
        <v>443</v>
      </c>
      <c r="P59">
        <f t="shared" si="3"/>
        <v>92.736506524317917</v>
      </c>
      <c r="Q59">
        <v>5516</v>
      </c>
      <c r="R59" s="2">
        <v>13994</v>
      </c>
      <c r="S59">
        <v>30426256</v>
      </c>
      <c r="T59">
        <v>74.225259123133313</v>
      </c>
      <c r="U59">
        <v>0.6</v>
      </c>
      <c r="V59">
        <v>-0.51082562376599072</v>
      </c>
      <c r="W59" s="2">
        <f t="shared" si="1"/>
        <v>778.76024684535321</v>
      </c>
      <c r="X59">
        <v>5.516</v>
      </c>
      <c r="Y59">
        <v>30.426255999999999</v>
      </c>
      <c r="Z59">
        <f t="shared" si="2"/>
        <v>12.680275359391711</v>
      </c>
      <c r="AA59" s="3">
        <v>-3.560937427053684</v>
      </c>
      <c r="AB59">
        <v>5516</v>
      </c>
      <c r="AC59">
        <v>2.0185840671913575</v>
      </c>
    </row>
    <row r="60" spans="1:29" x14ac:dyDescent="0.25">
      <c r="A60" t="s">
        <v>52</v>
      </c>
      <c r="B60">
        <v>58</v>
      </c>
      <c r="C60">
        <v>6.2537309689232243</v>
      </c>
      <c r="D60" s="2">
        <v>1</v>
      </c>
      <c r="E60">
        <v>9.5778266621265651</v>
      </c>
      <c r="F60">
        <v>91.734763569742498</v>
      </c>
      <c r="G60">
        <v>2.5336968139574321</v>
      </c>
      <c r="H60" s="2">
        <v>1</v>
      </c>
      <c r="I60" s="2">
        <v>19.600000000000001</v>
      </c>
      <c r="J60" s="2">
        <v>15.499999999999998</v>
      </c>
      <c r="K60" s="2">
        <v>22.658748683883534</v>
      </c>
      <c r="L60" s="2">
        <v>4.4000000000000004</v>
      </c>
      <c r="M60" s="2">
        <v>49.164000000000001</v>
      </c>
      <c r="N60" s="2">
        <v>220</v>
      </c>
      <c r="P60">
        <f t="shared" si="3"/>
        <v>1146.1111111111113</v>
      </c>
      <c r="Q60">
        <v>1837</v>
      </c>
      <c r="R60" s="2">
        <v>14991</v>
      </c>
      <c r="S60">
        <v>3374569</v>
      </c>
      <c r="T60">
        <v>56.488588741255853</v>
      </c>
      <c r="U60">
        <v>0.19981870920957215</v>
      </c>
      <c r="V60">
        <v>-1.6103447774640576</v>
      </c>
      <c r="W60" s="2">
        <f t="shared" si="1"/>
        <v>625.37309689232245</v>
      </c>
      <c r="X60">
        <v>1.837</v>
      </c>
      <c r="Y60">
        <v>3.3745690000000002</v>
      </c>
      <c r="Z60">
        <f t="shared" si="2"/>
        <v>20.841770440837102</v>
      </c>
      <c r="AA60" s="3">
        <v>-4.5652787911404822</v>
      </c>
      <c r="AB60">
        <v>1837</v>
      </c>
      <c r="AC60">
        <v>-0.3786619679900739</v>
      </c>
    </row>
    <row r="61" spans="1:29" x14ac:dyDescent="0.25">
      <c r="A61" t="s">
        <v>53</v>
      </c>
      <c r="B61">
        <v>59</v>
      </c>
      <c r="C61">
        <v>17.746930149001376</v>
      </c>
      <c r="D61" s="2">
        <v>1</v>
      </c>
      <c r="E61">
        <v>9.6156054600816798</v>
      </c>
      <c r="F61">
        <v>92.459868363952609</v>
      </c>
      <c r="G61">
        <v>6.2013202040952562</v>
      </c>
      <c r="H61" s="2">
        <v>1</v>
      </c>
      <c r="I61" s="2">
        <v>19.8</v>
      </c>
      <c r="J61" s="2">
        <v>18.2</v>
      </c>
      <c r="K61" s="2">
        <v>7.2094078122766083</v>
      </c>
      <c r="L61" s="2">
        <v>3.7</v>
      </c>
      <c r="M61" s="2">
        <v>44.156999999999996</v>
      </c>
      <c r="N61" s="2">
        <v>52</v>
      </c>
      <c r="P61">
        <f t="shared" ref="P61:P92" si="4">EXP(E61-G61)</f>
        <v>30.395216862586135</v>
      </c>
      <c r="Q61">
        <v>5463</v>
      </c>
      <c r="R61" s="2">
        <v>15192</v>
      </c>
      <c r="S61">
        <v>29844369</v>
      </c>
      <c r="T61">
        <v>74.058991037654238</v>
      </c>
      <c r="U61">
        <v>0.59423495286439454</v>
      </c>
      <c r="V61">
        <v>-0.52048049428346543</v>
      </c>
      <c r="W61" s="2">
        <f t="shared" si="1"/>
        <v>1774.6930149001375</v>
      </c>
      <c r="X61">
        <v>5.4630000000000001</v>
      </c>
      <c r="Y61">
        <v>29.844369</v>
      </c>
      <c r="Z61">
        <f t="shared" si="2"/>
        <v>26.316696494193859</v>
      </c>
      <c r="AA61" s="3">
        <v>5.1299801650877619</v>
      </c>
      <c r="AB61">
        <v>5463</v>
      </c>
      <c r="AC61">
        <v>0.7084250461979269</v>
      </c>
    </row>
    <row r="62" spans="1:29" x14ac:dyDescent="0.25">
      <c r="A62" t="s">
        <v>55</v>
      </c>
      <c r="B62">
        <v>60</v>
      </c>
      <c r="C62">
        <v>0.99403578528827041</v>
      </c>
      <c r="D62" s="2">
        <v>1</v>
      </c>
      <c r="E62">
        <v>9.9716133815837278</v>
      </c>
      <c r="F62">
        <v>99.433073431779661</v>
      </c>
      <c r="G62">
        <v>7.9188105873007153</v>
      </c>
      <c r="H62" s="2">
        <v>1</v>
      </c>
      <c r="I62" s="2">
        <v>17.100000000000001</v>
      </c>
      <c r="J62" s="2">
        <v>13.400000000000002</v>
      </c>
      <c r="K62" s="2">
        <v>1.0302773108499861</v>
      </c>
      <c r="L62" s="2">
        <v>26.1</v>
      </c>
      <c r="M62" s="2">
        <v>52.491</v>
      </c>
      <c r="N62" s="2">
        <v>74</v>
      </c>
      <c r="P62">
        <f t="shared" si="4"/>
        <v>7.789703474622514</v>
      </c>
      <c r="Q62">
        <v>5429</v>
      </c>
      <c r="R62" s="2">
        <v>15360</v>
      </c>
      <c r="S62">
        <v>29474041</v>
      </c>
      <c r="T62">
        <v>73.951576263044601</v>
      </c>
      <c r="U62">
        <v>0.5905366207396664</v>
      </c>
      <c r="V62">
        <v>-0.52672362877373202</v>
      </c>
      <c r="W62" s="2">
        <f t="shared" si="1"/>
        <v>99.40357852882704</v>
      </c>
      <c r="X62">
        <v>5.4290000000000003</v>
      </c>
      <c r="Y62">
        <v>29.474041</v>
      </c>
      <c r="Z62">
        <f t="shared" si="2"/>
        <v>28.701888395719386</v>
      </c>
      <c r="AA62" s="3">
        <v>5.3574143386263664</v>
      </c>
      <c r="AB62">
        <v>5429</v>
      </c>
      <c r="AC62">
        <v>1.9791433940269516</v>
      </c>
    </row>
    <row r="63" spans="1:29" x14ac:dyDescent="0.25">
      <c r="A63" t="s">
        <v>58</v>
      </c>
      <c r="B63">
        <v>61</v>
      </c>
      <c r="C63">
        <v>36.131809902301704</v>
      </c>
      <c r="D63" s="2">
        <v>1</v>
      </c>
      <c r="E63">
        <v>8.5141886823959378</v>
      </c>
      <c r="F63">
        <v>72.491408919439081</v>
      </c>
      <c r="G63">
        <v>3.8329797980876932</v>
      </c>
      <c r="H63" s="2">
        <v>1</v>
      </c>
      <c r="I63" s="2">
        <v>26.400000000000002</v>
      </c>
      <c r="J63" s="2">
        <v>1.3</v>
      </c>
      <c r="K63" s="2">
        <v>2.2752375448299889</v>
      </c>
      <c r="L63" s="2">
        <v>7.7</v>
      </c>
      <c r="M63" s="2">
        <v>82.194999999999993</v>
      </c>
      <c r="N63" s="2">
        <v>47</v>
      </c>
      <c r="P63">
        <f t="shared" si="4"/>
        <v>107.90043290043276</v>
      </c>
      <c r="Q63">
        <v>14299</v>
      </c>
      <c r="R63" s="2">
        <v>25948</v>
      </c>
      <c r="S63">
        <v>204461401</v>
      </c>
      <c r="T63">
        <v>91.545569298149573</v>
      </c>
      <c r="U63">
        <v>18.3</v>
      </c>
      <c r="V63">
        <v>2.9069010598473755</v>
      </c>
      <c r="W63" s="2">
        <f t="shared" si="1"/>
        <v>3613.1809902301702</v>
      </c>
      <c r="X63">
        <v>14.298999999999999</v>
      </c>
      <c r="Y63">
        <v>204.461401</v>
      </c>
      <c r="Z63">
        <f t="shared" si="2"/>
        <v>36.12904403281496</v>
      </c>
      <c r="AA63" s="3">
        <v>6.010744049850647</v>
      </c>
      <c r="AB63">
        <v>14299</v>
      </c>
      <c r="AC63">
        <v>-5.8740396498705612E-2</v>
      </c>
    </row>
    <row r="64" spans="1:29" x14ac:dyDescent="0.25">
      <c r="A64" t="s">
        <v>59</v>
      </c>
      <c r="B64">
        <v>62</v>
      </c>
      <c r="C64">
        <v>33.39910075695775</v>
      </c>
      <c r="D64" s="2">
        <v>1</v>
      </c>
      <c r="E64">
        <v>11.850910841931253</v>
      </c>
      <c r="F64">
        <v>140.44408778340372</v>
      </c>
      <c r="G64">
        <v>6.7760507879847092</v>
      </c>
      <c r="H64" s="2">
        <v>1</v>
      </c>
      <c r="I64" s="2">
        <v>19.899999999999999</v>
      </c>
      <c r="J64" s="2">
        <v>13.7</v>
      </c>
      <c r="K64" s="2">
        <v>2.4739956475388225</v>
      </c>
      <c r="L64" s="2">
        <v>28.1</v>
      </c>
      <c r="M64" s="2">
        <v>44.844000000000001</v>
      </c>
      <c r="N64" s="2">
        <v>407</v>
      </c>
      <c r="P64">
        <f t="shared" si="4"/>
        <v>159.94980606890263</v>
      </c>
      <c r="Q64">
        <v>14650</v>
      </c>
      <c r="R64" s="2">
        <v>27710</v>
      </c>
      <c r="S64">
        <v>214622500</v>
      </c>
      <c r="T64">
        <v>92.010216705781986</v>
      </c>
      <c r="U64">
        <v>18.749213231694522</v>
      </c>
      <c r="V64">
        <v>2.9311517905597411</v>
      </c>
      <c r="W64" s="2">
        <f t="shared" si="1"/>
        <v>3339.910075695775</v>
      </c>
      <c r="X64">
        <v>14.65</v>
      </c>
      <c r="Y64">
        <v>214.6225</v>
      </c>
      <c r="Z64">
        <f t="shared" si="2"/>
        <v>6.3327796527083313</v>
      </c>
      <c r="AA64" s="3">
        <v>-2.516501470833731</v>
      </c>
      <c r="AB64">
        <v>14650</v>
      </c>
      <c r="AC64">
        <v>-0.17721292537187314</v>
      </c>
    </row>
    <row r="65" spans="1:29" x14ac:dyDescent="0.25">
      <c r="A65" t="s">
        <v>65</v>
      </c>
      <c r="B65">
        <v>64</v>
      </c>
      <c r="C65">
        <v>25.07000142375777</v>
      </c>
      <c r="D65" s="2">
        <v>1</v>
      </c>
      <c r="E65">
        <v>10.584511543293763</v>
      </c>
      <c r="F65">
        <v>112.03188461011891</v>
      </c>
      <c r="G65">
        <v>7.9213904837190405</v>
      </c>
      <c r="H65" s="2">
        <v>1</v>
      </c>
      <c r="I65" s="2">
        <v>16.100000000000001</v>
      </c>
      <c r="J65" s="2">
        <v>18.700000000000003</v>
      </c>
      <c r="K65" s="2">
        <v>0.50396807763539342</v>
      </c>
      <c r="L65" s="2">
        <v>19.399999999999999</v>
      </c>
      <c r="M65" s="2">
        <v>55.451999999999998</v>
      </c>
      <c r="N65" s="2">
        <v>178</v>
      </c>
      <c r="P65">
        <f t="shared" si="4"/>
        <v>14.340978371316597</v>
      </c>
      <c r="Q65">
        <v>14873</v>
      </c>
      <c r="R65" s="2">
        <v>31848</v>
      </c>
      <c r="S65">
        <v>221206129</v>
      </c>
      <c r="T65">
        <v>92.30026646819239</v>
      </c>
      <c r="U65">
        <v>19.034610811944891</v>
      </c>
      <c r="V65">
        <v>2.946258943707126</v>
      </c>
      <c r="W65" s="2">
        <f t="shared" si="1"/>
        <v>2507.0001423757772</v>
      </c>
      <c r="X65">
        <v>14.872999999999999</v>
      </c>
      <c r="Y65">
        <v>221.206129</v>
      </c>
      <c r="Z65">
        <f t="shared" si="2"/>
        <v>1.5128255471812015</v>
      </c>
      <c r="AA65" s="3">
        <v>-1.2299697342541407</v>
      </c>
      <c r="AB65">
        <v>14873</v>
      </c>
      <c r="AC65">
        <v>-0.27629400728504849</v>
      </c>
    </row>
    <row r="66" spans="1:29" x14ac:dyDescent="0.25">
      <c r="A66" t="s">
        <v>66</v>
      </c>
      <c r="B66">
        <v>65</v>
      </c>
      <c r="C66">
        <v>25.921365837642618</v>
      </c>
      <c r="D66" s="2">
        <v>1</v>
      </c>
      <c r="E66">
        <v>9.638023488650779</v>
      </c>
      <c r="F66">
        <v>92.891496767784133</v>
      </c>
      <c r="G66">
        <v>3.673765816303888</v>
      </c>
      <c r="H66" s="2">
        <v>1</v>
      </c>
      <c r="I66" s="2">
        <v>13.7</v>
      </c>
      <c r="J66" s="2">
        <v>38.099999999999994</v>
      </c>
      <c r="K66" s="2">
        <v>1.3530136492683424</v>
      </c>
      <c r="L66" s="2">
        <v>3.2</v>
      </c>
      <c r="M66" s="2">
        <v>33.159999999999997</v>
      </c>
      <c r="N66" s="2">
        <v>100</v>
      </c>
      <c r="P66">
        <f t="shared" si="4"/>
        <v>389.26395939086268</v>
      </c>
      <c r="Q66">
        <v>15010</v>
      </c>
      <c r="R66" s="2">
        <v>34232</v>
      </c>
      <c r="S66">
        <v>225300100</v>
      </c>
      <c r="T66">
        <v>92.476532277149076</v>
      </c>
      <c r="U66">
        <v>19.209944751381215</v>
      </c>
      <c r="V66">
        <v>2.9554281007420355</v>
      </c>
      <c r="W66" s="2">
        <f t="shared" si="1"/>
        <v>2592.136583764262</v>
      </c>
      <c r="X66">
        <v>15.01</v>
      </c>
      <c r="Y66">
        <v>225.30009999999999</v>
      </c>
      <c r="Z66">
        <f t="shared" si="2"/>
        <v>7.9538974122146305E-2</v>
      </c>
      <c r="AA66" s="3">
        <v>0.28202654861226506</v>
      </c>
      <c r="AB66">
        <v>15010</v>
      </c>
      <c r="AC66">
        <v>-0.35811488645395501</v>
      </c>
    </row>
    <row r="67" spans="1:29" x14ac:dyDescent="0.25">
      <c r="A67" t="s">
        <v>68</v>
      </c>
      <c r="B67">
        <v>66</v>
      </c>
      <c r="C67">
        <v>74.997218204072553</v>
      </c>
      <c r="D67" s="2">
        <v>1</v>
      </c>
      <c r="E67">
        <v>8.94819608331224</v>
      </c>
      <c r="F67">
        <v>80.070213145404509</v>
      </c>
      <c r="G67">
        <v>7.6842320671290869</v>
      </c>
      <c r="H67" s="2">
        <v>1</v>
      </c>
      <c r="I67" s="2">
        <v>15.4</v>
      </c>
      <c r="J67" s="2">
        <v>21.4</v>
      </c>
      <c r="K67" s="2">
        <v>0.45062818431339574</v>
      </c>
      <c r="L67" s="2">
        <v>21.6</v>
      </c>
      <c r="M67" s="2">
        <v>60.198</v>
      </c>
      <c r="N67" s="2">
        <v>31</v>
      </c>
      <c r="P67">
        <f t="shared" si="4"/>
        <v>3.5394240500506</v>
      </c>
      <c r="Q67">
        <v>1056</v>
      </c>
      <c r="R67" s="2">
        <v>3951</v>
      </c>
      <c r="S67">
        <v>1115136</v>
      </c>
      <c r="T67">
        <v>48.472834055717513</v>
      </c>
      <c r="U67">
        <v>0.2</v>
      </c>
      <c r="V67">
        <v>-1.6094379124341003</v>
      </c>
      <c r="W67" s="2">
        <f t="shared" ref="W67:W130" si="5">C67*100</f>
        <v>7499.7218204072551</v>
      </c>
      <c r="X67">
        <v>1.056</v>
      </c>
      <c r="Y67">
        <v>1.1151359999999999</v>
      </c>
      <c r="Z67">
        <f t="shared" ref="Z67:Z130" si="6">AA67^2</f>
        <v>1.2729595996678267</v>
      </c>
      <c r="AA67" s="3">
        <v>1.1282551128480769</v>
      </c>
      <c r="AB67">
        <v>1056</v>
      </c>
      <c r="AC67">
        <v>1.5617146793093668</v>
      </c>
    </row>
    <row r="68" spans="1:29" x14ac:dyDescent="0.25">
      <c r="A68" t="s">
        <v>70</v>
      </c>
      <c r="B68">
        <v>67</v>
      </c>
      <c r="C68">
        <v>18.334059866317929</v>
      </c>
      <c r="D68" s="2">
        <v>1</v>
      </c>
      <c r="E68">
        <v>10.990566925390514</v>
      </c>
      <c r="F68">
        <v>120.7925613414879</v>
      </c>
      <c r="G68">
        <v>7.3726835503610904</v>
      </c>
      <c r="H68" s="2">
        <v>1</v>
      </c>
      <c r="I68" s="2">
        <v>14.7</v>
      </c>
      <c r="J68" s="2">
        <v>17.3</v>
      </c>
      <c r="K68" s="2">
        <v>1.1222181682512278</v>
      </c>
      <c r="L68" s="2">
        <v>30.8</v>
      </c>
      <c r="M68" s="2">
        <v>46.192999999999998</v>
      </c>
      <c r="N68" s="2">
        <v>205</v>
      </c>
      <c r="P68">
        <f t="shared" si="4"/>
        <v>37.258621772724425</v>
      </c>
      <c r="Q68">
        <v>1054</v>
      </c>
      <c r="R68" s="2">
        <v>4322.4849999999997</v>
      </c>
      <c r="S68">
        <v>1110916</v>
      </c>
      <c r="T68">
        <v>48.446440510005736</v>
      </c>
      <c r="U68">
        <v>0.19962121212121212</v>
      </c>
      <c r="V68">
        <v>-1.6113336475989994</v>
      </c>
      <c r="W68" s="2">
        <f t="shared" si="5"/>
        <v>1833.405986631793</v>
      </c>
      <c r="X68">
        <v>1.054</v>
      </c>
      <c r="Y68">
        <v>1.110916</v>
      </c>
      <c r="Z68">
        <f t="shared" si="6"/>
        <v>340.38747798003322</v>
      </c>
      <c r="AA68" s="3">
        <v>-18.449592894696437</v>
      </c>
      <c r="AB68">
        <v>1054</v>
      </c>
      <c r="AC68">
        <v>1.538712158056512</v>
      </c>
    </row>
    <row r="69" spans="1:29" x14ac:dyDescent="0.25">
      <c r="A69" t="s">
        <v>71</v>
      </c>
      <c r="B69">
        <v>68</v>
      </c>
      <c r="C69">
        <v>18.801625566354232</v>
      </c>
      <c r="D69" s="2">
        <v>1</v>
      </c>
      <c r="E69">
        <v>10.024908407740467</v>
      </c>
      <c r="F69">
        <v>100.49878858358551</v>
      </c>
      <c r="G69">
        <v>3.0587070727153796</v>
      </c>
      <c r="H69" s="2">
        <v>1</v>
      </c>
      <c r="I69" s="2">
        <v>19.7</v>
      </c>
      <c r="J69" s="2">
        <v>16.5</v>
      </c>
      <c r="K69" s="2">
        <v>5.628530803058438</v>
      </c>
      <c r="L69" s="2">
        <v>6.2</v>
      </c>
      <c r="M69" s="2">
        <v>52.98</v>
      </c>
      <c r="N69" s="2">
        <v>120</v>
      </c>
      <c r="P69">
        <f t="shared" si="4"/>
        <v>1060.1877934272295</v>
      </c>
      <c r="Q69">
        <v>1019</v>
      </c>
      <c r="R69" s="2">
        <v>4401.4549999999999</v>
      </c>
      <c r="S69">
        <v>1038361</v>
      </c>
      <c r="T69">
        <v>47.977469397168527</v>
      </c>
      <c r="U69">
        <v>0.19299242424242424</v>
      </c>
      <c r="V69">
        <v>-1.6451043434775823</v>
      </c>
      <c r="W69" s="2">
        <f t="shared" si="5"/>
        <v>1880.1625566354232</v>
      </c>
      <c r="X69">
        <v>1.0189999999999999</v>
      </c>
      <c r="Y69">
        <v>1.0383610000000001</v>
      </c>
      <c r="Z69">
        <f t="shared" si="6"/>
        <v>303.37368620634385</v>
      </c>
      <c r="AA69" s="3">
        <v>-17.417625733903684</v>
      </c>
      <c r="AB69">
        <v>1019</v>
      </c>
      <c r="AC69">
        <v>1.5373926651091736</v>
      </c>
    </row>
    <row r="70" spans="1:29" x14ac:dyDescent="0.25">
      <c r="A70" t="s">
        <v>9</v>
      </c>
      <c r="B70">
        <v>1</v>
      </c>
      <c r="C70">
        <v>44.98133507910952</v>
      </c>
      <c r="D70" s="2">
        <v>2</v>
      </c>
      <c r="E70">
        <v>9.1029778536476833</v>
      </c>
      <c r="F70">
        <v>82.864205804000179</v>
      </c>
      <c r="G70">
        <v>2.2604989566079423</v>
      </c>
      <c r="H70" s="2">
        <v>0</v>
      </c>
      <c r="I70" s="2">
        <v>19.299999999999997</v>
      </c>
      <c r="J70" s="2">
        <v>13.6</v>
      </c>
      <c r="K70" s="2">
        <v>2.6447131917642435</v>
      </c>
      <c r="L70" s="2">
        <v>4.5</v>
      </c>
      <c r="M70" s="2">
        <v>46.24</v>
      </c>
      <c r="N70" s="2">
        <v>62</v>
      </c>
      <c r="P70">
        <f t="shared" si="4"/>
        <v>936.80851063829789</v>
      </c>
      <c r="Q70">
        <v>1008</v>
      </c>
      <c r="R70" s="2">
        <v>5212.0739999999996</v>
      </c>
      <c r="S70">
        <v>1016064</v>
      </c>
      <c r="T70">
        <v>47.827230817948994</v>
      </c>
      <c r="U70">
        <v>0.19090909090909092</v>
      </c>
      <c r="V70">
        <v>-1.6559579280689931</v>
      </c>
      <c r="W70" s="2">
        <f t="shared" si="5"/>
        <v>4498.1335079109522</v>
      </c>
      <c r="X70">
        <v>1.008</v>
      </c>
      <c r="Y70">
        <v>1.0160640000000001</v>
      </c>
      <c r="Z70">
        <f t="shared" si="6"/>
        <v>323.34727524366764</v>
      </c>
      <c r="AA70" s="3">
        <v>-17.981859615836946</v>
      </c>
      <c r="AB70">
        <v>1008</v>
      </c>
      <c r="AC70">
        <v>0.65632265315242544</v>
      </c>
    </row>
    <row r="71" spans="1:29" x14ac:dyDescent="0.25">
      <c r="A71" t="s">
        <v>12</v>
      </c>
      <c r="B71">
        <v>2</v>
      </c>
      <c r="C71">
        <v>15.503744043567053</v>
      </c>
      <c r="D71" s="2">
        <v>2</v>
      </c>
      <c r="E71">
        <v>7.850882664809852</v>
      </c>
      <c r="F71">
        <v>61.636358616611844</v>
      </c>
      <c r="G71">
        <v>0.4512807286595269</v>
      </c>
      <c r="H71" s="2">
        <v>0</v>
      </c>
      <c r="I71" s="2">
        <v>14.2</v>
      </c>
      <c r="J71" s="2">
        <v>31.700000000000003</v>
      </c>
      <c r="K71" s="2">
        <v>1.9133381676315162</v>
      </c>
      <c r="L71" s="2">
        <v>0.7</v>
      </c>
      <c r="M71" s="2">
        <v>44.363</v>
      </c>
      <c r="N71" s="2">
        <v>22</v>
      </c>
      <c r="P71">
        <f t="shared" si="4"/>
        <v>1635.3333333333333</v>
      </c>
      <c r="Q71">
        <v>1576</v>
      </c>
      <c r="R71" s="2">
        <v>4777</v>
      </c>
      <c r="S71">
        <v>2483776</v>
      </c>
      <c r="T71">
        <v>54.208545378005965</v>
      </c>
      <c r="U71">
        <v>0.4</v>
      </c>
      <c r="V71">
        <v>-0.916290731874155</v>
      </c>
      <c r="W71" s="2">
        <f t="shared" si="5"/>
        <v>1550.3744043567053</v>
      </c>
      <c r="X71">
        <v>1.5760000000000001</v>
      </c>
      <c r="Y71">
        <v>2.4837760000000002</v>
      </c>
      <c r="Z71">
        <f t="shared" si="6"/>
        <v>66.244701057663093</v>
      </c>
      <c r="AA71" s="3">
        <v>8.1390847801004682</v>
      </c>
      <c r="AB71">
        <v>1576</v>
      </c>
      <c r="AC71">
        <v>-1.1356567267719149</v>
      </c>
    </row>
    <row r="72" spans="1:29" x14ac:dyDescent="0.25">
      <c r="A72" t="s">
        <v>13</v>
      </c>
      <c r="B72">
        <v>3</v>
      </c>
      <c r="C72">
        <v>12.385062268436636</v>
      </c>
      <c r="D72" s="2">
        <v>2</v>
      </c>
      <c r="E72">
        <v>9.2910905216612925</v>
      </c>
      <c r="F72">
        <v>86.324363081704306</v>
      </c>
      <c r="G72">
        <v>3.0520313273749355</v>
      </c>
      <c r="H72" s="2">
        <v>0</v>
      </c>
      <c r="I72" s="2">
        <v>17.899999999999999</v>
      </c>
      <c r="J72" s="2">
        <v>21.400000000000002</v>
      </c>
      <c r="K72" s="2">
        <v>5.8057673586453706</v>
      </c>
      <c r="L72" s="2">
        <v>9.1</v>
      </c>
      <c r="M72" s="2">
        <v>42.161999999999999</v>
      </c>
      <c r="N72" s="2">
        <v>69</v>
      </c>
      <c r="P72">
        <f t="shared" si="4"/>
        <v>512.37623762376279</v>
      </c>
      <c r="Q72">
        <v>1689</v>
      </c>
      <c r="R72" s="2">
        <v>5731.55</v>
      </c>
      <c r="S72">
        <v>2852721</v>
      </c>
      <c r="T72">
        <v>55.233017463113114</v>
      </c>
      <c r="U72">
        <v>0.42868020304568533</v>
      </c>
      <c r="V72">
        <v>-0.84704408548417931</v>
      </c>
      <c r="W72" s="2">
        <f t="shared" si="5"/>
        <v>1238.5062268436636</v>
      </c>
      <c r="X72">
        <v>1.6890000000000001</v>
      </c>
      <c r="Y72">
        <v>2.8527209999999998</v>
      </c>
      <c r="Z72">
        <f t="shared" si="6"/>
        <v>28.071147789558648</v>
      </c>
      <c r="AA72" s="3">
        <v>5.2982211910752319</v>
      </c>
      <c r="AB72">
        <v>1689</v>
      </c>
      <c r="AC72">
        <v>-1.058705747634171</v>
      </c>
    </row>
    <row r="73" spans="1:29" x14ac:dyDescent="0.25">
      <c r="A73" t="s">
        <v>16</v>
      </c>
      <c r="B73">
        <v>4</v>
      </c>
      <c r="C73">
        <v>20.184075342465754</v>
      </c>
      <c r="D73" s="2">
        <v>2</v>
      </c>
      <c r="E73">
        <v>8.1744211526464969</v>
      </c>
      <c r="F73">
        <v>66.82116118083448</v>
      </c>
      <c r="G73">
        <v>-0.40989649919666493</v>
      </c>
      <c r="H73" s="2">
        <v>0</v>
      </c>
      <c r="I73" s="2">
        <v>20.9</v>
      </c>
      <c r="J73" s="2">
        <v>15.799999999999999</v>
      </c>
      <c r="K73" s="2">
        <v>26.281072027886214</v>
      </c>
      <c r="L73" s="2">
        <v>6.8</v>
      </c>
      <c r="M73" s="2">
        <v>48</v>
      </c>
      <c r="N73" s="2">
        <v>33</v>
      </c>
      <c r="P73">
        <f t="shared" si="4"/>
        <v>5347.142857142856</v>
      </c>
      <c r="Q73">
        <v>1693</v>
      </c>
      <c r="R73" s="2">
        <v>5568.5259999999998</v>
      </c>
      <c r="S73">
        <v>2866249</v>
      </c>
      <c r="T73">
        <v>55.26818282380102</v>
      </c>
      <c r="U73">
        <v>0.42969543147208128</v>
      </c>
      <c r="V73">
        <v>-0.8446786201588441</v>
      </c>
      <c r="W73" s="2">
        <f t="shared" si="5"/>
        <v>2018.4075342465753</v>
      </c>
      <c r="X73">
        <v>1.6930000000000001</v>
      </c>
      <c r="Y73">
        <v>2.8662489999999998</v>
      </c>
      <c r="Z73">
        <f t="shared" si="6"/>
        <v>33.742754245322942</v>
      </c>
      <c r="AA73" s="3">
        <v>5.8088513705656943</v>
      </c>
      <c r="AB73">
        <v>1693</v>
      </c>
      <c r="AC73">
        <v>-1.0200563201081347</v>
      </c>
    </row>
    <row r="74" spans="1:29" x14ac:dyDescent="0.25">
      <c r="A74" t="s">
        <v>18</v>
      </c>
      <c r="B74">
        <v>5</v>
      </c>
      <c r="C74">
        <v>9.0636152495326563</v>
      </c>
      <c r="D74" s="2">
        <v>2</v>
      </c>
      <c r="E74">
        <v>9.1395959674504255</v>
      </c>
      <c r="F74">
        <v>83.532214448236076</v>
      </c>
      <c r="G74">
        <v>1.5966978676949823</v>
      </c>
      <c r="H74" s="2">
        <v>0</v>
      </c>
      <c r="I74" s="2">
        <v>17.899999999999999</v>
      </c>
      <c r="J74" s="2">
        <v>22.1</v>
      </c>
      <c r="K74" s="2">
        <v>1.2629657322392078</v>
      </c>
      <c r="L74" s="2">
        <v>2.2000000000000002</v>
      </c>
      <c r="M74" s="2">
        <v>41.281999999999996</v>
      </c>
      <c r="N74" s="2">
        <v>49</v>
      </c>
      <c r="P74">
        <f t="shared" si="4"/>
        <v>1887.2916666666677</v>
      </c>
      <c r="Q74">
        <v>1692</v>
      </c>
      <c r="R74" s="2">
        <v>5891.058</v>
      </c>
      <c r="S74">
        <v>2862864</v>
      </c>
      <c r="T74">
        <v>55.259398230386054</v>
      </c>
      <c r="U74">
        <v>0.42944162436548228</v>
      </c>
      <c r="V74">
        <v>-0.84526946212581078</v>
      </c>
      <c r="W74" s="2">
        <f t="shared" si="5"/>
        <v>906.36152495326564</v>
      </c>
      <c r="X74">
        <v>1.6919999999999999</v>
      </c>
      <c r="Y74">
        <v>2.8628640000000001</v>
      </c>
      <c r="Z74">
        <f t="shared" si="6"/>
        <v>91.338968075772527</v>
      </c>
      <c r="AA74" s="3">
        <v>9.5571422546581637</v>
      </c>
      <c r="AB74">
        <v>1692</v>
      </c>
      <c r="AC74">
        <v>-1.3933951747885891</v>
      </c>
    </row>
    <row r="75" spans="1:29" x14ac:dyDescent="0.25">
      <c r="A75" t="s">
        <v>19</v>
      </c>
      <c r="B75">
        <v>6</v>
      </c>
      <c r="C75">
        <v>23.642542838193108</v>
      </c>
      <c r="D75" s="2">
        <v>2</v>
      </c>
      <c r="E75">
        <v>7.506591780070841</v>
      </c>
      <c r="F75">
        <v>56.348920152627116</v>
      </c>
      <c r="G75">
        <v>-0.90022835386402578</v>
      </c>
      <c r="H75" s="2">
        <v>0</v>
      </c>
      <c r="I75" s="2">
        <v>19.399999999999999</v>
      </c>
      <c r="J75" s="2">
        <v>19.3</v>
      </c>
      <c r="K75" s="2">
        <v>1.2138712251184371</v>
      </c>
      <c r="L75" s="2">
        <v>1.1000000000000001</v>
      </c>
      <c r="M75" s="2">
        <v>47.93</v>
      </c>
      <c r="N75" s="2">
        <v>23</v>
      </c>
      <c r="P75">
        <f t="shared" si="4"/>
        <v>4477.4999999999982</v>
      </c>
      <c r="Q75">
        <v>1211</v>
      </c>
      <c r="R75" s="2">
        <v>4162</v>
      </c>
      <c r="S75">
        <v>1466521</v>
      </c>
      <c r="T75">
        <v>50.398665395667258</v>
      </c>
      <c r="U75">
        <v>0.4</v>
      </c>
      <c r="V75">
        <v>-0.916290731874155</v>
      </c>
      <c r="W75" s="2">
        <f t="shared" si="5"/>
        <v>2364.2542838193108</v>
      </c>
      <c r="X75">
        <v>1.2110000000000001</v>
      </c>
      <c r="Y75">
        <v>1.466521</v>
      </c>
      <c r="Z75">
        <f t="shared" si="6"/>
        <v>30.091277036110899</v>
      </c>
      <c r="AA75" s="3">
        <v>-5.4855516619671807</v>
      </c>
      <c r="AB75">
        <v>1211</v>
      </c>
      <c r="AC75">
        <v>0.12267141129594109</v>
      </c>
    </row>
    <row r="76" spans="1:29" x14ac:dyDescent="0.25">
      <c r="A76" t="s">
        <v>21</v>
      </c>
      <c r="B76">
        <v>7</v>
      </c>
      <c r="C76">
        <v>11.13334667467147</v>
      </c>
      <c r="D76" s="2">
        <v>2</v>
      </c>
      <c r="E76">
        <v>8.6086778815384157</v>
      </c>
      <c r="F76">
        <v>74.109334868088752</v>
      </c>
      <c r="G76">
        <v>-0.5175559811407674</v>
      </c>
      <c r="H76" s="2">
        <v>0</v>
      </c>
      <c r="I76" s="2">
        <v>18.700000000000003</v>
      </c>
      <c r="J76" s="2">
        <v>22.5</v>
      </c>
      <c r="K76" s="2">
        <v>7.4</v>
      </c>
      <c r="L76" s="2">
        <v>3.9</v>
      </c>
      <c r="M76" s="2">
        <v>39.409999999999997</v>
      </c>
      <c r="N76" s="2">
        <v>58</v>
      </c>
      <c r="P76">
        <f t="shared" si="4"/>
        <v>9193.3333333333267</v>
      </c>
      <c r="Q76">
        <v>1322</v>
      </c>
      <c r="R76" s="2">
        <v>3587.2890000000002</v>
      </c>
      <c r="S76">
        <v>1747684</v>
      </c>
      <c r="T76">
        <v>51.651546277193745</v>
      </c>
      <c r="U76">
        <v>0.43666391412056155</v>
      </c>
      <c r="V76">
        <v>-0.82859145501561571</v>
      </c>
      <c r="W76" s="2">
        <f t="shared" si="5"/>
        <v>1113.334667467147</v>
      </c>
      <c r="X76">
        <v>1.3220000000000001</v>
      </c>
      <c r="Y76">
        <v>1.747684</v>
      </c>
      <c r="Z76">
        <f t="shared" si="6"/>
        <v>64.154285686665617</v>
      </c>
      <c r="AA76" s="3">
        <v>-8.0096370508697596</v>
      </c>
      <c r="AB76">
        <v>1322</v>
      </c>
      <c r="AC76">
        <v>0.21792340439105937</v>
      </c>
    </row>
    <row r="77" spans="1:29" x14ac:dyDescent="0.25">
      <c r="A77" t="s">
        <v>22</v>
      </c>
      <c r="B77">
        <v>8</v>
      </c>
      <c r="C77">
        <v>13.883074702273548</v>
      </c>
      <c r="D77" s="2">
        <v>2</v>
      </c>
      <c r="E77">
        <v>9.5921956144452132</v>
      </c>
      <c r="F77">
        <v>92.010216705781986</v>
      </c>
      <c r="G77">
        <v>2.9311517905597411</v>
      </c>
      <c r="H77" s="2">
        <v>0</v>
      </c>
      <c r="I77" s="2">
        <v>16</v>
      </c>
      <c r="J77" s="2">
        <v>27.6</v>
      </c>
      <c r="K77" s="2">
        <v>2.7132628436433275</v>
      </c>
      <c r="L77" s="2">
        <v>2.1</v>
      </c>
      <c r="M77" s="2">
        <v>41.103000000000002</v>
      </c>
      <c r="N77" s="2">
        <v>93</v>
      </c>
      <c r="P77">
        <f t="shared" si="4"/>
        <v>781.36612021857934</v>
      </c>
      <c r="Q77">
        <v>1315</v>
      </c>
      <c r="R77" s="2">
        <v>3364.4749999999999</v>
      </c>
      <c r="S77">
        <v>1729225</v>
      </c>
      <c r="T77">
        <v>51.57526285891403</v>
      </c>
      <c r="U77">
        <v>0.43435177539223785</v>
      </c>
      <c r="V77">
        <v>-0.83390053081538229</v>
      </c>
      <c r="W77" s="2">
        <f t="shared" si="5"/>
        <v>1388.3074702273548</v>
      </c>
      <c r="X77">
        <v>1.3149999999999999</v>
      </c>
      <c r="Y77">
        <v>1.729225</v>
      </c>
      <c r="Z77">
        <f t="shared" si="6"/>
        <v>70.241302147973329</v>
      </c>
      <c r="AA77" s="3">
        <v>-8.3810084207076976</v>
      </c>
      <c r="AB77">
        <v>1315</v>
      </c>
      <c r="AC77">
        <v>-0.9205623901189981</v>
      </c>
    </row>
    <row r="78" spans="1:29" x14ac:dyDescent="0.25">
      <c r="A78" t="s">
        <v>23</v>
      </c>
      <c r="B78">
        <v>9</v>
      </c>
      <c r="C78">
        <v>37.790669024878056</v>
      </c>
      <c r="D78" s="2">
        <v>2</v>
      </c>
      <c r="E78">
        <v>6.9603477291013078</v>
      </c>
      <c r="F78">
        <v>48.446440510005736</v>
      </c>
      <c r="G78">
        <v>-1.6113336475989994</v>
      </c>
      <c r="H78" s="2">
        <v>0</v>
      </c>
      <c r="I78" s="2">
        <v>20.9</v>
      </c>
      <c r="J78" s="2">
        <v>16.100000000000001</v>
      </c>
      <c r="K78" s="2">
        <v>2.0038558401182582</v>
      </c>
      <c r="L78" s="2">
        <v>0.7</v>
      </c>
      <c r="M78" s="2">
        <v>45.954999999999998</v>
      </c>
      <c r="N78" s="2">
        <v>13</v>
      </c>
      <c r="P78">
        <f t="shared" si="4"/>
        <v>5280.0000000000055</v>
      </c>
      <c r="Q78">
        <v>1304</v>
      </c>
      <c r="R78" s="2">
        <v>3659.4659999999999</v>
      </c>
      <c r="S78">
        <v>1700416</v>
      </c>
      <c r="T78">
        <v>51.454679774477924</v>
      </c>
      <c r="U78">
        <v>0.43071841453344351</v>
      </c>
      <c r="V78">
        <v>-0.84230073294064889</v>
      </c>
      <c r="W78" s="2">
        <f t="shared" si="5"/>
        <v>3779.0669024878057</v>
      </c>
      <c r="X78">
        <v>1.304</v>
      </c>
      <c r="Y78">
        <v>1.7004159999999999</v>
      </c>
      <c r="Z78">
        <f t="shared" si="6"/>
        <v>45.180998941736405</v>
      </c>
      <c r="AA78" s="3">
        <v>-6.7216812585644377</v>
      </c>
      <c r="AB78">
        <v>1304</v>
      </c>
      <c r="AC78">
        <v>-1.0479882305415433</v>
      </c>
    </row>
    <row r="79" spans="1:29" x14ac:dyDescent="0.25">
      <c r="A79" t="s">
        <v>24</v>
      </c>
      <c r="B79">
        <v>10</v>
      </c>
      <c r="C79">
        <v>5.2714710680356971</v>
      </c>
      <c r="D79" s="2">
        <v>2</v>
      </c>
      <c r="E79">
        <v>7.4318919168077997</v>
      </c>
      <c r="F79">
        <v>55.233017463113114</v>
      </c>
      <c r="G79">
        <v>-0.84704408548417931</v>
      </c>
      <c r="H79" s="2">
        <v>0</v>
      </c>
      <c r="I79" s="2">
        <v>16.5</v>
      </c>
      <c r="J79" s="2">
        <v>24.599999999999998</v>
      </c>
      <c r="K79" s="2">
        <v>10.664292604974396</v>
      </c>
      <c r="L79" s="2">
        <v>3.6</v>
      </c>
      <c r="M79" s="2">
        <v>46.6</v>
      </c>
      <c r="N79" s="2">
        <v>22</v>
      </c>
      <c r="P79">
        <f t="shared" si="4"/>
        <v>3940.0000000000014</v>
      </c>
      <c r="Q79">
        <v>23192</v>
      </c>
      <c r="R79" s="2">
        <v>24675</v>
      </c>
      <c r="S79">
        <v>537868864</v>
      </c>
      <c r="T79">
        <v>101.03391212102939</v>
      </c>
      <c r="U79">
        <v>550.5</v>
      </c>
      <c r="V79">
        <v>6.3108269561627344</v>
      </c>
      <c r="W79" s="2">
        <f t="shared" si="5"/>
        <v>527.14710680356973</v>
      </c>
      <c r="X79">
        <v>23.192</v>
      </c>
      <c r="Y79">
        <v>537.86886400000003</v>
      </c>
      <c r="Z79">
        <f t="shared" si="6"/>
        <v>213.04999121013518</v>
      </c>
      <c r="AA79" s="3">
        <v>-14.596232089485806</v>
      </c>
      <c r="AB79">
        <v>23192</v>
      </c>
      <c r="AC79">
        <v>1.9872488224171754</v>
      </c>
    </row>
    <row r="80" spans="1:29" x14ac:dyDescent="0.25">
      <c r="A80" t="s">
        <v>25</v>
      </c>
      <c r="B80">
        <v>11</v>
      </c>
      <c r="C80">
        <v>27.755778806781382</v>
      </c>
      <c r="D80" s="2">
        <v>2</v>
      </c>
      <c r="E80">
        <v>7.1869010204116313</v>
      </c>
      <c r="F80">
        <v>51.651546277193745</v>
      </c>
      <c r="G80">
        <v>-0.82859145501561571</v>
      </c>
      <c r="H80" s="2">
        <v>0</v>
      </c>
      <c r="I80" s="2">
        <v>18.100000000000001</v>
      </c>
      <c r="J80" s="2">
        <v>26.7</v>
      </c>
      <c r="K80" s="2">
        <v>1.2138712251184369</v>
      </c>
      <c r="L80" s="2">
        <v>0.8</v>
      </c>
      <c r="M80" s="2">
        <v>40.036000000000001</v>
      </c>
      <c r="N80" s="2">
        <v>17</v>
      </c>
      <c r="P80">
        <f t="shared" si="4"/>
        <v>3027.5000000000018</v>
      </c>
      <c r="Q80">
        <v>23699</v>
      </c>
      <c r="R80" s="2">
        <v>25917</v>
      </c>
      <c r="S80">
        <v>561642601</v>
      </c>
      <c r="T80">
        <v>101.46911914549015</v>
      </c>
      <c r="U80">
        <v>562.53447309417038</v>
      </c>
      <c r="V80">
        <v>6.3324524177014432</v>
      </c>
      <c r="W80" s="2">
        <f t="shared" si="5"/>
        <v>2775.5778806781382</v>
      </c>
      <c r="X80">
        <v>23.699000000000002</v>
      </c>
      <c r="Y80">
        <v>561.64260100000001</v>
      </c>
      <c r="Z80">
        <f t="shared" si="6"/>
        <v>17.540464919620785</v>
      </c>
      <c r="AA80" s="3">
        <v>-4.1881338230315404</v>
      </c>
      <c r="AB80">
        <v>23699</v>
      </c>
      <c r="AC80">
        <v>1.1211483547589516</v>
      </c>
    </row>
    <row r="81" spans="1:29" x14ac:dyDescent="0.25">
      <c r="A81" t="s">
        <v>27</v>
      </c>
      <c r="B81">
        <v>12</v>
      </c>
      <c r="C81">
        <v>18.79127389931331</v>
      </c>
      <c r="D81" s="2">
        <v>2</v>
      </c>
      <c r="E81">
        <v>8.3523185482260036</v>
      </c>
      <c r="F81">
        <v>69.761225131040135</v>
      </c>
      <c r="G81">
        <v>-0.50443733751900377</v>
      </c>
      <c r="H81" s="2">
        <v>0</v>
      </c>
      <c r="I81" s="2">
        <v>17</v>
      </c>
      <c r="J81" s="2">
        <v>22.199999999999996</v>
      </c>
      <c r="K81" s="2">
        <v>2.1338537290299495</v>
      </c>
      <c r="L81" s="2">
        <v>2</v>
      </c>
      <c r="M81" s="2">
        <v>39.496000000000002</v>
      </c>
      <c r="N81" s="2">
        <v>36</v>
      </c>
      <c r="P81">
        <f t="shared" si="4"/>
        <v>7021.6666666666706</v>
      </c>
      <c r="Q81">
        <v>24019</v>
      </c>
      <c r="R81" s="2">
        <v>26886</v>
      </c>
      <c r="S81">
        <v>576912361</v>
      </c>
      <c r="T81">
        <v>101.73950889603583</v>
      </c>
      <c r="U81">
        <v>570.13019575715771</v>
      </c>
      <c r="V81">
        <v>6.3458647483552273</v>
      </c>
      <c r="W81" s="2">
        <f t="shared" si="5"/>
        <v>1879.127389931331</v>
      </c>
      <c r="X81">
        <v>24.018999999999998</v>
      </c>
      <c r="Y81">
        <v>576.91236100000003</v>
      </c>
      <c r="Z81">
        <f t="shared" si="6"/>
        <v>17.743355225863237</v>
      </c>
      <c r="AA81" s="3">
        <v>-4.2122862231647122</v>
      </c>
      <c r="AB81">
        <v>24019</v>
      </c>
      <c r="AC81">
        <v>1.008952764864216</v>
      </c>
    </row>
    <row r="82" spans="1:29" x14ac:dyDescent="0.25">
      <c r="A82" t="s">
        <v>28</v>
      </c>
      <c r="B82">
        <v>13</v>
      </c>
      <c r="C82">
        <v>13.56288053747638</v>
      </c>
      <c r="D82" s="2">
        <v>2</v>
      </c>
      <c r="E82">
        <v>9.0457015500345364</v>
      </c>
      <c r="F82">
        <v>81.824716532297217</v>
      </c>
      <c r="G82">
        <v>1.4771781449791319</v>
      </c>
      <c r="H82" s="2">
        <v>0</v>
      </c>
      <c r="I82" s="2">
        <v>18.8</v>
      </c>
      <c r="J82" s="2">
        <v>16.200000000000003</v>
      </c>
      <c r="K82" s="2">
        <v>2.1993550022820738</v>
      </c>
      <c r="L82" s="2">
        <v>1.9</v>
      </c>
      <c r="M82" s="2">
        <v>46.743000000000002</v>
      </c>
      <c r="N82" s="2">
        <v>68</v>
      </c>
      <c r="P82">
        <f t="shared" si="4"/>
        <v>1936.2790697674423</v>
      </c>
      <c r="Q82">
        <v>24416</v>
      </c>
      <c r="R82" s="2">
        <v>28790</v>
      </c>
      <c r="S82">
        <v>596141056</v>
      </c>
      <c r="T82">
        <v>102.07048643214182</v>
      </c>
      <c r="U82">
        <v>579.55363918592616</v>
      </c>
      <c r="V82">
        <v>6.3622582196454269</v>
      </c>
      <c r="W82" s="2">
        <f t="shared" si="5"/>
        <v>1356.2880537476381</v>
      </c>
      <c r="X82">
        <v>24.416</v>
      </c>
      <c r="Y82">
        <v>596.14105600000005</v>
      </c>
      <c r="Z82">
        <f t="shared" si="6"/>
        <v>68.008815616020811</v>
      </c>
      <c r="AA82" s="3">
        <v>-8.2467457591477142</v>
      </c>
      <c r="AB82">
        <v>24416</v>
      </c>
      <c r="AC82">
        <v>0.97776549456940187</v>
      </c>
    </row>
    <row r="83" spans="1:29" x14ac:dyDescent="0.25">
      <c r="A83" t="s">
        <v>30</v>
      </c>
      <c r="B83">
        <v>14</v>
      </c>
      <c r="C83">
        <v>22.145043560160111</v>
      </c>
      <c r="D83" s="2">
        <v>2</v>
      </c>
      <c r="E83">
        <v>8.4922855557100529</v>
      </c>
      <c r="F83">
        <v>72.11891395972161</v>
      </c>
      <c r="G83">
        <v>5.0894077710097047E-2</v>
      </c>
      <c r="H83" s="2">
        <v>0</v>
      </c>
      <c r="I83" s="2">
        <v>16.7</v>
      </c>
      <c r="J83" s="2">
        <v>23.200000000000003</v>
      </c>
      <c r="K83" s="2">
        <v>1.3655455851417804</v>
      </c>
      <c r="L83" s="2">
        <v>3.4</v>
      </c>
      <c r="M83" s="2">
        <v>35.700000000000003</v>
      </c>
      <c r="N83" s="2">
        <v>57</v>
      </c>
      <c r="P83">
        <f t="shared" si="4"/>
        <v>4635</v>
      </c>
      <c r="Q83">
        <v>4213</v>
      </c>
      <c r="R83" s="2">
        <v>9938</v>
      </c>
      <c r="S83">
        <v>17749369</v>
      </c>
      <c r="T83">
        <v>69.654551937817146</v>
      </c>
      <c r="U83">
        <v>0.6</v>
      </c>
      <c r="V83">
        <v>-0.51082562376599072</v>
      </c>
      <c r="W83" s="2">
        <f t="shared" si="5"/>
        <v>2214.5043560160111</v>
      </c>
      <c r="X83">
        <v>4.2130000000000001</v>
      </c>
      <c r="Y83">
        <v>17.749369000000002</v>
      </c>
      <c r="Z83">
        <f t="shared" si="6"/>
        <v>60.239558171359917</v>
      </c>
      <c r="AA83" s="3">
        <v>7.7614147016739103</v>
      </c>
      <c r="AB83">
        <v>4213</v>
      </c>
      <c r="AC83">
        <v>3.8855801917735598E-2</v>
      </c>
    </row>
    <row r="84" spans="1:29" x14ac:dyDescent="0.25">
      <c r="A84" t="s">
        <v>31</v>
      </c>
      <c r="B84">
        <v>15</v>
      </c>
      <c r="C84">
        <v>13.479234021387715</v>
      </c>
      <c r="D84" s="2">
        <v>2</v>
      </c>
      <c r="E84">
        <v>7.0273145140397766</v>
      </c>
      <c r="F84">
        <v>49.383149279234104</v>
      </c>
      <c r="G84">
        <v>-1.480837932724312</v>
      </c>
      <c r="H84" s="2">
        <v>0</v>
      </c>
      <c r="I84" s="2">
        <v>18.399999999999999</v>
      </c>
      <c r="J84" s="2">
        <v>26.7</v>
      </c>
      <c r="K84" s="2">
        <v>2.0894541362530576</v>
      </c>
      <c r="L84" s="2">
        <v>1.8</v>
      </c>
      <c r="M84" s="2">
        <v>37.274000000000001</v>
      </c>
      <c r="N84" s="2">
        <v>15</v>
      </c>
      <c r="P84">
        <f t="shared" si="4"/>
        <v>4954.9999999999973</v>
      </c>
      <c r="Q84">
        <v>4240</v>
      </c>
      <c r="R84" s="2">
        <v>10126.86</v>
      </c>
      <c r="S84">
        <v>17977600</v>
      </c>
      <c r="T84">
        <v>69.761225131040135</v>
      </c>
      <c r="U84">
        <v>0.60384524092095893</v>
      </c>
      <c r="V84">
        <v>-0.50443733751900377</v>
      </c>
      <c r="W84" s="2">
        <f t="shared" si="5"/>
        <v>1347.9234021387715</v>
      </c>
      <c r="X84">
        <v>4.24</v>
      </c>
      <c r="Y84">
        <v>17.977599999999999</v>
      </c>
      <c r="Z84">
        <f t="shared" si="6"/>
        <v>19.327621829716012</v>
      </c>
      <c r="AA84" s="3">
        <v>4.396319122824913</v>
      </c>
      <c r="AB84">
        <v>4240</v>
      </c>
      <c r="AC84">
        <v>4.5914663476271801E-2</v>
      </c>
    </row>
    <row r="85" spans="1:29" x14ac:dyDescent="0.25">
      <c r="A85" t="s">
        <v>32</v>
      </c>
      <c r="B85">
        <v>16</v>
      </c>
      <c r="C85">
        <v>18.635010887586866</v>
      </c>
      <c r="D85" s="2">
        <v>2</v>
      </c>
      <c r="E85">
        <v>6.9791452750688103</v>
      </c>
      <c r="F85">
        <v>48.708468770515303</v>
      </c>
      <c r="G85">
        <v>-1.2260731513266021</v>
      </c>
      <c r="H85" s="2">
        <v>0</v>
      </c>
      <c r="I85" s="2">
        <v>24.6</v>
      </c>
      <c r="J85" s="2">
        <v>19.7</v>
      </c>
      <c r="K85" s="2">
        <v>1.2138712251184369</v>
      </c>
      <c r="L85" s="2">
        <v>1.9</v>
      </c>
      <c r="M85" s="2">
        <v>40.164999999999999</v>
      </c>
      <c r="N85" s="2">
        <v>18</v>
      </c>
      <c r="P85">
        <f t="shared" si="4"/>
        <v>3659.9999999999995</v>
      </c>
      <c r="Q85">
        <v>4206</v>
      </c>
      <c r="R85" s="2">
        <v>10819.404</v>
      </c>
      <c r="S85">
        <v>17690436</v>
      </c>
      <c r="T85">
        <v>69.626797712790378</v>
      </c>
      <c r="U85">
        <v>0.59900308568715877</v>
      </c>
      <c r="V85">
        <v>-0.51248852948236212</v>
      </c>
      <c r="W85" s="2">
        <f t="shared" si="5"/>
        <v>1863.5010887586866</v>
      </c>
      <c r="X85">
        <v>4.2060000000000004</v>
      </c>
      <c r="Y85">
        <v>17.690435999999998</v>
      </c>
      <c r="Z85">
        <f t="shared" si="6"/>
        <v>40.567701993171866</v>
      </c>
      <c r="AA85" s="3">
        <v>6.3692779805227424</v>
      </c>
      <c r="AB85">
        <v>4206</v>
      </c>
      <c r="AC85">
        <v>0.2059722746201525</v>
      </c>
    </row>
    <row r="86" spans="1:29" x14ac:dyDescent="0.25">
      <c r="A86" t="s">
        <v>33</v>
      </c>
      <c r="B86">
        <v>17</v>
      </c>
      <c r="C86">
        <v>2.2619047619047619</v>
      </c>
      <c r="D86" s="2">
        <v>2</v>
      </c>
      <c r="E86">
        <v>7.7857208965346238</v>
      </c>
      <c r="F86">
        <v>60.617449878735904</v>
      </c>
      <c r="G86">
        <v>-0.34117725156289364</v>
      </c>
      <c r="H86" s="2">
        <v>0</v>
      </c>
      <c r="I86" s="2">
        <v>15.9</v>
      </c>
      <c r="J86" s="2">
        <v>28.1</v>
      </c>
      <c r="K86" s="2">
        <v>1.6650647914959047</v>
      </c>
      <c r="L86" s="2">
        <v>1.1000000000000001</v>
      </c>
      <c r="M86" s="2">
        <v>44.944000000000003</v>
      </c>
      <c r="N86" s="2">
        <v>18</v>
      </c>
      <c r="P86">
        <f t="shared" si="4"/>
        <v>3384.2857142857119</v>
      </c>
      <c r="Q86">
        <v>4190</v>
      </c>
      <c r="R86" s="2">
        <v>12141.004000000001</v>
      </c>
      <c r="S86">
        <v>17556100</v>
      </c>
      <c r="T86">
        <v>69.563206503389722</v>
      </c>
      <c r="U86">
        <v>0.59672442440066453</v>
      </c>
      <c r="V86">
        <v>-0.51629987282882395</v>
      </c>
      <c r="W86" s="2">
        <f t="shared" si="5"/>
        <v>226.19047619047618</v>
      </c>
      <c r="X86">
        <v>4.1900000000000004</v>
      </c>
      <c r="Y86">
        <v>17.556100000000001</v>
      </c>
      <c r="Z86">
        <f t="shared" si="6"/>
        <v>14.671868779167236</v>
      </c>
      <c r="AA86" s="3">
        <v>3.830387549474235</v>
      </c>
      <c r="AB86">
        <v>4190</v>
      </c>
      <c r="AC86">
        <v>0.2262308220745041</v>
      </c>
    </row>
    <row r="87" spans="1:29" x14ac:dyDescent="0.25">
      <c r="A87" t="s">
        <v>34</v>
      </c>
      <c r="B87">
        <v>18</v>
      </c>
      <c r="C87">
        <v>24.959765910753475</v>
      </c>
      <c r="D87" s="2">
        <v>2</v>
      </c>
      <c r="E87">
        <v>9.6302999262347999</v>
      </c>
      <c r="F87">
        <v>92.742676669237994</v>
      </c>
      <c r="G87">
        <v>2.4634350102138924</v>
      </c>
      <c r="H87" s="2">
        <v>0</v>
      </c>
      <c r="I87" s="2">
        <v>21.4</v>
      </c>
      <c r="J87" s="2">
        <v>12.899999999999999</v>
      </c>
      <c r="K87" s="2">
        <v>1.1784470506115523</v>
      </c>
      <c r="L87" s="2">
        <v>2.4</v>
      </c>
      <c r="M87" s="2">
        <v>49.902999999999999</v>
      </c>
      <c r="N87" s="2">
        <v>83</v>
      </c>
      <c r="P87">
        <f t="shared" si="4"/>
        <v>1295.7758620689658</v>
      </c>
      <c r="Q87">
        <v>8326</v>
      </c>
      <c r="R87" s="2">
        <v>13885</v>
      </c>
      <c r="S87">
        <v>69322276</v>
      </c>
      <c r="T87">
        <v>81.48922819384957</v>
      </c>
      <c r="U87">
        <v>4.3</v>
      </c>
      <c r="V87">
        <v>1.4586150226995167</v>
      </c>
      <c r="W87" s="2">
        <f t="shared" si="5"/>
        <v>2495.9765910753476</v>
      </c>
      <c r="X87">
        <v>8.3260000000000005</v>
      </c>
      <c r="Y87">
        <v>69.322276000000002</v>
      </c>
      <c r="Z87">
        <f t="shared" si="6"/>
        <v>6.8577932124147987</v>
      </c>
      <c r="AA87" s="3">
        <v>-2.6187388591485785</v>
      </c>
      <c r="AB87">
        <v>8326</v>
      </c>
      <c r="AC87">
        <v>-0.95434428452160003</v>
      </c>
    </row>
    <row r="88" spans="1:29" x14ac:dyDescent="0.25">
      <c r="A88" t="s">
        <v>35</v>
      </c>
      <c r="B88">
        <v>19</v>
      </c>
      <c r="C88">
        <v>12.774023676667529</v>
      </c>
      <c r="D88" s="2">
        <v>2</v>
      </c>
      <c r="E88">
        <v>8.6517240843738428</v>
      </c>
      <c r="F88">
        <v>74.852329632134413</v>
      </c>
      <c r="G88">
        <v>0.21554376806110681</v>
      </c>
      <c r="H88" s="2">
        <v>0</v>
      </c>
      <c r="I88" s="2">
        <v>19.600000000000001</v>
      </c>
      <c r="J88" s="2">
        <v>15.999999999999998</v>
      </c>
      <c r="K88" s="2">
        <v>3.0144995390428457</v>
      </c>
      <c r="L88" s="2">
        <v>1.4</v>
      </c>
      <c r="M88" s="2">
        <v>47.024000000000001</v>
      </c>
      <c r="N88" s="2">
        <v>40</v>
      </c>
      <c r="P88">
        <f t="shared" si="4"/>
        <v>4610.9090909090874</v>
      </c>
      <c r="Q88">
        <v>8482</v>
      </c>
      <c r="R88" s="2">
        <v>14289</v>
      </c>
      <c r="S88">
        <v>71944324</v>
      </c>
      <c r="T88">
        <v>81.824716532297217</v>
      </c>
      <c r="U88">
        <v>4.380566898871006</v>
      </c>
      <c r="V88">
        <v>1.4771781449791319</v>
      </c>
      <c r="W88" s="2">
        <f t="shared" si="5"/>
        <v>1277.402367666753</v>
      </c>
      <c r="X88">
        <v>8.4819999999999993</v>
      </c>
      <c r="Y88">
        <v>71.944323999999995</v>
      </c>
      <c r="Z88">
        <f t="shared" si="6"/>
        <v>11.432436590886327</v>
      </c>
      <c r="AA88" s="3">
        <v>3.38118863580344</v>
      </c>
      <c r="AB88">
        <v>8482</v>
      </c>
      <c r="AC88">
        <v>-1.205205596384934</v>
      </c>
    </row>
    <row r="89" spans="1:29" x14ac:dyDescent="0.25">
      <c r="A89" t="s">
        <v>36</v>
      </c>
      <c r="B89">
        <v>20</v>
      </c>
      <c r="C89">
        <v>13.100628012268148</v>
      </c>
      <c r="D89" s="2">
        <v>2</v>
      </c>
      <c r="E89">
        <v>9.3710125973650804</v>
      </c>
      <c r="F89">
        <v>87.815877099975026</v>
      </c>
      <c r="G89">
        <v>0.36646713836849515</v>
      </c>
      <c r="H89" s="2">
        <v>0</v>
      </c>
      <c r="I89" s="2">
        <v>18</v>
      </c>
      <c r="J89" s="2">
        <v>22.5</v>
      </c>
      <c r="K89" s="2">
        <v>2.6051942403835224</v>
      </c>
      <c r="L89" s="2">
        <v>4.3</v>
      </c>
      <c r="M89" s="2">
        <v>41.63</v>
      </c>
      <c r="N89" s="2">
        <v>84</v>
      </c>
      <c r="P89">
        <f t="shared" si="4"/>
        <v>8139.9999999999918</v>
      </c>
      <c r="Q89">
        <v>8511</v>
      </c>
      <c r="R89" s="2">
        <v>14344</v>
      </c>
      <c r="S89">
        <v>72437121</v>
      </c>
      <c r="T89">
        <v>81.886477278647519</v>
      </c>
      <c r="U89">
        <v>4.3955440787893343</v>
      </c>
      <c r="V89">
        <v>1.4805913184215569</v>
      </c>
      <c r="W89" s="2">
        <f t="shared" si="5"/>
        <v>1310.0628012268148</v>
      </c>
      <c r="X89">
        <v>8.5109999999999992</v>
      </c>
      <c r="Y89">
        <v>72.437121000000005</v>
      </c>
      <c r="Z89">
        <f t="shared" si="6"/>
        <v>11.962181902790167</v>
      </c>
      <c r="AA89" s="3">
        <v>3.4586387355128849</v>
      </c>
      <c r="AB89">
        <v>8511</v>
      </c>
      <c r="AC89">
        <v>-1.1282576520785115</v>
      </c>
    </row>
    <row r="90" spans="1:29" x14ac:dyDescent="0.25">
      <c r="A90" t="s">
        <v>38</v>
      </c>
      <c r="B90">
        <v>21</v>
      </c>
      <c r="C90">
        <v>20.737666770089977</v>
      </c>
      <c r="D90" s="2">
        <v>2</v>
      </c>
      <c r="E90">
        <v>9.0921197405887515</v>
      </c>
      <c r="F90">
        <v>82.666641377203661</v>
      </c>
      <c r="G90">
        <v>0.33433608425458378</v>
      </c>
      <c r="H90" s="2">
        <v>0</v>
      </c>
      <c r="I90" s="2">
        <v>13.8</v>
      </c>
      <c r="J90" s="2">
        <v>25.3</v>
      </c>
      <c r="K90" s="2">
        <v>2.3754504871831816</v>
      </c>
      <c r="L90" s="2">
        <v>2.4</v>
      </c>
      <c r="M90" s="2">
        <v>37.185000000000002</v>
      </c>
      <c r="N90" s="2">
        <v>94</v>
      </c>
      <c r="P90">
        <f t="shared" si="4"/>
        <v>6359.9999999999973</v>
      </c>
      <c r="Q90">
        <v>8584</v>
      </c>
      <c r="R90" s="2">
        <v>15078</v>
      </c>
      <c r="S90">
        <v>73685056</v>
      </c>
      <c r="T90">
        <v>82.041119249398548</v>
      </c>
      <c r="U90">
        <v>4.4332452558251259</v>
      </c>
      <c r="V90">
        <v>1.4891318792551302</v>
      </c>
      <c r="W90" s="2">
        <f t="shared" si="5"/>
        <v>2073.7666770089977</v>
      </c>
      <c r="X90">
        <v>8.5839999999999996</v>
      </c>
      <c r="Y90">
        <v>73.685056000000003</v>
      </c>
      <c r="Z90">
        <f t="shared" si="6"/>
        <v>0.5324115308261641</v>
      </c>
      <c r="AA90" s="3">
        <v>0.72966535536927069</v>
      </c>
      <c r="AB90">
        <v>8584</v>
      </c>
      <c r="AC90">
        <v>-0.97038707457753959</v>
      </c>
    </row>
    <row r="91" spans="1:29" x14ac:dyDescent="0.25">
      <c r="A91" t="s">
        <v>42</v>
      </c>
      <c r="B91">
        <v>22</v>
      </c>
      <c r="C91">
        <v>22.395759963663693</v>
      </c>
      <c r="D91" s="2">
        <v>2</v>
      </c>
      <c r="E91">
        <v>7.9731554334441332</v>
      </c>
      <c r="F91">
        <v>63.571207565859702</v>
      </c>
      <c r="G91">
        <v>-0.17803371874485349</v>
      </c>
      <c r="H91" s="2">
        <v>0</v>
      </c>
      <c r="I91" s="2">
        <v>15</v>
      </c>
      <c r="J91" s="2">
        <v>26.5</v>
      </c>
      <c r="K91" s="2">
        <v>4.4394461075765514</v>
      </c>
      <c r="L91" s="2">
        <v>2</v>
      </c>
      <c r="M91" s="2">
        <v>43.131999999999998</v>
      </c>
      <c r="N91" s="2">
        <v>34</v>
      </c>
      <c r="P91">
        <f t="shared" si="4"/>
        <v>3467.5000000000018</v>
      </c>
      <c r="Q91">
        <v>37376</v>
      </c>
      <c r="R91" s="2">
        <v>58888</v>
      </c>
      <c r="S91">
        <v>1396965376</v>
      </c>
      <c r="T91">
        <v>110.85529391241219</v>
      </c>
      <c r="U91">
        <v>2709.6</v>
      </c>
      <c r="V91">
        <v>7.904556301503562</v>
      </c>
      <c r="W91" s="2">
        <f t="shared" si="5"/>
        <v>2239.5759963663695</v>
      </c>
      <c r="X91">
        <v>37.375999999999998</v>
      </c>
      <c r="Y91">
        <v>1396.9653760000001</v>
      </c>
      <c r="Z91">
        <f t="shared" si="6"/>
        <v>0.7116909810773554</v>
      </c>
      <c r="AA91" s="3">
        <v>0.84361779324369124</v>
      </c>
      <c r="AB91">
        <v>37376</v>
      </c>
      <c r="AC91">
        <v>-1.3816999832873842</v>
      </c>
    </row>
    <row r="92" spans="1:29" x14ac:dyDescent="0.25">
      <c r="A92" t="s">
        <v>44</v>
      </c>
      <c r="B92">
        <v>23</v>
      </c>
      <c r="C92">
        <v>19.031417787464779</v>
      </c>
      <c r="D92" s="2">
        <v>2</v>
      </c>
      <c r="E92">
        <v>9.0540373775807819</v>
      </c>
      <c r="F92">
        <v>81.975592834629879</v>
      </c>
      <c r="G92">
        <v>0.67127824170578132</v>
      </c>
      <c r="H92" s="2">
        <v>0</v>
      </c>
      <c r="I92" s="2">
        <v>19.5</v>
      </c>
      <c r="J92" s="2">
        <v>18.2</v>
      </c>
      <c r="K92" s="2">
        <v>1.8466842988359888</v>
      </c>
      <c r="L92" s="2">
        <v>9.5</v>
      </c>
      <c r="M92" s="2">
        <v>42.768000000000001</v>
      </c>
      <c r="N92" s="2">
        <v>67</v>
      </c>
      <c r="P92">
        <f t="shared" si="4"/>
        <v>4371.0526315789466</v>
      </c>
      <c r="Q92">
        <v>36681</v>
      </c>
      <c r="R92" s="2">
        <v>60154</v>
      </c>
      <c r="S92">
        <v>1345495761</v>
      </c>
      <c r="T92">
        <v>110.46039824903585</v>
      </c>
      <c r="U92">
        <v>2659.2154751712328</v>
      </c>
      <c r="V92">
        <v>7.8857864241279625</v>
      </c>
      <c r="W92" s="2">
        <f t="shared" si="5"/>
        <v>1903.1417787464779</v>
      </c>
      <c r="X92">
        <v>36.680999999999997</v>
      </c>
      <c r="Y92">
        <v>1345.4957609999999</v>
      </c>
      <c r="Z92">
        <f t="shared" si="6"/>
        <v>2.9500782582923759</v>
      </c>
      <c r="AA92" s="3">
        <v>-1.7175791854503757</v>
      </c>
      <c r="AB92">
        <v>36681</v>
      </c>
      <c r="AC92">
        <v>-1.3400502723187333</v>
      </c>
    </row>
    <row r="93" spans="1:29" x14ac:dyDescent="0.25">
      <c r="A93" t="s">
        <v>45</v>
      </c>
      <c r="B93">
        <v>24</v>
      </c>
      <c r="C93">
        <v>18.497562674094709</v>
      </c>
      <c r="D93" s="2">
        <v>2</v>
      </c>
      <c r="E93">
        <v>8.4351150803806298</v>
      </c>
      <c r="F93">
        <v>71.151166419264726</v>
      </c>
      <c r="G93">
        <v>0.43902234067148188</v>
      </c>
      <c r="H93" s="2">
        <v>0</v>
      </c>
      <c r="I93" s="2">
        <v>18.099999999999998</v>
      </c>
      <c r="J93" s="2">
        <v>23.099999999999998</v>
      </c>
      <c r="K93" s="2">
        <v>1.9998503352542787</v>
      </c>
      <c r="L93" s="2">
        <v>1.1000000000000001</v>
      </c>
      <c r="M93" s="2">
        <v>45.219000000000001</v>
      </c>
      <c r="N93" s="2">
        <v>53</v>
      </c>
      <c r="P93">
        <f t="shared" ref="P93:P124" si="7">EXP(E93-G93)</f>
        <v>2969.3333333333321</v>
      </c>
      <c r="Q93">
        <v>37035</v>
      </c>
      <c r="R93" s="2">
        <v>64026</v>
      </c>
      <c r="S93">
        <v>1371591225</v>
      </c>
      <c r="T93">
        <v>110.66237739241005</v>
      </c>
      <c r="U93">
        <v>2684.878959760274</v>
      </c>
      <c r="V93">
        <v>7.8953909257630528</v>
      </c>
      <c r="W93" s="2">
        <f t="shared" si="5"/>
        <v>1849.7562674094709</v>
      </c>
      <c r="X93">
        <v>37.034999999999997</v>
      </c>
      <c r="Y93">
        <v>1371.5912249999999</v>
      </c>
      <c r="Z93">
        <f t="shared" si="6"/>
        <v>2.2304777677034164</v>
      </c>
      <c r="AA93" s="3">
        <v>-1.4934784121986553</v>
      </c>
      <c r="AB93">
        <v>37035</v>
      </c>
      <c r="AC93">
        <v>-1.3172852362599647</v>
      </c>
    </row>
    <row r="94" spans="1:29" x14ac:dyDescent="0.25">
      <c r="A94" t="s">
        <v>48</v>
      </c>
      <c r="B94">
        <v>25</v>
      </c>
      <c r="C94">
        <v>10.468058191018342</v>
      </c>
      <c r="D94" s="2">
        <v>2</v>
      </c>
      <c r="E94">
        <v>6.7979404129749303</v>
      </c>
      <c r="F94">
        <v>46.211993858357765</v>
      </c>
      <c r="G94">
        <v>-1.1559635851395753</v>
      </c>
      <c r="H94" s="2">
        <v>0</v>
      </c>
      <c r="I94" s="2">
        <v>16.7</v>
      </c>
      <c r="J94" s="2">
        <v>28.5</v>
      </c>
      <c r="K94" s="2">
        <v>4.4394461075765514</v>
      </c>
      <c r="L94" s="2">
        <v>1.2</v>
      </c>
      <c r="M94" s="2">
        <v>42.197000000000003</v>
      </c>
      <c r="N94" s="2">
        <v>13</v>
      </c>
      <c r="P94">
        <f t="shared" si="7"/>
        <v>2846.6666666666647</v>
      </c>
      <c r="Q94">
        <v>37435</v>
      </c>
      <c r="R94" s="2">
        <v>65849</v>
      </c>
      <c r="S94">
        <v>1401379225</v>
      </c>
      <c r="T94">
        <v>110.88851068103203</v>
      </c>
      <c r="U94">
        <v>2713.8772474315065</v>
      </c>
      <c r="V94">
        <v>7.9061336099804489</v>
      </c>
      <c r="W94" s="2">
        <f t="shared" si="5"/>
        <v>1046.8058191018342</v>
      </c>
      <c r="X94">
        <v>37.435000000000002</v>
      </c>
      <c r="Y94">
        <v>1401.3792249999999</v>
      </c>
      <c r="Z94">
        <f t="shared" si="6"/>
        <v>16.285790830683133</v>
      </c>
      <c r="AA94" s="3">
        <v>4.0355657386149879</v>
      </c>
      <c r="AB94">
        <v>37435</v>
      </c>
      <c r="AC94">
        <v>-1.2773680417611288</v>
      </c>
    </row>
    <row r="95" spans="1:29" x14ac:dyDescent="0.25">
      <c r="A95" t="s">
        <v>49</v>
      </c>
      <c r="B95">
        <v>26</v>
      </c>
      <c r="C95">
        <v>13.72439859339543</v>
      </c>
      <c r="D95" s="2">
        <v>2</v>
      </c>
      <c r="E95">
        <v>7.4506607962115394</v>
      </c>
      <c r="F95">
        <v>55.512346300203568</v>
      </c>
      <c r="G95">
        <v>-0.49619264390629986</v>
      </c>
      <c r="H95" s="2">
        <v>0</v>
      </c>
      <c r="I95" s="2">
        <v>15.1</v>
      </c>
      <c r="J95" s="2">
        <v>26.700000000000003</v>
      </c>
      <c r="K95" s="2">
        <v>4.4394461075765506</v>
      </c>
      <c r="L95" s="2">
        <v>1.3</v>
      </c>
      <c r="M95" s="2">
        <v>35.383000000000003</v>
      </c>
      <c r="N95" s="2">
        <v>28</v>
      </c>
      <c r="P95">
        <f t="shared" si="7"/>
        <v>2826.6666666666665</v>
      </c>
      <c r="Q95">
        <v>4635</v>
      </c>
      <c r="R95" s="2">
        <v>15856</v>
      </c>
      <c r="S95">
        <v>21483225</v>
      </c>
      <c r="T95">
        <v>71.257090084850276</v>
      </c>
      <c r="U95">
        <v>1</v>
      </c>
      <c r="V95">
        <v>0</v>
      </c>
      <c r="W95" s="2">
        <f t="shared" si="5"/>
        <v>1372.4398593395429</v>
      </c>
      <c r="X95">
        <v>4.6349999999999998</v>
      </c>
      <c r="Y95">
        <v>21.483225000000001</v>
      </c>
      <c r="Z95">
        <f t="shared" si="6"/>
        <v>7.7590279742367416</v>
      </c>
      <c r="AA95" s="3">
        <v>-2.7855031815161766</v>
      </c>
      <c r="AB95">
        <v>4635</v>
      </c>
      <c r="AC95">
        <v>0.52369683590661487</v>
      </c>
    </row>
    <row r="96" spans="1:29" x14ac:dyDescent="0.25">
      <c r="A96" t="s">
        <v>54</v>
      </c>
      <c r="B96">
        <v>27</v>
      </c>
      <c r="C96">
        <v>11.256289563382568</v>
      </c>
      <c r="D96" s="2">
        <v>2</v>
      </c>
      <c r="E96">
        <v>9.7822234650430886</v>
      </c>
      <c r="F96">
        <v>95.691895920039613</v>
      </c>
      <c r="G96">
        <v>2.3237489986332842</v>
      </c>
      <c r="H96" s="2">
        <v>0</v>
      </c>
      <c r="I96" s="2">
        <v>18.299999999999997</v>
      </c>
      <c r="J96" s="2">
        <v>21.2</v>
      </c>
      <c r="K96" s="2">
        <v>3.7892769276627991</v>
      </c>
      <c r="L96" s="2">
        <v>4.2</v>
      </c>
      <c r="M96" s="2">
        <v>45.936999999999998</v>
      </c>
      <c r="N96" s="2">
        <v>102</v>
      </c>
      <c r="P96">
        <f t="shared" si="7"/>
        <v>1734.4999999999991</v>
      </c>
      <c r="Q96">
        <v>4877</v>
      </c>
      <c r="R96" s="2">
        <v>16988</v>
      </c>
      <c r="S96">
        <v>23785129</v>
      </c>
      <c r="T96">
        <v>72.11891395972161</v>
      </c>
      <c r="U96">
        <v>1.0522114347357066</v>
      </c>
      <c r="V96">
        <v>5.0894077710097047E-2</v>
      </c>
      <c r="W96" s="2">
        <f t="shared" si="5"/>
        <v>1125.6289563382568</v>
      </c>
      <c r="X96">
        <v>4.8769999999999998</v>
      </c>
      <c r="Y96">
        <v>23.785129000000001</v>
      </c>
      <c r="Z96">
        <f t="shared" si="6"/>
        <v>8.0552474557309637</v>
      </c>
      <c r="AA96" s="3">
        <v>-2.838176783734756</v>
      </c>
      <c r="AB96">
        <v>4877</v>
      </c>
      <c r="AC96">
        <v>0.37835381108139426</v>
      </c>
    </row>
    <row r="97" spans="1:29" x14ac:dyDescent="0.25">
      <c r="A97" t="s">
        <v>56</v>
      </c>
      <c r="B97">
        <v>28</v>
      </c>
      <c r="C97">
        <v>12.466145049653928</v>
      </c>
      <c r="D97" s="2">
        <v>2</v>
      </c>
      <c r="E97">
        <v>9.1955312563224751</v>
      </c>
      <c r="F97">
        <v>84.557795086003594</v>
      </c>
      <c r="G97">
        <v>2.3901705985847856</v>
      </c>
      <c r="H97" s="2">
        <v>0</v>
      </c>
      <c r="I97" s="2">
        <v>17.2</v>
      </c>
      <c r="J97" s="2">
        <v>20.900000000000002</v>
      </c>
      <c r="K97" s="2">
        <v>2.3057027970978732</v>
      </c>
      <c r="L97" s="2">
        <v>13.6</v>
      </c>
      <c r="M97" s="2">
        <v>39.268000000000001</v>
      </c>
      <c r="N97" s="2">
        <v>51</v>
      </c>
      <c r="P97">
        <f t="shared" si="7"/>
        <v>902.67326732673314</v>
      </c>
      <c r="Q97">
        <v>4933</v>
      </c>
      <c r="R97" s="2">
        <v>16427</v>
      </c>
      <c r="S97">
        <v>24334489</v>
      </c>
      <c r="T97">
        <v>72.312957930229459</v>
      </c>
      <c r="U97">
        <v>1.0642934196332254</v>
      </c>
      <c r="V97">
        <v>6.2311123233782698E-2</v>
      </c>
      <c r="W97" s="2">
        <f t="shared" si="5"/>
        <v>1246.6145049653928</v>
      </c>
      <c r="X97">
        <v>4.9329999999999998</v>
      </c>
      <c r="Y97">
        <v>24.334489000000001</v>
      </c>
      <c r="Z97">
        <f t="shared" si="6"/>
        <v>7.5576233425403725</v>
      </c>
      <c r="AA97" s="3">
        <v>-2.74911319202036</v>
      </c>
      <c r="AB97">
        <v>4933</v>
      </c>
      <c r="AC97">
        <v>0.31672050244897615</v>
      </c>
    </row>
    <row r="98" spans="1:29" x14ac:dyDescent="0.25">
      <c r="A98" t="s">
        <v>57</v>
      </c>
      <c r="B98">
        <v>29</v>
      </c>
      <c r="C98">
        <v>21.649782923299565</v>
      </c>
      <c r="D98" s="2">
        <v>2</v>
      </c>
      <c r="E98">
        <v>7.259819610363186</v>
      </c>
      <c r="F98">
        <v>52.70498077501388</v>
      </c>
      <c r="G98">
        <v>0.26095878285875612</v>
      </c>
      <c r="H98" s="2">
        <v>0</v>
      </c>
      <c r="I98" s="2">
        <v>14.2</v>
      </c>
      <c r="J98" s="2">
        <v>24.7</v>
      </c>
      <c r="K98" s="2">
        <v>1.6650647914959051</v>
      </c>
      <c r="L98" s="2">
        <v>2.2000000000000002</v>
      </c>
      <c r="M98" s="2">
        <v>38.921999999999997</v>
      </c>
      <c r="N98" s="2">
        <v>29</v>
      </c>
      <c r="P98">
        <f t="shared" si="7"/>
        <v>1095.3846153846152</v>
      </c>
      <c r="Q98">
        <v>4983</v>
      </c>
      <c r="R98" s="2">
        <v>17679</v>
      </c>
      <c r="S98">
        <v>24830289</v>
      </c>
      <c r="T98">
        <v>72.484575863135248</v>
      </c>
      <c r="U98">
        <v>1.0750809061488673</v>
      </c>
      <c r="V98">
        <v>7.2395920281449033E-2</v>
      </c>
      <c r="W98" s="2">
        <f t="shared" si="5"/>
        <v>2164.9782923299563</v>
      </c>
      <c r="X98">
        <v>4.9829999999999997</v>
      </c>
      <c r="Y98">
        <v>24.830289</v>
      </c>
      <c r="Z98">
        <f t="shared" si="6"/>
        <v>1.4959302625429645</v>
      </c>
      <c r="AA98" s="3">
        <v>-1.223082279547441</v>
      </c>
      <c r="AB98">
        <v>4983</v>
      </c>
      <c r="AC98">
        <v>0.45132028404029978</v>
      </c>
    </row>
    <row r="99" spans="1:29" x14ac:dyDescent="0.25">
      <c r="A99" t="s">
        <v>60</v>
      </c>
      <c r="B99">
        <v>30</v>
      </c>
      <c r="C99">
        <v>23.312777703925999</v>
      </c>
      <c r="D99" s="2">
        <v>2</v>
      </c>
      <c r="E99">
        <v>7.6353038862594147</v>
      </c>
      <c r="F99">
        <v>58.297865435528124</v>
      </c>
      <c r="G99">
        <v>-0.90950447218979602</v>
      </c>
      <c r="H99" s="2">
        <v>0</v>
      </c>
      <c r="I99" s="2">
        <v>17.399999999999999</v>
      </c>
      <c r="J99" s="2">
        <v>22.6</v>
      </c>
      <c r="K99" s="2">
        <v>2.0894541362530572</v>
      </c>
      <c r="L99" s="2">
        <v>5</v>
      </c>
      <c r="M99" s="2">
        <v>40.899000000000001</v>
      </c>
      <c r="N99" s="2">
        <v>33</v>
      </c>
      <c r="P99">
        <f t="shared" si="7"/>
        <v>5140.0000000000027</v>
      </c>
      <c r="Q99">
        <v>991</v>
      </c>
      <c r="R99" s="2">
        <v>3221</v>
      </c>
      <c r="S99">
        <v>982081</v>
      </c>
      <c r="T99">
        <v>47.592262226175826</v>
      </c>
      <c r="U99">
        <v>0.2</v>
      </c>
      <c r="V99">
        <v>-1.6094379124341003</v>
      </c>
      <c r="W99" s="2">
        <f t="shared" si="5"/>
        <v>2331.2777703925999</v>
      </c>
      <c r="X99">
        <v>0.99099999999999999</v>
      </c>
      <c r="Y99">
        <v>0.98208099999999998</v>
      </c>
      <c r="Z99">
        <f t="shared" si="6"/>
        <v>46.115405343152098</v>
      </c>
      <c r="AA99" s="3">
        <v>-6.7908324484669844</v>
      </c>
      <c r="AB99">
        <v>991</v>
      </c>
      <c r="AC99">
        <v>-0.25246749989555639</v>
      </c>
    </row>
    <row r="100" spans="1:29" x14ac:dyDescent="0.25">
      <c r="A100" t="s">
        <v>61</v>
      </c>
      <c r="B100">
        <v>31</v>
      </c>
      <c r="C100">
        <v>15.519253208868145</v>
      </c>
      <c r="D100" s="2">
        <v>2</v>
      </c>
      <c r="E100">
        <v>7.6875387662016292</v>
      </c>
      <c r="F100">
        <v>59.098252281852865</v>
      </c>
      <c r="G100">
        <v>-0.95496461618005501</v>
      </c>
      <c r="H100" s="2">
        <v>0</v>
      </c>
      <c r="I100" s="2">
        <v>21.299999999999997</v>
      </c>
      <c r="J100" s="2">
        <v>18.2</v>
      </c>
      <c r="K100" s="2">
        <v>18.743159200171881</v>
      </c>
      <c r="L100" s="2">
        <v>1.4</v>
      </c>
      <c r="M100" s="2">
        <v>42.183999999999997</v>
      </c>
      <c r="N100" s="2">
        <v>27</v>
      </c>
      <c r="P100">
        <f t="shared" si="7"/>
        <v>5667.5000000000055</v>
      </c>
      <c r="Q100">
        <v>1127</v>
      </c>
      <c r="R100" s="2">
        <v>4021</v>
      </c>
      <c r="S100">
        <v>1270129</v>
      </c>
      <c r="T100">
        <v>49.383149279234104</v>
      </c>
      <c r="U100">
        <v>0.22744702320887994</v>
      </c>
      <c r="V100">
        <v>-1.480837932724312</v>
      </c>
      <c r="W100" s="2">
        <f t="shared" si="5"/>
        <v>1551.9253208868145</v>
      </c>
      <c r="X100">
        <v>1.127</v>
      </c>
      <c r="Y100">
        <v>1.2701290000000001</v>
      </c>
      <c r="Z100">
        <f t="shared" si="6"/>
        <v>45.217216037189765</v>
      </c>
      <c r="AA100" s="3">
        <v>-6.724374769239871</v>
      </c>
      <c r="AB100">
        <v>1127</v>
      </c>
      <c r="AC100">
        <v>-0.25713368012502608</v>
      </c>
    </row>
    <row r="101" spans="1:29" x14ac:dyDescent="0.25">
      <c r="A101" t="s">
        <v>62</v>
      </c>
      <c r="B101">
        <v>32</v>
      </c>
      <c r="C101">
        <v>6.0017415767968378</v>
      </c>
      <c r="D101" s="2">
        <v>2</v>
      </c>
      <c r="E101">
        <v>8.8205517432530254</v>
      </c>
      <c r="F101">
        <v>77.802133055403985</v>
      </c>
      <c r="G101">
        <v>3.0282631774369746E-2</v>
      </c>
      <c r="H101" s="2">
        <v>0</v>
      </c>
      <c r="I101" s="2">
        <v>18.899999999999999</v>
      </c>
      <c r="J101" s="2">
        <v>18.499999999999996</v>
      </c>
      <c r="K101" s="2">
        <v>0.92010135661417858</v>
      </c>
      <c r="L101" s="2">
        <v>6</v>
      </c>
      <c r="M101" s="2">
        <v>42.551000000000002</v>
      </c>
      <c r="N101" s="2">
        <v>55</v>
      </c>
      <c r="P101">
        <f t="shared" si="7"/>
        <v>6569.9999999999982</v>
      </c>
      <c r="Q101">
        <v>1112</v>
      </c>
      <c r="R101" s="2">
        <v>3985</v>
      </c>
      <c r="S101">
        <v>1236544</v>
      </c>
      <c r="T101">
        <v>49.195010287786587</v>
      </c>
      <c r="U101">
        <v>0.22441977800201818</v>
      </c>
      <c r="V101">
        <v>-1.4942369719535606</v>
      </c>
      <c r="W101" s="2">
        <f t="shared" si="5"/>
        <v>600.17415767968373</v>
      </c>
      <c r="X101">
        <v>1.1120000000000001</v>
      </c>
      <c r="Y101">
        <v>1.2365440000000001</v>
      </c>
      <c r="Z101">
        <f t="shared" si="6"/>
        <v>35.74379709583971</v>
      </c>
      <c r="AA101" s="3">
        <v>-5.978611636144274</v>
      </c>
      <c r="AB101">
        <v>1112</v>
      </c>
      <c r="AC101">
        <v>0.53834050629182417</v>
      </c>
    </row>
    <row r="102" spans="1:29" x14ac:dyDescent="0.25">
      <c r="A102" t="s">
        <v>64</v>
      </c>
      <c r="B102">
        <v>33</v>
      </c>
      <c r="C102">
        <v>19.80275516593613</v>
      </c>
      <c r="D102" s="2">
        <v>2</v>
      </c>
      <c r="E102">
        <v>7.8965527016430404</v>
      </c>
      <c r="F102">
        <v>62.355544569826002</v>
      </c>
      <c r="G102">
        <v>1.0847310400020457E-2</v>
      </c>
      <c r="H102" s="2">
        <v>0</v>
      </c>
      <c r="I102" s="2">
        <v>17.3</v>
      </c>
      <c r="J102" s="2">
        <v>26.800000000000004</v>
      </c>
      <c r="K102" s="2">
        <v>2.4825997033740825</v>
      </c>
      <c r="L102" s="2">
        <v>1</v>
      </c>
      <c r="M102" s="2">
        <v>39.524000000000001</v>
      </c>
      <c r="N102" s="2">
        <v>22</v>
      </c>
      <c r="P102">
        <f t="shared" si="7"/>
        <v>2659.0000000000005</v>
      </c>
      <c r="Q102">
        <v>1107</v>
      </c>
      <c r="R102" s="2">
        <v>3810</v>
      </c>
      <c r="S102">
        <v>1225449</v>
      </c>
      <c r="T102">
        <v>49.131813585935632</v>
      </c>
      <c r="U102">
        <v>0.22341069626639759</v>
      </c>
      <c r="V102">
        <v>-1.4987435140554515</v>
      </c>
      <c r="W102" s="2">
        <f t="shared" si="5"/>
        <v>1980.275516593613</v>
      </c>
      <c r="X102">
        <v>1.107</v>
      </c>
      <c r="Y102">
        <v>1.225449</v>
      </c>
      <c r="Z102">
        <f t="shared" si="6"/>
        <v>110.19722266811749</v>
      </c>
      <c r="AA102" s="3">
        <v>10.497486492876163</v>
      </c>
      <c r="AB102">
        <v>1107</v>
      </c>
      <c r="AC102">
        <v>0.52138981280287322</v>
      </c>
    </row>
    <row r="103" spans="1:29" x14ac:dyDescent="0.25">
      <c r="A103" t="s">
        <v>67</v>
      </c>
      <c r="B103">
        <v>34</v>
      </c>
      <c r="C103">
        <v>7.9717739118284072</v>
      </c>
      <c r="D103" s="2">
        <v>2</v>
      </c>
      <c r="E103">
        <v>8.8418819894971143</v>
      </c>
      <c r="F103">
        <v>78.178877116193448</v>
      </c>
      <c r="G103">
        <v>0.70010978484066444</v>
      </c>
      <c r="H103" s="2">
        <v>0</v>
      </c>
      <c r="I103" s="2">
        <v>20.3</v>
      </c>
      <c r="J103" s="2">
        <v>19.7</v>
      </c>
      <c r="K103" s="2">
        <v>1.9133381676315162</v>
      </c>
      <c r="L103" s="2">
        <v>3.8</v>
      </c>
      <c r="M103" s="2">
        <v>43.170999999999999</v>
      </c>
      <c r="N103" s="2">
        <v>56</v>
      </c>
      <c r="P103">
        <f t="shared" si="7"/>
        <v>3434.9999999999995</v>
      </c>
      <c r="Q103">
        <v>1098</v>
      </c>
      <c r="R103" s="2">
        <v>3543</v>
      </c>
      <c r="S103">
        <v>1205604</v>
      </c>
      <c r="T103">
        <v>49.017440260547005</v>
      </c>
      <c r="U103">
        <v>0.3</v>
      </c>
      <c r="V103">
        <v>-1.2039728043259361</v>
      </c>
      <c r="W103" s="2">
        <f t="shared" si="5"/>
        <v>797.17739118284067</v>
      </c>
      <c r="X103">
        <v>1.0980000000000001</v>
      </c>
      <c r="Y103">
        <v>1.2056039999999999</v>
      </c>
      <c r="Z103">
        <f t="shared" si="6"/>
        <v>3.1658108514274765</v>
      </c>
      <c r="AA103" s="3">
        <v>1.7792725624331638</v>
      </c>
      <c r="AB103">
        <v>1098</v>
      </c>
      <c r="AC103">
        <v>0.90574035339708847</v>
      </c>
    </row>
    <row r="104" spans="1:29" x14ac:dyDescent="0.25">
      <c r="A104" t="s">
        <v>69</v>
      </c>
      <c r="B104">
        <v>35</v>
      </c>
      <c r="C104">
        <v>36.274680351396015</v>
      </c>
      <c r="D104" s="2">
        <v>2</v>
      </c>
      <c r="E104">
        <v>9.3947430949739612</v>
      </c>
      <c r="F104">
        <v>88.261197820560923</v>
      </c>
      <c r="G104">
        <v>1.1306195659424183</v>
      </c>
      <c r="H104" s="2">
        <v>0</v>
      </c>
      <c r="I104" s="2">
        <v>18.200000000000003</v>
      </c>
      <c r="J104" s="2">
        <v>20.799999999999997</v>
      </c>
      <c r="K104" s="2">
        <v>2.0300792031517356</v>
      </c>
      <c r="L104" s="2">
        <v>2.6</v>
      </c>
      <c r="M104" s="2">
        <v>43.951999999999998</v>
      </c>
      <c r="N104" s="2">
        <v>103</v>
      </c>
      <c r="P104">
        <f t="shared" si="7"/>
        <v>3882.0689655172414</v>
      </c>
      <c r="Q104">
        <v>1074</v>
      </c>
      <c r="R104" s="2">
        <v>3741.8760000000002</v>
      </c>
      <c r="S104">
        <v>1153476</v>
      </c>
      <c r="T104">
        <v>48.708468770515303</v>
      </c>
      <c r="U104">
        <v>0.29344262295081963</v>
      </c>
      <c r="V104">
        <v>-1.2260731513266021</v>
      </c>
      <c r="W104" s="2">
        <f t="shared" si="5"/>
        <v>3627.4680351396014</v>
      </c>
      <c r="X104">
        <v>1.0740000000000001</v>
      </c>
      <c r="Y104">
        <v>1.1534759999999999</v>
      </c>
      <c r="Z104">
        <f t="shared" si="6"/>
        <v>6.7776197472147928</v>
      </c>
      <c r="AA104" s="3">
        <v>-2.6033862078483079</v>
      </c>
      <c r="AB104">
        <v>1074</v>
      </c>
      <c r="AC104">
        <v>0.21548779483680849</v>
      </c>
    </row>
    <row r="105" spans="1:29" x14ac:dyDescent="0.25">
      <c r="A105" t="s">
        <v>73</v>
      </c>
      <c r="B105">
        <v>37</v>
      </c>
      <c r="C105">
        <v>19.148634267470737</v>
      </c>
      <c r="D105" s="2">
        <v>2</v>
      </c>
      <c r="E105">
        <v>8.5943394005928919</v>
      </c>
      <c r="F105">
        <v>73.862669732583385</v>
      </c>
      <c r="G105">
        <v>1.9633210206004164</v>
      </c>
      <c r="H105" s="2">
        <v>0</v>
      </c>
      <c r="I105" s="2">
        <v>14.799999999999999</v>
      </c>
      <c r="J105" s="2">
        <v>28.400000000000006</v>
      </c>
      <c r="K105" s="2">
        <v>1.1023946090386176</v>
      </c>
      <c r="L105" s="2">
        <v>2.6</v>
      </c>
      <c r="M105" s="2">
        <v>35.046999999999997</v>
      </c>
      <c r="N105" s="2">
        <v>53</v>
      </c>
      <c r="P105">
        <f t="shared" si="7"/>
        <v>758.25396825396899</v>
      </c>
      <c r="Q105">
        <v>1073</v>
      </c>
      <c r="R105" s="2">
        <v>3864.6559999999999</v>
      </c>
      <c r="S105">
        <v>1151329</v>
      </c>
      <c r="T105">
        <v>48.69546703783994</v>
      </c>
      <c r="U105">
        <v>0.29316939890710381</v>
      </c>
      <c r="V105">
        <v>-1.2270046837647135</v>
      </c>
      <c r="W105" s="2">
        <f t="shared" si="5"/>
        <v>1914.8634267470736</v>
      </c>
      <c r="X105">
        <v>1.073</v>
      </c>
      <c r="Y105">
        <v>1.151329</v>
      </c>
      <c r="Z105">
        <f t="shared" si="6"/>
        <v>178.35638091117451</v>
      </c>
      <c r="AA105" s="3">
        <v>13.355013325009246</v>
      </c>
      <c r="AB105">
        <v>1073</v>
      </c>
      <c r="AC105">
        <v>0.34005106507141875</v>
      </c>
    </row>
    <row r="106" spans="1:29" x14ac:dyDescent="0.25">
      <c r="A106" t="s">
        <v>74</v>
      </c>
      <c r="B106">
        <v>38</v>
      </c>
      <c r="C106">
        <v>22.491306118612737</v>
      </c>
      <c r="D106" s="2">
        <v>2</v>
      </c>
      <c r="E106">
        <v>9.3326464963601516</v>
      </c>
      <c r="F106">
        <v>87.098290626023413</v>
      </c>
      <c r="G106">
        <v>0.67194552656855178</v>
      </c>
      <c r="H106" s="2">
        <v>0</v>
      </c>
      <c r="I106" s="2">
        <v>14.4</v>
      </c>
      <c r="J106" s="2">
        <v>32.200000000000003</v>
      </c>
      <c r="K106" s="2">
        <v>3.9</v>
      </c>
      <c r="L106" s="2">
        <v>1.6</v>
      </c>
      <c r="M106" s="2">
        <v>38.023000000000003</v>
      </c>
      <c r="N106" s="2">
        <v>118</v>
      </c>
      <c r="P106">
        <f t="shared" si="7"/>
        <v>5771.5789473684281</v>
      </c>
      <c r="Q106">
        <v>1065</v>
      </c>
      <c r="R106" s="2">
        <v>4354.3760000000002</v>
      </c>
      <c r="S106">
        <v>1134225</v>
      </c>
      <c r="T106">
        <v>48.591077822334839</v>
      </c>
      <c r="U106">
        <v>0.29098360655737704</v>
      </c>
      <c r="V106">
        <v>-1.2344883482518865</v>
      </c>
      <c r="W106" s="2">
        <f t="shared" si="5"/>
        <v>2249.1306118612738</v>
      </c>
      <c r="X106">
        <v>1.0649999999999999</v>
      </c>
      <c r="Y106">
        <v>1.134225</v>
      </c>
      <c r="Z106">
        <f t="shared" si="6"/>
        <v>32.016902395321196</v>
      </c>
      <c r="AA106" s="3">
        <v>5.6583480270588868</v>
      </c>
      <c r="AB106">
        <v>1065</v>
      </c>
      <c r="AC106">
        <v>0.40330720183341823</v>
      </c>
    </row>
    <row r="107" spans="1:29" x14ac:dyDescent="0.25">
      <c r="A107" t="s">
        <v>7</v>
      </c>
      <c r="B107">
        <v>39</v>
      </c>
      <c r="C107">
        <v>50.162019359765544</v>
      </c>
      <c r="D107" s="2">
        <v>2</v>
      </c>
      <c r="E107">
        <v>10.096089418737639</v>
      </c>
      <c r="F107">
        <v>101.93102155114613</v>
      </c>
      <c r="G107">
        <v>7.3315058341646626</v>
      </c>
      <c r="H107" s="2">
        <v>1</v>
      </c>
      <c r="I107" s="2">
        <v>5.6</v>
      </c>
      <c r="J107" s="2">
        <v>12.9</v>
      </c>
      <c r="K107" s="2">
        <v>1.611621959919042</v>
      </c>
      <c r="L107" s="2">
        <v>36.299999999999997</v>
      </c>
      <c r="M107" s="2">
        <v>50.161000000000001</v>
      </c>
      <c r="N107" s="2">
        <v>785</v>
      </c>
      <c r="P107">
        <f t="shared" si="7"/>
        <v>15.872429089931446</v>
      </c>
      <c r="Q107">
        <v>2369</v>
      </c>
      <c r="R107" s="2">
        <v>5600</v>
      </c>
      <c r="S107">
        <v>5612161</v>
      </c>
      <c r="T107">
        <v>60.376368642447623</v>
      </c>
      <c r="U107">
        <v>0.7</v>
      </c>
      <c r="V107">
        <v>-0.35667494393873245</v>
      </c>
      <c r="W107" s="2">
        <f t="shared" si="5"/>
        <v>5016.2019359765545</v>
      </c>
      <c r="X107">
        <v>2.3690000000000002</v>
      </c>
      <c r="Y107">
        <v>5.6121610000000004</v>
      </c>
      <c r="Z107">
        <f t="shared" si="6"/>
        <v>22.079320778873342</v>
      </c>
      <c r="AA107" s="3">
        <v>-4.6988637753049769</v>
      </c>
      <c r="AB107">
        <v>2369</v>
      </c>
      <c r="AC107">
        <v>0.10200400559203736</v>
      </c>
    </row>
    <row r="108" spans="1:29" x14ac:dyDescent="0.25">
      <c r="A108" t="s">
        <v>8</v>
      </c>
      <c r="B108">
        <v>40</v>
      </c>
      <c r="C108">
        <v>25.658566711798379</v>
      </c>
      <c r="D108" s="2">
        <v>2</v>
      </c>
      <c r="E108">
        <v>10.587846227062993</v>
      </c>
      <c r="F108">
        <v>112.10248772793206</v>
      </c>
      <c r="G108">
        <v>3.9108777218453037</v>
      </c>
      <c r="H108" s="2">
        <v>1</v>
      </c>
      <c r="I108" s="2">
        <v>18.899999999999999</v>
      </c>
      <c r="J108" s="2">
        <v>17.799999999999997</v>
      </c>
      <c r="K108" s="2">
        <v>0.66355530431576759</v>
      </c>
      <c r="L108" s="2">
        <v>5.6</v>
      </c>
      <c r="M108" s="2">
        <v>51.706000000000003</v>
      </c>
      <c r="N108" s="2">
        <v>170</v>
      </c>
      <c r="P108">
        <f t="shared" si="7"/>
        <v>793.90873015872944</v>
      </c>
      <c r="Q108">
        <v>2406</v>
      </c>
      <c r="R108" s="2">
        <v>6720</v>
      </c>
      <c r="S108">
        <v>5788836</v>
      </c>
      <c r="T108">
        <v>60.617449878735904</v>
      </c>
      <c r="U108">
        <v>0.7109328830730266</v>
      </c>
      <c r="V108">
        <v>-0.34117725156289364</v>
      </c>
      <c r="W108" s="2">
        <f t="shared" si="5"/>
        <v>2565.856671179838</v>
      </c>
      <c r="X108">
        <v>2.4060000000000001</v>
      </c>
      <c r="Y108">
        <v>5.7888359999999999</v>
      </c>
      <c r="Z108">
        <f t="shared" si="6"/>
        <v>22.563608631809664</v>
      </c>
      <c r="AA108" s="3">
        <v>-4.7501166966517427</v>
      </c>
      <c r="AB108">
        <v>2406</v>
      </c>
      <c r="AC108">
        <v>-1.5410300587019734</v>
      </c>
    </row>
    <row r="109" spans="1:29" x14ac:dyDescent="0.25">
      <c r="A109" t="s">
        <v>10</v>
      </c>
      <c r="B109">
        <v>41</v>
      </c>
      <c r="C109">
        <v>24.397583494813631</v>
      </c>
      <c r="D109" s="2">
        <v>2</v>
      </c>
      <c r="E109">
        <v>10.195783962538654</v>
      </c>
      <c r="F109">
        <v>103.95401061076041</v>
      </c>
      <c r="G109">
        <v>2.6779112814361081</v>
      </c>
      <c r="H109" s="2">
        <v>1</v>
      </c>
      <c r="I109" s="2">
        <v>15.7</v>
      </c>
      <c r="J109" s="2">
        <v>28.6</v>
      </c>
      <c r="K109" s="2">
        <v>1.4391718370761386</v>
      </c>
      <c r="L109" s="2">
        <v>2.6</v>
      </c>
      <c r="M109" s="2">
        <v>37.347000000000001</v>
      </c>
      <c r="N109" s="2">
        <v>169</v>
      </c>
      <c r="P109">
        <f t="shared" si="7"/>
        <v>1840.6474820143876</v>
      </c>
      <c r="Q109">
        <v>2374</v>
      </c>
      <c r="R109" s="2">
        <v>6634</v>
      </c>
      <c r="S109">
        <v>5635876</v>
      </c>
      <c r="T109">
        <v>60.409138114378564</v>
      </c>
      <c r="U109">
        <v>0.7014774166314901</v>
      </c>
      <c r="V109">
        <v>-0.35456657292790444</v>
      </c>
      <c r="W109" s="2">
        <f t="shared" si="5"/>
        <v>2439.758349481363</v>
      </c>
      <c r="X109">
        <v>2.3740000000000001</v>
      </c>
      <c r="Y109">
        <v>5.6358759999999997</v>
      </c>
      <c r="Z109">
        <f t="shared" si="6"/>
        <v>13.635703881976607</v>
      </c>
      <c r="AA109" s="3">
        <v>-3.6926553971331533</v>
      </c>
      <c r="AB109">
        <v>2374</v>
      </c>
      <c r="AC109">
        <v>-1.4435675268984347</v>
      </c>
    </row>
    <row r="110" spans="1:29" x14ac:dyDescent="0.25">
      <c r="A110" t="s">
        <v>11</v>
      </c>
      <c r="B110">
        <v>42</v>
      </c>
      <c r="C110">
        <v>18.503273018323185</v>
      </c>
      <c r="D110" s="2">
        <v>2</v>
      </c>
      <c r="E110">
        <v>10.105530033942284</v>
      </c>
      <c r="F110">
        <v>102.12173726690953</v>
      </c>
      <c r="G110">
        <v>3.2988544421628192</v>
      </c>
      <c r="H110" s="2">
        <v>1</v>
      </c>
      <c r="I110" s="2">
        <v>19</v>
      </c>
      <c r="J110" s="2">
        <v>19.399999999999999</v>
      </c>
      <c r="K110" s="2">
        <v>0.83112712227385555</v>
      </c>
      <c r="L110" s="2">
        <v>2.2999999999999998</v>
      </c>
      <c r="M110" s="2">
        <v>46.902999999999999</v>
      </c>
      <c r="N110" s="2">
        <v>132</v>
      </c>
      <c r="P110">
        <f t="shared" si="7"/>
        <v>903.86100386100418</v>
      </c>
      <c r="Q110">
        <v>2371</v>
      </c>
      <c r="R110" s="2">
        <v>7544</v>
      </c>
      <c r="S110">
        <v>5621641</v>
      </c>
      <c r="T110">
        <v>60.38948365612908</v>
      </c>
      <c r="U110">
        <v>0.70059096665259601</v>
      </c>
      <c r="V110">
        <v>-0.3558310620321124</v>
      </c>
      <c r="W110" s="2">
        <f t="shared" si="5"/>
        <v>1850.3273018323184</v>
      </c>
      <c r="X110">
        <v>2.371</v>
      </c>
      <c r="Y110">
        <v>5.6216410000000003</v>
      </c>
      <c r="Z110">
        <f t="shared" si="6"/>
        <v>22.139452000778341</v>
      </c>
      <c r="AA110" s="3">
        <v>-4.7052579101233487</v>
      </c>
      <c r="AB110">
        <v>2371</v>
      </c>
      <c r="AC110">
        <v>-1.4298475269778392</v>
      </c>
    </row>
    <row r="111" spans="1:29" x14ac:dyDescent="0.25">
      <c r="A111" t="s">
        <v>14</v>
      </c>
      <c r="B111">
        <v>43</v>
      </c>
      <c r="C111">
        <v>52.22501512824094</v>
      </c>
      <c r="D111" s="2">
        <v>2</v>
      </c>
      <c r="E111">
        <v>10.725687361010687</v>
      </c>
      <c r="F111">
        <v>115.04036936614439</v>
      </c>
      <c r="G111">
        <v>7.4041236998197038</v>
      </c>
      <c r="H111" s="2">
        <v>1</v>
      </c>
      <c r="I111" s="2">
        <v>17.2</v>
      </c>
      <c r="J111" s="2">
        <v>21.4</v>
      </c>
      <c r="K111" s="2">
        <v>0.41982654063903296</v>
      </c>
      <c r="L111" s="2">
        <v>24.1</v>
      </c>
      <c r="M111" s="2">
        <v>55.292999999999999</v>
      </c>
      <c r="N111" s="2">
        <v>164</v>
      </c>
      <c r="P111">
        <f t="shared" si="7"/>
        <v>27.703635808127071</v>
      </c>
      <c r="Q111">
        <v>15031</v>
      </c>
      <c r="R111" s="2">
        <v>18654</v>
      </c>
      <c r="S111">
        <v>225930961</v>
      </c>
      <c r="T111">
        <v>92.503423608763057</v>
      </c>
      <c r="U111">
        <v>11.6</v>
      </c>
      <c r="V111">
        <v>2.451005098112319</v>
      </c>
      <c r="W111" s="2">
        <f t="shared" si="5"/>
        <v>5222.5015128240939</v>
      </c>
      <c r="X111">
        <v>15.031000000000001</v>
      </c>
      <c r="Y111">
        <v>225.930961</v>
      </c>
      <c r="Z111">
        <f t="shared" si="6"/>
        <v>61.712087697121042</v>
      </c>
      <c r="AA111" s="3">
        <v>-7.855704150305117</v>
      </c>
      <c r="AB111">
        <v>15031</v>
      </c>
      <c r="AC111">
        <v>0.74359689642007454</v>
      </c>
    </row>
    <row r="112" spans="1:29" x14ac:dyDescent="0.25">
      <c r="A112" t="s">
        <v>15</v>
      </c>
      <c r="B112">
        <v>44</v>
      </c>
      <c r="C112">
        <v>4.5751994927246527</v>
      </c>
      <c r="D112" s="2">
        <v>2</v>
      </c>
      <c r="E112">
        <v>10.843065031185473</v>
      </c>
      <c r="F112">
        <v>117.57205927051723</v>
      </c>
      <c r="G112">
        <v>7.6487396422484473</v>
      </c>
      <c r="H112" s="2">
        <v>1</v>
      </c>
      <c r="I112" s="2">
        <v>16.7</v>
      </c>
      <c r="J112" s="2">
        <v>20.3</v>
      </c>
      <c r="K112" s="2">
        <v>0.61129167585289768</v>
      </c>
      <c r="L112" s="2">
        <v>34.6</v>
      </c>
      <c r="M112" s="2">
        <v>46.353999999999999</v>
      </c>
      <c r="N112" s="2">
        <v>138</v>
      </c>
      <c r="P112">
        <f t="shared" si="7"/>
        <v>24.393711872360409</v>
      </c>
      <c r="Q112">
        <v>15219</v>
      </c>
      <c r="R112" s="2">
        <v>20505</v>
      </c>
      <c r="S112">
        <v>231617961</v>
      </c>
      <c r="T112">
        <v>92.742676669237994</v>
      </c>
      <c r="U112">
        <v>11.745086820570819</v>
      </c>
      <c r="V112">
        <v>2.4634350102138924</v>
      </c>
      <c r="W112" s="2">
        <f t="shared" si="5"/>
        <v>457.51994927246528</v>
      </c>
      <c r="X112">
        <v>15.218999999999999</v>
      </c>
      <c r="Y112">
        <v>231.61796100000001</v>
      </c>
      <c r="Z112">
        <f t="shared" si="6"/>
        <v>35.526669131972227</v>
      </c>
      <c r="AA112" s="3">
        <v>-5.9604252475785842</v>
      </c>
      <c r="AB112">
        <v>15219</v>
      </c>
      <c r="AC112">
        <v>0.49758777687220351</v>
      </c>
    </row>
    <row r="113" spans="1:29" x14ac:dyDescent="0.25">
      <c r="A113" t="s">
        <v>17</v>
      </c>
      <c r="B113">
        <v>45</v>
      </c>
      <c r="C113">
        <v>19.163554952714492</v>
      </c>
      <c r="D113" s="2">
        <v>2</v>
      </c>
      <c r="E113">
        <v>11.661595438843708</v>
      </c>
      <c r="F113">
        <v>135.99280817926038</v>
      </c>
      <c r="G113">
        <v>7.6540049762582933</v>
      </c>
      <c r="H113" s="2">
        <v>1</v>
      </c>
      <c r="I113" s="2">
        <v>15.8</v>
      </c>
      <c r="J113" s="2">
        <v>18.7</v>
      </c>
      <c r="K113" s="2">
        <v>1.6951111426715157</v>
      </c>
      <c r="L113" s="2">
        <v>27.3</v>
      </c>
      <c r="M113" s="2">
        <v>48.563000000000002</v>
      </c>
      <c r="N113" s="2">
        <v>472</v>
      </c>
      <c r="P113">
        <f t="shared" si="7"/>
        <v>55.01415207483803</v>
      </c>
      <c r="Q113">
        <v>15340</v>
      </c>
      <c r="R113" s="2">
        <v>21780</v>
      </c>
      <c r="S113">
        <v>235315600</v>
      </c>
      <c r="T113">
        <v>92.895266936175787</v>
      </c>
      <c r="U113">
        <v>11.838467167853103</v>
      </c>
      <c r="V113">
        <v>2.4713541589003398</v>
      </c>
      <c r="W113" s="2">
        <f t="shared" si="5"/>
        <v>1916.3554952714492</v>
      </c>
      <c r="X113">
        <v>15.34</v>
      </c>
      <c r="Y113">
        <v>235.31559999999999</v>
      </c>
      <c r="Z113">
        <f t="shared" si="6"/>
        <v>22.48422519402985</v>
      </c>
      <c r="AA113" s="3">
        <v>-4.7417533881497729</v>
      </c>
      <c r="AB113">
        <v>15340</v>
      </c>
      <c r="AC113">
        <v>0.52746033872940179</v>
      </c>
    </row>
    <row r="114" spans="1:29" x14ac:dyDescent="0.25">
      <c r="A114" t="s">
        <v>20</v>
      </c>
      <c r="B114">
        <v>46</v>
      </c>
      <c r="C114">
        <v>25.647200481637565</v>
      </c>
      <c r="D114" s="2">
        <v>2</v>
      </c>
      <c r="E114">
        <v>7.5158890852151252</v>
      </c>
      <c r="F114">
        <v>56.488588741255853</v>
      </c>
      <c r="G114">
        <v>3.1745497558566349</v>
      </c>
      <c r="H114" s="2">
        <v>1</v>
      </c>
      <c r="I114" s="2">
        <v>17.899999999999999</v>
      </c>
      <c r="J114" s="2">
        <v>21.1</v>
      </c>
      <c r="K114" s="2">
        <v>22.503128326971762</v>
      </c>
      <c r="L114" s="2">
        <v>24.5</v>
      </c>
      <c r="M114" s="2">
        <v>42.661999999999999</v>
      </c>
      <c r="N114" s="2">
        <v>55</v>
      </c>
      <c r="P114">
        <f t="shared" si="7"/>
        <v>76.810344827586206</v>
      </c>
      <c r="Q114">
        <v>15359</v>
      </c>
      <c r="R114" s="2">
        <v>23405</v>
      </c>
      <c r="S114">
        <v>235898881</v>
      </c>
      <c r="T114">
        <v>92.919129334970449</v>
      </c>
      <c r="U114">
        <v>11.853130197591645</v>
      </c>
      <c r="V114">
        <v>2.4725919843947213</v>
      </c>
      <c r="W114" s="2">
        <f t="shared" si="5"/>
        <v>2564.7200481637565</v>
      </c>
      <c r="X114">
        <v>15.359</v>
      </c>
      <c r="Y114">
        <v>235.89888099999999</v>
      </c>
      <c r="Z114">
        <f t="shared" si="6"/>
        <v>4.9212580221701083</v>
      </c>
      <c r="AA114" s="3">
        <v>2.2183908632542888</v>
      </c>
      <c r="AB114">
        <v>15359</v>
      </c>
      <c r="AC114">
        <v>0.84417371396586094</v>
      </c>
    </row>
    <row r="115" spans="1:29" x14ac:dyDescent="0.25">
      <c r="A115" t="s">
        <v>26</v>
      </c>
      <c r="B115">
        <v>47</v>
      </c>
      <c r="C115">
        <v>31.477408650692595</v>
      </c>
      <c r="D115" s="2">
        <v>2</v>
      </c>
      <c r="E115">
        <v>10.073188132140199</v>
      </c>
      <c r="F115">
        <v>101.46911914549015</v>
      </c>
      <c r="G115">
        <v>6.3324524177014432</v>
      </c>
      <c r="H115" s="2">
        <v>1</v>
      </c>
      <c r="I115" s="2">
        <v>17.899999999999999</v>
      </c>
      <c r="J115" s="2">
        <v>19.5</v>
      </c>
      <c r="K115" s="2">
        <v>1.8362262536706582</v>
      </c>
      <c r="L115" s="2">
        <v>4.3</v>
      </c>
      <c r="M115" s="2">
        <v>47.149000000000001</v>
      </c>
      <c r="N115" s="2">
        <v>112</v>
      </c>
      <c r="P115">
        <f t="shared" si="7"/>
        <v>42.12897366030878</v>
      </c>
      <c r="Q115">
        <v>5072</v>
      </c>
      <c r="R115" s="2">
        <v>9898</v>
      </c>
      <c r="S115">
        <v>25725184</v>
      </c>
      <c r="T115">
        <v>72.786330085335749</v>
      </c>
      <c r="U115">
        <v>1.1000000000000001</v>
      </c>
      <c r="V115">
        <v>9.5310179804324935E-2</v>
      </c>
      <c r="W115" s="2">
        <f t="shared" si="5"/>
        <v>3147.7408650692596</v>
      </c>
      <c r="X115">
        <v>5.0720000000000001</v>
      </c>
      <c r="Y115">
        <v>25.725183999999999</v>
      </c>
      <c r="Z115">
        <f t="shared" si="6"/>
        <v>5.2997899115497527</v>
      </c>
      <c r="AA115" s="3">
        <v>2.3021272578964336</v>
      </c>
      <c r="AB115">
        <v>5072</v>
      </c>
      <c r="AC115">
        <v>-0.35089057729623735</v>
      </c>
    </row>
    <row r="116" spans="1:29" x14ac:dyDescent="0.25">
      <c r="A116" t="s">
        <v>29</v>
      </c>
      <c r="B116">
        <v>48</v>
      </c>
      <c r="C116">
        <v>4.2058715962363271</v>
      </c>
      <c r="D116" s="2">
        <v>2</v>
      </c>
      <c r="E116">
        <v>10.510014188812299</v>
      </c>
      <c r="F116">
        <v>110.46039824903585</v>
      </c>
      <c r="G116">
        <v>7.8857864241279625</v>
      </c>
      <c r="H116" s="2">
        <v>1</v>
      </c>
      <c r="I116" s="2">
        <v>13.6</v>
      </c>
      <c r="J116" s="2">
        <v>23.6</v>
      </c>
      <c r="K116" s="2">
        <v>0.63591431369803053</v>
      </c>
      <c r="L116" s="2">
        <v>9.6999999999999993</v>
      </c>
      <c r="M116" s="2">
        <v>51.481000000000002</v>
      </c>
      <c r="N116" s="2">
        <v>327</v>
      </c>
      <c r="P116">
        <f t="shared" si="7"/>
        <v>13.793917921464418</v>
      </c>
      <c r="Q116">
        <v>5720</v>
      </c>
      <c r="R116" s="2">
        <v>10568.886</v>
      </c>
      <c r="S116">
        <v>32718400</v>
      </c>
      <c r="T116">
        <v>74.852329632134413</v>
      </c>
      <c r="U116">
        <v>1.2405362776025239</v>
      </c>
      <c r="V116">
        <v>0.21554376806110681</v>
      </c>
      <c r="W116" s="2">
        <f t="shared" si="5"/>
        <v>420.58715962363272</v>
      </c>
      <c r="X116">
        <v>5.72</v>
      </c>
      <c r="Y116">
        <v>32.718400000000003</v>
      </c>
      <c r="Z116">
        <f t="shared" si="6"/>
        <v>8.5850681260683572</v>
      </c>
      <c r="AA116" s="3">
        <v>2.9300286903148844</v>
      </c>
      <c r="AB116">
        <v>5720</v>
      </c>
      <c r="AC116">
        <v>-0.61354688272500557</v>
      </c>
    </row>
    <row r="117" spans="1:29" x14ac:dyDescent="0.25">
      <c r="A117" t="s">
        <v>37</v>
      </c>
      <c r="B117">
        <v>49</v>
      </c>
      <c r="C117">
        <v>5.5774183848235648</v>
      </c>
      <c r="D117" s="2">
        <v>2</v>
      </c>
      <c r="E117">
        <v>11.423153918578997</v>
      </c>
      <c r="F117">
        <v>130.4884454475467</v>
      </c>
      <c r="G117">
        <v>7.3953911343126721</v>
      </c>
      <c r="H117" s="2">
        <v>1</v>
      </c>
      <c r="I117" s="2">
        <v>16.5</v>
      </c>
      <c r="J117" s="2">
        <v>17.2</v>
      </c>
      <c r="K117" s="2">
        <v>1.3730734660502963</v>
      </c>
      <c r="L117" s="2">
        <v>18.8</v>
      </c>
      <c r="M117" s="2">
        <v>47.887</v>
      </c>
      <c r="N117" s="2">
        <v>317</v>
      </c>
      <c r="P117">
        <f t="shared" si="7"/>
        <v>56.135184143062624</v>
      </c>
      <c r="Q117">
        <v>5761</v>
      </c>
      <c r="R117" s="2">
        <v>10832.578</v>
      </c>
      <c r="S117">
        <v>33189121</v>
      </c>
      <c r="T117">
        <v>74.975966462527808</v>
      </c>
      <c r="U117">
        <v>1.2494282334384859</v>
      </c>
      <c r="V117">
        <v>0.22268603341964616</v>
      </c>
      <c r="W117" s="2">
        <f t="shared" si="5"/>
        <v>557.74183848235646</v>
      </c>
      <c r="X117">
        <v>5.7610000000000001</v>
      </c>
      <c r="Y117">
        <v>33.189121</v>
      </c>
      <c r="Z117">
        <f t="shared" si="6"/>
        <v>18.466339370098421</v>
      </c>
      <c r="AA117" s="3">
        <v>4.2972478832502112</v>
      </c>
      <c r="AB117">
        <v>5761</v>
      </c>
      <c r="AC117">
        <v>-0.6707797042717436</v>
      </c>
    </row>
    <row r="118" spans="1:29" x14ac:dyDescent="0.25">
      <c r="A118" t="s">
        <v>39</v>
      </c>
      <c r="B118">
        <v>50</v>
      </c>
      <c r="C118">
        <v>16.624982135200799</v>
      </c>
      <c r="D118" s="2">
        <v>2</v>
      </c>
      <c r="E118">
        <v>11.110221541281334</v>
      </c>
      <c r="F118">
        <v>123.43702269635178</v>
      </c>
      <c r="G118">
        <v>6.7859395841387924</v>
      </c>
      <c r="H118" s="2">
        <v>1</v>
      </c>
      <c r="I118" s="2">
        <v>17.899999999999999</v>
      </c>
      <c r="J118" s="2">
        <v>19.200000000000003</v>
      </c>
      <c r="K118" s="2">
        <v>0.65294169784632128</v>
      </c>
      <c r="L118" s="2">
        <v>14.7</v>
      </c>
      <c r="M118" s="2">
        <v>52.030999999999999</v>
      </c>
      <c r="N118" s="2">
        <v>244</v>
      </c>
      <c r="P118">
        <f t="shared" si="7"/>
        <v>75.511273058528829</v>
      </c>
      <c r="Q118">
        <v>5780</v>
      </c>
      <c r="R118" s="2">
        <v>10929.235000000001</v>
      </c>
      <c r="S118">
        <v>33408400</v>
      </c>
      <c r="T118">
        <v>75.03299787717792</v>
      </c>
      <c r="U118">
        <v>1.2535488958990537</v>
      </c>
      <c r="V118">
        <v>0.22597864535368622</v>
      </c>
      <c r="W118" s="2">
        <f t="shared" si="5"/>
        <v>1662.4982135200798</v>
      </c>
      <c r="X118">
        <v>5.78</v>
      </c>
      <c r="Y118">
        <v>33.4084</v>
      </c>
      <c r="Z118">
        <f t="shared" si="6"/>
        <v>24.248157483425878</v>
      </c>
      <c r="AA118" s="3">
        <v>4.9242418181305716</v>
      </c>
      <c r="AB118">
        <v>5780</v>
      </c>
      <c r="AC118">
        <v>-0.51357627121231808</v>
      </c>
    </row>
    <row r="119" spans="1:29" x14ac:dyDescent="0.25">
      <c r="A119" t="s">
        <v>40</v>
      </c>
      <c r="B119">
        <v>51</v>
      </c>
      <c r="C119">
        <v>11.848866261254891</v>
      </c>
      <c r="D119" s="2">
        <v>2</v>
      </c>
      <c r="E119">
        <v>10.455243964904083</v>
      </c>
      <c r="F119">
        <v>109.31212636566325</v>
      </c>
      <c r="G119">
        <v>4.051132134171592</v>
      </c>
      <c r="H119" s="2">
        <v>1</v>
      </c>
      <c r="I119" s="2">
        <v>20.3</v>
      </c>
      <c r="J119" s="2">
        <v>15.1</v>
      </c>
      <c r="K119" s="2">
        <v>1.0540641505951192</v>
      </c>
      <c r="L119" s="2">
        <v>4.0999999999999996</v>
      </c>
      <c r="M119" s="2">
        <v>47.121000000000002</v>
      </c>
      <c r="N119" s="2">
        <v>157</v>
      </c>
      <c r="P119">
        <f t="shared" si="7"/>
        <v>604.32481751824798</v>
      </c>
      <c r="Q119">
        <v>11396</v>
      </c>
      <c r="R119" s="2">
        <v>20799</v>
      </c>
      <c r="S119">
        <v>129868816</v>
      </c>
      <c r="T119">
        <v>87.254611589844856</v>
      </c>
      <c r="U119">
        <v>1.4</v>
      </c>
      <c r="V119">
        <v>0.33647223662121289</v>
      </c>
      <c r="W119" s="2">
        <f t="shared" si="5"/>
        <v>1184.8866261254891</v>
      </c>
      <c r="X119">
        <v>11.396000000000001</v>
      </c>
      <c r="Y119">
        <v>129.86881600000001</v>
      </c>
      <c r="Z119">
        <f t="shared" si="6"/>
        <v>1.8156288431670478</v>
      </c>
      <c r="AA119" s="3">
        <v>1.3474527239079848</v>
      </c>
      <c r="AB119">
        <v>11396</v>
      </c>
      <c r="AC119">
        <v>-1.1237483196473148</v>
      </c>
    </row>
    <row r="120" spans="1:29" x14ac:dyDescent="0.25">
      <c r="A120" t="s">
        <v>41</v>
      </c>
      <c r="B120">
        <v>52</v>
      </c>
      <c r="C120">
        <v>23.596294216732172</v>
      </c>
      <c r="D120" s="2">
        <v>2</v>
      </c>
      <c r="E120">
        <v>10.204887601816106</v>
      </c>
      <c r="F120">
        <v>104.13973096570007</v>
      </c>
      <c r="G120">
        <v>6.6828722230543072</v>
      </c>
      <c r="H120" s="2">
        <v>1</v>
      </c>
      <c r="I120" s="2">
        <v>20</v>
      </c>
      <c r="J120" s="2">
        <v>18.100000000000001</v>
      </c>
      <c r="K120" s="2">
        <v>2.6916369826319362</v>
      </c>
      <c r="L120" s="2">
        <v>6</v>
      </c>
      <c r="M120" s="2">
        <v>46.338000000000001</v>
      </c>
      <c r="N120" s="2">
        <v>123</v>
      </c>
      <c r="P120">
        <f t="shared" si="7"/>
        <v>33.85258554154877</v>
      </c>
      <c r="Q120">
        <v>11743</v>
      </c>
      <c r="R120" s="2">
        <v>20541</v>
      </c>
      <c r="S120">
        <v>137898049</v>
      </c>
      <c r="T120">
        <v>87.815877099975026</v>
      </c>
      <c r="U120">
        <v>1.4426289926289926</v>
      </c>
      <c r="V120">
        <v>0.36646713836849515</v>
      </c>
      <c r="W120" s="2">
        <f t="shared" si="5"/>
        <v>2359.6294216732172</v>
      </c>
      <c r="X120">
        <v>11.743</v>
      </c>
      <c r="Y120">
        <v>137.89804899999999</v>
      </c>
      <c r="Z120">
        <f t="shared" si="6"/>
        <v>5.9008485044325596</v>
      </c>
      <c r="AA120" s="3">
        <v>2.4291662158923089</v>
      </c>
      <c r="AB120">
        <v>11743</v>
      </c>
      <c r="AC120">
        <v>-0.24560395117271053</v>
      </c>
    </row>
    <row r="121" spans="1:29" x14ac:dyDescent="0.25">
      <c r="A121" t="s">
        <v>43</v>
      </c>
      <c r="B121">
        <v>53</v>
      </c>
      <c r="C121">
        <v>48.072665514208595</v>
      </c>
      <c r="D121" s="2">
        <v>2</v>
      </c>
      <c r="E121">
        <v>9.9914984298588418</v>
      </c>
      <c r="F121">
        <v>99.830040873871695</v>
      </c>
      <c r="G121">
        <v>2.4651021323988376</v>
      </c>
      <c r="H121" s="2">
        <v>1</v>
      </c>
      <c r="I121" s="2">
        <v>17.299999999999997</v>
      </c>
      <c r="J121" s="2">
        <v>19.599999999999998</v>
      </c>
      <c r="K121" s="2">
        <v>6.398827566930418</v>
      </c>
      <c r="L121" s="2">
        <v>10</v>
      </c>
      <c r="M121" s="2">
        <v>40.298999999999999</v>
      </c>
      <c r="N121" s="2">
        <v>175</v>
      </c>
      <c r="P121">
        <f t="shared" si="7"/>
        <v>1856.4035087719305</v>
      </c>
      <c r="Q121">
        <v>11728</v>
      </c>
      <c r="R121" s="2">
        <v>20711</v>
      </c>
      <c r="S121">
        <v>137545984</v>
      </c>
      <c r="T121">
        <v>87.7919231786599</v>
      </c>
      <c r="U121">
        <v>1.4407862407862408</v>
      </c>
      <c r="V121">
        <v>0.36518896512984678</v>
      </c>
      <c r="W121" s="2">
        <f t="shared" si="5"/>
        <v>4807.2665514208593</v>
      </c>
      <c r="X121">
        <v>11.728</v>
      </c>
      <c r="Y121">
        <v>137.545984</v>
      </c>
      <c r="Z121">
        <f t="shared" si="6"/>
        <v>2.916286288765801</v>
      </c>
      <c r="AA121" s="3">
        <v>1.7077137607824682</v>
      </c>
      <c r="AB121">
        <v>11728</v>
      </c>
      <c r="AC121">
        <v>-0.26433728834715448</v>
      </c>
    </row>
    <row r="122" spans="1:29" x14ac:dyDescent="0.25">
      <c r="A122" t="s">
        <v>46</v>
      </c>
      <c r="B122">
        <v>54</v>
      </c>
      <c r="C122">
        <v>43.512488173562438</v>
      </c>
      <c r="D122" s="2">
        <v>2</v>
      </c>
      <c r="E122">
        <v>10.507038199284317</v>
      </c>
      <c r="F122">
        <v>110.39785172121982</v>
      </c>
      <c r="G122">
        <v>7.7882359272031918</v>
      </c>
      <c r="H122" s="2">
        <v>1</v>
      </c>
      <c r="I122" s="2">
        <v>14.299999999999999</v>
      </c>
      <c r="J122" s="2">
        <v>19.2</v>
      </c>
      <c r="K122" s="2">
        <v>0.66782290782970544</v>
      </c>
      <c r="L122" s="2">
        <v>26.5</v>
      </c>
      <c r="M122" s="2">
        <v>51.311999999999998</v>
      </c>
      <c r="N122" s="2">
        <v>138</v>
      </c>
      <c r="P122">
        <f t="shared" si="7"/>
        <v>15.16215123331984</v>
      </c>
      <c r="Q122">
        <v>11743</v>
      </c>
      <c r="R122" s="2">
        <v>20765</v>
      </c>
      <c r="S122">
        <v>137898049</v>
      </c>
      <c r="T122">
        <v>87.815877099975026</v>
      </c>
      <c r="U122">
        <v>1.4426289926289926</v>
      </c>
      <c r="V122">
        <v>0.36646713836849515</v>
      </c>
      <c r="W122" s="2">
        <f t="shared" si="5"/>
        <v>4351.2488173562442</v>
      </c>
      <c r="X122">
        <v>11.743</v>
      </c>
      <c r="Y122">
        <v>137.89804899999999</v>
      </c>
      <c r="Z122">
        <f t="shared" si="6"/>
        <v>0.51239446913458908</v>
      </c>
      <c r="AA122" s="3">
        <v>0.71581734341561543</v>
      </c>
      <c r="AB122">
        <v>11743</v>
      </c>
      <c r="AC122">
        <v>-0.61997292082837041</v>
      </c>
    </row>
    <row r="123" spans="1:29" x14ac:dyDescent="0.25">
      <c r="A123" t="s">
        <v>47</v>
      </c>
      <c r="B123">
        <v>55</v>
      </c>
      <c r="C123">
        <v>30.595163903776641</v>
      </c>
      <c r="D123" s="2">
        <v>2</v>
      </c>
      <c r="E123">
        <v>12.045886287588569</v>
      </c>
      <c r="F123">
        <v>145.10337645351433</v>
      </c>
      <c r="G123">
        <v>5.7911193979422331</v>
      </c>
      <c r="H123" s="2">
        <v>1</v>
      </c>
      <c r="I123" s="2">
        <v>18.799999999999997</v>
      </c>
      <c r="J123" s="2">
        <v>17.2</v>
      </c>
      <c r="K123" s="2">
        <v>1.6989188560665336</v>
      </c>
      <c r="L123" s="2">
        <v>6.7</v>
      </c>
      <c r="M123" s="2">
        <v>46.103000000000002</v>
      </c>
      <c r="N123" s="2">
        <v>700</v>
      </c>
      <c r="P123">
        <f t="shared" si="7"/>
        <v>520.48802946593037</v>
      </c>
      <c r="Q123">
        <v>89777</v>
      </c>
      <c r="R123" s="2">
        <v>72745</v>
      </c>
      <c r="S123">
        <v>8059909729</v>
      </c>
      <c r="T123">
        <v>130.07594325423969</v>
      </c>
      <c r="U123">
        <v>1599.3</v>
      </c>
      <c r="V123">
        <v>7.3773213124968251</v>
      </c>
      <c r="W123" s="2">
        <f t="shared" si="5"/>
        <v>3059.5163903776643</v>
      </c>
      <c r="X123">
        <v>89.777000000000001</v>
      </c>
      <c r="Y123">
        <v>8059.909729</v>
      </c>
      <c r="Z123">
        <f t="shared" si="6"/>
        <v>36.556321828222941</v>
      </c>
      <c r="AA123" s="3">
        <v>6.0461824177097849</v>
      </c>
      <c r="AB123">
        <v>89777</v>
      </c>
      <c r="AC123">
        <v>-1.0993572768733475</v>
      </c>
    </row>
    <row r="124" spans="1:29" x14ac:dyDescent="0.25">
      <c r="A124" t="s">
        <v>50</v>
      </c>
      <c r="B124">
        <v>56</v>
      </c>
      <c r="C124">
        <v>25.051893285555092</v>
      </c>
      <c r="D124" s="2">
        <v>2</v>
      </c>
      <c r="E124">
        <v>11.430228404283245</v>
      </c>
      <c r="F124">
        <v>130.65012137408348</v>
      </c>
      <c r="G124">
        <v>5.5706658397096973</v>
      </c>
      <c r="H124" s="2">
        <v>1</v>
      </c>
      <c r="I124" s="2">
        <v>23.6</v>
      </c>
      <c r="J124" s="2">
        <v>11.9</v>
      </c>
      <c r="K124" s="2">
        <v>3.8101242464178156</v>
      </c>
      <c r="L124" s="2">
        <v>12.5</v>
      </c>
      <c r="M124" s="2">
        <v>44.563000000000002</v>
      </c>
      <c r="N124" s="2">
        <v>398</v>
      </c>
      <c r="P124">
        <f t="shared" si="7"/>
        <v>350.57075840500369</v>
      </c>
      <c r="Q124">
        <v>91414</v>
      </c>
      <c r="R124" s="2">
        <v>76487</v>
      </c>
      <c r="S124">
        <v>8356519396</v>
      </c>
      <c r="T124">
        <v>130.4884454475467</v>
      </c>
      <c r="U124">
        <v>1628.4617463270104</v>
      </c>
      <c r="V124">
        <v>7.3953911343126721</v>
      </c>
      <c r="W124" s="2">
        <f t="shared" si="5"/>
        <v>2505.1893285555093</v>
      </c>
      <c r="X124">
        <v>91.414000000000001</v>
      </c>
      <c r="Y124">
        <v>8356.5193959999997</v>
      </c>
      <c r="Z124">
        <f t="shared" si="6"/>
        <v>6.8081763889634068</v>
      </c>
      <c r="AA124" s="3">
        <v>2.6092482421117786</v>
      </c>
      <c r="AB124">
        <v>91414</v>
      </c>
      <c r="AC124">
        <v>-1.106741324252795</v>
      </c>
    </row>
    <row r="125" spans="1:29" x14ac:dyDescent="0.25">
      <c r="A125" t="s">
        <v>51</v>
      </c>
      <c r="B125">
        <v>57</v>
      </c>
      <c r="C125">
        <v>8.118298259218653</v>
      </c>
      <c r="D125" s="2">
        <v>2</v>
      </c>
      <c r="E125">
        <v>11.734860286064308</v>
      </c>
      <c r="F125">
        <v>137.70694593344928</v>
      </c>
      <c r="G125">
        <v>7.205098077377925</v>
      </c>
      <c r="H125" s="2">
        <v>1</v>
      </c>
      <c r="I125" s="2">
        <v>17</v>
      </c>
      <c r="J125" s="2">
        <v>15.299999999999999</v>
      </c>
      <c r="K125" s="2">
        <v>3.1194824789992865</v>
      </c>
      <c r="L125" s="2">
        <v>32.299999999999997</v>
      </c>
      <c r="M125" s="2">
        <v>46.542999999999999</v>
      </c>
      <c r="N125" s="2">
        <v>465</v>
      </c>
      <c r="P125">
        <f t="shared" ref="P125:P156" si="8">EXP(E125-G125)</f>
        <v>92.736506524317832</v>
      </c>
      <c r="Q125">
        <v>92312</v>
      </c>
      <c r="R125" s="2">
        <v>81650</v>
      </c>
      <c r="S125">
        <v>8521505344</v>
      </c>
      <c r="T125">
        <v>130.71187518842953</v>
      </c>
      <c r="U125">
        <v>1644.4588435790904</v>
      </c>
      <c r="V125">
        <v>7.4051666386081791</v>
      </c>
      <c r="W125" s="2">
        <f t="shared" si="5"/>
        <v>811.82982592186534</v>
      </c>
      <c r="X125">
        <v>92.311999999999998</v>
      </c>
      <c r="Y125">
        <v>8521.5053439999992</v>
      </c>
      <c r="Z125">
        <f t="shared" si="6"/>
        <v>4.5141492510682202</v>
      </c>
      <c r="AA125" s="3">
        <v>2.124652736582668</v>
      </c>
      <c r="AB125">
        <v>92312</v>
      </c>
      <c r="AC125">
        <v>-1.0925300939283655</v>
      </c>
    </row>
    <row r="126" spans="1:29" x14ac:dyDescent="0.25">
      <c r="A126" t="s">
        <v>52</v>
      </c>
      <c r="B126">
        <v>58</v>
      </c>
      <c r="C126">
        <v>5.8919660533483373</v>
      </c>
      <c r="D126" s="2">
        <v>2</v>
      </c>
      <c r="E126">
        <v>9.5655642636475999</v>
      </c>
      <c r="F126">
        <v>91.500019681972049</v>
      </c>
      <c r="G126">
        <v>2.5214344154784674</v>
      </c>
      <c r="H126" s="2">
        <v>1</v>
      </c>
      <c r="I126" s="2">
        <v>19.8</v>
      </c>
      <c r="J126" s="2">
        <v>15.899999999999999</v>
      </c>
      <c r="K126" s="2">
        <v>22.658748683883534</v>
      </c>
      <c r="L126" s="2">
        <v>4.4000000000000004</v>
      </c>
      <c r="M126" s="2">
        <v>49.128</v>
      </c>
      <c r="N126" s="2">
        <v>220</v>
      </c>
      <c r="P126">
        <f t="shared" si="8"/>
        <v>1146.1111111111113</v>
      </c>
      <c r="Q126">
        <v>93448</v>
      </c>
      <c r="R126" s="2">
        <v>83503</v>
      </c>
      <c r="S126">
        <v>8732528704</v>
      </c>
      <c r="T126">
        <v>130.99169682975696</v>
      </c>
      <c r="U126">
        <v>1664.6957060271563</v>
      </c>
      <c r="V126">
        <v>7.4173976265692083</v>
      </c>
      <c r="W126" s="2">
        <f t="shared" si="5"/>
        <v>589.19660533483375</v>
      </c>
      <c r="X126">
        <v>93.447999999999993</v>
      </c>
      <c r="Y126">
        <v>8732.5287040000003</v>
      </c>
      <c r="Z126">
        <f t="shared" si="6"/>
        <v>5.0511693079105058</v>
      </c>
      <c r="AA126" s="3">
        <v>2.2474806579613773</v>
      </c>
      <c r="AB126">
        <v>93448</v>
      </c>
      <c r="AC126">
        <v>-1.1094427886722844</v>
      </c>
    </row>
    <row r="127" spans="1:29" x14ac:dyDescent="0.25">
      <c r="A127" t="s">
        <v>53</v>
      </c>
      <c r="B127">
        <v>59</v>
      </c>
      <c r="C127">
        <v>19.086859337253689</v>
      </c>
      <c r="D127" s="2">
        <v>2</v>
      </c>
      <c r="E127">
        <v>9.5881601792640225</v>
      </c>
      <c r="F127">
        <v>91.932815623224286</v>
      </c>
      <c r="G127">
        <v>6.1738749232775989</v>
      </c>
      <c r="H127" s="2">
        <v>1</v>
      </c>
      <c r="I127" s="2">
        <v>19.7</v>
      </c>
      <c r="J127" s="2">
        <v>18.7</v>
      </c>
      <c r="K127" s="2">
        <v>7.2094078122766083</v>
      </c>
      <c r="L127" s="2">
        <v>3.7</v>
      </c>
      <c r="M127" s="2">
        <v>44.817</v>
      </c>
      <c r="N127" s="2">
        <v>57</v>
      </c>
      <c r="P127">
        <f t="shared" si="8"/>
        <v>30.395216862586135</v>
      </c>
      <c r="Q127">
        <v>8268</v>
      </c>
      <c r="R127" s="2">
        <v>22625</v>
      </c>
      <c r="S127">
        <v>68359824</v>
      </c>
      <c r="T127">
        <v>81.36306851314248</v>
      </c>
      <c r="U127">
        <v>1.3</v>
      </c>
      <c r="V127">
        <v>0.26236426446749106</v>
      </c>
      <c r="W127" s="2">
        <f t="shared" si="5"/>
        <v>1908.6859337253688</v>
      </c>
      <c r="X127">
        <v>8.2680000000000007</v>
      </c>
      <c r="Y127">
        <v>68.359824000000003</v>
      </c>
      <c r="Z127">
        <f t="shared" si="6"/>
        <v>141.34856346896129</v>
      </c>
      <c r="AA127" s="3">
        <v>-11.889010197193091</v>
      </c>
      <c r="AB127">
        <v>8268</v>
      </c>
      <c r="AC127">
        <v>0.60268630912328369</v>
      </c>
    </row>
    <row r="128" spans="1:29" x14ac:dyDescent="0.25">
      <c r="A128" t="s">
        <v>55</v>
      </c>
      <c r="B128">
        <v>60</v>
      </c>
      <c r="C128">
        <v>2.000531114455165</v>
      </c>
      <c r="D128" s="2">
        <v>2</v>
      </c>
      <c r="E128">
        <v>9.960434832977878</v>
      </c>
      <c r="F128">
        <v>99.210262061999046</v>
      </c>
      <c r="G128">
        <v>7.9076320386948646</v>
      </c>
      <c r="H128" s="2">
        <v>1</v>
      </c>
      <c r="I128" s="2">
        <v>17.2</v>
      </c>
      <c r="J128" s="2">
        <v>13.599999999999998</v>
      </c>
      <c r="K128" s="2">
        <v>1.0302773108499861</v>
      </c>
      <c r="L128" s="2">
        <v>26.1</v>
      </c>
      <c r="M128" s="2">
        <v>54.255000000000003</v>
      </c>
      <c r="N128" s="2">
        <v>75</v>
      </c>
      <c r="P128">
        <f t="shared" si="8"/>
        <v>7.7897034746225211</v>
      </c>
      <c r="Q128">
        <v>8885</v>
      </c>
      <c r="R128" s="2">
        <v>25784</v>
      </c>
      <c r="S128">
        <v>78943225</v>
      </c>
      <c r="T128">
        <v>82.666641377203661</v>
      </c>
      <c r="U128">
        <v>1.3970125786163521</v>
      </c>
      <c r="V128">
        <v>0.33433608425458378</v>
      </c>
      <c r="W128" s="2">
        <f t="shared" si="5"/>
        <v>200.05311144551649</v>
      </c>
      <c r="X128">
        <v>8.8849999999999998</v>
      </c>
      <c r="Y128">
        <v>78.943224999999998</v>
      </c>
      <c r="Z128">
        <f t="shared" si="6"/>
        <v>223.32225333413871</v>
      </c>
      <c r="AA128" s="3">
        <v>-14.943970467520963</v>
      </c>
      <c r="AB128">
        <v>8885</v>
      </c>
      <c r="AC128">
        <v>0.30650111806341634</v>
      </c>
    </row>
    <row r="129" spans="1:29" x14ac:dyDescent="0.25">
      <c r="A129" t="s">
        <v>58</v>
      </c>
      <c r="B129">
        <v>61</v>
      </c>
      <c r="C129">
        <v>18.704560475875741</v>
      </c>
      <c r="D129" s="2">
        <v>2</v>
      </c>
      <c r="E129">
        <v>8.2965465203006143</v>
      </c>
      <c r="F129">
        <v>68.832684163512226</v>
      </c>
      <c r="G129">
        <v>3.6153376359923692</v>
      </c>
      <c r="H129" s="2">
        <v>1</v>
      </c>
      <c r="I129" s="2">
        <v>26</v>
      </c>
      <c r="J129" s="2">
        <v>1.8</v>
      </c>
      <c r="K129" s="2">
        <v>2.2752375448299889</v>
      </c>
      <c r="L129" s="2">
        <v>7.7</v>
      </c>
      <c r="M129" s="2">
        <v>84.659000000000006</v>
      </c>
      <c r="N129" s="2">
        <v>49</v>
      </c>
      <c r="P129">
        <f t="shared" si="8"/>
        <v>107.90043290043286</v>
      </c>
      <c r="Q129">
        <v>8984</v>
      </c>
      <c r="R129" s="2">
        <v>25153</v>
      </c>
      <c r="S129">
        <v>80712256</v>
      </c>
      <c r="T129">
        <v>82.86825927799002</v>
      </c>
      <c r="U129">
        <v>1.4125786163522014</v>
      </c>
      <c r="V129">
        <v>0.34541684008411139</v>
      </c>
      <c r="W129" s="2">
        <f t="shared" si="5"/>
        <v>1870.4560475875742</v>
      </c>
      <c r="X129">
        <v>8.984</v>
      </c>
      <c r="Y129">
        <v>80.712255999999996</v>
      </c>
      <c r="Z129">
        <f t="shared" si="6"/>
        <v>218.11215593589316</v>
      </c>
      <c r="AA129" s="3">
        <v>-14.768620651093086</v>
      </c>
      <c r="AB129">
        <v>8984</v>
      </c>
      <c r="AC129">
        <v>0.46991738686365392</v>
      </c>
    </row>
    <row r="130" spans="1:29" x14ac:dyDescent="0.25">
      <c r="A130" t="s">
        <v>59</v>
      </c>
      <c r="B130">
        <v>62</v>
      </c>
      <c r="C130">
        <v>32.838773491592484</v>
      </c>
      <c r="D130" s="2">
        <v>2</v>
      </c>
      <c r="E130">
        <v>11.860090331130184</v>
      </c>
      <c r="F130">
        <v>140.66174266256769</v>
      </c>
      <c r="G130">
        <v>6.7852302771836417</v>
      </c>
      <c r="H130" s="2">
        <v>1</v>
      </c>
      <c r="I130" s="2">
        <v>20</v>
      </c>
      <c r="J130" s="2">
        <v>14</v>
      </c>
      <c r="K130" s="2">
        <v>2.4739956475388225</v>
      </c>
      <c r="L130" s="2">
        <v>28.1</v>
      </c>
      <c r="M130" s="2">
        <v>45.34</v>
      </c>
      <c r="N130" s="2">
        <v>401</v>
      </c>
      <c r="P130">
        <f t="shared" si="8"/>
        <v>159.94980606890249</v>
      </c>
      <c r="Q130">
        <v>9094</v>
      </c>
      <c r="R130" s="2">
        <v>24962</v>
      </c>
      <c r="S130">
        <v>82700836</v>
      </c>
      <c r="T130">
        <v>83.0899726868372</v>
      </c>
      <c r="U130">
        <v>1.4298742138364782</v>
      </c>
      <c r="V130">
        <v>0.35758647805078819</v>
      </c>
      <c r="W130" s="2">
        <f t="shared" si="5"/>
        <v>3283.8773491592483</v>
      </c>
      <c r="X130">
        <v>9.0939999999999994</v>
      </c>
      <c r="Y130">
        <v>82.700835999999995</v>
      </c>
      <c r="Z130">
        <f t="shared" si="6"/>
        <v>194.93851097766759</v>
      </c>
      <c r="AA130" s="3">
        <v>-13.962038210006002</v>
      </c>
      <c r="AB130">
        <v>9094</v>
      </c>
      <c r="AC130">
        <v>0.23981085180085959</v>
      </c>
    </row>
    <row r="131" spans="1:29" x14ac:dyDescent="0.25">
      <c r="A131" t="s">
        <v>63</v>
      </c>
      <c r="B131">
        <v>63</v>
      </c>
      <c r="C131">
        <v>22.784322691664361</v>
      </c>
      <c r="D131" s="2">
        <v>2</v>
      </c>
      <c r="E131">
        <v>11.507007991206191</v>
      </c>
      <c r="F131">
        <v>132.41123290968312</v>
      </c>
      <c r="G131">
        <v>6.9483779986191125</v>
      </c>
      <c r="H131" s="2">
        <v>1</v>
      </c>
      <c r="I131" s="2">
        <v>17.8</v>
      </c>
      <c r="J131" s="2">
        <v>18.100000000000001</v>
      </c>
      <c r="K131" s="2">
        <v>1.070287748061969</v>
      </c>
      <c r="L131" s="2">
        <v>12.6</v>
      </c>
      <c r="M131" s="2">
        <v>48.917000000000002</v>
      </c>
      <c r="N131" s="2">
        <v>388</v>
      </c>
      <c r="P131">
        <f t="shared" si="8"/>
        <v>95.452619414483806</v>
      </c>
      <c r="Q131">
        <v>66314</v>
      </c>
      <c r="R131" s="2">
        <v>55211</v>
      </c>
      <c r="S131">
        <v>4397546596</v>
      </c>
      <c r="T131">
        <v>123.25787484869304</v>
      </c>
      <c r="U131">
        <v>878.2</v>
      </c>
      <c r="V131">
        <v>6.7778743581276171</v>
      </c>
      <c r="W131" s="2">
        <f t="shared" ref="W131:W194" si="9">C131*100</f>
        <v>2278.4322691664361</v>
      </c>
      <c r="X131">
        <v>66.313999999999993</v>
      </c>
      <c r="Y131">
        <v>4397.5465960000001</v>
      </c>
      <c r="Z131">
        <f t="shared" ref="Z131:Z194" si="10">AA131^2</f>
        <v>174.67722889317508</v>
      </c>
      <c r="AA131" s="3">
        <v>-13.216551323744598</v>
      </c>
      <c r="AB131">
        <v>66314</v>
      </c>
      <c r="AC131">
        <v>0.70922134702841455</v>
      </c>
    </row>
    <row r="132" spans="1:29" x14ac:dyDescent="0.25">
      <c r="A132" t="s">
        <v>65</v>
      </c>
      <c r="B132">
        <v>64</v>
      </c>
      <c r="C132">
        <v>25.391907945307583</v>
      </c>
      <c r="D132" s="2">
        <v>2</v>
      </c>
      <c r="E132">
        <v>10.57385217019883</v>
      </c>
      <c r="F132">
        <v>111.8063497172185</v>
      </c>
      <c r="G132">
        <v>7.9107311106241074</v>
      </c>
      <c r="H132" s="2">
        <v>1</v>
      </c>
      <c r="I132" s="2">
        <v>16.100000000000001</v>
      </c>
      <c r="J132" s="2">
        <v>18.899999999999999</v>
      </c>
      <c r="K132" s="2">
        <v>0.50396807763539342</v>
      </c>
      <c r="L132" s="2">
        <v>19.399999999999999</v>
      </c>
      <c r="M132" s="2">
        <v>56.603000000000002</v>
      </c>
      <c r="N132" s="2">
        <v>179</v>
      </c>
      <c r="P132">
        <f t="shared" si="8"/>
        <v>14.340978371316597</v>
      </c>
      <c r="Q132">
        <v>66851</v>
      </c>
      <c r="R132" s="2">
        <v>55976</v>
      </c>
      <c r="S132">
        <v>4469056201</v>
      </c>
      <c r="T132">
        <v>123.43702269635178</v>
      </c>
      <c r="U132">
        <v>885.31152094580341</v>
      </c>
      <c r="V132">
        <v>6.7859395841387924</v>
      </c>
      <c r="W132" s="2">
        <f t="shared" si="9"/>
        <v>2539.1907945307585</v>
      </c>
      <c r="X132">
        <v>66.850999999999999</v>
      </c>
      <c r="Y132">
        <v>4469.0562010000003</v>
      </c>
      <c r="Z132">
        <f t="shared" si="10"/>
        <v>0.66452563804842857</v>
      </c>
      <c r="AA132" s="3">
        <v>0.81518441965510391</v>
      </c>
      <c r="AB132">
        <v>66851</v>
      </c>
      <c r="AC132">
        <v>-0.24876858588226969</v>
      </c>
    </row>
    <row r="133" spans="1:29" x14ac:dyDescent="0.25">
      <c r="A133" t="s">
        <v>66</v>
      </c>
      <c r="B133">
        <v>65</v>
      </c>
      <c r="C133">
        <v>13.455018528739258</v>
      </c>
      <c r="D133" s="2">
        <v>2</v>
      </c>
      <c r="E133">
        <v>9.6232444091813463</v>
      </c>
      <c r="F133">
        <v>92.606832958840045</v>
      </c>
      <c r="G133">
        <v>3.658986736834454</v>
      </c>
      <c r="H133" s="2">
        <v>1</v>
      </c>
      <c r="I133" s="2">
        <v>13.4</v>
      </c>
      <c r="J133" s="2">
        <v>38.9</v>
      </c>
      <c r="K133" s="2">
        <v>1.3530136492683424</v>
      </c>
      <c r="L133" s="2">
        <v>3.2</v>
      </c>
      <c r="M133" s="2">
        <v>32.911999999999999</v>
      </c>
      <c r="N133" s="2">
        <v>102</v>
      </c>
      <c r="P133">
        <f t="shared" si="8"/>
        <v>389.26395939086336</v>
      </c>
      <c r="Q133">
        <v>67259</v>
      </c>
      <c r="R133" s="2">
        <v>58720</v>
      </c>
      <c r="S133">
        <v>4523773081</v>
      </c>
      <c r="T133">
        <v>123.57226169810281</v>
      </c>
      <c r="U133">
        <v>890.71468769792216</v>
      </c>
      <c r="V133">
        <v>6.7920241603635256</v>
      </c>
      <c r="W133" s="2">
        <f t="shared" si="9"/>
        <v>1345.5018528739258</v>
      </c>
      <c r="X133">
        <v>67.259</v>
      </c>
      <c r="Y133">
        <v>4523.7730810000003</v>
      </c>
      <c r="Z133">
        <f t="shared" si="10"/>
        <v>0.39487320950732552</v>
      </c>
      <c r="AA133" s="3">
        <v>-0.62838937730305844</v>
      </c>
      <c r="AB133">
        <v>67259</v>
      </c>
      <c r="AC133">
        <v>2.0825873876436363E-2</v>
      </c>
    </row>
    <row r="134" spans="1:29" x14ac:dyDescent="0.25">
      <c r="A134" t="s">
        <v>68</v>
      </c>
      <c r="B134">
        <v>66</v>
      </c>
      <c r="C134">
        <v>72.673452430411302</v>
      </c>
      <c r="D134" s="2">
        <v>2</v>
      </c>
      <c r="E134">
        <v>8.9697963059818058</v>
      </c>
      <c r="F134">
        <v>80.457245770804846</v>
      </c>
      <c r="G134">
        <v>7.7058322897986518</v>
      </c>
      <c r="H134" s="2">
        <v>1</v>
      </c>
      <c r="I134" s="2">
        <v>15.100000000000001</v>
      </c>
      <c r="J134" s="2">
        <v>21.599999999999998</v>
      </c>
      <c r="K134" s="2">
        <v>0.45062818431339574</v>
      </c>
      <c r="L134" s="2">
        <v>21.6</v>
      </c>
      <c r="M134" s="2">
        <v>59.113999999999997</v>
      </c>
      <c r="N134" s="2">
        <v>34</v>
      </c>
      <c r="P134">
        <f t="shared" si="8"/>
        <v>3.5394240500506031</v>
      </c>
      <c r="Q134">
        <v>67474</v>
      </c>
      <c r="R134" s="2">
        <v>60259</v>
      </c>
      <c r="S134">
        <v>4552740676</v>
      </c>
      <c r="T134">
        <v>123.64322726497812</v>
      </c>
      <c r="U134">
        <v>893.56194468739636</v>
      </c>
      <c r="V134">
        <v>6.7952156603300269</v>
      </c>
      <c r="W134" s="2">
        <f t="shared" si="9"/>
        <v>7267.3452430411298</v>
      </c>
      <c r="X134">
        <v>67.474000000000004</v>
      </c>
      <c r="Y134">
        <v>4552.7406760000003</v>
      </c>
      <c r="Z134">
        <f t="shared" si="10"/>
        <v>1.8343029951237344</v>
      </c>
      <c r="AA134" s="3">
        <v>-1.3543644247851958</v>
      </c>
      <c r="AB134">
        <v>67474</v>
      </c>
      <c r="AC134">
        <v>0.24848987918607321</v>
      </c>
    </row>
    <row r="135" spans="1:29" x14ac:dyDescent="0.25">
      <c r="A135" t="s">
        <v>70</v>
      </c>
      <c r="B135">
        <v>67</v>
      </c>
      <c r="C135">
        <v>16.841119745342194</v>
      </c>
      <c r="D135" s="2">
        <v>2</v>
      </c>
      <c r="E135">
        <v>10.995058441970661</v>
      </c>
      <c r="F135">
        <v>120.89131014235031</v>
      </c>
      <c r="G135">
        <v>7.3771750669412377</v>
      </c>
      <c r="H135" s="2">
        <v>1</v>
      </c>
      <c r="I135" s="2">
        <v>14.8</v>
      </c>
      <c r="J135" s="2">
        <v>17.600000000000001</v>
      </c>
      <c r="K135" s="2">
        <v>1.1222181682512278</v>
      </c>
      <c r="L135" s="2">
        <v>30.8</v>
      </c>
      <c r="M135" s="2">
        <v>46.643999999999998</v>
      </c>
      <c r="N135" s="2">
        <v>209</v>
      </c>
      <c r="P135">
        <f t="shared" si="8"/>
        <v>37.258621772724425</v>
      </c>
      <c r="Q135">
        <v>33117</v>
      </c>
      <c r="R135" s="2">
        <v>39102</v>
      </c>
      <c r="S135">
        <v>1096735689</v>
      </c>
      <c r="T135">
        <v>108.32234298506759</v>
      </c>
      <c r="U135">
        <v>54.8</v>
      </c>
      <c r="V135">
        <v>4.00369019395397</v>
      </c>
      <c r="W135" s="2">
        <f t="shared" si="9"/>
        <v>1684.1119745342194</v>
      </c>
      <c r="X135">
        <v>33.116999999999997</v>
      </c>
      <c r="Y135">
        <v>1096.7356890000001</v>
      </c>
      <c r="Z135">
        <f t="shared" si="10"/>
        <v>139.07669533070359</v>
      </c>
      <c r="AA135" s="3">
        <v>-11.793078280529794</v>
      </c>
      <c r="AB135">
        <v>33117</v>
      </c>
      <c r="AC135">
        <v>-1.072788925647163</v>
      </c>
    </row>
    <row r="136" spans="1:29" x14ac:dyDescent="0.25">
      <c r="A136" t="s">
        <v>71</v>
      </c>
      <c r="B136">
        <v>68</v>
      </c>
      <c r="C136">
        <v>19.241100892558343</v>
      </c>
      <c r="D136" s="2">
        <v>2</v>
      </c>
      <c r="E136">
        <v>9.9989795339953496</v>
      </c>
      <c r="F136">
        <v>99.979591721257862</v>
      </c>
      <c r="G136">
        <v>3.0327781989702607</v>
      </c>
      <c r="H136" s="2">
        <v>1</v>
      </c>
      <c r="I136" s="2">
        <v>19.5</v>
      </c>
      <c r="J136" s="2">
        <v>17.100000000000001</v>
      </c>
      <c r="K136" s="2">
        <v>5.628530803058438</v>
      </c>
      <c r="L136" s="2">
        <v>6.2</v>
      </c>
      <c r="M136" s="2">
        <v>51.628999999999998</v>
      </c>
      <c r="N136" s="2">
        <v>115</v>
      </c>
      <c r="P136">
        <f t="shared" si="8"/>
        <v>1060.1877934272304</v>
      </c>
      <c r="Q136">
        <v>34726</v>
      </c>
      <c r="R136" s="2">
        <v>42426</v>
      </c>
      <c r="S136">
        <v>1205895076</v>
      </c>
      <c r="T136">
        <v>109.31212636566325</v>
      </c>
      <c r="U136">
        <v>57.462475465772869</v>
      </c>
      <c r="V136">
        <v>4.051132134171592</v>
      </c>
      <c r="W136" s="2">
        <f t="shared" si="9"/>
        <v>1924.1100892558343</v>
      </c>
      <c r="X136">
        <v>34.725999999999999</v>
      </c>
      <c r="Y136">
        <v>1205.895076</v>
      </c>
      <c r="Z136">
        <f t="shared" si="10"/>
        <v>158.1934785069142</v>
      </c>
      <c r="AA136" s="3">
        <v>-12.57749889711441</v>
      </c>
      <c r="AB136">
        <v>34726</v>
      </c>
      <c r="AC136">
        <v>-0.74269924436524293</v>
      </c>
    </row>
    <row r="137" spans="1:29" x14ac:dyDescent="0.25">
      <c r="A137" t="s">
        <v>9</v>
      </c>
      <c r="B137">
        <v>1</v>
      </c>
      <c r="C137">
        <v>35.771630852327043</v>
      </c>
      <c r="D137" s="2">
        <v>3</v>
      </c>
      <c r="E137">
        <v>9.1115140176692879</v>
      </c>
      <c r="F137">
        <v>83.019687694183929</v>
      </c>
      <c r="G137">
        <v>2.2690351206295469</v>
      </c>
      <c r="H137" s="2">
        <v>0</v>
      </c>
      <c r="I137" s="2">
        <v>18.7</v>
      </c>
      <c r="J137" s="2">
        <v>14.5</v>
      </c>
      <c r="K137" s="2">
        <v>2.6447131917642435</v>
      </c>
      <c r="L137" s="2">
        <v>4.5</v>
      </c>
      <c r="M137" s="2">
        <v>46.24</v>
      </c>
      <c r="N137" s="2">
        <v>53</v>
      </c>
      <c r="P137">
        <f t="shared" si="8"/>
        <v>936.80851063829789</v>
      </c>
      <c r="Q137">
        <v>35545</v>
      </c>
      <c r="R137" s="2">
        <v>44540</v>
      </c>
      <c r="S137">
        <v>1263447025</v>
      </c>
      <c r="T137">
        <v>109.8001102431663</v>
      </c>
      <c r="U137">
        <v>58.817706917897155</v>
      </c>
      <c r="V137">
        <v>4.0744429476310922</v>
      </c>
      <c r="W137" s="2">
        <f t="shared" si="9"/>
        <v>3577.1630852327044</v>
      </c>
      <c r="X137">
        <v>35.545000000000002</v>
      </c>
      <c r="Y137">
        <v>1263.4470249999999</v>
      </c>
      <c r="Z137">
        <f t="shared" si="10"/>
        <v>1.2902898265112737</v>
      </c>
      <c r="AA137" s="3">
        <v>1.1359092510017135</v>
      </c>
      <c r="AB137">
        <v>35545</v>
      </c>
      <c r="AC137">
        <v>-0.90085627737171059</v>
      </c>
    </row>
    <row r="138" spans="1:29" x14ac:dyDescent="0.25">
      <c r="A138" t="s">
        <v>12</v>
      </c>
      <c r="B138">
        <v>2</v>
      </c>
      <c r="C138">
        <v>15.341959334565619</v>
      </c>
      <c r="D138" s="2">
        <v>3</v>
      </c>
      <c r="E138">
        <v>7.844240718141811</v>
      </c>
      <c r="F138">
        <v>61.532112444153952</v>
      </c>
      <c r="G138">
        <v>0.44463878199148632</v>
      </c>
      <c r="H138" s="2">
        <v>0</v>
      </c>
      <c r="I138" s="2">
        <v>13.2</v>
      </c>
      <c r="J138" s="2">
        <v>32.4</v>
      </c>
      <c r="K138" s="2">
        <v>1.9133381676315162</v>
      </c>
      <c r="L138" s="2">
        <v>0.7</v>
      </c>
      <c r="M138" s="2">
        <v>44.363</v>
      </c>
      <c r="N138" s="2">
        <v>25</v>
      </c>
      <c r="P138">
        <f t="shared" si="8"/>
        <v>1635.3333333333333</v>
      </c>
      <c r="Q138">
        <v>36571</v>
      </c>
      <c r="R138" s="2">
        <v>46081</v>
      </c>
      <c r="S138">
        <v>1337438041</v>
      </c>
      <c r="T138">
        <v>110.39727711943821</v>
      </c>
      <c r="U138">
        <v>60.515469396382521</v>
      </c>
      <c r="V138">
        <v>4.1028990248552297</v>
      </c>
      <c r="W138" s="2">
        <f t="shared" si="9"/>
        <v>1534.195933456562</v>
      </c>
      <c r="X138">
        <v>36.570999999999998</v>
      </c>
      <c r="Y138">
        <v>1337.4380410000001</v>
      </c>
      <c r="Z138">
        <f t="shared" si="10"/>
        <v>20.700288605326243</v>
      </c>
      <c r="AA138" s="3">
        <v>-4.5497569831064872</v>
      </c>
      <c r="AB138">
        <v>36571</v>
      </c>
      <c r="AC138">
        <v>-0.87617872387717022</v>
      </c>
    </row>
    <row r="139" spans="1:29" x14ac:dyDescent="0.25">
      <c r="A139" t="s">
        <v>13</v>
      </c>
      <c r="B139">
        <v>3</v>
      </c>
      <c r="C139">
        <v>12.21934407439953</v>
      </c>
      <c r="D139" s="2">
        <v>3</v>
      </c>
      <c r="E139">
        <v>9.2922889546233503</v>
      </c>
      <c r="F139">
        <v>86.34663401621512</v>
      </c>
      <c r="G139">
        <v>3.0532297603369942</v>
      </c>
      <c r="H139" s="2">
        <v>0</v>
      </c>
      <c r="I139" s="2">
        <v>18.3</v>
      </c>
      <c r="J139" s="2">
        <v>21.7</v>
      </c>
      <c r="K139" s="2">
        <v>5.8057673586453706</v>
      </c>
      <c r="L139" s="2">
        <v>9.1</v>
      </c>
      <c r="M139" s="2">
        <v>42.161999999999999</v>
      </c>
      <c r="N139" s="2">
        <v>69</v>
      </c>
      <c r="P139">
        <f t="shared" si="8"/>
        <v>512.37623762376234</v>
      </c>
      <c r="Q139">
        <v>26317</v>
      </c>
      <c r="R139" s="2">
        <v>25961</v>
      </c>
      <c r="S139">
        <v>692584489</v>
      </c>
      <c r="T139">
        <v>103.5910814058708</v>
      </c>
      <c r="U139">
        <v>777.4</v>
      </c>
      <c r="V139">
        <v>6.6559550184181226</v>
      </c>
      <c r="W139" s="2">
        <f t="shared" si="9"/>
        <v>1221.934407439953</v>
      </c>
      <c r="X139">
        <v>26.317</v>
      </c>
      <c r="Y139">
        <v>692.58448899999996</v>
      </c>
      <c r="Z139">
        <f t="shared" si="10"/>
        <v>232.93010961369529</v>
      </c>
      <c r="AA139" s="3">
        <v>15.262048015050119</v>
      </c>
      <c r="AB139">
        <v>26317</v>
      </c>
      <c r="AC139">
        <v>-0.25286813939503805</v>
      </c>
    </row>
    <row r="140" spans="1:29" x14ac:dyDescent="0.25">
      <c r="A140" t="s">
        <v>16</v>
      </c>
      <c r="B140">
        <v>4</v>
      </c>
      <c r="C140">
        <v>19.901619184259069</v>
      </c>
      <c r="D140" s="2">
        <v>3</v>
      </c>
      <c r="E140">
        <v>8.1507564702755513</v>
      </c>
      <c r="F140">
        <v>66.434831037738761</v>
      </c>
      <c r="G140">
        <v>-0.43356118156760998</v>
      </c>
      <c r="H140" s="2">
        <v>0</v>
      </c>
      <c r="I140" s="2">
        <v>20.8</v>
      </c>
      <c r="J140" s="2">
        <v>16.5</v>
      </c>
      <c r="K140" s="2">
        <v>26.281072027886214</v>
      </c>
      <c r="L140" s="2">
        <v>6.8</v>
      </c>
      <c r="M140" s="2">
        <v>48</v>
      </c>
      <c r="N140" s="2">
        <v>35</v>
      </c>
      <c r="P140">
        <f t="shared" si="8"/>
        <v>5347.142857142856</v>
      </c>
      <c r="Q140">
        <v>27035</v>
      </c>
      <c r="R140" s="2">
        <v>28496</v>
      </c>
      <c r="S140">
        <v>730891225</v>
      </c>
      <c r="T140">
        <v>104.13973096570007</v>
      </c>
      <c r="U140">
        <v>798.60960595812594</v>
      </c>
      <c r="V140">
        <v>6.6828722230543072</v>
      </c>
      <c r="W140" s="2">
        <f t="shared" si="9"/>
        <v>1990.1619184259068</v>
      </c>
      <c r="X140">
        <v>27.035</v>
      </c>
      <c r="Y140">
        <v>730.89122499999996</v>
      </c>
      <c r="Z140">
        <f t="shared" si="10"/>
        <v>313.84672674260401</v>
      </c>
      <c r="AA140" s="3">
        <v>17.715719763605541</v>
      </c>
      <c r="AB140">
        <v>27035</v>
      </c>
      <c r="AC140">
        <v>-8.4067748930181929E-4</v>
      </c>
    </row>
    <row r="141" spans="1:29" x14ac:dyDescent="0.25">
      <c r="A141" t="s">
        <v>18</v>
      </c>
      <c r="B141">
        <v>5</v>
      </c>
      <c r="C141">
        <v>6.0427933223606862</v>
      </c>
      <c r="D141" s="2">
        <v>3</v>
      </c>
      <c r="E141">
        <v>9.1462284265089391</v>
      </c>
      <c r="F141">
        <v>83.653494429880183</v>
      </c>
      <c r="G141">
        <v>1.603330326753496</v>
      </c>
      <c r="H141" s="2">
        <v>0</v>
      </c>
      <c r="I141" s="2">
        <v>17.899999999999999</v>
      </c>
      <c r="J141" s="2">
        <v>22.7</v>
      </c>
      <c r="K141" s="2">
        <v>1.2629657322392078</v>
      </c>
      <c r="L141" s="2">
        <v>2.2000000000000002</v>
      </c>
      <c r="M141" s="2">
        <v>41.281999999999996</v>
      </c>
      <c r="N141" s="2">
        <v>51</v>
      </c>
      <c r="P141">
        <f t="shared" si="8"/>
        <v>1887.2916666666677</v>
      </c>
      <c r="Q141">
        <v>27177</v>
      </c>
      <c r="R141" s="2">
        <v>28767</v>
      </c>
      <c r="S141">
        <v>738589329</v>
      </c>
      <c r="T141">
        <v>104.24667919136294</v>
      </c>
      <c r="U141">
        <v>802.80426340388351</v>
      </c>
      <c r="V141">
        <v>6.6881109275755994</v>
      </c>
      <c r="W141" s="2">
        <f t="shared" si="9"/>
        <v>604.27933223606863</v>
      </c>
      <c r="X141">
        <v>27.177</v>
      </c>
      <c r="Y141">
        <v>738.58932900000002</v>
      </c>
      <c r="Z141">
        <f t="shared" si="10"/>
        <v>370.83950321371555</v>
      </c>
      <c r="AA141" s="3">
        <v>19.257193544587839</v>
      </c>
      <c r="AB141">
        <v>27177</v>
      </c>
      <c r="AC141">
        <v>-1.2732805500627531</v>
      </c>
    </row>
    <row r="142" spans="1:29" x14ac:dyDescent="0.25">
      <c r="A142" t="s">
        <v>19</v>
      </c>
      <c r="B142">
        <v>6</v>
      </c>
      <c r="C142">
        <v>23.642535407787886</v>
      </c>
      <c r="D142" s="2">
        <v>3</v>
      </c>
      <c r="E142">
        <v>7.4949862339505335</v>
      </c>
      <c r="F142">
        <v>56.174818647108005</v>
      </c>
      <c r="G142">
        <v>-0.91183389998433384</v>
      </c>
      <c r="H142" s="2">
        <v>0</v>
      </c>
      <c r="I142" s="2">
        <v>19.5</v>
      </c>
      <c r="J142" s="2">
        <v>19</v>
      </c>
      <c r="K142" s="2">
        <v>1.2138712251184371</v>
      </c>
      <c r="L142" s="2">
        <v>1.1000000000000001</v>
      </c>
      <c r="M142" s="2">
        <v>47.93</v>
      </c>
      <c r="N142" s="2">
        <v>23</v>
      </c>
      <c r="P142">
        <f t="shared" si="8"/>
        <v>4477.5000000000064</v>
      </c>
      <c r="Q142">
        <v>27275</v>
      </c>
      <c r="R142" s="2">
        <v>31399</v>
      </c>
      <c r="S142">
        <v>743925625</v>
      </c>
      <c r="T142">
        <v>104.32019493618535</v>
      </c>
      <c r="U142">
        <v>805.69916783827932</v>
      </c>
      <c r="V142">
        <v>6.6917104319394731</v>
      </c>
      <c r="W142" s="2">
        <f t="shared" si="9"/>
        <v>2364.2535407787886</v>
      </c>
      <c r="X142">
        <v>27.274999999999999</v>
      </c>
      <c r="Y142">
        <v>743.92562499999997</v>
      </c>
      <c r="Z142">
        <f t="shared" si="10"/>
        <v>330.27996483050896</v>
      </c>
      <c r="AA142" s="3">
        <v>18.173606269271627</v>
      </c>
      <c r="AB142">
        <v>27275</v>
      </c>
      <c r="AC142">
        <v>-1.288012622855494</v>
      </c>
    </row>
    <row r="143" spans="1:29" x14ac:dyDescent="0.25">
      <c r="A143" t="s">
        <v>21</v>
      </c>
      <c r="B143">
        <v>7</v>
      </c>
      <c r="C143">
        <v>23.143759873617693</v>
      </c>
      <c r="D143" s="2">
        <v>3</v>
      </c>
      <c r="E143">
        <v>8.6057533683957175</v>
      </c>
      <c r="F143">
        <v>74.058991037654238</v>
      </c>
      <c r="G143">
        <v>-0.52048049428346543</v>
      </c>
      <c r="H143" s="2">
        <v>0</v>
      </c>
      <c r="I143" s="2">
        <v>18</v>
      </c>
      <c r="J143" s="2">
        <v>22.6</v>
      </c>
      <c r="K143" s="2">
        <v>7.4</v>
      </c>
      <c r="L143" s="2">
        <v>3.9</v>
      </c>
      <c r="M143" s="2">
        <v>39.409999999999997</v>
      </c>
      <c r="N143" s="2">
        <v>53</v>
      </c>
      <c r="P143">
        <f t="shared" si="8"/>
        <v>9193.3333333333267</v>
      </c>
      <c r="Q143">
        <v>2774</v>
      </c>
      <c r="R143" s="2">
        <v>6602</v>
      </c>
      <c r="S143">
        <v>7695076</v>
      </c>
      <c r="T143">
        <v>62.853907049549896</v>
      </c>
      <c r="U143">
        <v>0.8</v>
      </c>
      <c r="V143">
        <v>-0.22314355131420971</v>
      </c>
      <c r="W143" s="2">
        <f t="shared" si="9"/>
        <v>2314.3759873617691</v>
      </c>
      <c r="X143">
        <v>2.774</v>
      </c>
      <c r="Y143">
        <v>7.6950760000000002</v>
      </c>
      <c r="Z143">
        <f t="shared" si="10"/>
        <v>221.91180359020186</v>
      </c>
      <c r="AA143" s="3">
        <v>-14.896704454012701</v>
      </c>
      <c r="AB143">
        <v>2774</v>
      </c>
      <c r="AC143">
        <v>-0.28967203780262418</v>
      </c>
    </row>
    <row r="144" spans="1:29" x14ac:dyDescent="0.25">
      <c r="A144" t="s">
        <v>22</v>
      </c>
      <c r="B144">
        <v>8</v>
      </c>
      <c r="C144">
        <v>12.468600854056771</v>
      </c>
      <c r="D144" s="2">
        <v>3</v>
      </c>
      <c r="E144">
        <v>9.6073027675925982</v>
      </c>
      <c r="F144">
        <v>92.30026646819239</v>
      </c>
      <c r="G144">
        <v>2.946258943707126</v>
      </c>
      <c r="H144" s="2">
        <v>0</v>
      </c>
      <c r="I144" s="2">
        <v>15.799999999999999</v>
      </c>
      <c r="J144" s="2">
        <v>28.300000000000004</v>
      </c>
      <c r="K144" s="2">
        <v>2.7132628436433275</v>
      </c>
      <c r="L144" s="2">
        <v>2.1</v>
      </c>
      <c r="M144" s="2">
        <v>41.103000000000002</v>
      </c>
      <c r="N144" s="2">
        <v>90</v>
      </c>
      <c r="P144">
        <f t="shared" si="8"/>
        <v>781.36612021857934</v>
      </c>
      <c r="Q144">
        <v>2902</v>
      </c>
      <c r="R144" s="2">
        <v>7659.5569999999998</v>
      </c>
      <c r="S144">
        <v>8421604</v>
      </c>
      <c r="T144">
        <v>63.571207565859702</v>
      </c>
      <c r="U144">
        <v>0.83691420331651045</v>
      </c>
      <c r="V144">
        <v>-0.17803371874485349</v>
      </c>
      <c r="W144" s="2">
        <f t="shared" si="9"/>
        <v>1246.860085405677</v>
      </c>
      <c r="X144">
        <v>2.9020000000000001</v>
      </c>
      <c r="Y144">
        <v>8.4216040000000003</v>
      </c>
      <c r="Z144">
        <f t="shared" si="10"/>
        <v>203.64905459393907</v>
      </c>
      <c r="AA144" s="3">
        <v>-14.270566022198947</v>
      </c>
      <c r="AB144">
        <v>2902</v>
      </c>
      <c r="AC144">
        <v>0.26735557193360543</v>
      </c>
    </row>
    <row r="145" spans="1:29" x14ac:dyDescent="0.25">
      <c r="A145" t="s">
        <v>23</v>
      </c>
      <c r="B145">
        <v>9</v>
      </c>
      <c r="C145">
        <v>37.790730565233545</v>
      </c>
      <c r="D145" s="2">
        <v>3</v>
      </c>
      <c r="E145">
        <v>6.926577033222725</v>
      </c>
      <c r="F145">
        <v>47.977469397168527</v>
      </c>
      <c r="G145">
        <v>-1.6451043434775823</v>
      </c>
      <c r="H145" s="2">
        <v>0</v>
      </c>
      <c r="I145" s="2">
        <v>20.399999999999999</v>
      </c>
      <c r="J145" s="2">
        <v>16.600000000000001</v>
      </c>
      <c r="K145" s="2">
        <v>2.0038558401182582</v>
      </c>
      <c r="L145" s="2">
        <v>0.7</v>
      </c>
      <c r="M145" s="2">
        <v>45.954999999999998</v>
      </c>
      <c r="N145" s="2">
        <v>17</v>
      </c>
      <c r="P145">
        <f t="shared" si="8"/>
        <v>5280.0000000000055</v>
      </c>
      <c r="Q145">
        <v>2910</v>
      </c>
      <c r="R145" s="2">
        <v>6913.223</v>
      </c>
      <c r="S145">
        <v>8468100</v>
      </c>
      <c r="T145">
        <v>63.61511416975852</v>
      </c>
      <c r="U145">
        <v>0.83922134102379242</v>
      </c>
      <c r="V145">
        <v>-0.17528079202344837</v>
      </c>
      <c r="W145" s="2">
        <f t="shared" si="9"/>
        <v>3779.0730565233544</v>
      </c>
      <c r="X145">
        <v>2.91</v>
      </c>
      <c r="Y145">
        <v>8.4680999999999997</v>
      </c>
      <c r="Z145">
        <f t="shared" si="10"/>
        <v>262.40225308804617</v>
      </c>
      <c r="AA145" s="3">
        <v>-16.198834929958579</v>
      </c>
      <c r="AB145">
        <v>2910</v>
      </c>
      <c r="AC145">
        <v>0.22764483338956776</v>
      </c>
    </row>
    <row r="146" spans="1:29" x14ac:dyDescent="0.25">
      <c r="A146" t="s">
        <v>24</v>
      </c>
      <c r="B146">
        <v>10</v>
      </c>
      <c r="C146">
        <v>5.697701689818814</v>
      </c>
      <c r="D146" s="2">
        <v>3</v>
      </c>
      <c r="E146">
        <v>7.4342573821331355</v>
      </c>
      <c r="F146">
        <v>55.26818282380102</v>
      </c>
      <c r="G146">
        <v>-0.8446786201588441</v>
      </c>
      <c r="H146" s="2">
        <v>0</v>
      </c>
      <c r="I146" s="2">
        <v>16</v>
      </c>
      <c r="J146" s="2">
        <v>25.3</v>
      </c>
      <c r="K146" s="2">
        <v>10.664292604974396</v>
      </c>
      <c r="L146" s="2">
        <v>3.6</v>
      </c>
      <c r="M146" s="2">
        <v>46.6</v>
      </c>
      <c r="N146" s="2">
        <v>19</v>
      </c>
      <c r="P146">
        <f t="shared" si="8"/>
        <v>3940.0000000000014</v>
      </c>
      <c r="Q146">
        <v>2909</v>
      </c>
      <c r="R146" s="2">
        <v>7828.1869999999999</v>
      </c>
      <c r="S146">
        <v>8462281</v>
      </c>
      <c r="T146">
        <v>63.609631621837686</v>
      </c>
      <c r="U146">
        <v>0.83893294881038205</v>
      </c>
      <c r="V146">
        <v>-0.17562449369378511</v>
      </c>
      <c r="W146" s="2">
        <f t="shared" si="9"/>
        <v>569.7701689818814</v>
      </c>
      <c r="X146">
        <v>2.9089999999999998</v>
      </c>
      <c r="Y146">
        <v>8.4622810000000008</v>
      </c>
      <c r="Z146">
        <f t="shared" si="10"/>
        <v>5.1004844210034038E-3</v>
      </c>
      <c r="AA146" s="3">
        <v>7.1417675830311111E-2</v>
      </c>
      <c r="AB146">
        <v>2909</v>
      </c>
      <c r="AC146">
        <v>1.5766417988104309E-3</v>
      </c>
    </row>
    <row r="147" spans="1:29" x14ac:dyDescent="0.25">
      <c r="A147" t="s">
        <v>25</v>
      </c>
      <c r="B147">
        <v>11</v>
      </c>
      <c r="C147">
        <v>14.272301027649187</v>
      </c>
      <c r="D147" s="2">
        <v>3</v>
      </c>
      <c r="E147">
        <v>7.1815919446118652</v>
      </c>
      <c r="F147">
        <v>51.57526285891403</v>
      </c>
      <c r="G147">
        <v>-0.83390053081538229</v>
      </c>
      <c r="H147" s="2">
        <v>0</v>
      </c>
      <c r="I147" s="2">
        <v>18</v>
      </c>
      <c r="J147" s="2">
        <v>27.5</v>
      </c>
      <c r="K147" s="2">
        <v>1.2138712251184369</v>
      </c>
      <c r="L147" s="2">
        <v>0.8</v>
      </c>
      <c r="M147" s="2">
        <v>40.036000000000001</v>
      </c>
      <c r="N147" s="2">
        <v>16</v>
      </c>
      <c r="P147">
        <f t="shared" si="8"/>
        <v>3027.5000000000018</v>
      </c>
      <c r="Q147">
        <v>21163</v>
      </c>
      <c r="R147" s="2">
        <v>32623</v>
      </c>
      <c r="S147">
        <v>447872569</v>
      </c>
      <c r="T147">
        <v>99.20179228507341</v>
      </c>
      <c r="U147">
        <v>11.4</v>
      </c>
      <c r="V147">
        <v>2.4336133554004498</v>
      </c>
      <c r="W147" s="2">
        <f t="shared" si="9"/>
        <v>1427.2301027649187</v>
      </c>
      <c r="X147">
        <v>21.163</v>
      </c>
      <c r="Y147">
        <v>447.872569</v>
      </c>
      <c r="Z147">
        <f t="shared" si="10"/>
        <v>2.6745994129448971</v>
      </c>
      <c r="AA147" s="3">
        <v>1.6354202557584081</v>
      </c>
      <c r="AB147">
        <v>21163</v>
      </c>
      <c r="AC147">
        <v>1.9606314138075607</v>
      </c>
    </row>
    <row r="148" spans="1:29" x14ac:dyDescent="0.25">
      <c r="A148" t="s">
        <v>27</v>
      </c>
      <c r="B148">
        <v>12</v>
      </c>
      <c r="C148">
        <v>20.645869217934742</v>
      </c>
      <c r="D148" s="2">
        <v>3</v>
      </c>
      <c r="E148">
        <v>8.3442673562626446</v>
      </c>
      <c r="F148">
        <v>69.626797712790378</v>
      </c>
      <c r="G148">
        <v>-0.51248852948236212</v>
      </c>
      <c r="H148" s="2">
        <v>0</v>
      </c>
      <c r="I148" s="2">
        <v>16.399999999999999</v>
      </c>
      <c r="J148" s="2">
        <v>23.099999999999998</v>
      </c>
      <c r="K148" s="2">
        <v>2.1338537290299495</v>
      </c>
      <c r="L148" s="2">
        <v>2</v>
      </c>
      <c r="M148" s="2">
        <v>39.496000000000002</v>
      </c>
      <c r="N148" s="2">
        <v>39</v>
      </c>
      <c r="P148">
        <f t="shared" si="8"/>
        <v>7021.6666666666579</v>
      </c>
      <c r="Q148">
        <v>21840</v>
      </c>
      <c r="R148" s="2">
        <v>32973</v>
      </c>
      <c r="S148">
        <v>476985600</v>
      </c>
      <c r="T148">
        <v>99.830040873871695</v>
      </c>
      <c r="U148">
        <v>11.764683645985921</v>
      </c>
      <c r="V148">
        <v>2.4651021323988376</v>
      </c>
      <c r="W148" s="2">
        <f t="shared" si="9"/>
        <v>2064.5869217934742</v>
      </c>
      <c r="X148">
        <v>21.84</v>
      </c>
      <c r="Y148">
        <v>476.98559999999998</v>
      </c>
      <c r="Z148">
        <f t="shared" si="10"/>
        <v>8.861333351899404</v>
      </c>
      <c r="AA148" s="3">
        <v>2.9767991789671342</v>
      </c>
      <c r="AB148">
        <v>21840</v>
      </c>
      <c r="AC148">
        <v>2.349448538612291</v>
      </c>
    </row>
    <row r="149" spans="1:29" x14ac:dyDescent="0.25">
      <c r="A149" t="s">
        <v>28</v>
      </c>
      <c r="B149">
        <v>13</v>
      </c>
      <c r="C149">
        <v>14.465978806469604</v>
      </c>
      <c r="D149" s="2">
        <v>3</v>
      </c>
      <c r="E149">
        <v>9.0491147234769613</v>
      </c>
      <c r="F149">
        <v>81.886477278647519</v>
      </c>
      <c r="G149">
        <v>1.4805913184215569</v>
      </c>
      <c r="H149" s="2">
        <v>0</v>
      </c>
      <c r="I149" s="2">
        <v>18.100000000000001</v>
      </c>
      <c r="J149" s="2">
        <v>17.2</v>
      </c>
      <c r="K149" s="2">
        <v>2.1993550022820738</v>
      </c>
      <c r="L149" s="2">
        <v>1.9</v>
      </c>
      <c r="M149" s="2">
        <v>46.743000000000002</v>
      </c>
      <c r="N149" s="2">
        <v>66</v>
      </c>
      <c r="P149">
        <f t="shared" si="8"/>
        <v>1936.2790697674423</v>
      </c>
      <c r="Q149">
        <v>22166</v>
      </c>
      <c r="R149" s="2">
        <v>35441</v>
      </c>
      <c r="S149">
        <v>491331556</v>
      </c>
      <c r="T149">
        <v>100.12633712419829</v>
      </c>
      <c r="U149">
        <v>11.940292019089922</v>
      </c>
      <c r="V149">
        <v>2.4799185648755944</v>
      </c>
      <c r="W149" s="2">
        <f t="shared" si="9"/>
        <v>1446.5978806469604</v>
      </c>
      <c r="X149">
        <v>22.166</v>
      </c>
      <c r="Y149">
        <v>491.33155599999998</v>
      </c>
      <c r="Z149">
        <f t="shared" si="10"/>
        <v>104.95818641837064</v>
      </c>
      <c r="AA149" s="3">
        <v>10.244910268927232</v>
      </c>
      <c r="AB149">
        <v>22166</v>
      </c>
      <c r="AC149">
        <v>2.2892115488086286</v>
      </c>
    </row>
    <row r="150" spans="1:29" x14ac:dyDescent="0.25">
      <c r="A150" t="s">
        <v>30</v>
      </c>
      <c r="B150">
        <v>14</v>
      </c>
      <c r="C150">
        <v>21.06897181469532</v>
      </c>
      <c r="D150" s="2">
        <v>3</v>
      </c>
      <c r="E150">
        <v>8.5037026012337389</v>
      </c>
      <c r="F150">
        <v>72.312957930229459</v>
      </c>
      <c r="G150">
        <v>6.2311123233782698E-2</v>
      </c>
      <c r="H150" s="2">
        <v>0</v>
      </c>
      <c r="I150" s="2">
        <v>16.700000000000003</v>
      </c>
      <c r="J150" s="2">
        <v>24.1</v>
      </c>
      <c r="K150" s="2">
        <v>1.3655455851417804</v>
      </c>
      <c r="L150" s="2">
        <v>3.4</v>
      </c>
      <c r="M150" s="2">
        <v>35.700000000000003</v>
      </c>
      <c r="N150" s="2">
        <v>52</v>
      </c>
      <c r="P150">
        <f t="shared" si="8"/>
        <v>4635</v>
      </c>
      <c r="Q150">
        <v>22495</v>
      </c>
      <c r="R150" s="2">
        <v>37273</v>
      </c>
      <c r="S150">
        <v>506025025</v>
      </c>
      <c r="T150">
        <v>100.42140985817591</v>
      </c>
      <c r="U150">
        <v>12.117516420167274</v>
      </c>
      <c r="V150">
        <v>2.4946520438152686</v>
      </c>
      <c r="W150" s="2">
        <f t="shared" si="9"/>
        <v>2106.8971814695319</v>
      </c>
      <c r="X150">
        <v>22.495000000000001</v>
      </c>
      <c r="Y150">
        <v>506.02502500000003</v>
      </c>
      <c r="Z150">
        <f t="shared" si="10"/>
        <v>265.82280188277417</v>
      </c>
      <c r="AA150" s="3">
        <v>16.304073168468491</v>
      </c>
      <c r="AB150">
        <v>22495</v>
      </c>
      <c r="AC150">
        <v>2.3502310485920272</v>
      </c>
    </row>
    <row r="151" spans="1:29" x14ac:dyDescent="0.25">
      <c r="A151" t="s">
        <v>31</v>
      </c>
      <c r="B151">
        <v>15</v>
      </c>
      <c r="C151">
        <v>22.835633626097867</v>
      </c>
      <c r="D151" s="2">
        <v>3</v>
      </c>
      <c r="E151">
        <v>7.0139154748105277</v>
      </c>
      <c r="F151">
        <v>49.195010287786587</v>
      </c>
      <c r="G151">
        <v>-1.4942369719535606</v>
      </c>
      <c r="H151" s="2">
        <v>0</v>
      </c>
      <c r="I151" s="2">
        <v>17.8</v>
      </c>
      <c r="J151" s="2">
        <v>27</v>
      </c>
      <c r="K151" s="2">
        <v>2.0894541362530576</v>
      </c>
      <c r="L151" s="2">
        <v>1.8</v>
      </c>
      <c r="M151" s="2">
        <v>37.274000000000001</v>
      </c>
      <c r="N151" s="2">
        <v>15</v>
      </c>
      <c r="P151">
        <f t="shared" si="8"/>
        <v>4954.9999999999973</v>
      </c>
      <c r="Q151">
        <v>8305</v>
      </c>
      <c r="R151" s="2">
        <v>15867</v>
      </c>
      <c r="S151">
        <v>68973025</v>
      </c>
      <c r="T151">
        <v>81.443640197707424</v>
      </c>
      <c r="U151">
        <v>1.9</v>
      </c>
      <c r="V151">
        <v>0.64185388617239469</v>
      </c>
      <c r="W151" s="2">
        <f t="shared" si="9"/>
        <v>2283.5633626097865</v>
      </c>
      <c r="X151">
        <v>8.3049999999999997</v>
      </c>
      <c r="Y151">
        <v>68.973025000000007</v>
      </c>
      <c r="Z151">
        <f t="shared" si="10"/>
        <v>52.686014454599174</v>
      </c>
      <c r="AA151" s="3">
        <v>7.2585132399548034</v>
      </c>
      <c r="AB151">
        <v>8305</v>
      </c>
      <c r="AC151">
        <v>0.2095654153268664</v>
      </c>
    </row>
    <row r="152" spans="1:29" x14ac:dyDescent="0.25">
      <c r="A152" t="s">
        <v>32</v>
      </c>
      <c r="B152">
        <v>16</v>
      </c>
      <c r="C152">
        <v>19.736711365772269</v>
      </c>
      <c r="D152" s="2">
        <v>3</v>
      </c>
      <c r="E152">
        <v>6.9782137426306985</v>
      </c>
      <c r="F152">
        <v>48.69546703783994</v>
      </c>
      <c r="G152">
        <v>-1.2270046837647135</v>
      </c>
      <c r="H152" s="2">
        <v>0</v>
      </c>
      <c r="I152" s="2">
        <v>24.6</v>
      </c>
      <c r="J152" s="2">
        <v>20.599999999999998</v>
      </c>
      <c r="K152" s="2">
        <v>1.2138712251184369</v>
      </c>
      <c r="L152" s="2">
        <v>1.9</v>
      </c>
      <c r="M152" s="2">
        <v>40.164999999999999</v>
      </c>
      <c r="N152" s="2">
        <v>17</v>
      </c>
      <c r="P152">
        <f t="shared" si="8"/>
        <v>3659.9999999999995</v>
      </c>
      <c r="Q152">
        <v>8553</v>
      </c>
      <c r="R152" s="2">
        <v>18811</v>
      </c>
      <c r="S152">
        <v>73153809</v>
      </c>
      <c r="T152">
        <v>81.975592834629879</v>
      </c>
      <c r="U152">
        <v>1.9567369054786274</v>
      </c>
      <c r="V152">
        <v>0.67127824170578132</v>
      </c>
      <c r="W152" s="2">
        <f t="shared" si="9"/>
        <v>1973.6711365772269</v>
      </c>
      <c r="X152">
        <v>8.5530000000000008</v>
      </c>
      <c r="Y152">
        <v>73.153808999999995</v>
      </c>
      <c r="Z152">
        <f t="shared" si="10"/>
        <v>36.356658804366774</v>
      </c>
      <c r="AA152" s="3">
        <v>6.0296483151479716</v>
      </c>
      <c r="AB152">
        <v>8553</v>
      </c>
      <c r="AC152">
        <v>-2.1784801632556496E-2</v>
      </c>
    </row>
    <row r="153" spans="1:29" x14ac:dyDescent="0.25">
      <c r="A153" t="s">
        <v>33</v>
      </c>
      <c r="B153">
        <v>17</v>
      </c>
      <c r="C153">
        <v>3.255954175459753</v>
      </c>
      <c r="D153" s="2">
        <v>3</v>
      </c>
      <c r="E153">
        <v>7.7723315751696136</v>
      </c>
      <c r="F153">
        <v>60.409138114378564</v>
      </c>
      <c r="G153">
        <v>-0.35456657292790444</v>
      </c>
      <c r="H153" s="2">
        <v>0</v>
      </c>
      <c r="I153" s="2">
        <v>15.7</v>
      </c>
      <c r="J153" s="2">
        <v>28.6</v>
      </c>
      <c r="K153" s="2">
        <v>1.6650647914959047</v>
      </c>
      <c r="L153" s="2">
        <v>1.1000000000000001</v>
      </c>
      <c r="M153" s="2">
        <v>44.944000000000003</v>
      </c>
      <c r="N153" s="2">
        <v>23</v>
      </c>
      <c r="P153">
        <f t="shared" si="8"/>
        <v>3384.2857142857179</v>
      </c>
      <c r="Q153">
        <v>8533</v>
      </c>
      <c r="R153" s="2">
        <v>18469</v>
      </c>
      <c r="S153">
        <v>72812089</v>
      </c>
      <c r="T153">
        <v>81.933205518873066</v>
      </c>
      <c r="U153">
        <v>1.9521613485851896</v>
      </c>
      <c r="V153">
        <v>0.66893714266158433</v>
      </c>
      <c r="W153" s="2">
        <f t="shared" si="9"/>
        <v>325.59541754597529</v>
      </c>
      <c r="X153">
        <v>8.5329999999999995</v>
      </c>
      <c r="Y153">
        <v>72.812089</v>
      </c>
      <c r="Z153">
        <f t="shared" si="10"/>
        <v>40.272058566547329</v>
      </c>
      <c r="AA153" s="3">
        <v>6.3460269906885305</v>
      </c>
      <c r="AB153">
        <v>8533</v>
      </c>
      <c r="AC153">
        <v>7.7386315007475131E-3</v>
      </c>
    </row>
    <row r="154" spans="1:29" x14ac:dyDescent="0.25">
      <c r="A154" t="s">
        <v>34</v>
      </c>
      <c r="B154">
        <v>18</v>
      </c>
      <c r="C154">
        <v>25.330578512396695</v>
      </c>
      <c r="D154" s="2">
        <v>3</v>
      </c>
      <c r="E154">
        <v>9.6382190749212473</v>
      </c>
      <c r="F154">
        <v>92.895266936175787</v>
      </c>
      <c r="G154">
        <v>2.4713541589003398</v>
      </c>
      <c r="H154" s="2">
        <v>0</v>
      </c>
      <c r="I154" s="2">
        <v>20.700000000000003</v>
      </c>
      <c r="J154" s="2">
        <v>13.700000000000001</v>
      </c>
      <c r="K154" s="2">
        <v>1.1784470506115523</v>
      </c>
      <c r="L154" s="2">
        <v>2.4</v>
      </c>
      <c r="M154" s="2">
        <v>49.902999999999999</v>
      </c>
      <c r="N154" s="2">
        <v>91</v>
      </c>
      <c r="P154">
        <f t="shared" si="8"/>
        <v>1295.7758620689658</v>
      </c>
      <c r="Q154">
        <v>8555</v>
      </c>
      <c r="R154" s="2">
        <v>16045</v>
      </c>
      <c r="S154">
        <v>73188025</v>
      </c>
      <c r="T154">
        <v>81.979826715538536</v>
      </c>
      <c r="U154">
        <v>1.9571944611679708</v>
      </c>
      <c r="V154">
        <v>0.67151205045129325</v>
      </c>
      <c r="W154" s="2">
        <f t="shared" si="9"/>
        <v>2533.0578512396696</v>
      </c>
      <c r="X154">
        <v>8.5549999999999997</v>
      </c>
      <c r="Y154">
        <v>73.188024999999996</v>
      </c>
      <c r="Z154">
        <f t="shared" si="10"/>
        <v>9.1384577716759632E-2</v>
      </c>
      <c r="AA154" s="3">
        <v>-0.30229882189112089</v>
      </c>
      <c r="AB154">
        <v>8555</v>
      </c>
      <c r="AC154">
        <v>0.48698387904057322</v>
      </c>
    </row>
    <row r="155" spans="1:29" x14ac:dyDescent="0.25">
      <c r="A155" t="s">
        <v>35</v>
      </c>
      <c r="B155">
        <v>19</v>
      </c>
      <c r="C155">
        <v>12.02886330474611</v>
      </c>
      <c r="D155" s="2">
        <v>3</v>
      </c>
      <c r="E155">
        <v>8.6588663497323832</v>
      </c>
      <c r="F155">
        <v>74.975966462527808</v>
      </c>
      <c r="G155">
        <v>0.22268603341964616</v>
      </c>
      <c r="H155" s="2">
        <v>0</v>
      </c>
      <c r="I155" s="2">
        <v>19.100000000000001</v>
      </c>
      <c r="J155" s="2">
        <v>16.899999999999999</v>
      </c>
      <c r="K155" s="2">
        <v>3.0144995390428457</v>
      </c>
      <c r="L155" s="2">
        <v>1.4</v>
      </c>
      <c r="M155" s="2">
        <v>47.024000000000001</v>
      </c>
      <c r="N155" s="2">
        <v>38</v>
      </c>
      <c r="P155">
        <f t="shared" si="8"/>
        <v>4610.9090909090874</v>
      </c>
      <c r="Q155">
        <v>4454</v>
      </c>
      <c r="R155" s="2">
        <v>11417</v>
      </c>
      <c r="S155">
        <v>19838116</v>
      </c>
      <c r="T155">
        <v>70.586174270220695</v>
      </c>
      <c r="U155">
        <v>1.5</v>
      </c>
      <c r="V155">
        <v>0.40546510810816438</v>
      </c>
      <c r="W155" s="2">
        <f t="shared" si="9"/>
        <v>1202.886330474611</v>
      </c>
      <c r="X155">
        <v>4.4539999999999997</v>
      </c>
      <c r="Y155">
        <v>19.838115999999999</v>
      </c>
      <c r="Z155">
        <f t="shared" si="10"/>
        <v>2.470672929950247</v>
      </c>
      <c r="AA155" s="3">
        <v>1.5718374375075328</v>
      </c>
      <c r="AB155">
        <v>4454</v>
      </c>
      <c r="AC155">
        <v>-7.6181773761569885E-2</v>
      </c>
    </row>
    <row r="156" spans="1:29" x14ac:dyDescent="0.25">
      <c r="A156" t="s">
        <v>36</v>
      </c>
      <c r="B156">
        <v>20</v>
      </c>
      <c r="C156">
        <v>12.824103133600504</v>
      </c>
      <c r="D156" s="2">
        <v>3</v>
      </c>
      <c r="E156">
        <v>9.3697344241264329</v>
      </c>
      <c r="F156">
        <v>87.7919231786599</v>
      </c>
      <c r="G156">
        <v>0.36518896512984678</v>
      </c>
      <c r="H156" s="2">
        <v>0</v>
      </c>
      <c r="I156" s="2">
        <v>17.7</v>
      </c>
      <c r="J156" s="2">
        <v>22.9</v>
      </c>
      <c r="K156" s="2">
        <v>2.6051942403835224</v>
      </c>
      <c r="L156" s="2">
        <v>4.3</v>
      </c>
      <c r="M156" s="2">
        <v>41.63</v>
      </c>
      <c r="N156" s="2">
        <v>83</v>
      </c>
      <c r="P156">
        <f t="shared" si="8"/>
        <v>8140.0000000000064</v>
      </c>
      <c r="Q156">
        <v>4606</v>
      </c>
      <c r="R156" s="2">
        <v>11488</v>
      </c>
      <c r="S156">
        <v>21215236</v>
      </c>
      <c r="T156">
        <v>71.151166419264726</v>
      </c>
      <c r="U156">
        <v>1.5511899416255051</v>
      </c>
      <c r="V156">
        <v>0.43902234067148188</v>
      </c>
      <c r="W156" s="2">
        <f t="shared" si="9"/>
        <v>1282.4103133600504</v>
      </c>
      <c r="X156">
        <v>4.6059999999999999</v>
      </c>
      <c r="Y156">
        <v>21.215236000000001</v>
      </c>
      <c r="Z156">
        <f t="shared" si="10"/>
        <v>13.253030346527433</v>
      </c>
      <c r="AA156" s="3">
        <v>-3.6404711709512867</v>
      </c>
      <c r="AB156">
        <v>4606</v>
      </c>
      <c r="AC156">
        <v>-9.4221665751736905E-2</v>
      </c>
    </row>
    <row r="157" spans="1:29" x14ac:dyDescent="0.25">
      <c r="A157" t="s">
        <v>38</v>
      </c>
      <c r="B157">
        <v>21</v>
      </c>
      <c r="C157">
        <v>22.422772631495249</v>
      </c>
      <c r="D157" s="2">
        <v>3</v>
      </c>
      <c r="E157">
        <v>9.10320049641828</v>
      </c>
      <c r="F157">
        <v>82.86825927799002</v>
      </c>
      <c r="G157">
        <v>0.34541684008411139</v>
      </c>
      <c r="H157" s="2">
        <v>0</v>
      </c>
      <c r="I157" s="2">
        <v>13.5</v>
      </c>
      <c r="J157" s="2">
        <v>26.2</v>
      </c>
      <c r="K157" s="2">
        <v>2.3754504871831816</v>
      </c>
      <c r="L157" s="2">
        <v>2.4</v>
      </c>
      <c r="M157" s="2">
        <v>37.185000000000002</v>
      </c>
      <c r="N157" s="2">
        <v>94</v>
      </c>
      <c r="P157">
        <f t="shared" ref="P157:P182" si="11">EXP(E157-G157)</f>
        <v>6360.0000000000082</v>
      </c>
      <c r="Q157">
        <v>4604</v>
      </c>
      <c r="R157" s="2">
        <v>11453</v>
      </c>
      <c r="S157">
        <v>21196816</v>
      </c>
      <c r="T157">
        <v>71.143839689138602</v>
      </c>
      <c r="U157">
        <v>1.5505163897620116</v>
      </c>
      <c r="V157">
        <v>0.43858803013262465</v>
      </c>
      <c r="W157" s="2">
        <f t="shared" si="9"/>
        <v>2242.277263149525</v>
      </c>
      <c r="X157">
        <v>4.6040000000000001</v>
      </c>
      <c r="Y157">
        <v>21.196815999999998</v>
      </c>
      <c r="Z157">
        <f t="shared" si="10"/>
        <v>7.7583561750942289</v>
      </c>
      <c r="AA157" s="3">
        <v>-2.7853825904342528</v>
      </c>
      <c r="AB157">
        <v>4604</v>
      </c>
      <c r="AC157">
        <v>-4.8094246710191357E-2</v>
      </c>
    </row>
    <row r="158" spans="1:29" x14ac:dyDescent="0.25">
      <c r="A158" t="s">
        <v>42</v>
      </c>
      <c r="B158">
        <v>22</v>
      </c>
      <c r="C158">
        <v>22.135536492891955</v>
      </c>
      <c r="D158" s="2">
        <v>3</v>
      </c>
      <c r="E158">
        <v>7.9759083601655378</v>
      </c>
      <c r="F158">
        <v>63.61511416975852</v>
      </c>
      <c r="G158">
        <v>-0.17528079202344837</v>
      </c>
      <c r="H158" s="2">
        <v>0</v>
      </c>
      <c r="I158" s="2">
        <v>14.3</v>
      </c>
      <c r="J158" s="2">
        <v>26.699999999999996</v>
      </c>
      <c r="K158" s="2">
        <v>4.4394461075765514</v>
      </c>
      <c r="L158" s="2">
        <v>2</v>
      </c>
      <c r="M158" s="2">
        <v>43.131999999999998</v>
      </c>
      <c r="N158" s="2">
        <v>34</v>
      </c>
      <c r="P158">
        <f t="shared" si="11"/>
        <v>3467.4999999999959</v>
      </c>
      <c r="Q158">
        <v>4619</v>
      </c>
      <c r="R158" s="2">
        <v>11932</v>
      </c>
      <c r="S158">
        <v>21335161</v>
      </c>
      <c r="T158">
        <v>71.19872192644776</v>
      </c>
      <c r="U158">
        <v>1.5555680287382128</v>
      </c>
      <c r="V158">
        <v>0.44184077072145678</v>
      </c>
      <c r="W158" s="2">
        <f t="shared" si="9"/>
        <v>2213.5536492891956</v>
      </c>
      <c r="X158">
        <v>4.6189999999999998</v>
      </c>
      <c r="Y158">
        <v>21.335160999999999</v>
      </c>
      <c r="Z158">
        <f t="shared" si="10"/>
        <v>31.845718349429578</v>
      </c>
      <c r="AA158" s="3">
        <v>5.6432010729221389</v>
      </c>
      <c r="AB158">
        <v>4619</v>
      </c>
      <c r="AC158">
        <v>5.8161931481702907E-2</v>
      </c>
    </row>
    <row r="159" spans="1:29" x14ac:dyDescent="0.25">
      <c r="A159" t="s">
        <v>44</v>
      </c>
      <c r="B159">
        <v>23</v>
      </c>
      <c r="C159">
        <v>19.151009800205752</v>
      </c>
      <c r="D159" s="2">
        <v>3</v>
      </c>
      <c r="E159">
        <v>9.0516962785365855</v>
      </c>
      <c r="F159">
        <v>81.933205518873066</v>
      </c>
      <c r="G159">
        <v>0.66893714266158433</v>
      </c>
      <c r="H159" s="2">
        <v>0</v>
      </c>
      <c r="I159" s="2">
        <v>19.5</v>
      </c>
      <c r="J159" s="2">
        <v>18.600000000000001</v>
      </c>
      <c r="K159" s="2">
        <v>1.8466842988359888</v>
      </c>
      <c r="L159" s="2">
        <v>9.5</v>
      </c>
      <c r="M159" s="2">
        <v>42.768000000000001</v>
      </c>
      <c r="N159" s="2">
        <v>68</v>
      </c>
      <c r="P159">
        <f t="shared" si="11"/>
        <v>4371.0526315789539</v>
      </c>
      <c r="Q159">
        <v>37496</v>
      </c>
      <c r="R159" s="2">
        <v>37828</v>
      </c>
      <c r="S159">
        <v>1405950016</v>
      </c>
      <c r="T159">
        <v>110.92280366229735</v>
      </c>
      <c r="U159">
        <v>2473</v>
      </c>
      <c r="V159">
        <v>7.8131872675214158</v>
      </c>
      <c r="W159" s="2">
        <f t="shared" si="9"/>
        <v>1915.1009800205752</v>
      </c>
      <c r="X159">
        <v>37.496000000000002</v>
      </c>
      <c r="Y159">
        <v>1405.950016</v>
      </c>
      <c r="Z159">
        <f t="shared" si="10"/>
        <v>9.4913992262031126</v>
      </c>
      <c r="AA159" s="3">
        <v>3.0808114558023689</v>
      </c>
      <c r="AB159">
        <v>37496</v>
      </c>
      <c r="AC159">
        <v>1.234690394833444</v>
      </c>
    </row>
    <row r="160" spans="1:29" x14ac:dyDescent="0.25">
      <c r="A160" t="s">
        <v>45</v>
      </c>
      <c r="B160">
        <v>24</v>
      </c>
      <c r="C160">
        <v>18.615209988649262</v>
      </c>
      <c r="D160" s="2">
        <v>3</v>
      </c>
      <c r="E160">
        <v>8.4346807698417727</v>
      </c>
      <c r="F160">
        <v>71.143839689138602</v>
      </c>
      <c r="G160">
        <v>0.43858803013262465</v>
      </c>
      <c r="H160" s="2">
        <v>0</v>
      </c>
      <c r="I160" s="2">
        <v>18.399999999999999</v>
      </c>
      <c r="J160" s="2">
        <v>23.6</v>
      </c>
      <c r="K160" s="2">
        <v>1.9998503352542787</v>
      </c>
      <c r="L160" s="2">
        <v>1.1000000000000001</v>
      </c>
      <c r="M160" s="2">
        <v>45.219000000000001</v>
      </c>
      <c r="N160" s="2">
        <v>56</v>
      </c>
      <c r="P160">
        <f t="shared" si="11"/>
        <v>2969.3333333333321</v>
      </c>
      <c r="Q160">
        <v>36572</v>
      </c>
      <c r="R160" s="2">
        <v>38933.955999999998</v>
      </c>
      <c r="S160">
        <v>1337511184</v>
      </c>
      <c r="T160">
        <v>110.39785172121982</v>
      </c>
      <c r="U160">
        <v>2412.0587796031577</v>
      </c>
      <c r="V160">
        <v>7.7882359272031918</v>
      </c>
      <c r="W160" s="2">
        <f t="shared" si="9"/>
        <v>1861.5209988649262</v>
      </c>
      <c r="X160">
        <v>36.572000000000003</v>
      </c>
      <c r="Y160">
        <v>1337.511184</v>
      </c>
      <c r="Z160">
        <f t="shared" si="10"/>
        <v>10.40066369745586</v>
      </c>
      <c r="AA160" s="3">
        <v>3.2250059995999791</v>
      </c>
      <c r="AB160">
        <v>36572</v>
      </c>
      <c r="AC160">
        <v>1.1151984099524157</v>
      </c>
    </row>
    <row r="161" spans="1:29" x14ac:dyDescent="0.25">
      <c r="A161" t="s">
        <v>48</v>
      </c>
      <c r="B161">
        <v>25</v>
      </c>
      <c r="C161">
        <v>10.937996820349762</v>
      </c>
      <c r="D161" s="2">
        <v>3</v>
      </c>
      <c r="E161">
        <v>6.7499311937885702</v>
      </c>
      <c r="F161">
        <v>45.561571120879989</v>
      </c>
      <c r="G161">
        <v>-1.2039728043259361</v>
      </c>
      <c r="H161" s="2">
        <v>0</v>
      </c>
      <c r="I161" s="2">
        <v>16.899999999999999</v>
      </c>
      <c r="J161" s="2">
        <v>28.7</v>
      </c>
      <c r="K161" s="2">
        <v>4.4394461075765514</v>
      </c>
      <c r="L161" s="2">
        <v>1.2</v>
      </c>
      <c r="M161" s="2">
        <v>42.197000000000003</v>
      </c>
      <c r="N161" s="2">
        <v>12</v>
      </c>
      <c r="P161">
        <f t="shared" si="11"/>
        <v>2846.6666666666674</v>
      </c>
      <c r="Q161">
        <v>36757</v>
      </c>
      <c r="R161" s="2">
        <v>39487</v>
      </c>
      <c r="S161">
        <v>1351077049</v>
      </c>
      <c r="T161">
        <v>110.50390923871097</v>
      </c>
      <c r="U161">
        <v>2424.2602144228717</v>
      </c>
      <c r="V161">
        <v>7.793281690612047</v>
      </c>
      <c r="W161" s="2">
        <f t="shared" si="9"/>
        <v>1093.7996820349761</v>
      </c>
      <c r="X161">
        <v>36.756999999999998</v>
      </c>
      <c r="Y161">
        <v>1351.077049</v>
      </c>
      <c r="Z161">
        <f t="shared" si="10"/>
        <v>0.78345918298587292</v>
      </c>
      <c r="AA161" s="3">
        <v>-0.8851322968832811</v>
      </c>
      <c r="AB161">
        <v>36757</v>
      </c>
      <c r="AC161">
        <v>1.1789314009595651</v>
      </c>
    </row>
    <row r="162" spans="1:29" x14ac:dyDescent="0.25">
      <c r="A162" t="s">
        <v>49</v>
      </c>
      <c r="B162">
        <v>26</v>
      </c>
      <c r="C162">
        <v>29.138450093046103</v>
      </c>
      <c r="D162" s="2">
        <v>3</v>
      </c>
      <c r="E162">
        <v>7.4383835300443071</v>
      </c>
      <c r="F162">
        <v>55.329549540034407</v>
      </c>
      <c r="G162">
        <v>-0.50846991007353171</v>
      </c>
      <c r="H162" s="2">
        <v>0</v>
      </c>
      <c r="I162" s="2">
        <v>13.8</v>
      </c>
      <c r="J162" s="2">
        <v>28.1</v>
      </c>
      <c r="K162" s="2">
        <v>4.4394461075765506</v>
      </c>
      <c r="L162" s="2">
        <v>1.3</v>
      </c>
      <c r="M162" s="2">
        <v>35.383000000000003</v>
      </c>
      <c r="N162" s="2">
        <v>27</v>
      </c>
      <c r="P162">
        <f t="shared" si="11"/>
        <v>2826.6666666666665</v>
      </c>
      <c r="Q162">
        <v>37056</v>
      </c>
      <c r="R162" s="2">
        <v>41985.642</v>
      </c>
      <c r="S162">
        <v>1373147136</v>
      </c>
      <c r="T162">
        <v>110.67430423645618</v>
      </c>
      <c r="U162">
        <v>2443.9803712395988</v>
      </c>
      <c r="V162">
        <v>7.8013832888515413</v>
      </c>
      <c r="W162" s="2">
        <f t="shared" si="9"/>
        <v>2913.8450093046104</v>
      </c>
      <c r="X162">
        <v>37.055999999999997</v>
      </c>
      <c r="Y162">
        <v>1373.147136</v>
      </c>
      <c r="Z162">
        <f t="shared" si="10"/>
        <v>10.177663487865255</v>
      </c>
      <c r="AA162" s="3">
        <v>3.1902450513816731</v>
      </c>
      <c r="AB162">
        <v>37056</v>
      </c>
      <c r="AC162">
        <v>1.1207220441561767</v>
      </c>
    </row>
    <row r="163" spans="1:29" x14ac:dyDescent="0.25">
      <c r="A163" t="s">
        <v>54</v>
      </c>
      <c r="B163">
        <v>27</v>
      </c>
      <c r="C163">
        <v>11.989693212013849</v>
      </c>
      <c r="D163" s="2">
        <v>3</v>
      </c>
      <c r="E163">
        <v>9.7774139952807602</v>
      </c>
      <c r="F163">
        <v>95.597824435112074</v>
      </c>
      <c r="G163">
        <v>2.3189395288709558</v>
      </c>
      <c r="H163" s="2">
        <v>0</v>
      </c>
      <c r="I163" s="2">
        <v>18.100000000000001</v>
      </c>
      <c r="J163" s="2">
        <v>21.599999999999998</v>
      </c>
      <c r="K163" s="2">
        <v>3.7892769276627991</v>
      </c>
      <c r="L163" s="2">
        <v>4.2</v>
      </c>
      <c r="M163" s="2">
        <v>45.936999999999998</v>
      </c>
      <c r="N163" s="2">
        <v>97</v>
      </c>
      <c r="P163">
        <f t="shared" si="11"/>
        <v>1734.4999999999991</v>
      </c>
      <c r="Q163">
        <v>169575</v>
      </c>
      <c r="R163" s="2">
        <v>154853</v>
      </c>
      <c r="S163">
        <v>28755680625</v>
      </c>
      <c r="T163">
        <v>144.98689921013843</v>
      </c>
      <c r="U163">
        <v>325.8</v>
      </c>
      <c r="V163">
        <v>5.7862836961679447</v>
      </c>
      <c r="W163" s="2">
        <f t="shared" si="9"/>
        <v>1198.9693212013849</v>
      </c>
      <c r="X163">
        <v>169.57499999999999</v>
      </c>
      <c r="Y163">
        <v>28755.680625000001</v>
      </c>
      <c r="Z163">
        <f t="shared" si="10"/>
        <v>21.506202859901201</v>
      </c>
      <c r="AA163" s="3">
        <v>4.6374780710965311</v>
      </c>
      <c r="AB163">
        <v>169575</v>
      </c>
      <c r="AC163">
        <v>0.19240874228200061</v>
      </c>
    </row>
    <row r="164" spans="1:29" x14ac:dyDescent="0.25">
      <c r="A164" t="s">
        <v>56</v>
      </c>
      <c r="B164">
        <v>28</v>
      </c>
      <c r="C164">
        <v>13.383586971981225</v>
      </c>
      <c r="D164" s="2">
        <v>3</v>
      </c>
      <c r="E164">
        <v>9.1972551324275269</v>
      </c>
      <c r="F164">
        <v>84.589501970964491</v>
      </c>
      <c r="G164">
        <v>2.3918944746898383</v>
      </c>
      <c r="H164" s="2">
        <v>0</v>
      </c>
      <c r="I164" s="2">
        <v>16.899999999999999</v>
      </c>
      <c r="J164" s="2">
        <v>21.3</v>
      </c>
      <c r="K164" s="2">
        <v>2.3057027970978732</v>
      </c>
      <c r="L164" s="2">
        <v>13.6</v>
      </c>
      <c r="M164" s="2">
        <v>39.268000000000001</v>
      </c>
      <c r="N164" s="2">
        <v>49</v>
      </c>
      <c r="P164">
        <f t="shared" si="11"/>
        <v>902.67326732673234</v>
      </c>
      <c r="Q164">
        <v>170397</v>
      </c>
      <c r="R164" s="2">
        <v>160460</v>
      </c>
      <c r="S164">
        <v>29035137609</v>
      </c>
      <c r="T164">
        <v>145.10337645351433</v>
      </c>
      <c r="U164">
        <v>327.37928704113222</v>
      </c>
      <c r="V164">
        <v>5.7911193979422331</v>
      </c>
      <c r="W164" s="2">
        <f t="shared" si="9"/>
        <v>1338.3586971981226</v>
      </c>
      <c r="X164">
        <v>170.39699999999999</v>
      </c>
      <c r="Y164">
        <v>29035.137609000001</v>
      </c>
      <c r="Z164">
        <f t="shared" si="10"/>
        <v>8.0749436015593163E-9</v>
      </c>
      <c r="AA164" s="3">
        <v>-8.9860689968190854E-5</v>
      </c>
      <c r="AB164">
        <v>170397</v>
      </c>
      <c r="AC164">
        <v>0.33746418554140428</v>
      </c>
    </row>
    <row r="165" spans="1:29" x14ac:dyDescent="0.25">
      <c r="A165" t="s">
        <v>57</v>
      </c>
      <c r="B165">
        <v>29</v>
      </c>
      <c r="C165">
        <v>22.620834584208946</v>
      </c>
      <c r="D165" s="2">
        <v>3</v>
      </c>
      <c r="E165">
        <v>7.2751723194527713</v>
      </c>
      <c r="F165">
        <v>52.928132277731819</v>
      </c>
      <c r="G165">
        <v>0.27631149194834159</v>
      </c>
      <c r="H165" s="2">
        <v>0</v>
      </c>
      <c r="I165" s="2">
        <v>13.2</v>
      </c>
      <c r="J165" s="2">
        <v>25.3</v>
      </c>
      <c r="K165" s="2">
        <v>1.6650647914959051</v>
      </c>
      <c r="L165" s="2">
        <v>2.2000000000000002</v>
      </c>
      <c r="M165" s="2">
        <v>38.921999999999997</v>
      </c>
      <c r="N165" s="2">
        <v>29</v>
      </c>
      <c r="P165">
        <f t="shared" si="11"/>
        <v>1095.3846153846152</v>
      </c>
      <c r="Q165">
        <v>171496</v>
      </c>
      <c r="R165" s="2">
        <v>167378</v>
      </c>
      <c r="S165">
        <v>29410878016</v>
      </c>
      <c r="T165">
        <v>145.25830220324497</v>
      </c>
      <c r="U165">
        <v>329.49076691729323</v>
      </c>
      <c r="V165">
        <v>5.7975483320546362</v>
      </c>
      <c r="W165" s="2">
        <f t="shared" si="9"/>
        <v>2262.0834584208947</v>
      </c>
      <c r="X165">
        <v>171.49600000000001</v>
      </c>
      <c r="Y165">
        <v>29410.878015999999</v>
      </c>
      <c r="Z165">
        <f t="shared" si="10"/>
        <v>1.6295048736059068</v>
      </c>
      <c r="AA165" s="3">
        <v>-1.2765206122918293</v>
      </c>
      <c r="AB165">
        <v>171496</v>
      </c>
      <c r="AC165">
        <v>0.15837026334250093</v>
      </c>
    </row>
    <row r="166" spans="1:29" x14ac:dyDescent="0.25">
      <c r="A166" t="s">
        <v>60</v>
      </c>
      <c r="B166">
        <v>30</v>
      </c>
      <c r="C166">
        <v>22.331461633473165</v>
      </c>
      <c r="D166" s="2">
        <v>3</v>
      </c>
      <c r="E166">
        <v>7.6468313914304824</v>
      </c>
      <c r="F166">
        <v>58.474030328966649</v>
      </c>
      <c r="G166">
        <v>-0.89797696701872864</v>
      </c>
      <c r="H166" s="2">
        <v>0</v>
      </c>
      <c r="I166" s="2">
        <v>17.100000000000001</v>
      </c>
      <c r="J166" s="2">
        <v>23.1</v>
      </c>
      <c r="K166" s="2">
        <v>2.0894541362530572</v>
      </c>
      <c r="L166" s="2">
        <v>5</v>
      </c>
      <c r="M166" s="2">
        <v>40.899000000000001</v>
      </c>
      <c r="N166" s="2">
        <v>32</v>
      </c>
      <c r="P166">
        <f t="shared" si="11"/>
        <v>5140.0000000000027</v>
      </c>
      <c r="Q166">
        <v>172938</v>
      </c>
      <c r="R166" s="2">
        <v>172946</v>
      </c>
      <c r="S166">
        <v>29907551844</v>
      </c>
      <c r="T166">
        <v>145.46020535109457</v>
      </c>
      <c r="U166">
        <v>332.26124369747902</v>
      </c>
      <c r="V166">
        <v>5.8059215380966922</v>
      </c>
      <c r="W166" s="2">
        <f t="shared" si="9"/>
        <v>2233.1461633473164</v>
      </c>
      <c r="X166">
        <v>172.93799999999999</v>
      </c>
      <c r="Y166">
        <v>29907.551844000001</v>
      </c>
      <c r="Z166">
        <f t="shared" si="10"/>
        <v>25.31888518537048</v>
      </c>
      <c r="AA166" s="3">
        <v>-5.0317874741855384</v>
      </c>
      <c r="AB166">
        <v>172938</v>
      </c>
      <c r="AC166">
        <v>0.10184688004798356</v>
      </c>
    </row>
    <row r="167" spans="1:29" x14ac:dyDescent="0.25">
      <c r="A167" t="s">
        <v>61</v>
      </c>
      <c r="B167">
        <v>31</v>
      </c>
      <c r="C167">
        <v>15.060896041757285</v>
      </c>
      <c r="D167" s="2">
        <v>3</v>
      </c>
      <c r="E167">
        <v>7.7025561132685825</v>
      </c>
      <c r="F167">
        <v>59.329370678051212</v>
      </c>
      <c r="G167">
        <v>-0.93994726911310178</v>
      </c>
      <c r="H167" s="2">
        <v>0</v>
      </c>
      <c r="I167" s="2">
        <v>21.5</v>
      </c>
      <c r="J167" s="2">
        <v>19.399999999999999</v>
      </c>
      <c r="K167" s="2">
        <v>18.743159200171881</v>
      </c>
      <c r="L167" s="2">
        <v>1.4</v>
      </c>
      <c r="M167" s="2">
        <v>42.183999999999997</v>
      </c>
      <c r="N167" s="2">
        <v>31</v>
      </c>
      <c r="P167">
        <f t="shared" si="11"/>
        <v>5667.5000000000055</v>
      </c>
      <c r="Q167">
        <v>854</v>
      </c>
      <c r="R167" s="2">
        <v>3201</v>
      </c>
      <c r="S167">
        <v>729316</v>
      </c>
      <c r="T167">
        <v>45.561571120879989</v>
      </c>
      <c r="U167">
        <v>0.3</v>
      </c>
      <c r="V167">
        <v>-1.2039728043259361</v>
      </c>
      <c r="W167" s="2">
        <f t="shared" si="9"/>
        <v>1506.0896041757285</v>
      </c>
      <c r="X167">
        <v>0.85399999999999998</v>
      </c>
      <c r="Y167">
        <v>0.72931599999999996</v>
      </c>
      <c r="Z167">
        <f t="shared" si="10"/>
        <v>26.893132594548401</v>
      </c>
      <c r="AA167" s="3">
        <v>-5.1858589061551221</v>
      </c>
      <c r="AB167">
        <v>854</v>
      </c>
      <c r="AC167">
        <v>-0.66335931946119842</v>
      </c>
    </row>
    <row r="168" spans="1:29" x14ac:dyDescent="0.25">
      <c r="A168" t="s">
        <v>62</v>
      </c>
      <c r="B168">
        <v>32</v>
      </c>
      <c r="C168">
        <v>5.9854497354497358</v>
      </c>
      <c r="D168" s="2">
        <v>3</v>
      </c>
      <c r="E168">
        <v>8.8239423265852448</v>
      </c>
      <c r="F168">
        <v>77.861958182902626</v>
      </c>
      <c r="G168">
        <v>3.3673215106587807E-2</v>
      </c>
      <c r="H168" s="2">
        <v>0</v>
      </c>
      <c r="I168" s="2">
        <v>18.899999999999999</v>
      </c>
      <c r="J168" s="2">
        <v>18.600000000000001</v>
      </c>
      <c r="K168" s="2">
        <v>0.92010135661417858</v>
      </c>
      <c r="L168" s="2">
        <v>6</v>
      </c>
      <c r="M168" s="2">
        <v>42.551000000000002</v>
      </c>
      <c r="N168" s="2">
        <v>54</v>
      </c>
      <c r="P168">
        <f t="shared" si="11"/>
        <v>6570.00000000001</v>
      </c>
      <c r="Q168">
        <v>896</v>
      </c>
      <c r="R168" s="2">
        <v>3162</v>
      </c>
      <c r="S168">
        <v>802816</v>
      </c>
      <c r="T168">
        <v>46.211993858357765</v>
      </c>
      <c r="U168">
        <v>0.31475409836065577</v>
      </c>
      <c r="V168">
        <v>-1.1559635851395753</v>
      </c>
      <c r="W168" s="2">
        <f t="shared" si="9"/>
        <v>598.54497354497357</v>
      </c>
      <c r="X168">
        <v>0.89600000000000002</v>
      </c>
      <c r="Y168">
        <v>0.80281599999999997</v>
      </c>
      <c r="Z168">
        <f t="shared" si="10"/>
        <v>20.847005057256638</v>
      </c>
      <c r="AA168" s="3">
        <v>-4.5658520625680197</v>
      </c>
      <c r="AB168">
        <v>896</v>
      </c>
      <c r="AC168">
        <v>-0.62084030004215363</v>
      </c>
    </row>
    <row r="169" spans="1:29" x14ac:dyDescent="0.25">
      <c r="A169" t="s">
        <v>64</v>
      </c>
      <c r="B169">
        <v>33</v>
      </c>
      <c r="C169">
        <v>18.048371312735913</v>
      </c>
      <c r="D169" s="2">
        <v>3</v>
      </c>
      <c r="E169">
        <v>7.8965527016430404</v>
      </c>
      <c r="F169">
        <v>62.355544569826002</v>
      </c>
      <c r="G169">
        <v>1.0847310400020457E-2</v>
      </c>
      <c r="H169" s="2">
        <v>0</v>
      </c>
      <c r="I169" s="2">
        <v>16.7</v>
      </c>
      <c r="J169" s="2">
        <v>27.5</v>
      </c>
      <c r="K169" s="2">
        <v>2.4825997033740825</v>
      </c>
      <c r="L169" s="2">
        <v>1</v>
      </c>
      <c r="M169" s="2">
        <v>39.524000000000001</v>
      </c>
      <c r="N169" s="2">
        <v>22</v>
      </c>
      <c r="P169">
        <f t="shared" si="11"/>
        <v>2659.0000000000005</v>
      </c>
      <c r="Q169">
        <v>854</v>
      </c>
      <c r="R169" s="2">
        <v>3145</v>
      </c>
      <c r="S169">
        <v>729316</v>
      </c>
      <c r="T169">
        <v>45.561571120879989</v>
      </c>
      <c r="U169">
        <v>0.3</v>
      </c>
      <c r="V169">
        <v>-1.2039728043259361</v>
      </c>
      <c r="W169" s="2">
        <f t="shared" si="9"/>
        <v>1804.8371312735912</v>
      </c>
      <c r="X169">
        <v>0.85399999999999998</v>
      </c>
      <c r="Y169">
        <v>0.72931599999999996</v>
      </c>
      <c r="Z169">
        <f t="shared" si="10"/>
        <v>25.93801279113249</v>
      </c>
      <c r="AA169" s="3">
        <v>-5.0929375404703805</v>
      </c>
      <c r="AB169">
        <v>854</v>
      </c>
      <c r="AC169">
        <v>-0.55369820053002683</v>
      </c>
    </row>
    <row r="170" spans="1:29" x14ac:dyDescent="0.25">
      <c r="A170" t="s">
        <v>67</v>
      </c>
      <c r="B170">
        <v>34</v>
      </c>
      <c r="C170">
        <v>21.383009567990722</v>
      </c>
      <c r="D170" s="2">
        <v>3</v>
      </c>
      <c r="E170">
        <v>8.8268813441306335</v>
      </c>
      <c r="F170">
        <v>77.913834263361423</v>
      </c>
      <c r="G170">
        <v>0.68510913947418328</v>
      </c>
      <c r="H170" s="2">
        <v>0</v>
      </c>
      <c r="I170" s="2">
        <v>19.5</v>
      </c>
      <c r="J170" s="2">
        <v>20.399999999999999</v>
      </c>
      <c r="K170" s="2">
        <v>1.9133381676315162</v>
      </c>
      <c r="L170" s="2">
        <v>3.8</v>
      </c>
      <c r="M170" s="2">
        <v>43.170999999999999</v>
      </c>
      <c r="N170" s="2">
        <v>56</v>
      </c>
      <c r="P170">
        <f t="shared" si="11"/>
        <v>3434.9999999999995</v>
      </c>
      <c r="Q170">
        <v>850</v>
      </c>
      <c r="R170" s="2">
        <v>2957</v>
      </c>
      <c r="S170">
        <v>722500</v>
      </c>
      <c r="T170">
        <v>45.498213410405128</v>
      </c>
      <c r="U170">
        <v>0.29859484777517564</v>
      </c>
      <c r="V170">
        <v>-1.2086676486301438</v>
      </c>
      <c r="W170" s="2">
        <f t="shared" si="9"/>
        <v>2138.3009567990721</v>
      </c>
      <c r="X170">
        <v>0.85</v>
      </c>
      <c r="Y170">
        <v>0.72250000000000003</v>
      </c>
      <c r="Z170">
        <f t="shared" si="10"/>
        <v>637.05779285141307</v>
      </c>
      <c r="AA170" s="3">
        <v>25.240003820352584</v>
      </c>
      <c r="AB170">
        <v>850</v>
      </c>
      <c r="AC170">
        <v>0.93123880790764413</v>
      </c>
    </row>
    <row r="171" spans="1:29" x14ac:dyDescent="0.25">
      <c r="A171" t="s">
        <v>69</v>
      </c>
      <c r="B171">
        <v>35</v>
      </c>
      <c r="C171">
        <v>37.639129085184692</v>
      </c>
      <c r="D171" s="2">
        <v>3</v>
      </c>
      <c r="E171">
        <v>9.3953250461896207</v>
      </c>
      <c r="F171">
        <v>88.272132723558002</v>
      </c>
      <c r="G171">
        <v>1.1312015171580774</v>
      </c>
      <c r="H171" s="2">
        <v>0</v>
      </c>
      <c r="I171" s="2">
        <v>18</v>
      </c>
      <c r="J171" s="2">
        <v>21.799999999999997</v>
      </c>
      <c r="K171" s="2">
        <v>2.0300792031517356</v>
      </c>
      <c r="L171" s="2">
        <v>2.6</v>
      </c>
      <c r="M171" s="2">
        <v>43.951999999999998</v>
      </c>
      <c r="N171" s="2">
        <v>104</v>
      </c>
      <c r="P171">
        <f t="shared" si="11"/>
        <v>3882.0689655172414</v>
      </c>
      <c r="Q171">
        <v>1696</v>
      </c>
      <c r="R171" s="2">
        <v>4881</v>
      </c>
      <c r="S171">
        <v>2876416</v>
      </c>
      <c r="T171">
        <v>55.294509685558438</v>
      </c>
      <c r="U171">
        <v>0.6</v>
      </c>
      <c r="V171">
        <v>-0.51082562376599072</v>
      </c>
      <c r="W171" s="2">
        <f t="shared" si="9"/>
        <v>3763.9129085184691</v>
      </c>
      <c r="X171">
        <v>1.696</v>
      </c>
      <c r="Y171">
        <v>2.8764159999999999</v>
      </c>
      <c r="Z171">
        <f t="shared" si="10"/>
        <v>708.44749333945185</v>
      </c>
      <c r="AA171" s="3">
        <v>26.616676977779399</v>
      </c>
      <c r="AB171">
        <v>1696</v>
      </c>
      <c r="AC171">
        <v>2.5269537995223506E-2</v>
      </c>
    </row>
    <row r="172" spans="1:29" x14ac:dyDescent="0.25">
      <c r="A172" t="s">
        <v>72</v>
      </c>
      <c r="B172">
        <v>36</v>
      </c>
      <c r="C172">
        <v>8.9187245264924488</v>
      </c>
      <c r="D172" s="2">
        <v>3</v>
      </c>
      <c r="E172">
        <v>7.1654934750608454</v>
      </c>
      <c r="F172">
        <v>51.344296741139551</v>
      </c>
      <c r="G172">
        <v>-1.5899289050876422</v>
      </c>
      <c r="H172" s="2">
        <v>0</v>
      </c>
      <c r="I172" s="2">
        <v>21.700000000000003</v>
      </c>
      <c r="J172" s="2">
        <v>19</v>
      </c>
      <c r="K172" s="2">
        <v>2.0038558401182582</v>
      </c>
      <c r="L172" s="2">
        <v>1.4</v>
      </c>
      <c r="M172" s="2">
        <v>49.546999999999997</v>
      </c>
      <c r="N172" s="2">
        <v>21</v>
      </c>
      <c r="P172">
        <f t="shared" si="11"/>
        <v>6345</v>
      </c>
      <c r="Q172">
        <v>1721</v>
      </c>
      <c r="R172" s="2">
        <v>6157.5230000000001</v>
      </c>
      <c r="S172">
        <v>2961841</v>
      </c>
      <c r="T172">
        <v>55.512346300203568</v>
      </c>
      <c r="U172">
        <v>0.6088443396226414</v>
      </c>
      <c r="V172">
        <v>-0.49619264390629986</v>
      </c>
      <c r="W172" s="2">
        <f t="shared" si="9"/>
        <v>891.87245264924491</v>
      </c>
      <c r="X172">
        <v>1.7210000000000001</v>
      </c>
      <c r="Y172">
        <v>2.9618410000000002</v>
      </c>
      <c r="Z172">
        <f t="shared" si="10"/>
        <v>631.79166474888166</v>
      </c>
      <c r="AA172" s="3">
        <v>25.135466272756542</v>
      </c>
      <c r="AB172">
        <v>1721</v>
      </c>
      <c r="AC172">
        <v>-0.28257525035203873</v>
      </c>
    </row>
    <row r="173" spans="1:29" x14ac:dyDescent="0.25">
      <c r="A173" t="s">
        <v>73</v>
      </c>
      <c r="B173">
        <v>37</v>
      </c>
      <c r="C173">
        <v>20.345032718619869</v>
      </c>
      <c r="D173" s="2">
        <v>3</v>
      </c>
      <c r="E173">
        <v>8.6084953498230234</v>
      </c>
      <c r="F173">
        <v>74.10619218792462</v>
      </c>
      <c r="G173">
        <v>1.9774769698305485</v>
      </c>
      <c r="H173" s="2">
        <v>0</v>
      </c>
      <c r="I173" s="2">
        <v>14.3</v>
      </c>
      <c r="J173" s="2">
        <v>29.8</v>
      </c>
      <c r="K173" s="2">
        <v>1.1023946090386176</v>
      </c>
      <c r="L173" s="2">
        <v>2.6</v>
      </c>
      <c r="M173" s="2">
        <v>35.046999999999997</v>
      </c>
      <c r="N173" s="2">
        <v>59</v>
      </c>
      <c r="P173">
        <f t="shared" si="11"/>
        <v>758.25396825396831</v>
      </c>
      <c r="Q173">
        <v>1700</v>
      </c>
      <c r="R173" s="2">
        <v>5758.4359999999997</v>
      </c>
      <c r="S173">
        <v>2890000</v>
      </c>
      <c r="T173">
        <v>55.329549540034407</v>
      </c>
      <c r="U173">
        <v>0.60141509433962259</v>
      </c>
      <c r="V173">
        <v>-0.50846991007353171</v>
      </c>
      <c r="W173" s="2">
        <f t="shared" si="9"/>
        <v>2034.5032718619868</v>
      </c>
      <c r="X173">
        <v>1.7</v>
      </c>
      <c r="Y173">
        <v>2.89</v>
      </c>
      <c r="Z173">
        <f t="shared" si="10"/>
        <v>660.64486995276752</v>
      </c>
      <c r="AA173" s="3">
        <v>25.703012857499168</v>
      </c>
      <c r="AB173">
        <v>1700</v>
      </c>
      <c r="AC173">
        <v>1.02275733786184</v>
      </c>
    </row>
    <row r="174" spans="1:29" x14ac:dyDescent="0.25">
      <c r="A174" t="s">
        <v>74</v>
      </c>
      <c r="B174">
        <v>38</v>
      </c>
      <c r="C174">
        <v>20.929649815197646</v>
      </c>
      <c r="D174" s="2">
        <v>3</v>
      </c>
      <c r="E174">
        <v>9.335121088873489</v>
      </c>
      <c r="F174">
        <v>87.144485743930559</v>
      </c>
      <c r="G174">
        <v>0.67442011908188948</v>
      </c>
      <c r="H174" s="2">
        <v>0</v>
      </c>
      <c r="I174" s="2">
        <v>13.900000000000002</v>
      </c>
      <c r="J174" s="2">
        <v>33.299999999999997</v>
      </c>
      <c r="K174" s="2">
        <v>3.9</v>
      </c>
      <c r="L174" s="2">
        <v>1.6</v>
      </c>
      <c r="M174" s="2">
        <v>38.023000000000003</v>
      </c>
      <c r="N174" s="2">
        <v>117</v>
      </c>
      <c r="P174">
        <f t="shared" si="11"/>
        <v>5771.5789473684281</v>
      </c>
      <c r="Q174">
        <v>1687</v>
      </c>
      <c r="R174" s="2">
        <v>6223.8249999999998</v>
      </c>
      <c r="S174">
        <v>2845969</v>
      </c>
      <c r="T174">
        <v>55.215407746598814</v>
      </c>
      <c r="U174">
        <v>0.59681603773584901</v>
      </c>
      <c r="V174">
        <v>-0.51614635757187088</v>
      </c>
      <c r="W174" s="2">
        <f t="shared" si="9"/>
        <v>2092.9649815197645</v>
      </c>
      <c r="X174">
        <v>1.6870000000000001</v>
      </c>
      <c r="Y174">
        <v>2.8459690000000002</v>
      </c>
      <c r="Z174">
        <f t="shared" si="10"/>
        <v>291.45268331269102</v>
      </c>
      <c r="AA174" s="3">
        <v>-17.071985336002694</v>
      </c>
      <c r="AB174">
        <v>1687</v>
      </c>
      <c r="AC174">
        <v>0.30595798346867348</v>
      </c>
    </row>
    <row r="175" spans="1:29" x14ac:dyDescent="0.25">
      <c r="A175" t="s">
        <v>7</v>
      </c>
      <c r="B175">
        <v>39</v>
      </c>
      <c r="C175">
        <v>44.29178624279588</v>
      </c>
      <c r="D175" s="2">
        <v>3</v>
      </c>
      <c r="E175">
        <v>10.118881150390276</v>
      </c>
      <c r="F175">
        <v>102.39175573572363</v>
      </c>
      <c r="G175">
        <v>7.3542975658172995</v>
      </c>
      <c r="H175" s="2">
        <v>1</v>
      </c>
      <c r="I175" s="2">
        <v>5.5</v>
      </c>
      <c r="J175" s="2">
        <v>13.3</v>
      </c>
      <c r="K175" s="2">
        <v>1.611621959919042</v>
      </c>
      <c r="L175" s="2">
        <v>36.299999999999997</v>
      </c>
      <c r="M175" s="2">
        <v>50.161000000000001</v>
      </c>
      <c r="N175" s="2">
        <v>776</v>
      </c>
      <c r="P175">
        <f t="shared" si="11"/>
        <v>15.872429089931446</v>
      </c>
      <c r="Q175">
        <v>89676</v>
      </c>
      <c r="R175" s="2">
        <v>89628</v>
      </c>
      <c r="S175">
        <v>8041784976</v>
      </c>
      <c r="T175">
        <v>130.05026841413286</v>
      </c>
      <c r="U175">
        <v>255.8</v>
      </c>
      <c r="V175">
        <v>5.5443958891447425</v>
      </c>
      <c r="W175" s="2">
        <f t="shared" si="9"/>
        <v>4429.1786242795879</v>
      </c>
      <c r="X175">
        <v>89.676000000000002</v>
      </c>
      <c r="Y175">
        <v>8041.7849759999999</v>
      </c>
      <c r="Z175">
        <f t="shared" si="10"/>
        <v>320.75248806178644</v>
      </c>
      <c r="AA175" s="3">
        <v>-17.909564150525451</v>
      </c>
      <c r="AB175">
        <v>89676</v>
      </c>
      <c r="AC175">
        <v>1.3179662297958608</v>
      </c>
    </row>
    <row r="176" spans="1:29" x14ac:dyDescent="0.25">
      <c r="A176" t="s">
        <v>8</v>
      </c>
      <c r="B176">
        <v>40</v>
      </c>
      <c r="C176">
        <v>25.565019875070981</v>
      </c>
      <c r="D176" s="2">
        <v>3</v>
      </c>
      <c r="E176">
        <v>10.589987690374279</v>
      </c>
      <c r="F176">
        <v>112.14783928227877</v>
      </c>
      <c r="G176">
        <v>3.9130191851565894</v>
      </c>
      <c r="H176" s="2">
        <v>1</v>
      </c>
      <c r="I176" s="2">
        <v>19</v>
      </c>
      <c r="J176" s="2">
        <v>18.100000000000001</v>
      </c>
      <c r="K176" s="2">
        <v>0.66355530431576759</v>
      </c>
      <c r="L176" s="2">
        <v>5.6</v>
      </c>
      <c r="M176" s="2">
        <v>51.706000000000003</v>
      </c>
      <c r="N176" s="2">
        <v>167</v>
      </c>
      <c r="P176">
        <f t="shared" si="11"/>
        <v>793.90873015873012</v>
      </c>
      <c r="Q176">
        <v>92063</v>
      </c>
      <c r="R176" s="2">
        <v>91534</v>
      </c>
      <c r="S176">
        <v>8475595969</v>
      </c>
      <c r="T176">
        <v>130.65012137408348</v>
      </c>
      <c r="U176">
        <v>262.6088964717427</v>
      </c>
      <c r="V176">
        <v>5.5706658397096973</v>
      </c>
      <c r="W176" s="2">
        <f t="shared" si="9"/>
        <v>2556.501987507098</v>
      </c>
      <c r="X176">
        <v>92.063000000000002</v>
      </c>
      <c r="Y176">
        <v>8475.595969</v>
      </c>
      <c r="Z176">
        <f t="shared" si="10"/>
        <v>311.63004212575294</v>
      </c>
      <c r="AA176" s="3">
        <v>-17.653046256262769</v>
      </c>
      <c r="AB176">
        <v>92063</v>
      </c>
      <c r="AC176">
        <v>1.1976810799629189</v>
      </c>
    </row>
    <row r="177" spans="1:29" x14ac:dyDescent="0.25">
      <c r="A177" t="s">
        <v>10</v>
      </c>
      <c r="B177">
        <v>41</v>
      </c>
      <c r="C177">
        <v>19.349481888229565</v>
      </c>
      <c r="D177" s="2">
        <v>3</v>
      </c>
      <c r="E177">
        <v>10.205035547224519</v>
      </c>
      <c r="F177">
        <v>104.14275052011602</v>
      </c>
      <c r="G177">
        <v>2.6871628661219735</v>
      </c>
      <c r="H177" s="2">
        <v>1</v>
      </c>
      <c r="I177" s="2">
        <v>15.399999999999999</v>
      </c>
      <c r="J177" s="2">
        <v>29.6</v>
      </c>
      <c r="K177" s="2">
        <v>1.4391718370761386</v>
      </c>
      <c r="L177" s="2">
        <v>2.6</v>
      </c>
      <c r="M177" s="2">
        <v>37.347000000000001</v>
      </c>
      <c r="N177" s="2">
        <v>166</v>
      </c>
      <c r="P177">
        <f t="shared" si="11"/>
        <v>1840.6474820143876</v>
      </c>
      <c r="Q177">
        <v>93426</v>
      </c>
      <c r="R177" s="2">
        <v>96292</v>
      </c>
      <c r="S177">
        <v>8728417476</v>
      </c>
      <c r="T177">
        <v>130.9863072958417</v>
      </c>
      <c r="U177">
        <v>266.49684196440523</v>
      </c>
      <c r="V177">
        <v>5.5853623934959318</v>
      </c>
      <c r="W177" s="2">
        <f t="shared" si="9"/>
        <v>1934.9481888229566</v>
      </c>
      <c r="X177">
        <v>93.426000000000002</v>
      </c>
      <c r="Y177">
        <v>8728.4174760000005</v>
      </c>
      <c r="Z177">
        <f t="shared" si="10"/>
        <v>298.01389006899961</v>
      </c>
      <c r="AA177" s="3">
        <v>-17.263078811990624</v>
      </c>
      <c r="AB177">
        <v>93426</v>
      </c>
      <c r="AC177">
        <v>1.2638492574788764</v>
      </c>
    </row>
    <row r="178" spans="1:29" x14ac:dyDescent="0.25">
      <c r="A178" t="s">
        <v>11</v>
      </c>
      <c r="B178">
        <v>42</v>
      </c>
      <c r="C178">
        <v>18.966995877942843</v>
      </c>
      <c r="D178" s="2">
        <v>3</v>
      </c>
      <c r="E178">
        <v>10.119002076685847</v>
      </c>
      <c r="F178">
        <v>102.39420302797248</v>
      </c>
      <c r="G178">
        <v>3.3123264849063823</v>
      </c>
      <c r="H178" s="2">
        <v>1</v>
      </c>
      <c r="I178" s="2">
        <v>18.700000000000003</v>
      </c>
      <c r="J178" s="2">
        <v>20</v>
      </c>
      <c r="K178" s="2">
        <v>0.83112712227385555</v>
      </c>
      <c r="L178" s="2">
        <v>2.2999999999999998</v>
      </c>
      <c r="M178" s="2">
        <v>46.902999999999999</v>
      </c>
      <c r="N178" s="2">
        <v>138</v>
      </c>
      <c r="P178">
        <f t="shared" si="11"/>
        <v>903.86100386100418</v>
      </c>
      <c r="Q178">
        <v>94848</v>
      </c>
      <c r="R178" s="2">
        <v>99221</v>
      </c>
      <c r="S178">
        <v>8996143104</v>
      </c>
      <c r="T178">
        <v>131.33230798177806</v>
      </c>
      <c r="U178">
        <v>270.55308443730769</v>
      </c>
      <c r="V178">
        <v>5.600468324642156</v>
      </c>
      <c r="W178" s="2">
        <f t="shared" si="9"/>
        <v>1896.6995877942843</v>
      </c>
      <c r="X178">
        <v>94.847999999999999</v>
      </c>
      <c r="Y178">
        <v>8996.1431040000007</v>
      </c>
      <c r="Z178">
        <f t="shared" si="10"/>
        <v>2.2867998213112872</v>
      </c>
      <c r="AA178" s="3">
        <v>-1.5122168565755665</v>
      </c>
      <c r="AB178">
        <v>94848</v>
      </c>
      <c r="AC178">
        <v>1.3245176556945293</v>
      </c>
    </row>
    <row r="179" spans="1:29" x14ac:dyDescent="0.25">
      <c r="A179" t="s">
        <v>14</v>
      </c>
      <c r="B179">
        <v>43</v>
      </c>
      <c r="C179">
        <v>50.479659713109193</v>
      </c>
      <c r="D179" s="2">
        <v>3</v>
      </c>
      <c r="E179">
        <v>10.730159875701064</v>
      </c>
      <c r="F179">
        <v>115.13633095810508</v>
      </c>
      <c r="G179">
        <v>7.408596214510081</v>
      </c>
      <c r="H179" s="2">
        <v>1</v>
      </c>
      <c r="I179" s="2">
        <v>17.3</v>
      </c>
      <c r="J179" s="2">
        <v>21.7</v>
      </c>
      <c r="K179" s="2">
        <v>0.41982654063903296</v>
      </c>
      <c r="L179" s="2">
        <v>24.1</v>
      </c>
      <c r="M179" s="2">
        <v>55.292999999999999</v>
      </c>
      <c r="N179" s="2">
        <v>161</v>
      </c>
      <c r="P179">
        <f t="shared" si="11"/>
        <v>27.703635808127071</v>
      </c>
      <c r="Q179">
        <v>125083</v>
      </c>
      <c r="R179" s="2">
        <v>108570</v>
      </c>
      <c r="S179">
        <v>15645756889</v>
      </c>
      <c r="T179">
        <v>137.75089672315212</v>
      </c>
      <c r="U179">
        <v>1348.8</v>
      </c>
      <c r="V179">
        <v>7.2069705872475911</v>
      </c>
      <c r="W179" s="2">
        <f t="shared" si="9"/>
        <v>5047.9659713109195</v>
      </c>
      <c r="X179">
        <v>125.083</v>
      </c>
      <c r="Y179">
        <v>15645.756889</v>
      </c>
      <c r="Z179">
        <f t="shared" si="10"/>
        <v>3.6680410372584329</v>
      </c>
      <c r="AA179" s="3">
        <v>-1.9152130527067825</v>
      </c>
      <c r="AB179">
        <v>125083</v>
      </c>
      <c r="AC179">
        <v>-1.2181540041167527</v>
      </c>
    </row>
    <row r="180" spans="1:29" x14ac:dyDescent="0.25">
      <c r="A180" t="s">
        <v>15</v>
      </c>
      <c r="B180">
        <v>44</v>
      </c>
      <c r="C180">
        <v>4.68918684189366</v>
      </c>
      <c r="D180" s="2">
        <v>3</v>
      </c>
      <c r="E180">
        <v>10.848812677328631</v>
      </c>
      <c r="F180">
        <v>117.69673650776642</v>
      </c>
      <c r="G180">
        <v>7.6544872883916053</v>
      </c>
      <c r="H180" s="2">
        <v>1</v>
      </c>
      <c r="I180" s="2">
        <v>16.600000000000001</v>
      </c>
      <c r="J180" s="2">
        <v>20.399999999999999</v>
      </c>
      <c r="K180" s="2">
        <v>0.61129167585289768</v>
      </c>
      <c r="L180" s="2">
        <v>34.6</v>
      </c>
      <c r="M180" s="2">
        <v>46.353999999999999</v>
      </c>
      <c r="N180" s="2">
        <v>141</v>
      </c>
      <c r="P180">
        <f t="shared" si="11"/>
        <v>24.393711872360409</v>
      </c>
      <c r="Q180">
        <v>124849</v>
      </c>
      <c r="R180" s="2">
        <v>112191</v>
      </c>
      <c r="S180">
        <v>15587272801</v>
      </c>
      <c r="T180">
        <v>137.70694593344928</v>
      </c>
      <c r="U180">
        <v>1346.2767218566871</v>
      </c>
      <c r="V180">
        <v>7.205098077377925</v>
      </c>
      <c r="W180" s="2">
        <f t="shared" si="9"/>
        <v>468.91868418936599</v>
      </c>
      <c r="X180">
        <v>124.849</v>
      </c>
      <c r="Y180">
        <v>15587.272800999999</v>
      </c>
      <c r="Z180">
        <f t="shared" si="10"/>
        <v>1.4780002511129273</v>
      </c>
      <c r="AA180" s="3">
        <v>-1.2157303365109087</v>
      </c>
      <c r="AB180">
        <v>124849</v>
      </c>
      <c r="AC180">
        <v>-1.181435602410998</v>
      </c>
    </row>
    <row r="181" spans="1:29" x14ac:dyDescent="0.25">
      <c r="A181" t="s">
        <v>17</v>
      </c>
      <c r="B181">
        <v>45</v>
      </c>
      <c r="C181">
        <v>19.646243117843682</v>
      </c>
      <c r="D181" s="2">
        <v>3</v>
      </c>
      <c r="E181">
        <v>11.673239966501093</v>
      </c>
      <c r="F181">
        <v>136.26453131551844</v>
      </c>
      <c r="G181">
        <v>7.6656495039156773</v>
      </c>
      <c r="H181" s="2">
        <v>1</v>
      </c>
      <c r="I181" s="2">
        <v>15.799999999999999</v>
      </c>
      <c r="J181" s="2">
        <v>18.899999999999999</v>
      </c>
      <c r="K181" s="2">
        <v>1.6951111426715157</v>
      </c>
      <c r="L181" s="2">
        <v>27.3</v>
      </c>
      <c r="M181" s="2">
        <v>48.563000000000002</v>
      </c>
      <c r="N181" s="2">
        <v>475</v>
      </c>
      <c r="P181">
        <f t="shared" si="11"/>
        <v>55.01415207483808</v>
      </c>
      <c r="Q181">
        <v>126125</v>
      </c>
      <c r="R181" s="2">
        <v>115295</v>
      </c>
      <c r="S181">
        <v>15907515625</v>
      </c>
      <c r="T181">
        <v>137.94570051816436</v>
      </c>
      <c r="U181">
        <v>1360.0361360056922</v>
      </c>
      <c r="V181">
        <v>7.2152665489695265</v>
      </c>
      <c r="W181" s="2">
        <f t="shared" si="9"/>
        <v>1964.6243117843683</v>
      </c>
      <c r="X181">
        <v>126.125</v>
      </c>
      <c r="Y181">
        <v>15907.515625</v>
      </c>
      <c r="Z181">
        <f t="shared" si="10"/>
        <v>3.8730522051683889</v>
      </c>
      <c r="AA181" s="3">
        <v>-1.9680071659342069</v>
      </c>
      <c r="AB181">
        <v>126125</v>
      </c>
      <c r="AC181">
        <v>-1.1912901519051173</v>
      </c>
    </row>
    <row r="182" spans="1:29" x14ac:dyDescent="0.25">
      <c r="A182" t="s">
        <v>20</v>
      </c>
      <c r="B182">
        <v>46</v>
      </c>
      <c r="C182">
        <v>28.839454867689302</v>
      </c>
      <c r="D182" s="2">
        <v>3</v>
      </c>
      <c r="E182">
        <v>7.5202345564746276</v>
      </c>
      <c r="F182">
        <v>56.553927784395135</v>
      </c>
      <c r="G182">
        <v>3.1788952271161373</v>
      </c>
      <c r="H182" s="2">
        <v>1</v>
      </c>
      <c r="I182" s="2">
        <v>18</v>
      </c>
      <c r="J182" s="2">
        <v>21.1</v>
      </c>
      <c r="K182" s="2">
        <v>22.503128326971762</v>
      </c>
      <c r="L182" s="2">
        <v>24.5</v>
      </c>
      <c r="M182" s="2">
        <v>42.661999999999999</v>
      </c>
      <c r="N182" s="2">
        <v>54</v>
      </c>
      <c r="P182">
        <f t="shared" si="11"/>
        <v>76.810344827586206</v>
      </c>
      <c r="Q182">
        <v>127740</v>
      </c>
      <c r="R182" s="2">
        <v>117603</v>
      </c>
      <c r="S182">
        <v>16317507600</v>
      </c>
      <c r="T182">
        <v>138.24473743424139</v>
      </c>
      <c r="U182">
        <v>1377.4510684905224</v>
      </c>
      <c r="V182">
        <v>7.227990018429197</v>
      </c>
      <c r="W182" s="2">
        <f t="shared" si="9"/>
        <v>2883.9454867689301</v>
      </c>
      <c r="X182">
        <v>127.74</v>
      </c>
      <c r="Y182">
        <v>16317.507600000001</v>
      </c>
      <c r="Z182">
        <f t="shared" si="10"/>
        <v>94.469914164791959</v>
      </c>
      <c r="AA182" s="3">
        <v>-9.7195634760410901</v>
      </c>
      <c r="AB182">
        <v>127740</v>
      </c>
      <c r="AC182">
        <v>-1.1775819566292431</v>
      </c>
    </row>
    <row r="183" spans="1:29" x14ac:dyDescent="0.25">
      <c r="A183" t="s">
        <v>26</v>
      </c>
      <c r="B183">
        <v>47</v>
      </c>
      <c r="C183">
        <v>29.7924570408391</v>
      </c>
      <c r="D183" s="2">
        <v>3</v>
      </c>
      <c r="E183">
        <v>10.086600462793985</v>
      </c>
      <c r="F183">
        <v>101.73950889603583</v>
      </c>
      <c r="G183">
        <v>6.3458647483552273</v>
      </c>
      <c r="H183" s="2">
        <v>1</v>
      </c>
      <c r="I183" s="2">
        <v>18.2</v>
      </c>
      <c r="J183" s="2">
        <v>19.399999999999999</v>
      </c>
      <c r="K183" s="2">
        <v>1.8362262536706582</v>
      </c>
      <c r="L183" s="2">
        <v>4.3</v>
      </c>
      <c r="M183" s="2">
        <v>47.149000000000001</v>
      </c>
      <c r="N183" s="2">
        <v>116</v>
      </c>
      <c r="P183">
        <f>EXP(E187-G183)</f>
        <v>62.345408583025026</v>
      </c>
      <c r="Q183">
        <v>14441</v>
      </c>
      <c r="R183" s="2">
        <v>39869</v>
      </c>
      <c r="S183">
        <v>208542481</v>
      </c>
      <c r="T183">
        <v>91.734763569742498</v>
      </c>
      <c r="U183">
        <v>12.6</v>
      </c>
      <c r="V183">
        <v>2.5336968139574321</v>
      </c>
      <c r="W183" s="2">
        <f t="shared" si="9"/>
        <v>2979.2457040839099</v>
      </c>
      <c r="X183">
        <v>14.441000000000001</v>
      </c>
      <c r="Y183">
        <v>208.54248100000001</v>
      </c>
      <c r="Z183">
        <f t="shared" si="10"/>
        <v>13.146602626364469</v>
      </c>
      <c r="AA183" s="3">
        <v>3.6258244064439289</v>
      </c>
      <c r="AB183">
        <v>14441</v>
      </c>
      <c r="AC183">
        <v>-1.0006701245719547</v>
      </c>
    </row>
    <row r="184" spans="1:29" x14ac:dyDescent="0.25">
      <c r="A184" t="s">
        <v>29</v>
      </c>
      <c r="B184">
        <v>48</v>
      </c>
      <c r="C184">
        <v>4.1373816886889703</v>
      </c>
      <c r="D184" s="2">
        <v>3</v>
      </c>
      <c r="E184">
        <v>10.519618690447389</v>
      </c>
      <c r="F184">
        <v>110.66237739241005</v>
      </c>
      <c r="G184">
        <v>7.8953909257630528</v>
      </c>
      <c r="H184" s="2">
        <v>1</v>
      </c>
      <c r="I184" s="2">
        <v>13.7</v>
      </c>
      <c r="J184" s="2">
        <v>23.799999999999997</v>
      </c>
      <c r="K184" s="2">
        <v>0.63591431369803053</v>
      </c>
      <c r="L184" s="2">
        <v>9.6999999999999993</v>
      </c>
      <c r="M184" s="2">
        <v>51.481000000000002</v>
      </c>
      <c r="N184" s="2">
        <v>331</v>
      </c>
      <c r="P184">
        <f t="shared" ref="P184:P215" si="12">EXP(E184-G184)</f>
        <v>13.793917921464418</v>
      </c>
      <c r="Q184">
        <v>14265</v>
      </c>
      <c r="R184" s="2">
        <v>41595.148000000001</v>
      </c>
      <c r="S184">
        <v>203490225</v>
      </c>
      <c r="T184">
        <v>91.500019681972049</v>
      </c>
      <c r="U184">
        <v>12.446437227338826</v>
      </c>
      <c r="V184">
        <v>2.5214344154784674</v>
      </c>
      <c r="W184" s="2">
        <f t="shared" si="9"/>
        <v>413.73816886889705</v>
      </c>
      <c r="X184">
        <v>14.265000000000001</v>
      </c>
      <c r="Y184">
        <v>203.49022500000001</v>
      </c>
      <c r="Z184">
        <f t="shared" si="10"/>
        <v>29.325245029007302</v>
      </c>
      <c r="AA184" s="3">
        <v>5.4152788505309033</v>
      </c>
      <c r="AB184">
        <v>14265</v>
      </c>
      <c r="AC184">
        <v>-1.0067619938698598</v>
      </c>
    </row>
    <row r="185" spans="1:29" x14ac:dyDescent="0.25">
      <c r="A185" t="s">
        <v>37</v>
      </c>
      <c r="B185">
        <v>49</v>
      </c>
      <c r="C185">
        <v>5.3386405388854872</v>
      </c>
      <c r="D185" s="2">
        <v>3</v>
      </c>
      <c r="E185">
        <v>11.432929422874503</v>
      </c>
      <c r="F185">
        <v>130.71187518842953</v>
      </c>
      <c r="G185">
        <v>7.4051666386081791</v>
      </c>
      <c r="H185" s="2">
        <v>1</v>
      </c>
      <c r="I185" s="2">
        <v>16.799999999999997</v>
      </c>
      <c r="J185" s="2">
        <v>17.600000000000001</v>
      </c>
      <c r="K185" s="2">
        <v>1.3730734660502963</v>
      </c>
      <c r="L185" s="2">
        <v>18.8</v>
      </c>
      <c r="M185" s="2">
        <v>47.887</v>
      </c>
      <c r="N185" s="2">
        <v>327</v>
      </c>
      <c r="P185">
        <f t="shared" si="12"/>
        <v>56.135184143062574</v>
      </c>
      <c r="Q185">
        <v>14102</v>
      </c>
      <c r="R185" s="2">
        <v>34806.614000000001</v>
      </c>
      <c r="S185">
        <v>198866404</v>
      </c>
      <c r="T185">
        <v>91.28029006678193</v>
      </c>
      <c r="U185">
        <v>12.30421715947649</v>
      </c>
      <c r="V185">
        <v>2.5099420621098529</v>
      </c>
      <c r="W185" s="2">
        <f t="shared" si="9"/>
        <v>533.86405388854871</v>
      </c>
      <c r="X185">
        <v>14.102</v>
      </c>
      <c r="Y185">
        <v>198.86640399999999</v>
      </c>
      <c r="Z185">
        <f t="shared" si="10"/>
        <v>7.1253867236163346</v>
      </c>
      <c r="AA185" s="3">
        <v>-2.6693420019953109</v>
      </c>
      <c r="AB185">
        <v>14102</v>
      </c>
      <c r="AC185">
        <v>-0.9337889234568949</v>
      </c>
    </row>
    <row r="186" spans="1:29" x14ac:dyDescent="0.25">
      <c r="A186" t="s">
        <v>39</v>
      </c>
      <c r="B186">
        <v>50</v>
      </c>
      <c r="C186">
        <v>19.574250681198908</v>
      </c>
      <c r="D186" s="2">
        <v>3</v>
      </c>
      <c r="E186">
        <v>11.116306117506067</v>
      </c>
      <c r="F186">
        <v>123.57226169810281</v>
      </c>
      <c r="G186">
        <v>6.7920241603635256</v>
      </c>
      <c r="H186" s="2">
        <v>1</v>
      </c>
      <c r="I186" s="2">
        <v>17.8</v>
      </c>
      <c r="J186" s="2">
        <v>19.399999999999999</v>
      </c>
      <c r="K186" s="2">
        <v>0.65294169784632128</v>
      </c>
      <c r="L186" s="2">
        <v>14.7</v>
      </c>
      <c r="M186" s="2">
        <v>52.030999999999999</v>
      </c>
      <c r="N186" s="2">
        <v>247</v>
      </c>
      <c r="P186">
        <f t="shared" si="12"/>
        <v>75.511273058528829</v>
      </c>
      <c r="Q186">
        <v>13862</v>
      </c>
      <c r="R186" s="2">
        <v>32278.964</v>
      </c>
      <c r="S186">
        <v>192155044</v>
      </c>
      <c r="T186">
        <v>90.95258678143459</v>
      </c>
      <c r="U186">
        <v>12.094813378574891</v>
      </c>
      <c r="V186">
        <v>2.4927767143087971</v>
      </c>
      <c r="W186" s="2">
        <f t="shared" si="9"/>
        <v>1957.4250681198907</v>
      </c>
      <c r="X186">
        <v>13.862</v>
      </c>
      <c r="Y186">
        <v>192.155044</v>
      </c>
      <c r="Z186">
        <f t="shared" si="10"/>
        <v>330.63635040343144</v>
      </c>
      <c r="AA186" s="3">
        <v>18.183408657439106</v>
      </c>
      <c r="AB186">
        <v>13862</v>
      </c>
      <c r="AC186">
        <v>-0.92965873629720897</v>
      </c>
    </row>
    <row r="187" spans="1:29" x14ac:dyDescent="0.25">
      <c r="A187" t="s">
        <v>40</v>
      </c>
      <c r="B187">
        <v>51</v>
      </c>
      <c r="C187">
        <v>9.6160754378087123</v>
      </c>
      <c r="D187" s="2">
        <v>3</v>
      </c>
      <c r="E187">
        <v>10.478554778363584</v>
      </c>
      <c r="F187">
        <v>109.8001102431663</v>
      </c>
      <c r="G187">
        <v>4.0744429476310922</v>
      </c>
      <c r="H187" s="2">
        <v>1</v>
      </c>
      <c r="I187" s="2">
        <v>20.200000000000003</v>
      </c>
      <c r="J187" s="2">
        <v>15.5</v>
      </c>
      <c r="K187" s="2">
        <v>1.0540641505951192</v>
      </c>
      <c r="L187" s="2">
        <v>4.0999999999999996</v>
      </c>
      <c r="M187" s="2">
        <v>47.121000000000002</v>
      </c>
      <c r="N187" s="2">
        <v>161</v>
      </c>
      <c r="P187">
        <f t="shared" si="12"/>
        <v>604.32481751824844</v>
      </c>
      <c r="Q187">
        <v>14997</v>
      </c>
      <c r="R187" s="2">
        <v>18926</v>
      </c>
      <c r="S187">
        <v>224910009</v>
      </c>
      <c r="T187">
        <v>92.459868363952609</v>
      </c>
      <c r="U187">
        <v>493.4</v>
      </c>
      <c r="V187">
        <v>6.2013202040952562</v>
      </c>
      <c r="W187" s="2">
        <f t="shared" si="9"/>
        <v>961.6075437808712</v>
      </c>
      <c r="X187">
        <v>14.997</v>
      </c>
      <c r="Y187">
        <v>224.910009</v>
      </c>
      <c r="Z187">
        <f t="shared" si="10"/>
        <v>68.737229146567728</v>
      </c>
      <c r="AA187" s="3">
        <v>8.290791828683659</v>
      </c>
      <c r="AB187">
        <v>14997</v>
      </c>
      <c r="AC187">
        <v>-0.60114161355365248</v>
      </c>
    </row>
    <row r="188" spans="1:29" x14ac:dyDescent="0.25">
      <c r="A188" t="s">
        <v>41</v>
      </c>
      <c r="B188">
        <v>52</v>
      </c>
      <c r="C188">
        <v>8.6522751764174224</v>
      </c>
      <c r="D188" s="2">
        <v>3</v>
      </c>
      <c r="E188">
        <v>10.210126306337397</v>
      </c>
      <c r="F188">
        <v>104.24667919136294</v>
      </c>
      <c r="G188">
        <v>6.6881109275755994</v>
      </c>
      <c r="H188" s="2">
        <v>1</v>
      </c>
      <c r="I188" s="2">
        <v>19.899999999999999</v>
      </c>
      <c r="J188" s="2">
        <v>18.3</v>
      </c>
      <c r="K188" s="2">
        <v>2.6916369826319362</v>
      </c>
      <c r="L188" s="2">
        <v>6</v>
      </c>
      <c r="M188" s="2">
        <v>46.338000000000001</v>
      </c>
      <c r="N188" s="2">
        <v>125</v>
      </c>
      <c r="P188">
        <f t="shared" si="12"/>
        <v>33.852585541548741</v>
      </c>
      <c r="Q188">
        <v>14591</v>
      </c>
      <c r="R188" s="2">
        <v>19609.947</v>
      </c>
      <c r="S188">
        <v>212897281</v>
      </c>
      <c r="T188">
        <v>91.932815623224286</v>
      </c>
      <c r="U188">
        <v>480.04263519370539</v>
      </c>
      <c r="V188">
        <v>6.1738749232775989</v>
      </c>
      <c r="W188" s="2">
        <f t="shared" si="9"/>
        <v>865.22751764174222</v>
      </c>
      <c r="X188">
        <v>14.590999999999999</v>
      </c>
      <c r="Y188">
        <v>212.89728099999999</v>
      </c>
      <c r="Z188">
        <f t="shared" si="10"/>
        <v>44.329871821411686</v>
      </c>
      <c r="AA188" s="3">
        <v>6.6580681748846402</v>
      </c>
      <c r="AB188">
        <v>14591</v>
      </c>
      <c r="AC188">
        <v>-0.4979917310576058</v>
      </c>
    </row>
    <row r="189" spans="1:29" x14ac:dyDescent="0.25">
      <c r="A189" t="s">
        <v>43</v>
      </c>
      <c r="B189">
        <v>53</v>
      </c>
      <c r="C189">
        <v>46.996416579667617</v>
      </c>
      <c r="D189" s="2">
        <v>3</v>
      </c>
      <c r="E189">
        <v>10.006314862335598</v>
      </c>
      <c r="F189">
        <v>100.12633712419829</v>
      </c>
      <c r="G189">
        <v>2.4799185648755944</v>
      </c>
      <c r="H189" s="2">
        <v>1</v>
      </c>
      <c r="I189" s="2">
        <v>17.5</v>
      </c>
      <c r="J189" s="2">
        <v>19.7</v>
      </c>
      <c r="K189" s="2">
        <v>6.398827566930418</v>
      </c>
      <c r="L189" s="2">
        <v>10</v>
      </c>
      <c r="M189" s="2">
        <v>40.298999999999999</v>
      </c>
      <c r="N189" s="2">
        <v>185</v>
      </c>
      <c r="P189">
        <f t="shared" si="12"/>
        <v>1856.403508771929</v>
      </c>
      <c r="Q189">
        <v>14627</v>
      </c>
      <c r="R189" s="2">
        <v>20804.115000000002</v>
      </c>
      <c r="S189">
        <v>213949129</v>
      </c>
      <c r="T189">
        <v>91.980076667428307</v>
      </c>
      <c r="U189">
        <v>481.22703207308126</v>
      </c>
      <c r="V189">
        <v>6.1763391589006646</v>
      </c>
      <c r="W189" s="2">
        <f t="shared" si="9"/>
        <v>4699.6416579667621</v>
      </c>
      <c r="X189">
        <v>14.627000000000001</v>
      </c>
      <c r="Y189">
        <v>213.949129</v>
      </c>
      <c r="Z189">
        <f t="shared" si="10"/>
        <v>34.739924219101084</v>
      </c>
      <c r="AA189" s="3">
        <v>5.8940583827360484</v>
      </c>
      <c r="AB189">
        <v>14627</v>
      </c>
      <c r="AC189">
        <v>-0.56065579216975181</v>
      </c>
    </row>
    <row r="190" spans="1:29" x14ac:dyDescent="0.25">
      <c r="A190" t="s">
        <v>46</v>
      </c>
      <c r="B190">
        <v>54</v>
      </c>
      <c r="C190">
        <v>43.89545420011649</v>
      </c>
      <c r="D190" s="2">
        <v>3</v>
      </c>
      <c r="E190">
        <v>10.512083962693172</v>
      </c>
      <c r="F190">
        <v>110.50390923871097</v>
      </c>
      <c r="G190">
        <v>7.793281690612047</v>
      </c>
      <c r="H190" s="2">
        <v>1</v>
      </c>
      <c r="I190" s="2">
        <v>14.399999999999999</v>
      </c>
      <c r="J190" s="2">
        <v>19.7</v>
      </c>
      <c r="K190" s="2">
        <v>0.66782290782970544</v>
      </c>
      <c r="L190" s="2">
        <v>26.5</v>
      </c>
      <c r="M190" s="2">
        <v>51.311999999999998</v>
      </c>
      <c r="N190" s="2">
        <v>150</v>
      </c>
      <c r="P190">
        <f t="shared" si="12"/>
        <v>15.16215123331984</v>
      </c>
      <c r="Q190">
        <v>14718</v>
      </c>
      <c r="R190" s="2">
        <v>20643.573</v>
      </c>
      <c r="S190">
        <v>216619524</v>
      </c>
      <c r="T190">
        <v>92.099079129958298</v>
      </c>
      <c r="U190">
        <v>484.22092418483692</v>
      </c>
      <c r="V190">
        <v>6.1825412575001204</v>
      </c>
      <c r="W190" s="2">
        <f t="shared" si="9"/>
        <v>4389.5454200116492</v>
      </c>
      <c r="X190">
        <v>14.718</v>
      </c>
      <c r="Y190">
        <v>216.61952400000001</v>
      </c>
      <c r="Z190">
        <f t="shared" si="10"/>
        <v>576.14906725361357</v>
      </c>
      <c r="AA190" s="3">
        <v>-24.00310536688146</v>
      </c>
      <c r="AB190">
        <v>14718</v>
      </c>
      <c r="AC190">
        <v>-0.39206353038647596</v>
      </c>
    </row>
    <row r="191" spans="1:29" x14ac:dyDescent="0.25">
      <c r="A191" t="s">
        <v>47</v>
      </c>
      <c r="B191">
        <v>55</v>
      </c>
      <c r="C191">
        <v>28.780365400470792</v>
      </c>
      <c r="D191" s="2">
        <v>3</v>
      </c>
      <c r="E191">
        <v>12.052315221700972</v>
      </c>
      <c r="F191">
        <v>145.25830220324497</v>
      </c>
      <c r="G191">
        <v>5.7975483320546362</v>
      </c>
      <c r="H191" s="2">
        <v>1</v>
      </c>
      <c r="I191" s="2">
        <v>18.600000000000001</v>
      </c>
      <c r="J191" s="2">
        <v>17.7</v>
      </c>
      <c r="K191" s="2">
        <v>1.6989188560665336</v>
      </c>
      <c r="L191" s="2">
        <v>6.7</v>
      </c>
      <c r="M191" s="2">
        <v>46.103000000000002</v>
      </c>
      <c r="N191" s="2">
        <v>692</v>
      </c>
      <c r="P191">
        <f t="shared" si="12"/>
        <v>520.48802946593037</v>
      </c>
      <c r="Q191">
        <v>17345</v>
      </c>
      <c r="R191" s="2">
        <v>23133</v>
      </c>
      <c r="S191">
        <v>300849025</v>
      </c>
      <c r="T191">
        <v>95.27828372222929</v>
      </c>
      <c r="U191">
        <v>10</v>
      </c>
      <c r="V191">
        <v>2.3025850929940459</v>
      </c>
      <c r="W191" s="2">
        <f t="shared" si="9"/>
        <v>2878.0365400470791</v>
      </c>
      <c r="X191">
        <v>17.344999999999999</v>
      </c>
      <c r="Y191">
        <v>300.84902499999998</v>
      </c>
      <c r="Z191">
        <f t="shared" si="10"/>
        <v>561.63670164047539</v>
      </c>
      <c r="AA191" s="3">
        <v>-23.698875535359804</v>
      </c>
      <c r="AB191">
        <v>17345</v>
      </c>
      <c r="AC191">
        <v>-0.39843091060551022</v>
      </c>
    </row>
    <row r="192" spans="1:29" x14ac:dyDescent="0.25">
      <c r="A192" t="s">
        <v>50</v>
      </c>
      <c r="B192">
        <v>56</v>
      </c>
      <c r="C192">
        <v>25.684376687575295</v>
      </c>
      <c r="D192" s="2">
        <v>3</v>
      </c>
      <c r="E192">
        <v>11.44492495806948</v>
      </c>
      <c r="F192">
        <v>130.9863072958417</v>
      </c>
      <c r="G192">
        <v>5.5853623934959318</v>
      </c>
      <c r="H192" s="2">
        <v>1</v>
      </c>
      <c r="I192" s="2">
        <v>23.5</v>
      </c>
      <c r="J192" s="2">
        <v>12.1</v>
      </c>
      <c r="K192" s="2">
        <v>3.8101242464178156</v>
      </c>
      <c r="L192" s="2">
        <v>12.5</v>
      </c>
      <c r="M192" s="2">
        <v>44.563000000000002</v>
      </c>
      <c r="N192" s="2">
        <v>420</v>
      </c>
      <c r="P192">
        <f t="shared" si="12"/>
        <v>350.57075840500397</v>
      </c>
      <c r="Q192">
        <v>17716</v>
      </c>
      <c r="R192" s="2">
        <v>24644</v>
      </c>
      <c r="S192">
        <v>313856656</v>
      </c>
      <c r="T192">
        <v>95.691895920039613</v>
      </c>
      <c r="U192">
        <v>10.213894494090516</v>
      </c>
      <c r="V192">
        <v>2.3237489986332842</v>
      </c>
      <c r="W192" s="2">
        <f t="shared" si="9"/>
        <v>2568.4376687575295</v>
      </c>
      <c r="X192">
        <v>17.716000000000001</v>
      </c>
      <c r="Y192">
        <v>313.85665599999999</v>
      </c>
      <c r="Z192">
        <f t="shared" si="10"/>
        <v>560.61993235160867</v>
      </c>
      <c r="AA192" s="3">
        <v>-23.677413970947264</v>
      </c>
      <c r="AB192">
        <v>17716</v>
      </c>
      <c r="AC192">
        <v>-0.40108647429653227</v>
      </c>
    </row>
    <row r="193" spans="1:29" x14ac:dyDescent="0.25">
      <c r="A193" t="s">
        <v>51</v>
      </c>
      <c r="B193">
        <v>57</v>
      </c>
      <c r="C193">
        <v>7.9483065180623615</v>
      </c>
      <c r="D193" s="2">
        <v>3</v>
      </c>
      <c r="E193">
        <v>11.745028757655911</v>
      </c>
      <c r="F193">
        <v>137.94570051816436</v>
      </c>
      <c r="G193">
        <v>7.2152665489695265</v>
      </c>
      <c r="H193" s="2">
        <v>1</v>
      </c>
      <c r="I193" s="2">
        <v>17.200000000000003</v>
      </c>
      <c r="J193" s="2">
        <v>15.299999999999999</v>
      </c>
      <c r="K193" s="2">
        <v>3.1194824789992865</v>
      </c>
      <c r="L193" s="2">
        <v>32.299999999999997</v>
      </c>
      <c r="M193" s="2">
        <v>46.542999999999999</v>
      </c>
      <c r="N193" s="2">
        <v>466</v>
      </c>
      <c r="P193">
        <f t="shared" si="12"/>
        <v>92.736506524317988</v>
      </c>
      <c r="Q193">
        <v>17631</v>
      </c>
      <c r="R193" s="2">
        <v>24838</v>
      </c>
      <c r="S193">
        <v>310852161</v>
      </c>
      <c r="T193">
        <v>95.597824435112074</v>
      </c>
      <c r="U193">
        <v>10.164889017007784</v>
      </c>
      <c r="V193">
        <v>2.3189395288709558</v>
      </c>
      <c r="W193" s="2">
        <f t="shared" si="9"/>
        <v>794.83065180623612</v>
      </c>
      <c r="X193">
        <v>17.631</v>
      </c>
      <c r="Y193">
        <v>310.85216100000002</v>
      </c>
      <c r="Z193">
        <f t="shared" si="10"/>
        <v>559.04840624306473</v>
      </c>
      <c r="AA193" s="3">
        <v>-23.644204495881539</v>
      </c>
      <c r="AB193">
        <v>17631</v>
      </c>
      <c r="AC193">
        <v>-0.33008138433472162</v>
      </c>
    </row>
    <row r="194" spans="1:29" x14ac:dyDescent="0.25">
      <c r="A194" t="s">
        <v>52</v>
      </c>
      <c r="B194">
        <v>58</v>
      </c>
      <c r="C194">
        <v>6.6069741802520632</v>
      </c>
      <c r="D194" s="2">
        <v>3</v>
      </c>
      <c r="E194">
        <v>9.5540719102789851</v>
      </c>
      <c r="F194">
        <v>91.28029006678193</v>
      </c>
      <c r="G194">
        <v>2.5099420621098529</v>
      </c>
      <c r="H194" s="2">
        <v>1</v>
      </c>
      <c r="I194" s="2">
        <v>19.600000000000001</v>
      </c>
      <c r="J194" s="2">
        <v>16.600000000000001</v>
      </c>
      <c r="K194" s="2">
        <v>22.658748683883534</v>
      </c>
      <c r="L194" s="2">
        <v>4.4000000000000004</v>
      </c>
      <c r="M194" s="2">
        <v>49.128</v>
      </c>
      <c r="N194" s="2">
        <v>133</v>
      </c>
      <c r="P194">
        <f t="shared" si="12"/>
        <v>1146.1111111111104</v>
      </c>
      <c r="Q194">
        <v>17634</v>
      </c>
      <c r="R194" s="2">
        <v>28298</v>
      </c>
      <c r="S194">
        <v>310957956</v>
      </c>
      <c r="T194">
        <v>95.60115152965534</v>
      </c>
      <c r="U194">
        <v>10.166618622081291</v>
      </c>
      <c r="V194">
        <v>2.319109669237168</v>
      </c>
      <c r="W194" s="2">
        <f t="shared" si="9"/>
        <v>660.69741802520628</v>
      </c>
      <c r="X194">
        <v>17.634</v>
      </c>
      <c r="Y194">
        <v>310.95795600000002</v>
      </c>
      <c r="Z194">
        <f t="shared" si="10"/>
        <v>152.5406719223102</v>
      </c>
      <c r="AA194" s="3">
        <v>-12.350735683444537</v>
      </c>
      <c r="AB194">
        <v>17634</v>
      </c>
      <c r="AC194">
        <v>-0.44029500157893658</v>
      </c>
    </row>
    <row r="195" spans="1:29" x14ac:dyDescent="0.25">
      <c r="A195" t="s">
        <v>53</v>
      </c>
      <c r="B195">
        <v>59</v>
      </c>
      <c r="C195">
        <v>18.107667641714148</v>
      </c>
      <c r="D195" s="2">
        <v>3</v>
      </c>
      <c r="E195">
        <v>9.5906244148870883</v>
      </c>
      <c r="F195">
        <v>91.980076667428307</v>
      </c>
      <c r="G195">
        <v>6.1763391589006646</v>
      </c>
      <c r="H195" s="2">
        <v>1</v>
      </c>
      <c r="I195" s="2">
        <v>19.8</v>
      </c>
      <c r="J195" s="2">
        <v>18.899999999999999</v>
      </c>
      <c r="K195" s="2">
        <v>7.2094078122766083</v>
      </c>
      <c r="L195" s="2">
        <v>3.7</v>
      </c>
      <c r="M195" s="2">
        <v>44.817</v>
      </c>
      <c r="N195" s="2">
        <v>57</v>
      </c>
      <c r="P195">
        <f t="shared" si="12"/>
        <v>30.395216862586135</v>
      </c>
      <c r="Q195">
        <v>21410</v>
      </c>
      <c r="R195" s="2">
        <v>21629</v>
      </c>
      <c r="S195">
        <v>458388100</v>
      </c>
      <c r="T195">
        <v>99.433073431779661</v>
      </c>
      <c r="U195">
        <v>2748.5</v>
      </c>
      <c r="V195">
        <v>7.9188105873007153</v>
      </c>
      <c r="W195" s="2">
        <f t="shared" ref="W195:W258" si="13">C195*100</f>
        <v>1810.7667641714147</v>
      </c>
      <c r="X195">
        <v>21.41</v>
      </c>
      <c r="Y195">
        <v>458.38810000000001</v>
      </c>
      <c r="Z195">
        <f t="shared" ref="Z195:Z258" si="14">AA195^2</f>
        <v>151.72426251002295</v>
      </c>
      <c r="AA195" s="3">
        <v>-12.31764029796385</v>
      </c>
      <c r="AB195">
        <v>21410</v>
      </c>
      <c r="AC195">
        <v>-2.9782980064924129</v>
      </c>
    </row>
    <row r="196" spans="1:29" x14ac:dyDescent="0.25">
      <c r="A196" t="s">
        <v>55</v>
      </c>
      <c r="B196">
        <v>60</v>
      </c>
      <c r="C196">
        <v>2.6138242259059021</v>
      </c>
      <c r="D196" s="2">
        <v>3</v>
      </c>
      <c r="E196">
        <v>9.9645826518959382</v>
      </c>
      <c r="F196">
        <v>99.29290742646549</v>
      </c>
      <c r="G196">
        <v>7.9117798576129257</v>
      </c>
      <c r="H196" s="2">
        <v>1</v>
      </c>
      <c r="I196" s="2">
        <v>17.5</v>
      </c>
      <c r="J196" s="2">
        <v>14.099999999999998</v>
      </c>
      <c r="K196" s="2">
        <v>1.0302773108499861</v>
      </c>
      <c r="L196" s="2">
        <v>26.1</v>
      </c>
      <c r="M196" s="2">
        <v>54.255000000000003</v>
      </c>
      <c r="N196" s="2">
        <v>83</v>
      </c>
      <c r="P196">
        <f t="shared" si="12"/>
        <v>7.789703474622514</v>
      </c>
      <c r="Q196">
        <v>21172</v>
      </c>
      <c r="R196" s="2">
        <v>22594</v>
      </c>
      <c r="S196">
        <v>448253584</v>
      </c>
      <c r="T196">
        <v>99.210262061999046</v>
      </c>
      <c r="U196">
        <v>2717.9468472676322</v>
      </c>
      <c r="V196">
        <v>7.9076320386948646</v>
      </c>
      <c r="W196" s="2">
        <f t="shared" si="13"/>
        <v>261.38242259059024</v>
      </c>
      <c r="X196">
        <v>21.172000000000001</v>
      </c>
      <c r="Y196">
        <v>448.25358399999999</v>
      </c>
      <c r="Z196">
        <f t="shared" si="14"/>
        <v>160.68039785396019</v>
      </c>
      <c r="AA196" s="3">
        <v>-12.675977195228784</v>
      </c>
      <c r="AB196">
        <v>21172</v>
      </c>
      <c r="AC196">
        <v>-2.9239622265406418</v>
      </c>
    </row>
    <row r="197" spans="1:29" x14ac:dyDescent="0.25">
      <c r="A197" t="s">
        <v>58</v>
      </c>
      <c r="B197">
        <v>61</v>
      </c>
      <c r="C197">
        <v>61.818862742650268</v>
      </c>
      <c r="D197" s="2">
        <v>3</v>
      </c>
      <c r="E197">
        <v>8.2975435293562843</v>
      </c>
      <c r="F197">
        <v>68.849228621562347</v>
      </c>
      <c r="G197">
        <v>3.6163346450480378</v>
      </c>
      <c r="H197" s="2">
        <v>1</v>
      </c>
      <c r="I197" s="2">
        <v>25.9</v>
      </c>
      <c r="J197" s="2">
        <v>2.3000000000000003</v>
      </c>
      <c r="K197" s="2">
        <v>2.2752375448299889</v>
      </c>
      <c r="L197" s="2">
        <v>7.7</v>
      </c>
      <c r="M197" s="2">
        <v>84.659000000000006</v>
      </c>
      <c r="N197" s="2">
        <v>54</v>
      </c>
      <c r="P197">
        <f t="shared" si="12"/>
        <v>107.90043290043295</v>
      </c>
      <c r="Q197">
        <v>21260</v>
      </c>
      <c r="R197" s="2">
        <v>22381</v>
      </c>
      <c r="S197">
        <v>451987600</v>
      </c>
      <c r="T197">
        <v>99.29290742646549</v>
      </c>
      <c r="U197">
        <v>2729.2438113031294</v>
      </c>
      <c r="V197">
        <v>7.9117798576129257</v>
      </c>
      <c r="W197" s="2">
        <f t="shared" si="13"/>
        <v>6181.8862742650272</v>
      </c>
      <c r="X197">
        <v>21.26</v>
      </c>
      <c r="Y197">
        <v>451.98759999999999</v>
      </c>
      <c r="Z197">
        <f t="shared" si="14"/>
        <v>169.60983589514692</v>
      </c>
      <c r="AA197" s="3">
        <v>-13.023434105302139</v>
      </c>
      <c r="AB197">
        <v>21260</v>
      </c>
      <c r="AC197">
        <v>-2.8326257770435186</v>
      </c>
    </row>
    <row r="198" spans="1:29" x14ac:dyDescent="0.25">
      <c r="A198" t="s">
        <v>59</v>
      </c>
      <c r="B198">
        <v>62</v>
      </c>
      <c r="C198">
        <v>14.294524964256681</v>
      </c>
      <c r="D198" s="2">
        <v>3</v>
      </c>
      <c r="E198">
        <v>11.86750421342553</v>
      </c>
      <c r="F198">
        <v>140.8376562556727</v>
      </c>
      <c r="G198">
        <v>6.7926441594789875</v>
      </c>
      <c r="H198" s="2">
        <v>1</v>
      </c>
      <c r="I198" s="2">
        <v>20</v>
      </c>
      <c r="J198" s="2">
        <v>14.1</v>
      </c>
      <c r="K198" s="2">
        <v>2.4739956475388225</v>
      </c>
      <c r="L198" s="2">
        <v>28.1</v>
      </c>
      <c r="M198" s="2">
        <v>45.34</v>
      </c>
      <c r="N198" s="2">
        <v>379</v>
      </c>
      <c r="P198">
        <f t="shared" si="12"/>
        <v>159.94980606890249</v>
      </c>
      <c r="Q198">
        <v>21520</v>
      </c>
      <c r="R198" s="2">
        <v>23729</v>
      </c>
      <c r="S198">
        <v>463110400</v>
      </c>
      <c r="T198">
        <v>99.535301405494266</v>
      </c>
      <c r="U198">
        <v>2762.6212050443719</v>
      </c>
      <c r="V198">
        <v>7.9239352199927069</v>
      </c>
      <c r="W198" s="2">
        <f t="shared" si="13"/>
        <v>1429.452496425668</v>
      </c>
      <c r="X198">
        <v>21.52</v>
      </c>
      <c r="Y198">
        <v>463.11040000000003</v>
      </c>
      <c r="Z198">
        <f t="shared" si="14"/>
        <v>48.305496428821172</v>
      </c>
      <c r="AA198" s="3">
        <v>6.9502155670756842</v>
      </c>
      <c r="AB198">
        <v>21520</v>
      </c>
      <c r="AC198">
        <v>-2.1086550311135293</v>
      </c>
    </row>
    <row r="199" spans="1:29" x14ac:dyDescent="0.25">
      <c r="A199" t="s">
        <v>63</v>
      </c>
      <c r="B199">
        <v>63</v>
      </c>
      <c r="C199">
        <v>22.553086186985929</v>
      </c>
      <c r="D199" s="2">
        <v>3</v>
      </c>
      <c r="E199">
        <v>11.509890865226396</v>
      </c>
      <c r="F199">
        <v>132.47758772942203</v>
      </c>
      <c r="G199">
        <v>6.9512608726393177</v>
      </c>
      <c r="H199" s="2">
        <v>1</v>
      </c>
      <c r="I199" s="2">
        <v>17.799999999999997</v>
      </c>
      <c r="J199" s="2">
        <v>18.599999999999998</v>
      </c>
      <c r="K199" s="2">
        <v>1.070287748061969</v>
      </c>
      <c r="L199" s="2">
        <v>12.6</v>
      </c>
      <c r="M199" s="2">
        <v>48.917000000000002</v>
      </c>
      <c r="N199" s="2">
        <v>388</v>
      </c>
      <c r="P199">
        <f t="shared" si="12"/>
        <v>95.452619414483806</v>
      </c>
      <c r="Q199">
        <v>9117</v>
      </c>
      <c r="R199" s="2">
        <v>12438</v>
      </c>
      <c r="S199">
        <v>83119689</v>
      </c>
      <c r="T199">
        <v>83.13602895458132</v>
      </c>
      <c r="U199">
        <v>10.1</v>
      </c>
      <c r="V199">
        <v>2.3125354238472138</v>
      </c>
      <c r="W199" s="2">
        <f t="shared" si="13"/>
        <v>2255.3086186985929</v>
      </c>
      <c r="X199">
        <v>9.1170000000000009</v>
      </c>
      <c r="Y199">
        <v>83.119688999999994</v>
      </c>
      <c r="Z199">
        <f t="shared" si="14"/>
        <v>17.508027280806001</v>
      </c>
      <c r="AA199" s="3">
        <v>-4.1842594662384407</v>
      </c>
      <c r="AB199">
        <v>9117</v>
      </c>
      <c r="AC199">
        <v>-0.80875816676228685</v>
      </c>
    </row>
    <row r="200" spans="1:29" x14ac:dyDescent="0.25">
      <c r="A200" t="s">
        <v>65</v>
      </c>
      <c r="B200">
        <v>64</v>
      </c>
      <c r="C200">
        <v>25.20202588632527</v>
      </c>
      <c r="D200" s="2">
        <v>3</v>
      </c>
      <c r="E200">
        <v>10.575155701418948</v>
      </c>
      <c r="F200">
        <v>111.83391810925369</v>
      </c>
      <c r="G200">
        <v>7.9120346418442269</v>
      </c>
      <c r="H200" s="2">
        <v>1</v>
      </c>
      <c r="I200" s="2">
        <v>16.100000000000001</v>
      </c>
      <c r="J200" s="2">
        <v>19.2</v>
      </c>
      <c r="K200" s="2">
        <v>0.50396807763539342</v>
      </c>
      <c r="L200" s="2">
        <v>19.399999999999999</v>
      </c>
      <c r="M200" s="2">
        <v>56.603000000000002</v>
      </c>
      <c r="N200" s="2">
        <v>178</v>
      </c>
      <c r="P200">
        <f t="shared" si="12"/>
        <v>14.340978371316584</v>
      </c>
      <c r="Q200">
        <v>9853</v>
      </c>
      <c r="R200" s="2">
        <v>13292</v>
      </c>
      <c r="S200">
        <v>97081609</v>
      </c>
      <c r="T200">
        <v>84.557795086003594</v>
      </c>
      <c r="U200">
        <v>10.915355928485246</v>
      </c>
      <c r="V200">
        <v>2.3901705985847856</v>
      </c>
      <c r="W200" s="2">
        <f t="shared" si="13"/>
        <v>2520.2025886325268</v>
      </c>
      <c r="X200">
        <v>9.8529999999999998</v>
      </c>
      <c r="Y200">
        <v>97.081609</v>
      </c>
      <c r="Z200">
        <f t="shared" si="14"/>
        <v>1.1713215691558641</v>
      </c>
      <c r="AA200" s="3">
        <v>-1.0822761057862564</v>
      </c>
      <c r="AB200">
        <v>9853</v>
      </c>
      <c r="AC200">
        <v>-0.6580103709808236</v>
      </c>
    </row>
    <row r="201" spans="1:29" x14ac:dyDescent="0.25">
      <c r="A201" t="s">
        <v>66</v>
      </c>
      <c r="B201">
        <v>65</v>
      </c>
      <c r="C201">
        <v>13.286713286713287</v>
      </c>
      <c r="D201" s="2">
        <v>3</v>
      </c>
      <c r="E201">
        <v>9.6322692061150121</v>
      </c>
      <c r="F201">
        <v>92.78061005907152</v>
      </c>
      <c r="G201">
        <v>3.6680115337681203</v>
      </c>
      <c r="H201" s="2">
        <v>1</v>
      </c>
      <c r="I201" s="2">
        <v>13.5</v>
      </c>
      <c r="J201" s="2">
        <v>39.5</v>
      </c>
      <c r="K201" s="2">
        <v>1.3530136492683424</v>
      </c>
      <c r="L201" s="2">
        <v>3.2</v>
      </c>
      <c r="M201" s="2">
        <v>32.911999999999999</v>
      </c>
      <c r="N201" s="2">
        <v>106</v>
      </c>
      <c r="P201">
        <f t="shared" si="12"/>
        <v>389.26395939086302</v>
      </c>
      <c r="Q201">
        <v>9870</v>
      </c>
      <c r="R201" s="2">
        <v>14062</v>
      </c>
      <c r="S201">
        <v>97416900</v>
      </c>
      <c r="T201">
        <v>84.589501970964491</v>
      </c>
      <c r="U201">
        <v>10.934188877920366</v>
      </c>
      <c r="V201">
        <v>2.3918944746898383</v>
      </c>
      <c r="W201" s="2">
        <f t="shared" si="13"/>
        <v>1328.6713286713286</v>
      </c>
      <c r="X201">
        <v>9.8699999999999992</v>
      </c>
      <c r="Y201">
        <v>97.416899999999998</v>
      </c>
      <c r="Z201">
        <f t="shared" si="14"/>
        <v>2.4148999891697618</v>
      </c>
      <c r="AA201" s="3">
        <v>1.5539948485016808</v>
      </c>
      <c r="AB201">
        <v>9870</v>
      </c>
      <c r="AC201">
        <v>-0.57295146294504573</v>
      </c>
    </row>
    <row r="202" spans="1:29" x14ac:dyDescent="0.25">
      <c r="A202" t="s">
        <v>68</v>
      </c>
      <c r="B202">
        <v>66</v>
      </c>
      <c r="C202">
        <v>73.187183811129856</v>
      </c>
      <c r="D202" s="2">
        <v>3</v>
      </c>
      <c r="E202">
        <v>8.9804239363745442</v>
      </c>
      <c r="F202">
        <v>80.648014077008867</v>
      </c>
      <c r="G202">
        <v>7.7164599201913902</v>
      </c>
      <c r="H202" s="2">
        <v>1</v>
      </c>
      <c r="I202" s="2">
        <v>15.3</v>
      </c>
      <c r="J202" s="2">
        <v>21.7</v>
      </c>
      <c r="K202" s="2">
        <v>0.45062818431339574</v>
      </c>
      <c r="L202" s="2">
        <v>21.6</v>
      </c>
      <c r="M202" s="2">
        <v>59.113999999999997</v>
      </c>
      <c r="N202" s="2">
        <v>32</v>
      </c>
      <c r="P202">
        <f t="shared" si="12"/>
        <v>3.5394240500506031</v>
      </c>
      <c r="Q202">
        <v>9907</v>
      </c>
      <c r="R202" s="2">
        <v>14990</v>
      </c>
      <c r="S202">
        <v>98148649</v>
      </c>
      <c r="T202">
        <v>84.658343162027563</v>
      </c>
      <c r="U202">
        <v>10.975178238455632</v>
      </c>
      <c r="V202">
        <v>2.3956361992353412</v>
      </c>
      <c r="W202" s="2">
        <f t="shared" si="13"/>
        <v>7318.7183811129853</v>
      </c>
      <c r="X202">
        <v>9.907</v>
      </c>
      <c r="Y202">
        <v>98.148649000000006</v>
      </c>
      <c r="Z202">
        <f t="shared" si="14"/>
        <v>189.49895416560642</v>
      </c>
      <c r="AA202" s="3">
        <v>-13.765861911468036</v>
      </c>
      <c r="AB202">
        <v>9907</v>
      </c>
      <c r="AC202">
        <v>6.1620750874214772E-2</v>
      </c>
    </row>
    <row r="203" spans="1:29" x14ac:dyDescent="0.25">
      <c r="A203" t="s">
        <v>70</v>
      </c>
      <c r="B203">
        <v>67</v>
      </c>
      <c r="C203">
        <v>16.598499128641038</v>
      </c>
      <c r="D203" s="2">
        <v>3</v>
      </c>
      <c r="E203">
        <v>11.003914859727798</v>
      </c>
      <c r="F203">
        <v>121.08614224013824</v>
      </c>
      <c r="G203">
        <v>7.3860314846983748</v>
      </c>
      <c r="H203" s="2">
        <v>1</v>
      </c>
      <c r="I203" s="2">
        <v>14.700000000000001</v>
      </c>
      <c r="J203" s="2">
        <v>17.5</v>
      </c>
      <c r="K203" s="2">
        <v>1.1222181682512278</v>
      </c>
      <c r="L203" s="2">
        <v>30.8</v>
      </c>
      <c r="M203" s="2">
        <v>46.643999999999998</v>
      </c>
      <c r="N203" s="2">
        <v>204</v>
      </c>
      <c r="P203">
        <f t="shared" si="12"/>
        <v>37.258621772724425</v>
      </c>
      <c r="Q203">
        <v>1424</v>
      </c>
      <c r="R203" s="2">
        <v>6656</v>
      </c>
      <c r="S203">
        <v>2027776</v>
      </c>
      <c r="T203">
        <v>52.725389836282638</v>
      </c>
      <c r="U203">
        <v>1.3</v>
      </c>
      <c r="V203">
        <v>0.26236426446749106</v>
      </c>
      <c r="W203" s="2">
        <f t="shared" si="13"/>
        <v>1659.8499128641038</v>
      </c>
      <c r="X203">
        <v>1.4239999999999999</v>
      </c>
      <c r="Y203">
        <v>2.0277759999999998</v>
      </c>
      <c r="Z203">
        <f t="shared" si="14"/>
        <v>102.00796381283476</v>
      </c>
      <c r="AA203" s="3">
        <v>-10.099899198152166</v>
      </c>
      <c r="AB203">
        <v>1424</v>
      </c>
      <c r="AC203">
        <v>6.2370801470888427E-3</v>
      </c>
    </row>
    <row r="204" spans="1:29" x14ac:dyDescent="0.25">
      <c r="A204" t="s">
        <v>71</v>
      </c>
      <c r="B204">
        <v>68</v>
      </c>
      <c r="C204">
        <v>18.62315690929152</v>
      </c>
      <c r="D204" s="2">
        <v>3</v>
      </c>
      <c r="E204">
        <v>9.9881503404148368</v>
      </c>
      <c r="F204">
        <v>99.763147222729017</v>
      </c>
      <c r="G204">
        <v>3.0219490053897493</v>
      </c>
      <c r="H204" s="2">
        <v>1</v>
      </c>
      <c r="I204" s="2">
        <v>19.5</v>
      </c>
      <c r="J204" s="2">
        <v>17.600000000000001</v>
      </c>
      <c r="K204" s="2">
        <v>5.628530803058438</v>
      </c>
      <c r="L204" s="2">
        <v>6.2</v>
      </c>
      <c r="M204" s="2">
        <v>51.628999999999998</v>
      </c>
      <c r="N204" s="2">
        <v>118</v>
      </c>
      <c r="P204">
        <f t="shared" si="12"/>
        <v>1060.1877934272295</v>
      </c>
      <c r="Q204">
        <v>1422</v>
      </c>
      <c r="R204" s="2">
        <v>6910</v>
      </c>
      <c r="S204">
        <v>2022084</v>
      </c>
      <c r="T204">
        <v>52.70498077501388</v>
      </c>
      <c r="U204">
        <v>1.2981741573033707</v>
      </c>
      <c r="V204">
        <v>0.26095878285875612</v>
      </c>
      <c r="W204" s="2">
        <f t="shared" si="13"/>
        <v>1862.315690929152</v>
      </c>
      <c r="X204">
        <v>1.4219999999999999</v>
      </c>
      <c r="Y204">
        <v>2.022084</v>
      </c>
      <c r="Z204">
        <f t="shared" si="14"/>
        <v>145.27648542961802</v>
      </c>
      <c r="AA204" s="3">
        <v>-12.053069543880431</v>
      </c>
      <c r="AB204">
        <v>1422</v>
      </c>
      <c r="AC204">
        <v>4.6649402526993969E-2</v>
      </c>
    </row>
    <row r="205" spans="1:29" x14ac:dyDescent="0.25">
      <c r="A205" t="s">
        <v>9</v>
      </c>
      <c r="B205">
        <v>1</v>
      </c>
      <c r="C205">
        <v>34.924638608514726</v>
      </c>
      <c r="D205" s="2">
        <v>4</v>
      </c>
      <c r="E205">
        <v>9.1200873829986211</v>
      </c>
      <c r="F205">
        <v>83.175993873530643</v>
      </c>
      <c r="G205">
        <v>2.2776084859588797</v>
      </c>
      <c r="H205" s="2">
        <v>0</v>
      </c>
      <c r="I205" s="2">
        <v>18.5</v>
      </c>
      <c r="J205" s="2">
        <v>14.9</v>
      </c>
      <c r="K205" s="2">
        <v>2.6447131917642435</v>
      </c>
      <c r="L205" s="2">
        <v>4.5</v>
      </c>
      <c r="M205" s="2">
        <v>46.24</v>
      </c>
      <c r="N205" s="2">
        <v>52</v>
      </c>
      <c r="P205">
        <f t="shared" si="12"/>
        <v>936.8085106382988</v>
      </c>
      <c r="Q205">
        <v>1444</v>
      </c>
      <c r="R205" s="2">
        <v>6662</v>
      </c>
      <c r="S205">
        <v>2085136</v>
      </c>
      <c r="T205">
        <v>52.928132277731819</v>
      </c>
      <c r="U205">
        <v>1.3182584269662923</v>
      </c>
      <c r="V205">
        <v>0.27631149194834159</v>
      </c>
      <c r="W205" s="2">
        <f t="shared" si="13"/>
        <v>3492.4638608514724</v>
      </c>
      <c r="X205">
        <v>1.444</v>
      </c>
      <c r="Y205">
        <v>2.0851359999999999</v>
      </c>
      <c r="Z205">
        <f t="shared" si="14"/>
        <v>139.81585351551271</v>
      </c>
      <c r="AA205" s="3">
        <v>-11.824375396422118</v>
      </c>
      <c r="AB205">
        <v>1444</v>
      </c>
      <c r="AC205">
        <v>0.10638547806573327</v>
      </c>
    </row>
    <row r="206" spans="1:29" x14ac:dyDescent="0.25">
      <c r="A206" t="s">
        <v>12</v>
      </c>
      <c r="B206">
        <v>2</v>
      </c>
      <c r="C206">
        <v>14.200926462072957</v>
      </c>
      <c r="D206" s="2">
        <v>4</v>
      </c>
      <c r="E206">
        <v>7.8489337263640708</v>
      </c>
      <c r="F206">
        <v>61.60576064085538</v>
      </c>
      <c r="G206">
        <v>0.4493317902137462</v>
      </c>
      <c r="H206" s="2">
        <v>0</v>
      </c>
      <c r="I206" s="2">
        <v>13.899999999999999</v>
      </c>
      <c r="J206" s="2">
        <v>32.6</v>
      </c>
      <c r="K206" s="2">
        <v>1.9133381676315162</v>
      </c>
      <c r="L206" s="2">
        <v>0.7</v>
      </c>
      <c r="M206" s="2">
        <v>44.363</v>
      </c>
      <c r="N206" s="2">
        <v>26</v>
      </c>
      <c r="P206">
        <f t="shared" si="12"/>
        <v>1635.3333333333333</v>
      </c>
      <c r="Q206">
        <v>1450</v>
      </c>
      <c r="R206" s="2">
        <v>7134</v>
      </c>
      <c r="S206">
        <v>2102500</v>
      </c>
      <c r="T206">
        <v>52.988482707622062</v>
      </c>
      <c r="U206">
        <v>1.32373595505618</v>
      </c>
      <c r="V206">
        <v>0.28045800791019027</v>
      </c>
      <c r="W206" s="2">
        <f t="shared" si="13"/>
        <v>1420.0926462072957</v>
      </c>
      <c r="X206">
        <v>1.45</v>
      </c>
      <c r="Y206">
        <v>2.1025</v>
      </c>
      <c r="Z206">
        <f t="shared" si="14"/>
        <v>4.4755778797063011</v>
      </c>
      <c r="AA206" s="3">
        <v>-2.115556163212478</v>
      </c>
      <c r="AB206">
        <v>1450</v>
      </c>
      <c r="AC206">
        <v>0.14832560018451893</v>
      </c>
    </row>
    <row r="207" spans="1:29" x14ac:dyDescent="0.25">
      <c r="A207" t="s">
        <v>13</v>
      </c>
      <c r="B207">
        <v>3</v>
      </c>
      <c r="C207">
        <v>10.327043789844144</v>
      </c>
      <c r="D207" s="2">
        <v>4</v>
      </c>
      <c r="E207">
        <v>9.2911827598202841</v>
      </c>
      <c r="F207">
        <v>86.326077076381665</v>
      </c>
      <c r="G207">
        <v>3.0521235655339276</v>
      </c>
      <c r="H207" s="2">
        <v>0</v>
      </c>
      <c r="I207" s="2">
        <v>18</v>
      </c>
      <c r="J207" s="2">
        <v>22.1</v>
      </c>
      <c r="K207" s="2">
        <v>5.8057673586453706</v>
      </c>
      <c r="L207" s="2">
        <v>9.1</v>
      </c>
      <c r="M207" s="2">
        <v>42.161999999999999</v>
      </c>
      <c r="N207" s="2">
        <v>66</v>
      </c>
      <c r="P207">
        <f t="shared" si="12"/>
        <v>512.37623762376279</v>
      </c>
      <c r="Q207">
        <v>4985</v>
      </c>
      <c r="R207" s="2">
        <v>18117</v>
      </c>
      <c r="S207">
        <v>24850225</v>
      </c>
      <c r="T207">
        <v>72.491408919439081</v>
      </c>
      <c r="U207">
        <v>46.2</v>
      </c>
      <c r="V207">
        <v>3.8329797980876932</v>
      </c>
      <c r="W207" s="2">
        <f t="shared" si="13"/>
        <v>1032.7043789844145</v>
      </c>
      <c r="X207">
        <v>4.9850000000000003</v>
      </c>
      <c r="Y207">
        <v>24.850224999999998</v>
      </c>
      <c r="Z207">
        <f t="shared" si="14"/>
        <v>0.98534873689857427</v>
      </c>
      <c r="AA207" s="3">
        <v>0.99264733762730373</v>
      </c>
      <c r="AB207">
        <v>4985</v>
      </c>
      <c r="AC207">
        <v>-0.4987317936638449</v>
      </c>
    </row>
    <row r="208" spans="1:29" x14ac:dyDescent="0.25">
      <c r="A208" t="s">
        <v>16</v>
      </c>
      <c r="B208">
        <v>4</v>
      </c>
      <c r="C208">
        <v>20.58242843040474</v>
      </c>
      <c r="D208" s="2">
        <v>4</v>
      </c>
      <c r="E208">
        <v>8.1438079767714839</v>
      </c>
      <c r="F208">
        <v>66.321608362526845</v>
      </c>
      <c r="G208">
        <v>-0.44050967507167671</v>
      </c>
      <c r="H208" s="2">
        <v>0</v>
      </c>
      <c r="I208" s="2">
        <v>20.7</v>
      </c>
      <c r="J208" s="2">
        <v>17.399999999999999</v>
      </c>
      <c r="K208" s="2">
        <v>26.281072027886214</v>
      </c>
      <c r="L208" s="2">
        <v>6.8</v>
      </c>
      <c r="M208" s="2">
        <v>48</v>
      </c>
      <c r="N208" s="2">
        <v>37</v>
      </c>
      <c r="P208">
        <f t="shared" si="12"/>
        <v>5347.142857142856</v>
      </c>
      <c r="Q208">
        <v>4010</v>
      </c>
      <c r="R208" s="2">
        <v>16643</v>
      </c>
      <c r="S208">
        <v>16080100</v>
      </c>
      <c r="T208">
        <v>68.832684163512226</v>
      </c>
      <c r="U208">
        <v>37.163891675025077</v>
      </c>
      <c r="V208">
        <v>3.6153376359923692</v>
      </c>
      <c r="W208" s="2">
        <f t="shared" si="13"/>
        <v>2058.2428430404739</v>
      </c>
      <c r="X208">
        <v>4.01</v>
      </c>
      <c r="Y208">
        <v>16.080100000000002</v>
      </c>
      <c r="Z208">
        <f t="shared" si="14"/>
        <v>190.27742420220409</v>
      </c>
      <c r="AA208" s="3">
        <v>-13.794108314864143</v>
      </c>
      <c r="AB208">
        <v>4010</v>
      </c>
      <c r="AC208">
        <v>-2.0854710640821397</v>
      </c>
    </row>
    <row r="209" spans="1:29" x14ac:dyDescent="0.25">
      <c r="A209" t="s">
        <v>18</v>
      </c>
      <c r="B209">
        <v>5</v>
      </c>
      <c r="C209">
        <v>5.7573073516386177</v>
      </c>
      <c r="D209" s="2">
        <v>4</v>
      </c>
      <c r="E209">
        <v>9.1510149058913672</v>
      </c>
      <c r="F209">
        <v>83.741073807845993</v>
      </c>
      <c r="G209">
        <v>1.6081168061359254</v>
      </c>
      <c r="H209" s="2">
        <v>0</v>
      </c>
      <c r="I209" s="2">
        <v>17.5</v>
      </c>
      <c r="J209" s="2">
        <v>23.499999999999996</v>
      </c>
      <c r="K209" s="2">
        <v>1.2629657322392078</v>
      </c>
      <c r="L209" s="2">
        <v>2.2000000000000002</v>
      </c>
      <c r="M209" s="2">
        <v>41.281999999999996</v>
      </c>
      <c r="N209" s="2">
        <v>52</v>
      </c>
      <c r="P209">
        <f t="shared" si="12"/>
        <v>1887.2916666666661</v>
      </c>
      <c r="Q209">
        <v>4014</v>
      </c>
      <c r="R209" s="2">
        <v>16021</v>
      </c>
      <c r="S209">
        <v>16112196</v>
      </c>
      <c r="T209">
        <v>68.849228621562347</v>
      </c>
      <c r="U209">
        <v>37.200962888665998</v>
      </c>
      <c r="V209">
        <v>3.6163346450480378</v>
      </c>
      <c r="W209" s="2">
        <f t="shared" si="13"/>
        <v>575.73073516386182</v>
      </c>
      <c r="X209">
        <v>4.0140000000000002</v>
      </c>
      <c r="Y209">
        <v>16.112196000000001</v>
      </c>
      <c r="Z209">
        <f t="shared" si="14"/>
        <v>203.05766012583209</v>
      </c>
      <c r="AA209" s="3">
        <v>-14.249830178841854</v>
      </c>
      <c r="AB209">
        <v>4014</v>
      </c>
      <c r="AC209">
        <v>1.6454665804577782</v>
      </c>
    </row>
    <row r="210" spans="1:29" x14ac:dyDescent="0.25">
      <c r="A210" t="s">
        <v>19</v>
      </c>
      <c r="B210">
        <v>6</v>
      </c>
      <c r="C210">
        <v>23.642538827967691</v>
      </c>
      <c r="D210" s="2">
        <v>4</v>
      </c>
      <c r="E210">
        <v>7.4910875935348757</v>
      </c>
      <c r="F210">
        <v>56.116393334012137</v>
      </c>
      <c r="G210">
        <v>-0.91573254039999097</v>
      </c>
      <c r="H210" s="2">
        <v>0</v>
      </c>
      <c r="I210" s="2">
        <v>19.5</v>
      </c>
      <c r="J210" s="2">
        <v>19.900000000000002</v>
      </c>
      <c r="K210" s="2">
        <v>1.2138712251184371</v>
      </c>
      <c r="L210" s="2">
        <v>1.1000000000000001</v>
      </c>
      <c r="M210" s="2">
        <v>47.93</v>
      </c>
      <c r="N210" s="2">
        <v>21</v>
      </c>
      <c r="P210">
        <f t="shared" si="12"/>
        <v>4477.4999999999982</v>
      </c>
      <c r="Q210">
        <v>3954</v>
      </c>
      <c r="R210" s="2">
        <v>16239</v>
      </c>
      <c r="S210">
        <v>15634116</v>
      </c>
      <c r="T210">
        <v>68.599524707085621</v>
      </c>
      <c r="U210">
        <v>36.644894684052161</v>
      </c>
      <c r="V210">
        <v>3.601274119422317</v>
      </c>
      <c r="W210" s="2">
        <f t="shared" si="13"/>
        <v>2364.2538827967692</v>
      </c>
      <c r="X210">
        <v>3.9540000000000002</v>
      </c>
      <c r="Y210">
        <v>15.634116000000001</v>
      </c>
      <c r="Z210">
        <f t="shared" si="14"/>
        <v>450.40711255959502</v>
      </c>
      <c r="AA210" s="3">
        <v>21.222797001328431</v>
      </c>
      <c r="AB210">
        <v>3954</v>
      </c>
      <c r="AC210">
        <v>1.3558092015953518</v>
      </c>
    </row>
    <row r="211" spans="1:29" x14ac:dyDescent="0.25">
      <c r="A211" t="s">
        <v>21</v>
      </c>
      <c r="B211">
        <v>7</v>
      </c>
      <c r="C211">
        <v>37.740885416666664</v>
      </c>
      <c r="D211" s="2">
        <v>4</v>
      </c>
      <c r="E211">
        <v>8.5995102339054519</v>
      </c>
      <c r="F211">
        <v>73.951576263044601</v>
      </c>
      <c r="G211">
        <v>-0.52672362877373202</v>
      </c>
      <c r="H211" s="2">
        <v>0</v>
      </c>
      <c r="I211" s="2">
        <v>17.8</v>
      </c>
      <c r="J211" s="2">
        <v>23.2</v>
      </c>
      <c r="K211" s="2">
        <v>7.4</v>
      </c>
      <c r="L211" s="2">
        <v>3.9</v>
      </c>
      <c r="M211" s="2">
        <v>39.409999999999997</v>
      </c>
      <c r="N211" s="2">
        <v>51</v>
      </c>
      <c r="P211">
        <f t="shared" si="12"/>
        <v>9193.333333333343</v>
      </c>
      <c r="Q211">
        <v>140212</v>
      </c>
      <c r="R211" s="2">
        <v>105422</v>
      </c>
      <c r="S211">
        <v>19659404944</v>
      </c>
      <c r="T211">
        <v>140.44408778340372</v>
      </c>
      <c r="U211">
        <v>876.6</v>
      </c>
      <c r="V211">
        <v>6.7760507879847092</v>
      </c>
      <c r="W211" s="2">
        <f t="shared" si="13"/>
        <v>3774.0885416666665</v>
      </c>
      <c r="X211">
        <v>140.21199999999999</v>
      </c>
      <c r="Y211">
        <v>19659.404944000002</v>
      </c>
      <c r="Z211">
        <f t="shared" si="14"/>
        <v>676.10912246217083</v>
      </c>
      <c r="AA211" s="3">
        <v>26.002098424207436</v>
      </c>
      <c r="AB211">
        <v>140212</v>
      </c>
      <c r="AC211">
        <v>0.96585863693019192</v>
      </c>
    </row>
    <row r="212" spans="1:29" x14ac:dyDescent="0.25">
      <c r="A212" t="s">
        <v>22</v>
      </c>
      <c r="B212">
        <v>8</v>
      </c>
      <c r="C212">
        <v>11.46295863519514</v>
      </c>
      <c r="D212" s="2">
        <v>4</v>
      </c>
      <c r="E212">
        <v>9.6164719246275077</v>
      </c>
      <c r="F212">
        <v>92.476532277149076</v>
      </c>
      <c r="G212">
        <v>2.9554281007420355</v>
      </c>
      <c r="H212" s="2">
        <v>0</v>
      </c>
      <c r="I212" s="2">
        <v>15.4</v>
      </c>
      <c r="J212" s="2">
        <v>28.700000000000003</v>
      </c>
      <c r="K212" s="2">
        <v>2.7132628436433275</v>
      </c>
      <c r="L212" s="2">
        <v>2.1</v>
      </c>
      <c r="M212" s="2">
        <v>41.103000000000002</v>
      </c>
      <c r="N212" s="2">
        <v>90</v>
      </c>
      <c r="P212">
        <f t="shared" si="12"/>
        <v>781.36612021857934</v>
      </c>
      <c r="Q212">
        <v>141505</v>
      </c>
      <c r="R212" s="2">
        <v>109188</v>
      </c>
      <c r="S212">
        <v>20023665025</v>
      </c>
      <c r="T212">
        <v>140.66174266256769</v>
      </c>
      <c r="U212">
        <v>884.68378598122854</v>
      </c>
      <c r="V212">
        <v>6.7852302771836417</v>
      </c>
      <c r="W212" s="2">
        <f t="shared" si="13"/>
        <v>1146.2958635195139</v>
      </c>
      <c r="X212">
        <v>141.505</v>
      </c>
      <c r="Y212">
        <v>20023.665024999998</v>
      </c>
      <c r="Z212">
        <f t="shared" si="14"/>
        <v>616.20875820403103</v>
      </c>
      <c r="AA212" s="3">
        <v>24.823552489602108</v>
      </c>
      <c r="AB212">
        <v>141505</v>
      </c>
      <c r="AC212">
        <v>0.90206748112276169</v>
      </c>
    </row>
    <row r="213" spans="1:29" x14ac:dyDescent="0.25">
      <c r="A213" t="s">
        <v>23</v>
      </c>
      <c r="B213">
        <v>9</v>
      </c>
      <c r="C213">
        <v>27.184936361225876</v>
      </c>
      <c r="D213" s="2">
        <v>4</v>
      </c>
      <c r="E213">
        <v>6.9157234486313142</v>
      </c>
      <c r="F213">
        <v>47.827230817948994</v>
      </c>
      <c r="G213">
        <v>-1.6559579280689931</v>
      </c>
      <c r="H213" s="2">
        <v>0</v>
      </c>
      <c r="I213" s="2">
        <v>20</v>
      </c>
      <c r="J213" s="2">
        <v>18.600000000000001</v>
      </c>
      <c r="K213" s="2">
        <v>2.0038558401182582</v>
      </c>
      <c r="L213" s="2">
        <v>0.7</v>
      </c>
      <c r="M213" s="2">
        <v>45.954999999999998</v>
      </c>
      <c r="N213" s="2">
        <v>17</v>
      </c>
      <c r="P213">
        <f t="shared" si="12"/>
        <v>5280.0000000000055</v>
      </c>
      <c r="Q213">
        <v>142558</v>
      </c>
      <c r="R213" s="2">
        <v>107013</v>
      </c>
      <c r="S213">
        <v>20322783364</v>
      </c>
      <c r="T213">
        <v>140.8376562556727</v>
      </c>
      <c r="U213">
        <v>891.26710124668375</v>
      </c>
      <c r="V213">
        <v>6.7926441594789875</v>
      </c>
      <c r="W213" s="2">
        <f t="shared" si="13"/>
        <v>2718.4936361225878</v>
      </c>
      <c r="X213">
        <v>142.55799999999999</v>
      </c>
      <c r="Y213">
        <v>20322.783363999999</v>
      </c>
      <c r="Z213">
        <f t="shared" si="14"/>
        <v>663.66381399194211</v>
      </c>
      <c r="AA213" s="3">
        <v>25.761673353878667</v>
      </c>
      <c r="AB213">
        <v>142558</v>
      </c>
      <c r="AC213">
        <v>-0.70236827988830408</v>
      </c>
    </row>
    <row r="214" spans="1:29" x14ac:dyDescent="0.25">
      <c r="A214" t="s">
        <v>24</v>
      </c>
      <c r="B214">
        <v>10</v>
      </c>
      <c r="C214">
        <v>1.0232627144394097</v>
      </c>
      <c r="D214" s="2">
        <v>4</v>
      </c>
      <c r="E214">
        <v>7.4336665401661683</v>
      </c>
      <c r="F214">
        <v>55.259398230386054</v>
      </c>
      <c r="G214">
        <v>-0.84526946212581078</v>
      </c>
      <c r="H214" s="2">
        <v>0</v>
      </c>
      <c r="I214" s="2">
        <v>16.200000000000003</v>
      </c>
      <c r="J214" s="2">
        <v>25.700000000000003</v>
      </c>
      <c r="K214" s="2">
        <v>10.664292604974396</v>
      </c>
      <c r="L214" s="2">
        <v>3.6</v>
      </c>
      <c r="M214" s="2">
        <v>46.6</v>
      </c>
      <c r="N214" s="2">
        <v>18</v>
      </c>
      <c r="P214">
        <f t="shared" si="12"/>
        <v>3940.0000000000014</v>
      </c>
      <c r="Q214">
        <v>143560</v>
      </c>
      <c r="R214" s="2">
        <v>111483</v>
      </c>
      <c r="S214">
        <v>20609473600</v>
      </c>
      <c r="T214">
        <v>141.00394844168605</v>
      </c>
      <c r="U214">
        <v>897.53156648503705</v>
      </c>
      <c r="V214">
        <v>6.7996482913150009</v>
      </c>
      <c r="W214" s="2">
        <f t="shared" si="13"/>
        <v>102.32627144394098</v>
      </c>
      <c r="X214">
        <v>143.56</v>
      </c>
      <c r="Y214">
        <v>20609.473600000001</v>
      </c>
      <c r="Z214">
        <f t="shared" si="14"/>
        <v>378.77588464575814</v>
      </c>
      <c r="AA214" s="3">
        <v>19.462165466508555</v>
      </c>
      <c r="AB214">
        <v>143560</v>
      </c>
      <c r="AC214">
        <v>-0.60115941680381413</v>
      </c>
    </row>
    <row r="215" spans="1:29" x14ac:dyDescent="0.25">
      <c r="A215" t="s">
        <v>25</v>
      </c>
      <c r="B215">
        <v>11</v>
      </c>
      <c r="C215">
        <v>12.916365393202177</v>
      </c>
      <c r="D215" s="2">
        <v>4</v>
      </c>
      <c r="E215">
        <v>7.1731917424865985</v>
      </c>
      <c r="F215">
        <v>51.454679774477924</v>
      </c>
      <c r="G215">
        <v>-0.84230073294064889</v>
      </c>
      <c r="H215" s="2">
        <v>0</v>
      </c>
      <c r="I215" s="2">
        <v>17.399999999999999</v>
      </c>
      <c r="J215" s="2">
        <v>27.8</v>
      </c>
      <c r="K215" s="2">
        <v>1.2138712251184369</v>
      </c>
      <c r="L215" s="2">
        <v>0.8</v>
      </c>
      <c r="M215" s="2">
        <v>40.036000000000001</v>
      </c>
      <c r="N215" s="2">
        <v>16</v>
      </c>
      <c r="P215">
        <f t="shared" si="12"/>
        <v>3027.5000000000018</v>
      </c>
      <c r="Q215">
        <v>2056</v>
      </c>
      <c r="R215" s="2">
        <v>6935</v>
      </c>
      <c r="S215">
        <v>4227136</v>
      </c>
      <c r="T215">
        <v>58.194281178966314</v>
      </c>
      <c r="U215">
        <v>0.4</v>
      </c>
      <c r="V215">
        <v>-0.916290731874155</v>
      </c>
      <c r="W215" s="2">
        <f t="shared" si="13"/>
        <v>1291.6365393202177</v>
      </c>
      <c r="X215">
        <v>2.056</v>
      </c>
      <c r="Y215">
        <v>4.2271359999999998</v>
      </c>
      <c r="Z215">
        <f t="shared" si="14"/>
        <v>327.4095140178942</v>
      </c>
      <c r="AA215" s="3">
        <v>18.094460865632172</v>
      </c>
      <c r="AB215">
        <v>2056</v>
      </c>
      <c r="AC215">
        <v>0.26060017243991357</v>
      </c>
    </row>
    <row r="216" spans="1:29" x14ac:dyDescent="0.25">
      <c r="A216" t="s">
        <v>27</v>
      </c>
      <c r="B216">
        <v>12</v>
      </c>
      <c r="C216">
        <v>20.634529071895535</v>
      </c>
      <c r="D216" s="2">
        <v>4</v>
      </c>
      <c r="E216">
        <v>8.3404560129161833</v>
      </c>
      <c r="F216">
        <v>69.563206503389722</v>
      </c>
      <c r="G216">
        <v>-0.51629987282882395</v>
      </c>
      <c r="H216" s="2">
        <v>0</v>
      </c>
      <c r="I216" s="2">
        <v>15.9</v>
      </c>
      <c r="J216" s="2">
        <v>24.8</v>
      </c>
      <c r="K216" s="2">
        <v>2.1338537290299495</v>
      </c>
      <c r="L216" s="2">
        <v>2</v>
      </c>
      <c r="M216" s="2">
        <v>39.496000000000002</v>
      </c>
      <c r="N216" s="2">
        <v>40</v>
      </c>
      <c r="P216">
        <f t="shared" ref="P216:P247" si="15">EXP(E216-G216)</f>
        <v>7021.6666666666706</v>
      </c>
      <c r="Q216">
        <v>2070</v>
      </c>
      <c r="R216" s="2">
        <v>6800.4080000000004</v>
      </c>
      <c r="S216">
        <v>4284900</v>
      </c>
      <c r="T216">
        <v>58.297865435528124</v>
      </c>
      <c r="U216">
        <v>0.40272373540856032</v>
      </c>
      <c r="V216">
        <v>-0.90950447218979602</v>
      </c>
      <c r="W216" s="2">
        <f t="shared" si="13"/>
        <v>2063.4529071895536</v>
      </c>
      <c r="X216">
        <v>2.0699999999999998</v>
      </c>
      <c r="Y216">
        <v>4.2849000000000004</v>
      </c>
      <c r="Z216">
        <f t="shared" si="14"/>
        <v>333.76110114759155</v>
      </c>
      <c r="AA216" s="3">
        <v>18.269129731533233</v>
      </c>
      <c r="AB216">
        <v>2070</v>
      </c>
      <c r="AC216">
        <v>0.31728268238012647</v>
      </c>
    </row>
    <row r="217" spans="1:29" x14ac:dyDescent="0.25">
      <c r="A217" t="s">
        <v>28</v>
      </c>
      <c r="B217">
        <v>13</v>
      </c>
      <c r="C217">
        <v>16.228942830614141</v>
      </c>
      <c r="D217" s="2">
        <v>4</v>
      </c>
      <c r="E217">
        <v>9.0576552843105347</v>
      </c>
      <c r="F217">
        <v>82.041119249398548</v>
      </c>
      <c r="G217">
        <v>1.4891318792551302</v>
      </c>
      <c r="H217" s="2">
        <v>0</v>
      </c>
      <c r="I217" s="2">
        <v>17.600000000000001</v>
      </c>
      <c r="J217" s="2">
        <v>18</v>
      </c>
      <c r="K217" s="2">
        <v>2.1993550022820738</v>
      </c>
      <c r="L217" s="2">
        <v>1.9</v>
      </c>
      <c r="M217" s="2">
        <v>46.743000000000002</v>
      </c>
      <c r="N217" s="2">
        <v>67</v>
      </c>
      <c r="P217">
        <f t="shared" si="15"/>
        <v>1936.2790697674423</v>
      </c>
      <c r="Q217">
        <v>2094</v>
      </c>
      <c r="R217" s="2">
        <v>7027.48</v>
      </c>
      <c r="S217">
        <v>4384836</v>
      </c>
      <c r="T217">
        <v>58.474030328966649</v>
      </c>
      <c r="U217">
        <v>0.40739299610894941</v>
      </c>
      <c r="V217">
        <v>-0.89797696701872864</v>
      </c>
      <c r="W217" s="2">
        <f t="shared" si="13"/>
        <v>1622.8942830614142</v>
      </c>
      <c r="X217">
        <v>2.0939999999999999</v>
      </c>
      <c r="Y217">
        <v>4.384836</v>
      </c>
      <c r="Z217">
        <f t="shared" si="14"/>
        <v>293.18522820679738</v>
      </c>
      <c r="AA217" s="3">
        <v>17.122652487473935</v>
      </c>
      <c r="AB217">
        <v>2094</v>
      </c>
      <c r="AC217">
        <v>0.24048035079117752</v>
      </c>
    </row>
    <row r="218" spans="1:29" x14ac:dyDescent="0.25">
      <c r="A218" t="s">
        <v>30</v>
      </c>
      <c r="B218">
        <v>14</v>
      </c>
      <c r="C218">
        <v>22.506929124950506</v>
      </c>
      <c r="D218" s="2">
        <v>4</v>
      </c>
      <c r="E218">
        <v>8.513787398281405</v>
      </c>
      <c r="F218">
        <v>72.484575863135248</v>
      </c>
      <c r="G218">
        <v>7.2395920281449033E-2</v>
      </c>
      <c r="H218" s="2">
        <v>0</v>
      </c>
      <c r="I218" s="2">
        <v>16.399999999999999</v>
      </c>
      <c r="J218" s="2">
        <v>24.7</v>
      </c>
      <c r="K218" s="2">
        <v>1.3655455851417804</v>
      </c>
      <c r="L218" s="2">
        <v>3.4</v>
      </c>
      <c r="M218" s="2">
        <v>35.700000000000003</v>
      </c>
      <c r="N218" s="2">
        <v>56</v>
      </c>
      <c r="P218">
        <f t="shared" si="15"/>
        <v>4635</v>
      </c>
      <c r="Q218">
        <v>2080</v>
      </c>
      <c r="R218" s="2">
        <v>7543.0349999999999</v>
      </c>
      <c r="S218">
        <v>4326400</v>
      </c>
      <c r="T218">
        <v>58.371482093956672</v>
      </c>
      <c r="U218">
        <v>0.40466926070038911</v>
      </c>
      <c r="V218">
        <v>-0.90468518575384715</v>
      </c>
      <c r="W218" s="2">
        <f t="shared" si="13"/>
        <v>2250.6929124950507</v>
      </c>
      <c r="X218">
        <v>2.08</v>
      </c>
      <c r="Y218">
        <v>4.3263999999999996</v>
      </c>
      <c r="Z218">
        <f t="shared" si="14"/>
        <v>111.31508092077968</v>
      </c>
      <c r="AA218" s="3">
        <v>10.550596235321475</v>
      </c>
      <c r="AB218">
        <v>2080</v>
      </c>
      <c r="AC218">
        <v>0.17881478078122029</v>
      </c>
    </row>
    <row r="219" spans="1:29" x14ac:dyDescent="0.25">
      <c r="A219" t="s">
        <v>31</v>
      </c>
      <c r="B219">
        <v>15</v>
      </c>
      <c r="C219">
        <v>22.834645669291341</v>
      </c>
      <c r="D219" s="2">
        <v>4</v>
      </c>
      <c r="E219">
        <v>7.0094089327086371</v>
      </c>
      <c r="F219">
        <v>49.131813585935632</v>
      </c>
      <c r="G219">
        <v>-1.4987435140554515</v>
      </c>
      <c r="H219" s="2">
        <v>0</v>
      </c>
      <c r="I219" s="2">
        <v>17.399999999999999</v>
      </c>
      <c r="J219" s="2">
        <v>26.5</v>
      </c>
      <c r="K219" s="2">
        <v>2.0894541362530576</v>
      </c>
      <c r="L219" s="2">
        <v>1.8</v>
      </c>
      <c r="M219" s="2">
        <v>37.274000000000001</v>
      </c>
      <c r="N219" s="2">
        <v>16</v>
      </c>
      <c r="P219">
        <f t="shared" si="15"/>
        <v>4954.9999999999973</v>
      </c>
      <c r="Q219">
        <v>2267</v>
      </c>
      <c r="R219" s="2">
        <v>7780</v>
      </c>
      <c r="S219">
        <v>5139289</v>
      </c>
      <c r="T219">
        <v>59.694361920862576</v>
      </c>
      <c r="U219">
        <v>0.4</v>
      </c>
      <c r="V219">
        <v>-0.916290731874155</v>
      </c>
      <c r="W219" s="2">
        <f t="shared" si="13"/>
        <v>2283.464566929134</v>
      </c>
      <c r="X219">
        <v>2.2669999999999999</v>
      </c>
      <c r="Y219">
        <v>5.1392889999999998</v>
      </c>
      <c r="Z219">
        <f t="shared" si="14"/>
        <v>149.03104649063931</v>
      </c>
      <c r="AA219" s="3">
        <v>12.207827263302807</v>
      </c>
      <c r="AB219">
        <v>2267</v>
      </c>
      <c r="AC219">
        <v>0.7135832396860744</v>
      </c>
    </row>
    <row r="220" spans="1:29" x14ac:dyDescent="0.25">
      <c r="A220" t="s">
        <v>32</v>
      </c>
      <c r="B220">
        <v>16</v>
      </c>
      <c r="C220">
        <v>20.814624184957843</v>
      </c>
      <c r="D220" s="2">
        <v>4</v>
      </c>
      <c r="E220">
        <v>6.9707300781435251</v>
      </c>
      <c r="F220">
        <v>48.591077822334839</v>
      </c>
      <c r="G220">
        <v>-1.2344883482518865</v>
      </c>
      <c r="H220" s="2">
        <v>0</v>
      </c>
      <c r="I220" s="2">
        <v>23.599999999999998</v>
      </c>
      <c r="J220" s="2">
        <v>20.900000000000002</v>
      </c>
      <c r="K220" s="2">
        <v>1.2138712251184369</v>
      </c>
      <c r="L220" s="2">
        <v>1.9</v>
      </c>
      <c r="M220" s="2">
        <v>40.164999999999999</v>
      </c>
      <c r="N220" s="2">
        <v>17</v>
      </c>
      <c r="P220">
        <f t="shared" si="15"/>
        <v>3659.9999999999995</v>
      </c>
      <c r="Q220">
        <v>2181</v>
      </c>
      <c r="R220" s="2">
        <v>8570</v>
      </c>
      <c r="S220">
        <v>4756761</v>
      </c>
      <c r="T220">
        <v>59.098252281852865</v>
      </c>
      <c r="U220">
        <v>0.38482576091751214</v>
      </c>
      <c r="V220">
        <v>-0.95496461618005501</v>
      </c>
      <c r="W220" s="2">
        <f t="shared" si="13"/>
        <v>2081.4624184957843</v>
      </c>
      <c r="X220">
        <v>2.181</v>
      </c>
      <c r="Y220">
        <v>4.756761</v>
      </c>
      <c r="Z220">
        <f t="shared" si="14"/>
        <v>119.88173978979596</v>
      </c>
      <c r="AA220" s="3">
        <v>10.94905200415981</v>
      </c>
      <c r="AB220">
        <v>2181</v>
      </c>
      <c r="AC220">
        <v>0.41179975531387414</v>
      </c>
    </row>
    <row r="221" spans="1:29" x14ac:dyDescent="0.25">
      <c r="A221" t="s">
        <v>33</v>
      </c>
      <c r="B221">
        <v>17</v>
      </c>
      <c r="C221">
        <v>2.7306468716861083</v>
      </c>
      <c r="D221" s="2">
        <v>4</v>
      </c>
      <c r="E221">
        <v>7.7710670860654059</v>
      </c>
      <c r="F221">
        <v>60.38948365612908</v>
      </c>
      <c r="G221">
        <v>-0.3558310620321124</v>
      </c>
      <c r="H221" s="2">
        <v>0</v>
      </c>
      <c r="I221" s="2">
        <v>16.399999999999999</v>
      </c>
      <c r="J221" s="2">
        <v>29.299999999999997</v>
      </c>
      <c r="K221" s="2">
        <v>1.6650647914959047</v>
      </c>
      <c r="L221" s="2">
        <v>1.1000000000000001</v>
      </c>
      <c r="M221" s="2">
        <v>44.944000000000003</v>
      </c>
      <c r="N221" s="2">
        <v>23</v>
      </c>
      <c r="P221">
        <f t="shared" si="15"/>
        <v>3384.2857142857179</v>
      </c>
      <c r="Q221">
        <v>2214</v>
      </c>
      <c r="R221" s="2">
        <v>9196</v>
      </c>
      <c r="S221">
        <v>4901796</v>
      </c>
      <c r="T221">
        <v>59.329370678051212</v>
      </c>
      <c r="U221">
        <v>0.39064843405381566</v>
      </c>
      <c r="V221">
        <v>-0.93994726911310178</v>
      </c>
      <c r="W221" s="2">
        <f t="shared" si="13"/>
        <v>273.06468716861082</v>
      </c>
      <c r="X221">
        <v>2.214</v>
      </c>
      <c r="Y221">
        <v>4.901796</v>
      </c>
      <c r="Z221">
        <f t="shared" si="14"/>
        <v>118.37426874669906</v>
      </c>
      <c r="AA221" s="3">
        <v>10.879993968137072</v>
      </c>
      <c r="AB221">
        <v>2214</v>
      </c>
      <c r="AC221">
        <v>0.41774633590821658</v>
      </c>
    </row>
    <row r="222" spans="1:29" x14ac:dyDescent="0.25">
      <c r="A222" t="s">
        <v>34</v>
      </c>
      <c r="B222">
        <v>18</v>
      </c>
      <c r="C222">
        <v>28.835718863490705</v>
      </c>
      <c r="D222" s="2">
        <v>4</v>
      </c>
      <c r="E222">
        <v>9.6394569004156274</v>
      </c>
      <c r="F222">
        <v>92.919129334970449</v>
      </c>
      <c r="G222">
        <v>2.4725919843947213</v>
      </c>
      <c r="H222" s="2">
        <v>0</v>
      </c>
      <c r="I222" s="2">
        <v>20.5</v>
      </c>
      <c r="J222" s="2">
        <v>14.3</v>
      </c>
      <c r="K222" s="2">
        <v>1.1784470506115523</v>
      </c>
      <c r="L222" s="2">
        <v>2.4</v>
      </c>
      <c r="M222" s="2">
        <v>49.902999999999999</v>
      </c>
      <c r="N222" s="2">
        <v>90</v>
      </c>
      <c r="P222">
        <f t="shared" si="15"/>
        <v>1295.7758620689635</v>
      </c>
      <c r="Q222">
        <v>2192</v>
      </c>
      <c r="R222" s="2">
        <v>9810</v>
      </c>
      <c r="S222">
        <v>4804864</v>
      </c>
      <c r="T222">
        <v>59.175627790375586</v>
      </c>
      <c r="U222">
        <v>0.38676665196294668</v>
      </c>
      <c r="V222">
        <v>-0.94993373431377781</v>
      </c>
      <c r="W222" s="2">
        <f t="shared" si="13"/>
        <v>2883.5718863490706</v>
      </c>
      <c r="X222">
        <v>2.1920000000000002</v>
      </c>
      <c r="Y222">
        <v>4.8048640000000002</v>
      </c>
      <c r="Z222">
        <f t="shared" si="14"/>
        <v>63.345198843036748</v>
      </c>
      <c r="AA222" s="3">
        <v>7.9589697098956691</v>
      </c>
      <c r="AB222">
        <v>2192</v>
      </c>
      <c r="AC222">
        <v>0.46281888220753481</v>
      </c>
    </row>
    <row r="223" spans="1:29" x14ac:dyDescent="0.25">
      <c r="A223" t="s">
        <v>35</v>
      </c>
      <c r="B223">
        <v>19</v>
      </c>
      <c r="C223">
        <v>13.627586926257877</v>
      </c>
      <c r="D223" s="2">
        <v>4</v>
      </c>
      <c r="E223">
        <v>8.6621589616664227</v>
      </c>
      <c r="F223">
        <v>75.03299787717792</v>
      </c>
      <c r="G223">
        <v>0.22597864535368622</v>
      </c>
      <c r="H223" s="2">
        <v>0</v>
      </c>
      <c r="I223" s="2">
        <v>19</v>
      </c>
      <c r="J223" s="2">
        <v>17.5</v>
      </c>
      <c r="K223" s="2">
        <v>3.0144995390428457</v>
      </c>
      <c r="L223" s="2">
        <v>1.4</v>
      </c>
      <c r="M223" s="2">
        <v>47.024000000000001</v>
      </c>
      <c r="N223" s="2">
        <v>42</v>
      </c>
      <c r="P223">
        <f t="shared" si="15"/>
        <v>4610.9090909090874</v>
      </c>
      <c r="Q223">
        <v>6570</v>
      </c>
      <c r="R223" s="2">
        <v>14441</v>
      </c>
      <c r="S223">
        <v>43164900</v>
      </c>
      <c r="T223">
        <v>77.268831052215759</v>
      </c>
      <c r="U223">
        <v>1</v>
      </c>
      <c r="V223">
        <v>0</v>
      </c>
      <c r="W223" s="2">
        <f t="shared" si="13"/>
        <v>1362.7586926257877</v>
      </c>
      <c r="X223">
        <v>6.57</v>
      </c>
      <c r="Y223">
        <v>43.164900000000003</v>
      </c>
      <c r="Z223">
        <f t="shared" si="14"/>
        <v>41.285168760687149</v>
      </c>
      <c r="AA223" s="3">
        <v>6.4253535903238159</v>
      </c>
      <c r="AB223">
        <v>6570</v>
      </c>
      <c r="AC223">
        <v>-0.88820666160218831</v>
      </c>
    </row>
    <row r="224" spans="1:29" x14ac:dyDescent="0.25">
      <c r="A224" t="s">
        <v>36</v>
      </c>
      <c r="B224">
        <v>20</v>
      </c>
      <c r="C224">
        <v>8.5480375632073198</v>
      </c>
      <c r="D224" s="2">
        <v>4</v>
      </c>
      <c r="E224">
        <v>9.3710125973650804</v>
      </c>
      <c r="F224">
        <v>87.815877099975026</v>
      </c>
      <c r="G224">
        <v>0.36646713836849515</v>
      </c>
      <c r="H224" s="2">
        <v>0</v>
      </c>
      <c r="I224" s="2">
        <v>17.5</v>
      </c>
      <c r="J224" s="2">
        <v>23.4</v>
      </c>
      <c r="K224" s="2">
        <v>2.6051942403835224</v>
      </c>
      <c r="L224" s="2">
        <v>4.3</v>
      </c>
      <c r="M224" s="2">
        <v>41.63</v>
      </c>
      <c r="N224" s="2">
        <v>82</v>
      </c>
      <c r="P224">
        <f t="shared" si="15"/>
        <v>8139.9999999999918</v>
      </c>
      <c r="Q224">
        <v>6772</v>
      </c>
      <c r="R224" s="2">
        <v>14929</v>
      </c>
      <c r="S224">
        <v>45859984</v>
      </c>
      <c r="T224">
        <v>77.802133055403985</v>
      </c>
      <c r="U224">
        <v>1.0307458143074582</v>
      </c>
      <c r="V224">
        <v>3.0282631774369746E-2</v>
      </c>
      <c r="W224" s="2">
        <f t="shared" si="13"/>
        <v>854.80375632073196</v>
      </c>
      <c r="X224">
        <v>6.7720000000000002</v>
      </c>
      <c r="Y224">
        <v>45.859983999999997</v>
      </c>
      <c r="Z224">
        <f t="shared" si="14"/>
        <v>45.292296390531781</v>
      </c>
      <c r="AA224" s="3">
        <v>6.729955155164987</v>
      </c>
      <c r="AB224">
        <v>6772</v>
      </c>
      <c r="AC224">
        <v>-1.1665234606836847</v>
      </c>
    </row>
    <row r="225" spans="1:29" x14ac:dyDescent="0.25">
      <c r="A225" t="s">
        <v>38</v>
      </c>
      <c r="B225">
        <v>21</v>
      </c>
      <c r="C225">
        <v>19.457575514782469</v>
      </c>
      <c r="D225" s="2">
        <v>4</v>
      </c>
      <c r="E225">
        <v>9.1153701343849551</v>
      </c>
      <c r="F225">
        <v>83.0899726868372</v>
      </c>
      <c r="G225">
        <v>0.35758647805078819</v>
      </c>
      <c r="H225" s="2">
        <v>0</v>
      </c>
      <c r="I225" s="2">
        <v>13.299999999999999</v>
      </c>
      <c r="J225" s="2">
        <v>27.2</v>
      </c>
      <c r="K225" s="2">
        <v>2.3754504871831816</v>
      </c>
      <c r="L225" s="2">
        <v>2.4</v>
      </c>
      <c r="M225" s="2">
        <v>37.185000000000002</v>
      </c>
      <c r="N225" s="2">
        <v>89</v>
      </c>
      <c r="P225">
        <f t="shared" si="15"/>
        <v>6359.9999999999973</v>
      </c>
      <c r="Q225">
        <v>6795</v>
      </c>
      <c r="R225" s="2">
        <v>15120</v>
      </c>
      <c r="S225">
        <v>46172025</v>
      </c>
      <c r="T225">
        <v>77.861958182902626</v>
      </c>
      <c r="U225">
        <v>1.0342465753424657</v>
      </c>
      <c r="V225">
        <v>3.3673215106587807E-2</v>
      </c>
      <c r="W225" s="2">
        <f t="shared" si="13"/>
        <v>1945.757551478247</v>
      </c>
      <c r="X225">
        <v>6.7949999999999999</v>
      </c>
      <c r="Y225">
        <v>46.172024999999998</v>
      </c>
      <c r="Z225">
        <f t="shared" si="14"/>
        <v>61.974368498669143</v>
      </c>
      <c r="AA225" s="3">
        <v>7.8723801037976529</v>
      </c>
      <c r="AB225">
        <v>6795</v>
      </c>
      <c r="AC225">
        <v>-1.1533890822093111</v>
      </c>
    </row>
    <row r="226" spans="1:29" x14ac:dyDescent="0.25">
      <c r="A226" t="s">
        <v>42</v>
      </c>
      <c r="B226">
        <v>22</v>
      </c>
      <c r="C226">
        <v>19.258546072034306</v>
      </c>
      <c r="D226" s="2">
        <v>4</v>
      </c>
      <c r="E226">
        <v>7.9755646584952018</v>
      </c>
      <c r="F226">
        <v>63.609631621837686</v>
      </c>
      <c r="G226">
        <v>-0.17562449369378511</v>
      </c>
      <c r="H226" s="2">
        <v>0</v>
      </c>
      <c r="I226" s="2">
        <v>14.3</v>
      </c>
      <c r="J226" s="2">
        <v>27.200000000000003</v>
      </c>
      <c r="K226" s="2">
        <v>4.4394461075765514</v>
      </c>
      <c r="L226" s="2">
        <v>2</v>
      </c>
      <c r="M226" s="2">
        <v>43.131999999999998</v>
      </c>
      <c r="N226" s="2">
        <v>34</v>
      </c>
      <c r="P226">
        <f t="shared" si="15"/>
        <v>3467.5000000000018</v>
      </c>
      <c r="Q226">
        <v>6816</v>
      </c>
      <c r="R226" s="2">
        <v>15319</v>
      </c>
      <c r="S226">
        <v>46457856</v>
      </c>
      <c r="T226">
        <v>77.91642452224842</v>
      </c>
      <c r="U226">
        <v>1.0374429223744293</v>
      </c>
      <c r="V226">
        <v>3.6758957030495497E-2</v>
      </c>
      <c r="W226" s="2">
        <f t="shared" si="13"/>
        <v>1925.8546072034305</v>
      </c>
      <c r="X226">
        <v>6.8159999999999998</v>
      </c>
      <c r="Y226">
        <v>46.457856</v>
      </c>
      <c r="Z226">
        <f t="shared" si="14"/>
        <v>125.75944407349385</v>
      </c>
      <c r="AA226" s="3">
        <v>-11.214251828521324</v>
      </c>
      <c r="AB226">
        <v>6816</v>
      </c>
      <c r="AC226">
        <v>-1.0971524808583075</v>
      </c>
    </row>
    <row r="227" spans="1:29" x14ac:dyDescent="0.25">
      <c r="A227" t="s">
        <v>44</v>
      </c>
      <c r="B227">
        <v>23</v>
      </c>
      <c r="C227">
        <v>24.481146774696168</v>
      </c>
      <c r="D227" s="2">
        <v>4</v>
      </c>
      <c r="E227">
        <v>9.054271186326293</v>
      </c>
      <c r="F227">
        <v>81.979826715538536</v>
      </c>
      <c r="G227">
        <v>0.67151205045129325</v>
      </c>
      <c r="H227" s="2">
        <v>0</v>
      </c>
      <c r="I227" s="2">
        <v>19.7</v>
      </c>
      <c r="J227" s="2">
        <v>18.5</v>
      </c>
      <c r="K227" s="2">
        <v>1.8466842988359888</v>
      </c>
      <c r="L227" s="2">
        <v>9.5</v>
      </c>
      <c r="M227" s="2">
        <v>42.768000000000001</v>
      </c>
      <c r="N227" s="2">
        <v>65</v>
      </c>
      <c r="P227">
        <f t="shared" si="15"/>
        <v>4371.0526315789466</v>
      </c>
      <c r="Q227">
        <v>99410</v>
      </c>
      <c r="R227" s="2">
        <v>80278</v>
      </c>
      <c r="S227">
        <v>9882348100</v>
      </c>
      <c r="T227">
        <v>132.41123290968312</v>
      </c>
      <c r="U227">
        <v>1041.4591093444178</v>
      </c>
      <c r="V227">
        <v>6.9483779986191125</v>
      </c>
      <c r="W227" s="2">
        <f t="shared" si="13"/>
        <v>2448.1146774696167</v>
      </c>
      <c r="X227">
        <v>99.41</v>
      </c>
      <c r="Y227">
        <v>9882.3480999999992</v>
      </c>
      <c r="Z227">
        <f t="shared" si="14"/>
        <v>134.9229462044172</v>
      </c>
      <c r="AA227" s="3">
        <v>-11.615633697926997</v>
      </c>
      <c r="AB227">
        <v>99410</v>
      </c>
      <c r="AC227">
        <v>0.54244187920904996</v>
      </c>
    </row>
    <row r="228" spans="1:29" x14ac:dyDescent="0.25">
      <c r="A228" t="s">
        <v>45</v>
      </c>
      <c r="B228">
        <v>24</v>
      </c>
      <c r="C228">
        <v>19.711699631243714</v>
      </c>
      <c r="D228" s="2">
        <v>4</v>
      </c>
      <c r="E228">
        <v>8.4379335104306055</v>
      </c>
      <c r="F228">
        <v>71.19872192644776</v>
      </c>
      <c r="G228">
        <v>0.44184077072145678</v>
      </c>
      <c r="H228" s="2">
        <v>0</v>
      </c>
      <c r="I228" s="2">
        <v>18.100000000000001</v>
      </c>
      <c r="J228" s="2">
        <v>24.3</v>
      </c>
      <c r="K228" s="2">
        <v>1.9998503352542787</v>
      </c>
      <c r="L228" s="2">
        <v>1.1000000000000001</v>
      </c>
      <c r="M228" s="2">
        <v>45.219000000000001</v>
      </c>
      <c r="N228" s="2">
        <v>50</v>
      </c>
      <c r="P228">
        <f t="shared" si="15"/>
        <v>2969.3333333333348</v>
      </c>
      <c r="Q228">
        <v>99697</v>
      </c>
      <c r="R228" s="2">
        <v>83101</v>
      </c>
      <c r="S228">
        <v>9939491809</v>
      </c>
      <c r="T228">
        <v>132.47758772942203</v>
      </c>
      <c r="U228">
        <v>1044.4658366795134</v>
      </c>
      <c r="V228">
        <v>6.9512608726393177</v>
      </c>
      <c r="W228" s="2">
        <f t="shared" si="13"/>
        <v>1971.1699631243714</v>
      </c>
      <c r="X228">
        <v>99.697000000000003</v>
      </c>
      <c r="Y228">
        <v>9939.4918089999992</v>
      </c>
      <c r="Z228">
        <f t="shared" si="14"/>
        <v>134.06559274425535</v>
      </c>
      <c r="AA228" s="3">
        <v>-11.578669731202085</v>
      </c>
      <c r="AB228">
        <v>99697</v>
      </c>
      <c r="AC228">
        <v>0.54361466020042448</v>
      </c>
    </row>
    <row r="229" spans="1:29" x14ac:dyDescent="0.25">
      <c r="A229" t="s">
        <v>48</v>
      </c>
      <c r="B229">
        <v>25</v>
      </c>
      <c r="C229">
        <v>27.4940818397024</v>
      </c>
      <c r="D229" s="2">
        <v>4</v>
      </c>
      <c r="E229">
        <v>6.7452363494843626</v>
      </c>
      <c r="F229">
        <v>45.498213410405128</v>
      </c>
      <c r="G229">
        <v>-1.2086676486301438</v>
      </c>
      <c r="H229" s="2">
        <v>0</v>
      </c>
      <c r="I229" s="2">
        <v>17.8</v>
      </c>
      <c r="J229" s="2">
        <v>28.900000000000002</v>
      </c>
      <c r="K229" s="2">
        <v>4.4394461075765514</v>
      </c>
      <c r="L229" s="2">
        <v>1.2</v>
      </c>
      <c r="M229" s="2">
        <v>42.197000000000003</v>
      </c>
      <c r="N229" s="2">
        <v>12</v>
      </c>
      <c r="P229">
        <f t="shared" si="15"/>
        <v>2846.6666666666674</v>
      </c>
      <c r="Q229">
        <v>100261</v>
      </c>
      <c r="R229" s="2">
        <v>84862</v>
      </c>
      <c r="S229">
        <v>10052268121</v>
      </c>
      <c r="T229">
        <v>132.60747873624712</v>
      </c>
      <c r="U229">
        <v>1050.3745273310601</v>
      </c>
      <c r="V229">
        <v>6.9569020722481003</v>
      </c>
      <c r="W229" s="2">
        <f t="shared" si="13"/>
        <v>2749.4081839702399</v>
      </c>
      <c r="X229">
        <v>100.261</v>
      </c>
      <c r="Y229">
        <v>10052.268120999999</v>
      </c>
      <c r="Z229">
        <f t="shared" si="14"/>
        <v>118.66619335589944</v>
      </c>
      <c r="AA229" s="3">
        <v>-10.893401367612388</v>
      </c>
      <c r="AB229">
        <v>100261</v>
      </c>
      <c r="AC229">
        <v>0.58633006571657553</v>
      </c>
    </row>
    <row r="230" spans="1:29" x14ac:dyDescent="0.25">
      <c r="A230" t="s">
        <v>49</v>
      </c>
      <c r="B230">
        <v>26</v>
      </c>
      <c r="C230">
        <v>21.048438861953862</v>
      </c>
      <c r="D230" s="2">
        <v>4</v>
      </c>
      <c r="E230">
        <v>7.4307070825459682</v>
      </c>
      <c r="F230">
        <v>55.215407746598814</v>
      </c>
      <c r="G230">
        <v>-0.51614635757187088</v>
      </c>
      <c r="H230" s="2">
        <v>0</v>
      </c>
      <c r="I230" s="2">
        <v>12.8</v>
      </c>
      <c r="J230" s="2">
        <v>28.900000000000002</v>
      </c>
      <c r="K230" s="2">
        <v>4.4394461075765506</v>
      </c>
      <c r="L230" s="2">
        <v>1.3</v>
      </c>
      <c r="M230" s="2">
        <v>35.383000000000003</v>
      </c>
      <c r="N230" s="2">
        <v>28</v>
      </c>
      <c r="P230">
        <f t="shared" si="15"/>
        <v>2826.6666666666665</v>
      </c>
      <c r="Q230">
        <v>2659</v>
      </c>
      <c r="R230" s="2">
        <v>89350</v>
      </c>
      <c r="S230">
        <v>7070281</v>
      </c>
      <c r="T230">
        <v>62.184349517479234</v>
      </c>
      <c r="U230">
        <v>1</v>
      </c>
      <c r="V230">
        <v>0</v>
      </c>
      <c r="W230" s="2">
        <f t="shared" si="13"/>
        <v>2104.8438861953864</v>
      </c>
      <c r="X230">
        <v>2.6589999999999998</v>
      </c>
      <c r="Y230">
        <v>7.0702809999999996</v>
      </c>
      <c r="Z230">
        <f t="shared" si="14"/>
        <v>212.06845925351439</v>
      </c>
      <c r="AA230" s="3">
        <v>-14.562570489220452</v>
      </c>
      <c r="AB230">
        <v>2659</v>
      </c>
      <c r="AC230">
        <v>-1.0369393682337209</v>
      </c>
    </row>
    <row r="231" spans="1:29" x14ac:dyDescent="0.25">
      <c r="A231" t="s">
        <v>54</v>
      </c>
      <c r="B231">
        <v>27</v>
      </c>
      <c r="C231">
        <v>10.580253021414942</v>
      </c>
      <c r="D231" s="2">
        <v>4</v>
      </c>
      <c r="E231">
        <v>9.7775841356469719</v>
      </c>
      <c r="F231">
        <v>95.60115152965534</v>
      </c>
      <c r="G231">
        <v>2.319109669237168</v>
      </c>
      <c r="H231" s="2">
        <v>0</v>
      </c>
      <c r="I231" s="2">
        <v>18</v>
      </c>
      <c r="J231" s="2">
        <v>21.8</v>
      </c>
      <c r="K231" s="2">
        <v>3.7892769276627991</v>
      </c>
      <c r="L231" s="2">
        <v>4.2</v>
      </c>
      <c r="M231" s="2">
        <v>45.936999999999998</v>
      </c>
      <c r="N231" s="2">
        <v>90</v>
      </c>
      <c r="P231">
        <f t="shared" si="15"/>
        <v>1734.4999999999991</v>
      </c>
      <c r="Q231">
        <v>2688</v>
      </c>
      <c r="R231" s="2">
        <v>6777</v>
      </c>
      <c r="S231">
        <v>7225344</v>
      </c>
      <c r="T231">
        <v>62.355544569826002</v>
      </c>
      <c r="U231">
        <v>1.010906355772847</v>
      </c>
      <c r="V231">
        <v>1.0847310400020457E-2</v>
      </c>
      <c r="W231" s="2">
        <f t="shared" si="13"/>
        <v>1058.0253021414942</v>
      </c>
      <c r="X231">
        <v>2.6880000000000002</v>
      </c>
      <c r="Y231">
        <v>7.2253439999999998</v>
      </c>
      <c r="Z231">
        <f t="shared" si="14"/>
        <v>222.06278621732812</v>
      </c>
      <c r="AA231" s="3">
        <v>-14.901771244296032</v>
      </c>
      <c r="AB231">
        <v>2688</v>
      </c>
      <c r="AC231">
        <v>0.17545842482757054</v>
      </c>
    </row>
    <row r="232" spans="1:29" x14ac:dyDescent="0.25">
      <c r="A232" t="s">
        <v>56</v>
      </c>
      <c r="B232">
        <v>28</v>
      </c>
      <c r="C232">
        <v>20.420280186791196</v>
      </c>
      <c r="D232" s="2">
        <v>4</v>
      </c>
      <c r="E232">
        <v>9.2009968569730294</v>
      </c>
      <c r="F232">
        <v>84.658343162027563</v>
      </c>
      <c r="G232">
        <v>2.3956361992353412</v>
      </c>
      <c r="H232" s="2">
        <v>0</v>
      </c>
      <c r="I232" s="2">
        <v>17.100000000000001</v>
      </c>
      <c r="J232" s="2">
        <v>21.6</v>
      </c>
      <c r="K232" s="2">
        <v>2.3057027970978732</v>
      </c>
      <c r="L232" s="2">
        <v>13.6</v>
      </c>
      <c r="M232" s="2">
        <v>39.268000000000001</v>
      </c>
      <c r="N232" s="2">
        <v>55</v>
      </c>
      <c r="P232">
        <f t="shared" si="15"/>
        <v>902.67326732673234</v>
      </c>
      <c r="Q232">
        <v>2688</v>
      </c>
      <c r="R232" s="2">
        <v>6388</v>
      </c>
      <c r="S232">
        <v>7225344</v>
      </c>
      <c r="T232">
        <v>62.355544569826002</v>
      </c>
      <c r="U232">
        <v>1.010906355772847</v>
      </c>
      <c r="V232">
        <v>1.0847310400020457E-2</v>
      </c>
      <c r="W232" s="2">
        <f t="shared" si="13"/>
        <v>2042.0280186791197</v>
      </c>
      <c r="X232">
        <v>2.6880000000000002</v>
      </c>
      <c r="Y232">
        <v>7.2253439999999998</v>
      </c>
      <c r="Z232">
        <f t="shared" si="14"/>
        <v>127.69079583760087</v>
      </c>
      <c r="AA232" s="3">
        <v>-11.300035213998267</v>
      </c>
      <c r="AB232">
        <v>2688</v>
      </c>
      <c r="AC232">
        <v>2.1502821842294479E-2</v>
      </c>
    </row>
    <row r="233" spans="1:29" x14ac:dyDescent="0.25">
      <c r="A233" t="s">
        <v>57</v>
      </c>
      <c r="B233">
        <v>29</v>
      </c>
      <c r="C233">
        <v>22.988505747126435</v>
      </c>
      <c r="D233" s="2">
        <v>4</v>
      </c>
      <c r="E233">
        <v>7.2793188354146201</v>
      </c>
      <c r="F233">
        <v>52.988482707622062</v>
      </c>
      <c r="G233">
        <v>0.28045800791019027</v>
      </c>
      <c r="H233" s="2">
        <v>0</v>
      </c>
      <c r="I233" s="2">
        <v>12.999999999999998</v>
      </c>
      <c r="J233" s="2">
        <v>25.700000000000003</v>
      </c>
      <c r="K233" s="2">
        <v>1.6650647914959051</v>
      </c>
      <c r="L233" s="2">
        <v>2.2000000000000002</v>
      </c>
      <c r="M233" s="2">
        <v>38.921999999999997</v>
      </c>
      <c r="N233" s="2">
        <v>27</v>
      </c>
      <c r="P233">
        <f t="shared" si="15"/>
        <v>1095.3846153846152</v>
      </c>
      <c r="Q233">
        <v>2702</v>
      </c>
      <c r="R233" s="2">
        <v>7153</v>
      </c>
      <c r="S233">
        <v>7300804</v>
      </c>
      <c r="T233">
        <v>62.437613846439262</v>
      </c>
      <c r="U233">
        <v>1.0161714930424972</v>
      </c>
      <c r="V233">
        <v>1.6042127277124382E-2</v>
      </c>
      <c r="W233" s="2">
        <f t="shared" si="13"/>
        <v>2298.8505747126437</v>
      </c>
      <c r="X233">
        <v>2.702</v>
      </c>
      <c r="Y233">
        <v>7.3008040000000003</v>
      </c>
      <c r="Z233">
        <f t="shared" si="14"/>
        <v>125.73628989552988</v>
      </c>
      <c r="AA233" s="3">
        <v>-11.213219425995813</v>
      </c>
      <c r="AB233">
        <v>2702</v>
      </c>
      <c r="AC233">
        <v>3.7524728566436828E-3</v>
      </c>
    </row>
    <row r="234" spans="1:29" x14ac:dyDescent="0.25">
      <c r="A234" t="s">
        <v>60</v>
      </c>
      <c r="B234">
        <v>30</v>
      </c>
      <c r="C234">
        <v>21.276793757419927</v>
      </c>
      <c r="D234" s="2">
        <v>4</v>
      </c>
      <c r="E234">
        <v>7.6401231726953638</v>
      </c>
      <c r="F234">
        <v>58.371482093956672</v>
      </c>
      <c r="G234">
        <v>-0.90468518575384715</v>
      </c>
      <c r="H234" s="2">
        <v>0</v>
      </c>
      <c r="I234" s="2">
        <v>17.3</v>
      </c>
      <c r="J234" s="2">
        <v>23.5</v>
      </c>
      <c r="K234" s="2">
        <v>2.0894541362530572</v>
      </c>
      <c r="L234" s="2">
        <v>5</v>
      </c>
      <c r="M234" s="2">
        <v>40.899000000000001</v>
      </c>
      <c r="N234" s="2">
        <v>33</v>
      </c>
      <c r="P234">
        <f t="shared" si="15"/>
        <v>5140.0000000000027</v>
      </c>
      <c r="Q234">
        <v>39518</v>
      </c>
      <c r="R234" s="2">
        <v>7566</v>
      </c>
      <c r="S234">
        <v>1561672324</v>
      </c>
      <c r="T234">
        <v>112.03188461011891</v>
      </c>
      <c r="U234">
        <v>2755.6</v>
      </c>
      <c r="V234">
        <v>7.9213904837190405</v>
      </c>
      <c r="W234" s="2">
        <f t="shared" si="13"/>
        <v>2127.6793757419928</v>
      </c>
      <c r="X234">
        <v>39.518000000000001</v>
      </c>
      <c r="Y234">
        <v>1561.6723239999999</v>
      </c>
      <c r="Z234">
        <f t="shared" si="14"/>
        <v>15.393387469940237</v>
      </c>
      <c r="AA234" s="3">
        <v>-3.923440769266211</v>
      </c>
      <c r="AB234">
        <v>39518</v>
      </c>
      <c r="AC234">
        <v>-0.34903826895003909</v>
      </c>
    </row>
    <row r="235" spans="1:29" x14ac:dyDescent="0.25">
      <c r="A235" t="s">
        <v>61</v>
      </c>
      <c r="B235">
        <v>31</v>
      </c>
      <c r="C235">
        <v>15.086646279306828</v>
      </c>
      <c r="D235" s="2">
        <v>4</v>
      </c>
      <c r="E235">
        <v>7.6925696480679058</v>
      </c>
      <c r="F235">
        <v>59.175627790375586</v>
      </c>
      <c r="G235">
        <v>-0.94993373431377781</v>
      </c>
      <c r="H235" s="2">
        <v>0</v>
      </c>
      <c r="I235" s="2">
        <v>21.7</v>
      </c>
      <c r="J235" s="2">
        <v>20.5</v>
      </c>
      <c r="K235" s="2">
        <v>18.743159200171881</v>
      </c>
      <c r="L235" s="2">
        <v>1.4</v>
      </c>
      <c r="M235" s="2">
        <v>42.183999999999997</v>
      </c>
      <c r="N235" s="2">
        <v>31</v>
      </c>
      <c r="P235">
        <f t="shared" si="15"/>
        <v>5667.4999999999955</v>
      </c>
      <c r="Q235">
        <v>39099</v>
      </c>
      <c r="R235" s="2">
        <v>42142</v>
      </c>
      <c r="S235">
        <v>1528731801</v>
      </c>
      <c r="T235">
        <v>111.8063497172185</v>
      </c>
      <c r="U235">
        <v>2726.3830254567538</v>
      </c>
      <c r="V235">
        <v>7.9107311106241074</v>
      </c>
      <c r="W235" s="2">
        <f t="shared" si="13"/>
        <v>1508.6646279306829</v>
      </c>
      <c r="X235">
        <v>39.098999999999997</v>
      </c>
      <c r="Y235">
        <v>1528.7318009999999</v>
      </c>
      <c r="Z235">
        <f t="shared" si="14"/>
        <v>8.8066408150378201</v>
      </c>
      <c r="AA235" s="3">
        <v>-2.967598492895867</v>
      </c>
      <c r="AB235">
        <v>39099</v>
      </c>
      <c r="AC235">
        <v>-0.34480446458122105</v>
      </c>
    </row>
    <row r="236" spans="1:29" x14ac:dyDescent="0.25">
      <c r="A236" t="s">
        <v>62</v>
      </c>
      <c r="B236">
        <v>32</v>
      </c>
      <c r="C236">
        <v>6.5539526078725761</v>
      </c>
      <c r="D236" s="2">
        <v>4</v>
      </c>
      <c r="E236">
        <v>8.8270280685091524</v>
      </c>
      <c r="F236">
        <v>77.91642452224842</v>
      </c>
      <c r="G236">
        <v>3.6758957030495497E-2</v>
      </c>
      <c r="H236" s="2">
        <v>0</v>
      </c>
      <c r="I236" s="2">
        <v>18.5</v>
      </c>
      <c r="J236" s="2">
        <v>19.3</v>
      </c>
      <c r="K236" s="2">
        <v>0.92010135661417858</v>
      </c>
      <c r="L236" s="2">
        <v>6</v>
      </c>
      <c r="M236" s="2">
        <v>42.551000000000002</v>
      </c>
      <c r="N236" s="2">
        <v>55</v>
      </c>
      <c r="P236">
        <f t="shared" si="15"/>
        <v>6570.00000000001</v>
      </c>
      <c r="Q236">
        <v>39150</v>
      </c>
      <c r="R236" s="2">
        <v>42931</v>
      </c>
      <c r="S236">
        <v>1532722500</v>
      </c>
      <c r="T236">
        <v>111.83391810925369</v>
      </c>
      <c r="U236">
        <v>2729.939268181588</v>
      </c>
      <c r="V236">
        <v>7.9120346418442269</v>
      </c>
      <c r="W236" s="2">
        <f t="shared" si="13"/>
        <v>655.3952607872576</v>
      </c>
      <c r="X236">
        <v>39.15</v>
      </c>
      <c r="Y236">
        <v>1532.7225000000001</v>
      </c>
      <c r="Z236">
        <f t="shared" si="14"/>
        <v>14.517945961223806</v>
      </c>
      <c r="AA236" s="3">
        <v>-3.8102422444280108</v>
      </c>
      <c r="AB236">
        <v>39150</v>
      </c>
      <c r="AC236">
        <v>-0.34221177097639571</v>
      </c>
    </row>
    <row r="237" spans="1:29" x14ac:dyDescent="0.25">
      <c r="A237" t="s">
        <v>64</v>
      </c>
      <c r="B237">
        <v>33</v>
      </c>
      <c r="C237">
        <v>17.274649748876552</v>
      </c>
      <c r="D237" s="2">
        <v>4</v>
      </c>
      <c r="E237">
        <v>7.9017475185201445</v>
      </c>
      <c r="F237">
        <v>62.437613846439262</v>
      </c>
      <c r="G237">
        <v>1.6042127277124382E-2</v>
      </c>
      <c r="H237" s="2">
        <v>0</v>
      </c>
      <c r="I237" s="2">
        <v>17.099999999999998</v>
      </c>
      <c r="J237" s="2">
        <v>28.400000000000002</v>
      </c>
      <c r="K237" s="2">
        <v>2.4825997033740825</v>
      </c>
      <c r="L237" s="2">
        <v>1</v>
      </c>
      <c r="M237" s="2">
        <v>39.524000000000001</v>
      </c>
      <c r="N237" s="2">
        <v>22</v>
      </c>
      <c r="P237">
        <f t="shared" si="15"/>
        <v>2659.0000000000005</v>
      </c>
      <c r="Q237">
        <v>39208</v>
      </c>
      <c r="R237" s="2">
        <v>44425</v>
      </c>
      <c r="S237">
        <v>1537267264</v>
      </c>
      <c r="T237">
        <v>111.86523090814478</v>
      </c>
      <c r="U237">
        <v>2733.9836226529683</v>
      </c>
      <c r="V237">
        <v>7.913515027014661</v>
      </c>
      <c r="W237" s="2">
        <f t="shared" si="13"/>
        <v>1727.4649748876552</v>
      </c>
      <c r="X237">
        <v>39.207999999999998</v>
      </c>
      <c r="Y237">
        <v>1537.2672640000001</v>
      </c>
      <c r="Z237">
        <f t="shared" si="14"/>
        <v>4.5083899845343742</v>
      </c>
      <c r="AA237" s="3">
        <v>-2.1232969609864689</v>
      </c>
      <c r="AB237">
        <v>39208</v>
      </c>
      <c r="AC237">
        <v>-0.31786420624139661</v>
      </c>
    </row>
    <row r="238" spans="1:29" x14ac:dyDescent="0.25">
      <c r="A238" t="s">
        <v>67</v>
      </c>
      <c r="B238">
        <v>34</v>
      </c>
      <c r="C238">
        <v>15.555695962595564</v>
      </c>
      <c r="D238" s="2">
        <v>4</v>
      </c>
      <c r="E238">
        <v>8.8302505701992473</v>
      </c>
      <c r="F238">
        <v>77.973325132504129</v>
      </c>
      <c r="G238">
        <v>0.68847836554279684</v>
      </c>
      <c r="H238" s="2">
        <v>0</v>
      </c>
      <c r="I238" s="2">
        <v>19.100000000000001</v>
      </c>
      <c r="J238" s="2">
        <v>20.7</v>
      </c>
      <c r="K238" s="2">
        <v>1.9133381676315162</v>
      </c>
      <c r="L238" s="2">
        <v>3.8</v>
      </c>
      <c r="M238" s="2">
        <v>43.170999999999999</v>
      </c>
      <c r="N238" s="2">
        <v>60</v>
      </c>
      <c r="P238">
        <f t="shared" si="15"/>
        <v>3435.0000000000055</v>
      </c>
      <c r="Q238">
        <v>15337</v>
      </c>
      <c r="R238" s="2">
        <v>44426</v>
      </c>
      <c r="S238">
        <v>235223569</v>
      </c>
      <c r="T238">
        <v>92.891496767784133</v>
      </c>
      <c r="U238">
        <v>39.4</v>
      </c>
      <c r="V238">
        <v>3.673765816303888</v>
      </c>
      <c r="W238" s="2">
        <f t="shared" si="13"/>
        <v>1555.5695962595564</v>
      </c>
      <c r="X238">
        <v>15.337</v>
      </c>
      <c r="Y238">
        <v>235.223569</v>
      </c>
      <c r="Z238">
        <f t="shared" si="14"/>
        <v>805.09480763781937</v>
      </c>
      <c r="AA238" s="3">
        <v>-28.374192634114181</v>
      </c>
      <c r="AB238">
        <v>15337</v>
      </c>
      <c r="AC238">
        <v>0.44361141109721891</v>
      </c>
    </row>
    <row r="239" spans="1:29" x14ac:dyDescent="0.25">
      <c r="A239" t="s">
        <v>69</v>
      </c>
      <c r="B239">
        <v>35</v>
      </c>
      <c r="C239">
        <v>36.510514261919639</v>
      </c>
      <c r="D239" s="2">
        <v>4</v>
      </c>
      <c r="E239">
        <v>9.3960727718922197</v>
      </c>
      <c r="F239">
        <v>88.286183534694345</v>
      </c>
      <c r="G239">
        <v>1.1319492428606754</v>
      </c>
      <c r="H239" s="2">
        <v>0</v>
      </c>
      <c r="I239" s="2">
        <v>17.7</v>
      </c>
      <c r="J239" s="2">
        <v>22.6</v>
      </c>
      <c r="K239" s="2">
        <v>2.0300792031517356</v>
      </c>
      <c r="L239" s="2">
        <v>2.6</v>
      </c>
      <c r="M239" s="2">
        <v>43.951999999999998</v>
      </c>
      <c r="N239" s="2">
        <v>110</v>
      </c>
      <c r="P239">
        <f t="shared" si="15"/>
        <v>3882.0689655172414</v>
      </c>
      <c r="Q239">
        <v>15112</v>
      </c>
      <c r="R239" s="2">
        <v>24366</v>
      </c>
      <c r="S239">
        <v>228372544</v>
      </c>
      <c r="T239">
        <v>92.606832958840045</v>
      </c>
      <c r="U239">
        <v>38.821986046814892</v>
      </c>
      <c r="V239">
        <v>3.658986736834454</v>
      </c>
      <c r="W239" s="2">
        <f t="shared" si="13"/>
        <v>3651.0514261919639</v>
      </c>
      <c r="X239">
        <v>15.112</v>
      </c>
      <c r="Y239">
        <v>228.372544</v>
      </c>
      <c r="Z239">
        <f t="shared" si="14"/>
        <v>780.49475092981822</v>
      </c>
      <c r="AA239" s="3">
        <v>-27.937336145914454</v>
      </c>
      <c r="AB239">
        <v>15112</v>
      </c>
      <c r="AC239">
        <v>-0.61692203231990894</v>
      </c>
    </row>
    <row r="240" spans="1:29" x14ac:dyDescent="0.25">
      <c r="A240" t="s">
        <v>72</v>
      </c>
      <c r="B240">
        <v>36</v>
      </c>
      <c r="C240">
        <v>6.6908087601310573</v>
      </c>
      <c r="D240" s="2">
        <v>4</v>
      </c>
      <c r="E240">
        <v>7.1701195434496281</v>
      </c>
      <c r="F240">
        <v>51.410614267358305</v>
      </c>
      <c r="G240">
        <v>-1.58530283669886</v>
      </c>
      <c r="H240" s="2">
        <v>0</v>
      </c>
      <c r="I240" s="2">
        <v>21.1</v>
      </c>
      <c r="J240" s="2">
        <v>19.200000000000003</v>
      </c>
      <c r="K240" s="2">
        <v>2.0038558401182582</v>
      </c>
      <c r="L240" s="2">
        <v>1.4</v>
      </c>
      <c r="M240" s="2">
        <v>49.546999999999997</v>
      </c>
      <c r="N240" s="2">
        <v>21</v>
      </c>
      <c r="P240">
        <f t="shared" si="15"/>
        <v>6345</v>
      </c>
      <c r="Q240">
        <v>15249</v>
      </c>
      <c r="R240" s="2">
        <v>25366</v>
      </c>
      <c r="S240">
        <v>232532001</v>
      </c>
      <c r="T240">
        <v>92.78061005907152</v>
      </c>
      <c r="U240">
        <v>39.173932320532046</v>
      </c>
      <c r="V240">
        <v>3.6680115337681203</v>
      </c>
      <c r="W240" s="2">
        <f t="shared" si="13"/>
        <v>669.08087601310569</v>
      </c>
      <c r="X240">
        <v>15.249000000000001</v>
      </c>
      <c r="Y240">
        <v>232.53200100000001</v>
      </c>
      <c r="Z240">
        <f t="shared" si="14"/>
        <v>754.94469703225354</v>
      </c>
      <c r="AA240" s="3">
        <v>-27.476256969104316</v>
      </c>
      <c r="AB240">
        <v>15249</v>
      </c>
      <c r="AC240">
        <v>-0.5988970089430895</v>
      </c>
    </row>
    <row r="241" spans="1:29" x14ac:dyDescent="0.25">
      <c r="A241" t="s">
        <v>73</v>
      </c>
      <c r="B241">
        <v>37</v>
      </c>
      <c r="C241">
        <v>27.495013190914356</v>
      </c>
      <c r="D241" s="2">
        <v>4</v>
      </c>
      <c r="E241">
        <v>8.6255093348996965</v>
      </c>
      <c r="F241">
        <v>74.399411286441804</v>
      </c>
      <c r="G241">
        <v>1.9944909549072214</v>
      </c>
      <c r="H241" s="2">
        <v>0</v>
      </c>
      <c r="I241" s="2">
        <v>14.399999999999999</v>
      </c>
      <c r="J241" s="2">
        <v>30.699999999999996</v>
      </c>
      <c r="K241" s="2">
        <v>1.1023946090386176</v>
      </c>
      <c r="L241" s="2">
        <v>2.6</v>
      </c>
      <c r="M241" s="2">
        <v>35.046999999999997</v>
      </c>
      <c r="N241" s="2">
        <v>61</v>
      </c>
      <c r="P241">
        <f t="shared" si="15"/>
        <v>758.25396825396831</v>
      </c>
      <c r="Q241">
        <v>15465</v>
      </c>
      <c r="R241" s="2">
        <v>26026</v>
      </c>
      <c r="S241">
        <v>239166225</v>
      </c>
      <c r="T241">
        <v>93.051772857333148</v>
      </c>
      <c r="U241">
        <v>39.72882571558975</v>
      </c>
      <c r="V241">
        <v>3.6820770127722784</v>
      </c>
      <c r="W241" s="2">
        <f t="shared" si="13"/>
        <v>2749.5013190914356</v>
      </c>
      <c r="X241">
        <v>15.465</v>
      </c>
      <c r="Y241">
        <v>239.166225</v>
      </c>
      <c r="Z241">
        <f t="shared" si="14"/>
        <v>378.09650396172532</v>
      </c>
      <c r="AA241" s="3">
        <v>-19.444703750937563</v>
      </c>
      <c r="AB241">
        <v>15465</v>
      </c>
      <c r="AC241">
        <v>-0.31393843804335159</v>
      </c>
    </row>
    <row r="242" spans="1:29" x14ac:dyDescent="0.25">
      <c r="A242" t="s">
        <v>74</v>
      </c>
      <c r="B242">
        <v>38</v>
      </c>
      <c r="C242">
        <v>20.998352352474523</v>
      </c>
      <c r="D242" s="2">
        <v>4</v>
      </c>
      <c r="E242">
        <v>9.3346796462317894</v>
      </c>
      <c r="F242">
        <v>87.136244097774039</v>
      </c>
      <c r="G242">
        <v>0.67397867644019116</v>
      </c>
      <c r="H242" s="2">
        <v>0</v>
      </c>
      <c r="I242" s="2">
        <v>14</v>
      </c>
      <c r="J242" s="2">
        <v>34.1</v>
      </c>
      <c r="K242" s="2">
        <v>3.9</v>
      </c>
      <c r="L242" s="2">
        <v>1.6</v>
      </c>
      <c r="M242" s="2">
        <v>38.023000000000003</v>
      </c>
      <c r="N242" s="2">
        <v>113</v>
      </c>
      <c r="P242">
        <f t="shared" si="15"/>
        <v>5771.5789473684181</v>
      </c>
      <c r="Q242">
        <v>6870</v>
      </c>
      <c r="R242" s="2">
        <v>27433</v>
      </c>
      <c r="S242">
        <v>47196900</v>
      </c>
      <c r="T242">
        <v>78.05580054327244</v>
      </c>
      <c r="U242">
        <v>2</v>
      </c>
      <c r="V242">
        <v>0.69314718055994529</v>
      </c>
      <c r="W242" s="2">
        <f t="shared" si="13"/>
        <v>2099.8352352474521</v>
      </c>
      <c r="X242">
        <v>6.87</v>
      </c>
      <c r="Y242">
        <v>47.196899999999999</v>
      </c>
      <c r="Z242">
        <f t="shared" si="14"/>
        <v>67.1909974561909</v>
      </c>
      <c r="AA242" s="3">
        <v>-8.1970114954287396</v>
      </c>
      <c r="AB242">
        <v>6870</v>
      </c>
      <c r="AC242">
        <v>-0.84944827031911418</v>
      </c>
    </row>
    <row r="243" spans="1:29" x14ac:dyDescent="0.25">
      <c r="A243" t="s">
        <v>7</v>
      </c>
      <c r="B243">
        <v>39</v>
      </c>
      <c r="C243">
        <v>45.557056385622154</v>
      </c>
      <c r="D243" s="2">
        <v>4</v>
      </c>
      <c r="E243">
        <v>10.144706750577567</v>
      </c>
      <c r="F243">
        <v>102.91507505521406</v>
      </c>
      <c r="G243">
        <v>7.3801231660045916</v>
      </c>
      <c r="H243" s="2">
        <v>1</v>
      </c>
      <c r="I243" s="2">
        <v>5.7</v>
      </c>
      <c r="J243" s="2">
        <v>13.599999999999998</v>
      </c>
      <c r="K243" s="2">
        <v>1.611621959919042</v>
      </c>
      <c r="L243" s="2">
        <v>36.299999999999997</v>
      </c>
      <c r="M243" s="2">
        <v>50.161000000000001</v>
      </c>
      <c r="N243" s="2">
        <v>799</v>
      </c>
      <c r="P243">
        <f t="shared" si="15"/>
        <v>15.872429089931432</v>
      </c>
      <c r="Q243">
        <v>6918</v>
      </c>
      <c r="R243" s="2">
        <v>12548</v>
      </c>
      <c r="S243">
        <v>47858724</v>
      </c>
      <c r="T243">
        <v>78.178877116193448</v>
      </c>
      <c r="U243">
        <v>2.0139737991266378</v>
      </c>
      <c r="V243">
        <v>0.70010978484066444</v>
      </c>
      <c r="W243" s="2">
        <f t="shared" si="13"/>
        <v>4555.7056385622154</v>
      </c>
      <c r="X243">
        <v>6.9180000000000001</v>
      </c>
      <c r="Y243">
        <v>47.858724000000002</v>
      </c>
      <c r="Z243">
        <f t="shared" si="14"/>
        <v>718.05473786522236</v>
      </c>
      <c r="AA243" s="3">
        <v>-26.796543393975693</v>
      </c>
      <c r="AB243">
        <v>6918</v>
      </c>
      <c r="AC243">
        <v>-0.8854276808950633</v>
      </c>
    </row>
    <row r="244" spans="1:29" x14ac:dyDescent="0.25">
      <c r="A244" t="s">
        <v>8</v>
      </c>
      <c r="B244">
        <v>40</v>
      </c>
      <c r="C244">
        <v>21.663789818198119</v>
      </c>
      <c r="D244" s="2">
        <v>4</v>
      </c>
      <c r="E244">
        <v>10.596059567720177</v>
      </c>
      <c r="F244">
        <v>112.27647836267431</v>
      </c>
      <c r="G244">
        <v>3.9190910625024857</v>
      </c>
      <c r="H244" s="2">
        <v>1</v>
      </c>
      <c r="I244" s="2">
        <v>18.8</v>
      </c>
      <c r="J244" s="2">
        <v>18.899999999999999</v>
      </c>
      <c r="K244" s="2">
        <v>0.66355530431576759</v>
      </c>
      <c r="L244" s="2">
        <v>5.6</v>
      </c>
      <c r="M244" s="2">
        <v>51.706000000000003</v>
      </c>
      <c r="N244" s="2">
        <v>182</v>
      </c>
      <c r="P244">
        <f t="shared" si="15"/>
        <v>793.90873015873092</v>
      </c>
      <c r="Q244">
        <v>6815</v>
      </c>
      <c r="R244" s="2">
        <v>14313</v>
      </c>
      <c r="S244">
        <v>46444225</v>
      </c>
      <c r="T244">
        <v>77.913834263361423</v>
      </c>
      <c r="U244">
        <v>1.9839883551673945</v>
      </c>
      <c r="V244">
        <v>0.68510913947418328</v>
      </c>
      <c r="W244" s="2">
        <f t="shared" si="13"/>
        <v>2166.378981819812</v>
      </c>
      <c r="X244">
        <v>6.8150000000000004</v>
      </c>
      <c r="Y244">
        <v>46.444225000000003</v>
      </c>
      <c r="Z244">
        <f t="shared" si="14"/>
        <v>266.88468333689423</v>
      </c>
      <c r="AA244" s="3">
        <v>16.336605624697384</v>
      </c>
      <c r="AB244">
        <v>6815</v>
      </c>
      <c r="AC244">
        <v>0.25457600434327537</v>
      </c>
    </row>
    <row r="245" spans="1:29" x14ac:dyDescent="0.25">
      <c r="A245" t="s">
        <v>10</v>
      </c>
      <c r="B245">
        <v>41</v>
      </c>
      <c r="C245">
        <v>18.348623853211009</v>
      </c>
      <c r="D245" s="2">
        <v>4</v>
      </c>
      <c r="E245">
        <v>10.219283208646708</v>
      </c>
      <c r="F245">
        <v>104.43374929852855</v>
      </c>
      <c r="G245">
        <v>2.7014105275441622</v>
      </c>
      <c r="H245" s="2">
        <v>1</v>
      </c>
      <c r="I245" s="2">
        <v>15.100000000000001</v>
      </c>
      <c r="J245" s="2">
        <v>30.299999999999997</v>
      </c>
      <c r="K245" s="2">
        <v>1.4391718370761386</v>
      </c>
      <c r="L245" s="2">
        <v>2.6</v>
      </c>
      <c r="M245" s="2">
        <v>37.347000000000001</v>
      </c>
      <c r="N245" s="2">
        <v>186</v>
      </c>
      <c r="P245">
        <f t="shared" si="15"/>
        <v>1840.6474820143876</v>
      </c>
      <c r="Q245">
        <v>6838</v>
      </c>
      <c r="R245" s="2">
        <v>13796</v>
      </c>
      <c r="S245">
        <v>46758244</v>
      </c>
      <c r="T245">
        <v>77.973325132504129</v>
      </c>
      <c r="U245">
        <v>1.990684133915575</v>
      </c>
      <c r="V245">
        <v>0.68847836554279684</v>
      </c>
      <c r="W245" s="2">
        <f t="shared" si="13"/>
        <v>1834.8623853211009</v>
      </c>
      <c r="X245">
        <v>6.8380000000000001</v>
      </c>
      <c r="Y245">
        <v>46.758243999999998</v>
      </c>
      <c r="Z245">
        <f t="shared" si="14"/>
        <v>172.30833573861906</v>
      </c>
      <c r="AA245" s="3">
        <v>13.126626974917016</v>
      </c>
      <c r="AB245">
        <v>6838</v>
      </c>
      <c r="AC245">
        <v>-0.24793671135634812</v>
      </c>
    </row>
    <row r="246" spans="1:29" x14ac:dyDescent="0.25">
      <c r="A246" t="s">
        <v>11</v>
      </c>
      <c r="B246">
        <v>42</v>
      </c>
      <c r="C246">
        <v>18.101002458861359</v>
      </c>
      <c r="D246" s="2">
        <v>4</v>
      </c>
      <c r="E246">
        <v>10.127470751247781</v>
      </c>
      <c r="F246">
        <v>102.56566381737929</v>
      </c>
      <c r="G246">
        <v>3.3207951594683172</v>
      </c>
      <c r="H246" s="2">
        <v>1</v>
      </c>
      <c r="I246" s="2">
        <v>18.5</v>
      </c>
      <c r="J246" s="2">
        <v>20.400000000000002</v>
      </c>
      <c r="K246" s="2">
        <v>0.83112712227385555</v>
      </c>
      <c r="L246" s="2">
        <v>2.2999999999999998</v>
      </c>
      <c r="M246" s="2">
        <v>46.902999999999999</v>
      </c>
      <c r="N246" s="2">
        <v>136</v>
      </c>
      <c r="P246">
        <f t="shared" si="15"/>
        <v>903.86100386100338</v>
      </c>
      <c r="Q246">
        <v>7694</v>
      </c>
      <c r="R246" s="2">
        <v>15827</v>
      </c>
      <c r="S246">
        <v>59197636</v>
      </c>
      <c r="T246">
        <v>80.070213145404509</v>
      </c>
      <c r="U246">
        <v>2173.8000000000002</v>
      </c>
      <c r="V246">
        <v>7.6842320671290869</v>
      </c>
      <c r="W246" s="2">
        <f t="shared" si="13"/>
        <v>1810.1002458861358</v>
      </c>
      <c r="X246">
        <v>7.694</v>
      </c>
      <c r="Y246">
        <v>59.197636000000003</v>
      </c>
      <c r="Z246">
        <f t="shared" si="14"/>
        <v>301.19417097085591</v>
      </c>
      <c r="AA246" s="3">
        <v>17.354946585076426</v>
      </c>
      <c r="AB246">
        <v>7694</v>
      </c>
      <c r="AC246">
        <v>2.8726159639725499</v>
      </c>
    </row>
    <row r="247" spans="1:29" x14ac:dyDescent="0.25">
      <c r="A247" t="s">
        <v>14</v>
      </c>
      <c r="B247">
        <v>43</v>
      </c>
      <c r="C247">
        <v>50.847680091002559</v>
      </c>
      <c r="D247" s="2">
        <v>4</v>
      </c>
      <c r="E247">
        <v>10.732388654073693</v>
      </c>
      <c r="F247">
        <v>115.18416622208974</v>
      </c>
      <c r="G247">
        <v>7.4108249928827092</v>
      </c>
      <c r="H247" s="2">
        <v>1</v>
      </c>
      <c r="I247" s="2">
        <v>17.200000000000003</v>
      </c>
      <c r="J247" s="2">
        <v>22.2</v>
      </c>
      <c r="K247" s="2">
        <v>0.41982654063903296</v>
      </c>
      <c r="L247" s="2">
        <v>24.1</v>
      </c>
      <c r="M247" s="2">
        <v>55.292999999999999</v>
      </c>
      <c r="N247" s="2">
        <v>161</v>
      </c>
      <c r="P247">
        <f t="shared" si="15"/>
        <v>27.703635808127096</v>
      </c>
      <c r="Q247">
        <v>7862</v>
      </c>
      <c r="R247" s="2">
        <v>8987</v>
      </c>
      <c r="S247">
        <v>61811044</v>
      </c>
      <c r="T247">
        <v>80.457245770804846</v>
      </c>
      <c r="U247">
        <v>2221.2653496230832</v>
      </c>
      <c r="V247">
        <v>7.7058322897986518</v>
      </c>
      <c r="W247" s="2">
        <f t="shared" si="13"/>
        <v>5084.7680091002558</v>
      </c>
      <c r="X247">
        <v>7.8620000000000001</v>
      </c>
      <c r="Y247">
        <v>61.811044000000003</v>
      </c>
      <c r="Z247">
        <f t="shared" si="14"/>
        <v>291.81642333560808</v>
      </c>
      <c r="AA247" s="3">
        <v>17.082635140270604</v>
      </c>
      <c r="AB247">
        <v>7862</v>
      </c>
      <c r="AC247">
        <v>2.7073183381403769</v>
      </c>
    </row>
    <row r="248" spans="1:29" x14ac:dyDescent="0.25">
      <c r="A248" t="s">
        <v>15</v>
      </c>
      <c r="B248">
        <v>44</v>
      </c>
      <c r="C248">
        <v>4.7138222564863828</v>
      </c>
      <c r="D248" s="2">
        <v>4</v>
      </c>
      <c r="E248">
        <v>10.86268450542074</v>
      </c>
      <c r="F248">
        <v>117.99791466430781</v>
      </c>
      <c r="G248">
        <v>7.6683591164837148</v>
      </c>
      <c r="H248" s="2">
        <v>1</v>
      </c>
      <c r="I248" s="2">
        <v>16.600000000000001</v>
      </c>
      <c r="J248" s="2">
        <v>20.299999999999997</v>
      </c>
      <c r="K248" s="2">
        <v>0.61129167585289768</v>
      </c>
      <c r="L248" s="2">
        <v>34.6</v>
      </c>
      <c r="M248" s="2">
        <v>46.353999999999999</v>
      </c>
      <c r="N248" s="2">
        <v>139</v>
      </c>
      <c r="P248">
        <f t="shared" ref="P248:P272" si="16">EXP(E248-G248)</f>
        <v>24.393711872360388</v>
      </c>
      <c r="Q248">
        <v>7946</v>
      </c>
      <c r="R248" s="2">
        <v>9628</v>
      </c>
      <c r="S248">
        <v>63138916</v>
      </c>
      <c r="T248">
        <v>80.648014077008867</v>
      </c>
      <c r="U248">
        <v>2244.9980244346248</v>
      </c>
      <c r="V248">
        <v>7.7164599201913902</v>
      </c>
      <c r="W248" s="2">
        <f t="shared" si="13"/>
        <v>471.38222564863827</v>
      </c>
      <c r="X248">
        <v>7.9459999999999997</v>
      </c>
      <c r="Y248">
        <v>63.138916000000002</v>
      </c>
      <c r="Z248">
        <f t="shared" si="14"/>
        <v>0.25710280695989252</v>
      </c>
      <c r="AA248" s="3">
        <v>-0.50705306128638306</v>
      </c>
      <c r="AB248">
        <v>7946</v>
      </c>
      <c r="AC248">
        <v>2.7773926804927056</v>
      </c>
    </row>
    <row r="249" spans="1:29" x14ac:dyDescent="0.25">
      <c r="A249" t="s">
        <v>17</v>
      </c>
      <c r="B249">
        <v>45</v>
      </c>
      <c r="C249">
        <v>18.061885142520811</v>
      </c>
      <c r="D249" s="2">
        <v>4</v>
      </c>
      <c r="E249">
        <v>11.686399665743908</v>
      </c>
      <c r="F249">
        <v>136.57193714749931</v>
      </c>
      <c r="G249">
        <v>7.6788092031584911</v>
      </c>
      <c r="H249" s="2">
        <v>1</v>
      </c>
      <c r="I249" s="2">
        <v>15.600000000000001</v>
      </c>
      <c r="J249" s="2">
        <v>19.099999999999998</v>
      </c>
      <c r="K249" s="2">
        <v>1.6951111426715157</v>
      </c>
      <c r="L249" s="2">
        <v>27.3</v>
      </c>
      <c r="M249" s="2">
        <v>48.563000000000002</v>
      </c>
      <c r="N249" s="2">
        <v>461</v>
      </c>
      <c r="P249">
        <f t="shared" si="16"/>
        <v>55.01415207483813</v>
      </c>
      <c r="Q249">
        <v>8000</v>
      </c>
      <c r="R249" s="2">
        <v>9488</v>
      </c>
      <c r="S249">
        <v>64000000</v>
      </c>
      <c r="T249">
        <v>80.769706693316678</v>
      </c>
      <c r="U249">
        <v>2260.25474395633</v>
      </c>
      <c r="V249">
        <v>7.723232804478819</v>
      </c>
      <c r="W249" s="2">
        <f t="shared" si="13"/>
        <v>1806.1885142520812</v>
      </c>
      <c r="X249">
        <v>8</v>
      </c>
      <c r="Y249">
        <v>64</v>
      </c>
      <c r="Z249">
        <f t="shared" si="14"/>
        <v>8.527683838239708E-2</v>
      </c>
      <c r="AA249" s="3">
        <v>0.29202198270403734</v>
      </c>
      <c r="AB249">
        <v>8000</v>
      </c>
      <c r="AC249">
        <v>2.5097946651826857</v>
      </c>
    </row>
    <row r="250" spans="1:29" x14ac:dyDescent="0.25">
      <c r="A250" t="s">
        <v>20</v>
      </c>
      <c r="B250">
        <v>46</v>
      </c>
      <c r="C250">
        <v>20.466609060609802</v>
      </c>
      <c r="D250" s="2">
        <v>4</v>
      </c>
      <c r="E250">
        <v>7.51425465281641</v>
      </c>
      <c r="F250">
        <v>56.46402298737307</v>
      </c>
      <c r="G250">
        <v>3.1729153234579197</v>
      </c>
      <c r="H250" s="2">
        <v>1</v>
      </c>
      <c r="I250" s="2">
        <v>17.600000000000001</v>
      </c>
      <c r="J250" s="2">
        <v>21.2</v>
      </c>
      <c r="K250" s="2">
        <v>22.503128326971762</v>
      </c>
      <c r="L250" s="2">
        <v>24.5</v>
      </c>
      <c r="M250" s="2">
        <v>42.661999999999999</v>
      </c>
      <c r="N250" s="2">
        <v>53</v>
      </c>
      <c r="P250">
        <f t="shared" si="16"/>
        <v>76.810344827586206</v>
      </c>
      <c r="Q250">
        <v>11258</v>
      </c>
      <c r="R250" s="2">
        <v>9787</v>
      </c>
      <c r="S250">
        <v>126742564</v>
      </c>
      <c r="T250">
        <v>87.027148762943014</v>
      </c>
      <c r="U250">
        <v>2.9</v>
      </c>
      <c r="V250">
        <v>1.0647107369924282</v>
      </c>
      <c r="W250" s="2">
        <f t="shared" si="13"/>
        <v>2046.6609060609801</v>
      </c>
      <c r="X250">
        <v>11.257999999999999</v>
      </c>
      <c r="Y250">
        <v>126.742564</v>
      </c>
      <c r="Z250">
        <f t="shared" si="14"/>
        <v>17.670700940614541</v>
      </c>
      <c r="AA250" s="3">
        <v>4.20365328501466</v>
      </c>
      <c r="AB250">
        <v>11258</v>
      </c>
      <c r="AC250">
        <v>1.4345495721546291</v>
      </c>
    </row>
    <row r="251" spans="1:29" x14ac:dyDescent="0.25">
      <c r="A251" t="s">
        <v>26</v>
      </c>
      <c r="B251">
        <v>47</v>
      </c>
      <c r="C251">
        <v>29.121222646752344</v>
      </c>
      <c r="D251" s="2">
        <v>4</v>
      </c>
      <c r="E251">
        <v>10.102993934084184</v>
      </c>
      <c r="F251">
        <v>102.07048643214182</v>
      </c>
      <c r="G251">
        <v>6.3622582196454269</v>
      </c>
      <c r="H251" s="2">
        <v>1</v>
      </c>
      <c r="I251" s="2">
        <v>18.200000000000003</v>
      </c>
      <c r="J251" s="2">
        <v>19.599999999999998</v>
      </c>
      <c r="K251" s="2">
        <v>1.8362262536706582</v>
      </c>
      <c r="L251" s="2">
        <v>4.3</v>
      </c>
      <c r="M251" s="2">
        <v>47.149000000000001</v>
      </c>
      <c r="N251" s="2">
        <v>128</v>
      </c>
      <c r="P251">
        <f t="shared" si="16"/>
        <v>42.128973660308816</v>
      </c>
      <c r="Q251">
        <v>12025</v>
      </c>
      <c r="R251" s="2">
        <v>20951</v>
      </c>
      <c r="S251">
        <v>144600625</v>
      </c>
      <c r="T251">
        <v>88.261197820560923</v>
      </c>
      <c r="U251">
        <v>3.0975750577367203</v>
      </c>
      <c r="V251">
        <v>1.1306195659424183</v>
      </c>
      <c r="W251" s="2">
        <f t="shared" si="13"/>
        <v>2912.1222646752344</v>
      </c>
      <c r="X251">
        <v>12.025</v>
      </c>
      <c r="Y251">
        <v>144.60062500000001</v>
      </c>
      <c r="Z251">
        <f t="shared" si="14"/>
        <v>17.306806950715266</v>
      </c>
      <c r="AA251" s="3">
        <v>4.1601450636624762</v>
      </c>
      <c r="AB251">
        <v>12025</v>
      </c>
      <c r="AC251">
        <v>1.6338846154684552</v>
      </c>
    </row>
    <row r="252" spans="1:29" x14ac:dyDescent="0.25">
      <c r="A252" t="s">
        <v>29</v>
      </c>
      <c r="B252">
        <v>48</v>
      </c>
      <c r="C252">
        <v>4.1974821181794715</v>
      </c>
      <c r="D252" s="2">
        <v>4</v>
      </c>
      <c r="E252">
        <v>10.530361374664786</v>
      </c>
      <c r="F252">
        <v>110.88851068103203</v>
      </c>
      <c r="G252">
        <v>7.9061336099804489</v>
      </c>
      <c r="H252" s="2">
        <v>1</v>
      </c>
      <c r="I252" s="2">
        <v>13.700000000000001</v>
      </c>
      <c r="J252" s="2">
        <v>24.5</v>
      </c>
      <c r="K252" s="2">
        <v>0.63591431369803053</v>
      </c>
      <c r="L252" s="2">
        <v>9.6999999999999993</v>
      </c>
      <c r="M252" s="2">
        <v>51.481000000000002</v>
      </c>
      <c r="N252" s="2">
        <v>340</v>
      </c>
      <c r="P252">
        <f t="shared" si="16"/>
        <v>13.793917921464418</v>
      </c>
      <c r="Q252">
        <v>12032</v>
      </c>
      <c r="R252" s="2">
        <v>22994</v>
      </c>
      <c r="S252">
        <v>144769024</v>
      </c>
      <c r="T252">
        <v>88.272132723558002</v>
      </c>
      <c r="U252">
        <v>3.099378219932492</v>
      </c>
      <c r="V252">
        <v>1.1312015171580774</v>
      </c>
      <c r="W252" s="2">
        <f t="shared" si="13"/>
        <v>419.74821181794715</v>
      </c>
      <c r="X252">
        <v>12.032</v>
      </c>
      <c r="Y252">
        <v>144.769024</v>
      </c>
      <c r="Z252">
        <f t="shared" si="14"/>
        <v>23.438186675402264</v>
      </c>
      <c r="AA252" s="3">
        <v>4.8413001017704183</v>
      </c>
      <c r="AB252">
        <v>12032</v>
      </c>
      <c r="AC252">
        <v>1.7737250862951341</v>
      </c>
    </row>
    <row r="253" spans="1:29" x14ac:dyDescent="0.25">
      <c r="A253" t="s">
        <v>37</v>
      </c>
      <c r="B253">
        <v>49</v>
      </c>
      <c r="C253">
        <v>4.8980276157742839</v>
      </c>
      <c r="D253" s="2">
        <v>4</v>
      </c>
      <c r="E253">
        <v>11.445160410835532</v>
      </c>
      <c r="F253">
        <v>130.99169682975696</v>
      </c>
      <c r="G253">
        <v>7.4173976265692083</v>
      </c>
      <c r="H253" s="2">
        <v>1</v>
      </c>
      <c r="I253" s="2">
        <v>16.899999999999999</v>
      </c>
      <c r="J253" s="2">
        <v>17.799999999999997</v>
      </c>
      <c r="K253" s="2">
        <v>1.3730734660502963</v>
      </c>
      <c r="L253" s="2">
        <v>18.8</v>
      </c>
      <c r="M253" s="2">
        <v>47.887</v>
      </c>
      <c r="N253" s="2">
        <v>333</v>
      </c>
      <c r="P253">
        <f t="shared" si="16"/>
        <v>56.135184143062574</v>
      </c>
      <c r="Q253">
        <v>12041</v>
      </c>
      <c r="R253" s="2">
        <v>22551</v>
      </c>
      <c r="S253">
        <v>144985681</v>
      </c>
      <c r="T253">
        <v>88.286183534694345</v>
      </c>
      <c r="U253">
        <v>3.1016965713270563</v>
      </c>
      <c r="V253">
        <v>1.1319492428606754</v>
      </c>
      <c r="W253" s="2">
        <f t="shared" si="13"/>
        <v>489.80276157742838</v>
      </c>
      <c r="X253">
        <v>12.041</v>
      </c>
      <c r="Y253">
        <v>144.985681</v>
      </c>
      <c r="Z253">
        <f t="shared" si="14"/>
        <v>2.1343733415130837</v>
      </c>
      <c r="AA253" s="3">
        <v>-1.4609494657629618</v>
      </c>
      <c r="AB253">
        <v>12041</v>
      </c>
      <c r="AC253">
        <v>1.6901796836748488</v>
      </c>
    </row>
    <row r="254" spans="1:29" x14ac:dyDescent="0.25">
      <c r="A254" t="s">
        <v>39</v>
      </c>
      <c r="B254">
        <v>50</v>
      </c>
      <c r="C254">
        <v>22.061434806418958</v>
      </c>
      <c r="D254" s="2">
        <v>4</v>
      </c>
      <c r="E254">
        <v>11.119497617472568</v>
      </c>
      <c r="F254">
        <v>123.64322726497812</v>
      </c>
      <c r="G254">
        <v>6.7952156603300269</v>
      </c>
      <c r="H254" s="2">
        <v>1</v>
      </c>
      <c r="I254" s="2">
        <v>17.700000000000003</v>
      </c>
      <c r="J254" s="2">
        <v>19.600000000000001</v>
      </c>
      <c r="K254" s="2">
        <v>0.65294169784632128</v>
      </c>
      <c r="L254" s="2">
        <v>14.7</v>
      </c>
      <c r="M254" s="2">
        <v>52.030999999999999</v>
      </c>
      <c r="N254" s="2">
        <v>249</v>
      </c>
      <c r="P254">
        <f t="shared" si="16"/>
        <v>75.511273058528829</v>
      </c>
      <c r="Q254">
        <v>59312</v>
      </c>
      <c r="R254" s="2">
        <v>24015</v>
      </c>
      <c r="S254">
        <v>3517913344</v>
      </c>
      <c r="T254">
        <v>120.7925613414879</v>
      </c>
      <c r="U254">
        <v>1591.9</v>
      </c>
      <c r="V254">
        <v>7.3726835503610904</v>
      </c>
      <c r="W254" s="2">
        <f t="shared" si="13"/>
        <v>2206.1434806418956</v>
      </c>
      <c r="X254">
        <v>59.311999999999998</v>
      </c>
      <c r="Y254">
        <v>3517.9133440000001</v>
      </c>
      <c r="Z254">
        <f t="shared" si="14"/>
        <v>2.26194452031902</v>
      </c>
      <c r="AA254" s="3">
        <v>-1.5039762366204528</v>
      </c>
      <c r="AB254">
        <v>59312</v>
      </c>
      <c r="AC254">
        <v>-0.52604272129132079</v>
      </c>
    </row>
    <row r="255" spans="1:29" x14ac:dyDescent="0.25">
      <c r="A255" t="s">
        <v>40</v>
      </c>
      <c r="B255">
        <v>51</v>
      </c>
      <c r="C255">
        <v>9.4442394913304835</v>
      </c>
      <c r="D255" s="2">
        <v>4</v>
      </c>
      <c r="E255">
        <v>10.507010855587721</v>
      </c>
      <c r="F255">
        <v>110.39727711943821</v>
      </c>
      <c r="G255">
        <v>4.1028990248552297</v>
      </c>
      <c r="H255" s="2">
        <v>1</v>
      </c>
      <c r="I255" s="2">
        <v>20.2</v>
      </c>
      <c r="J255" s="2">
        <v>15.7</v>
      </c>
      <c r="K255" s="2">
        <v>1.0540641505951192</v>
      </c>
      <c r="L255" s="2">
        <v>4.0999999999999996</v>
      </c>
      <c r="M255" s="2">
        <v>47.121000000000002</v>
      </c>
      <c r="N255" s="2">
        <v>162</v>
      </c>
      <c r="P255">
        <f t="shared" si="16"/>
        <v>604.32481751824798</v>
      </c>
      <c r="Q255">
        <v>59579</v>
      </c>
      <c r="R255" s="2">
        <v>55056</v>
      </c>
      <c r="S255">
        <v>3549657241</v>
      </c>
      <c r="T255">
        <v>120.89131014235031</v>
      </c>
      <c r="U255">
        <v>1599.0661265848398</v>
      </c>
      <c r="V255">
        <v>7.3771750669412377</v>
      </c>
      <c r="W255" s="2">
        <f t="shared" si="13"/>
        <v>944.42394913304838</v>
      </c>
      <c r="X255">
        <v>59.579000000000001</v>
      </c>
      <c r="Y255">
        <v>3549.6572409999999</v>
      </c>
      <c r="Z255">
        <f t="shared" si="14"/>
        <v>2.2544481352755783</v>
      </c>
      <c r="AA255" s="3">
        <v>-1.5014819796706114</v>
      </c>
      <c r="AB255">
        <v>59579</v>
      </c>
      <c r="AC255">
        <v>-0.64017516793465401</v>
      </c>
    </row>
    <row r="256" spans="1:29" x14ac:dyDescent="0.25">
      <c r="A256" t="s">
        <v>41</v>
      </c>
      <c r="B256">
        <v>52</v>
      </c>
      <c r="C256">
        <v>8.1340170069110478</v>
      </c>
      <c r="D256" s="2">
        <v>4</v>
      </c>
      <c r="E256">
        <v>10.213725810701272</v>
      </c>
      <c r="F256">
        <v>104.32019493618535</v>
      </c>
      <c r="G256">
        <v>6.6917104319394731</v>
      </c>
      <c r="H256" s="2">
        <v>1</v>
      </c>
      <c r="I256" s="2">
        <v>20.099999999999998</v>
      </c>
      <c r="J256" s="2">
        <v>18.600000000000001</v>
      </c>
      <c r="K256" s="2">
        <v>2.6916369826319362</v>
      </c>
      <c r="L256" s="2">
        <v>6</v>
      </c>
      <c r="M256" s="2">
        <v>46.338000000000001</v>
      </c>
      <c r="N256" s="2">
        <v>127</v>
      </c>
      <c r="P256">
        <f t="shared" si="16"/>
        <v>33.85258554154877</v>
      </c>
      <c r="Q256">
        <v>60109</v>
      </c>
      <c r="R256" s="2">
        <v>53405</v>
      </c>
      <c r="S256">
        <v>3613091881</v>
      </c>
      <c r="T256">
        <v>121.08614224013824</v>
      </c>
      <c r="U256">
        <v>1613.2910220528731</v>
      </c>
      <c r="V256">
        <v>7.3860314846983748</v>
      </c>
      <c r="W256" s="2">
        <f t="shared" si="13"/>
        <v>813.40170069110479</v>
      </c>
      <c r="X256">
        <v>60.109000000000002</v>
      </c>
      <c r="Y256">
        <v>3613.0918809999998</v>
      </c>
      <c r="Z256">
        <f t="shared" si="14"/>
        <v>0.84621315470354685</v>
      </c>
      <c r="AA256" s="3">
        <v>-0.91989844803844889</v>
      </c>
      <c r="AB256">
        <v>60109</v>
      </c>
      <c r="AC256">
        <v>-0.64857160967046024</v>
      </c>
    </row>
    <row r="257" spans="1:29" x14ac:dyDescent="0.25">
      <c r="A257" t="s">
        <v>43</v>
      </c>
      <c r="B257">
        <v>53</v>
      </c>
      <c r="C257">
        <v>47.447213800874628</v>
      </c>
      <c r="D257" s="2">
        <v>4</v>
      </c>
      <c r="E257">
        <v>10.021048341275273</v>
      </c>
      <c r="F257">
        <v>100.42140985817591</v>
      </c>
      <c r="G257">
        <v>2.4946520438152686</v>
      </c>
      <c r="H257" s="2">
        <v>1</v>
      </c>
      <c r="I257" s="2">
        <v>17.399999999999999</v>
      </c>
      <c r="J257" s="2">
        <v>20</v>
      </c>
      <c r="K257" s="2">
        <v>6.398827566930418</v>
      </c>
      <c r="L257" s="2">
        <v>10</v>
      </c>
      <c r="M257" s="2">
        <v>40.298999999999999</v>
      </c>
      <c r="N257" s="2">
        <v>179</v>
      </c>
      <c r="P257">
        <f t="shared" si="16"/>
        <v>1856.4035087719321</v>
      </c>
      <c r="Q257">
        <v>60842</v>
      </c>
      <c r="R257" s="2">
        <v>56234</v>
      </c>
      <c r="S257">
        <v>3701748964</v>
      </c>
      <c r="T257">
        <v>121.35304075781464</v>
      </c>
      <c r="U257">
        <v>1632.9643208794173</v>
      </c>
      <c r="V257">
        <v>7.3981522439132936</v>
      </c>
      <c r="W257" s="2">
        <f t="shared" si="13"/>
        <v>4744.7213800874624</v>
      </c>
      <c r="X257">
        <v>60.841999999999999</v>
      </c>
      <c r="Y257">
        <v>3701.7489639999999</v>
      </c>
      <c r="Z257">
        <f t="shared" si="14"/>
        <v>29.430123263340079</v>
      </c>
      <c r="AA257" s="3">
        <v>5.4249537567927781</v>
      </c>
      <c r="AB257">
        <v>60842</v>
      </c>
      <c r="AC257">
        <v>-0.80706710382702085</v>
      </c>
    </row>
    <row r="258" spans="1:29" x14ac:dyDescent="0.25">
      <c r="A258" t="s">
        <v>46</v>
      </c>
      <c r="B258">
        <v>54</v>
      </c>
      <c r="C258">
        <v>42.690103440600005</v>
      </c>
      <c r="D258" s="2">
        <v>4</v>
      </c>
      <c r="E258">
        <v>10.520185560932667</v>
      </c>
      <c r="F258">
        <v>110.67430423645618</v>
      </c>
      <c r="G258">
        <v>7.8013832888515413</v>
      </c>
      <c r="H258" s="2">
        <v>1</v>
      </c>
      <c r="I258" s="2">
        <v>14.799999999999999</v>
      </c>
      <c r="J258" s="2">
        <v>20.099999999999998</v>
      </c>
      <c r="K258" s="2">
        <v>0.66782290782970544</v>
      </c>
      <c r="L258" s="2">
        <v>26.5</v>
      </c>
      <c r="M258" s="2">
        <v>51.311999999999998</v>
      </c>
      <c r="N258" s="2">
        <v>152</v>
      </c>
      <c r="P258">
        <f t="shared" si="16"/>
        <v>15.162151233319854</v>
      </c>
      <c r="Q258">
        <v>22582</v>
      </c>
      <c r="R258" s="2">
        <v>59399</v>
      </c>
      <c r="S258">
        <v>509946724</v>
      </c>
      <c r="T258">
        <v>100.49878858358551</v>
      </c>
      <c r="U258">
        <v>21.3</v>
      </c>
      <c r="V258">
        <v>3.0587070727153796</v>
      </c>
      <c r="W258" s="2">
        <f t="shared" si="13"/>
        <v>4269.0103440600005</v>
      </c>
      <c r="X258">
        <v>22.582000000000001</v>
      </c>
      <c r="Y258">
        <v>509.94672400000002</v>
      </c>
      <c r="Z258">
        <f t="shared" si="14"/>
        <v>47.577000047934519</v>
      </c>
      <c r="AA258" s="3">
        <v>-6.8976082846110156</v>
      </c>
      <c r="AB258">
        <v>22582</v>
      </c>
      <c r="AC258">
        <v>-0.44620744948826169</v>
      </c>
    </row>
    <row r="259" spans="1:29" x14ac:dyDescent="0.25">
      <c r="A259" t="s">
        <v>47</v>
      </c>
      <c r="B259">
        <v>55</v>
      </c>
      <c r="C259">
        <v>28.469001884981438</v>
      </c>
      <c r="D259" s="2">
        <v>4</v>
      </c>
      <c r="E259">
        <v>12.060688427743028</v>
      </c>
      <c r="F259">
        <v>145.46020535109457</v>
      </c>
      <c r="G259">
        <v>5.8059215380966922</v>
      </c>
      <c r="H259" s="2">
        <v>1</v>
      </c>
      <c r="I259" s="2">
        <v>18.5</v>
      </c>
      <c r="J259" s="2">
        <v>18.2</v>
      </c>
      <c r="K259" s="2">
        <v>1.6989188560665336</v>
      </c>
      <c r="L259" s="2">
        <v>6.7</v>
      </c>
      <c r="M259" s="2">
        <v>46.103000000000002</v>
      </c>
      <c r="N259" s="2">
        <v>694</v>
      </c>
      <c r="P259">
        <f t="shared" si="16"/>
        <v>520.48802946592991</v>
      </c>
      <c r="Q259">
        <v>22004</v>
      </c>
      <c r="R259" s="2">
        <v>28913</v>
      </c>
      <c r="S259">
        <v>484176016</v>
      </c>
      <c r="T259">
        <v>99.979591721257862</v>
      </c>
      <c r="U259">
        <v>20.754813568328757</v>
      </c>
      <c r="V259">
        <v>3.0327781989702607</v>
      </c>
      <c r="W259" s="2">
        <f t="shared" ref="W259:W272" si="17">C259*100</f>
        <v>2846.900188498144</v>
      </c>
      <c r="X259">
        <v>22.004000000000001</v>
      </c>
      <c r="Y259">
        <v>484.176016</v>
      </c>
      <c r="Z259">
        <f t="shared" ref="Z259:Z272" si="18">AA259^2</f>
        <v>49.108996168101172</v>
      </c>
      <c r="AA259" s="3">
        <v>-7.0077811158812011</v>
      </c>
      <c r="AB259">
        <v>22004</v>
      </c>
      <c r="AC259">
        <v>-0.37466321716345047</v>
      </c>
    </row>
    <row r="260" spans="1:29" x14ac:dyDescent="0.25">
      <c r="A260" t="s">
        <v>50</v>
      </c>
      <c r="B260">
        <v>56</v>
      </c>
      <c r="C260">
        <v>26.220255792624549</v>
      </c>
      <c r="D260" s="2">
        <v>4</v>
      </c>
      <c r="E260">
        <v>11.460030889215703</v>
      </c>
      <c r="F260">
        <v>131.33230798177806</v>
      </c>
      <c r="G260">
        <v>5.600468324642156</v>
      </c>
      <c r="H260" s="2">
        <v>1</v>
      </c>
      <c r="I260" s="2">
        <v>23.6</v>
      </c>
      <c r="J260" s="2">
        <v>12</v>
      </c>
      <c r="K260" s="2">
        <v>3.8101242464178156</v>
      </c>
      <c r="L260" s="2">
        <v>12.5</v>
      </c>
      <c r="M260" s="2">
        <v>44.563000000000002</v>
      </c>
      <c r="N260" s="2">
        <v>411</v>
      </c>
      <c r="P260">
        <f t="shared" si="16"/>
        <v>350.57075840500369</v>
      </c>
      <c r="Q260">
        <v>21767</v>
      </c>
      <c r="R260" s="2">
        <v>29507.875</v>
      </c>
      <c r="S260">
        <v>473802289</v>
      </c>
      <c r="T260">
        <v>99.763147222729017</v>
      </c>
      <c r="U260">
        <v>20.531268266761138</v>
      </c>
      <c r="V260">
        <v>3.0219490053897493</v>
      </c>
      <c r="W260" s="2">
        <f t="shared" si="17"/>
        <v>2622.0255792624548</v>
      </c>
      <c r="X260">
        <v>21.766999999999999</v>
      </c>
      <c r="Y260">
        <v>473.80228899999997</v>
      </c>
      <c r="Z260">
        <f t="shared" si="18"/>
        <v>15.062747606608292</v>
      </c>
      <c r="AA260" s="3">
        <v>-3.8810755734214055</v>
      </c>
      <c r="AB260">
        <v>21767</v>
      </c>
      <c r="AC260">
        <v>-0.41271595042105957</v>
      </c>
    </row>
    <row r="261" spans="1:29" x14ac:dyDescent="0.25">
      <c r="A261" t="s">
        <v>51</v>
      </c>
      <c r="B261">
        <v>57</v>
      </c>
      <c r="C261">
        <v>8.2115252161934649</v>
      </c>
      <c r="D261" s="2">
        <v>4</v>
      </c>
      <c r="E261">
        <v>11.75775222711558</v>
      </c>
      <c r="F261">
        <v>138.24473743424139</v>
      </c>
      <c r="G261">
        <v>7.227990018429197</v>
      </c>
      <c r="H261" s="2">
        <v>1</v>
      </c>
      <c r="I261" s="2">
        <v>17.100000000000001</v>
      </c>
      <c r="J261" s="2">
        <v>15.6</v>
      </c>
      <c r="K261" s="2">
        <v>3.1194824789992865</v>
      </c>
      <c r="L261" s="2">
        <v>32.299999999999997</v>
      </c>
      <c r="M261" s="2">
        <v>46.542999999999999</v>
      </c>
      <c r="N261" s="2">
        <v>464</v>
      </c>
      <c r="P261">
        <f t="shared" si="16"/>
        <v>92.736506524317832</v>
      </c>
      <c r="Q261">
        <v>21665</v>
      </c>
      <c r="R261" s="2">
        <v>29909</v>
      </c>
      <c r="S261">
        <v>469372225</v>
      </c>
      <c r="T261">
        <v>99.669340475630165</v>
      </c>
      <c r="U261">
        <v>20.435058896466213</v>
      </c>
      <c r="V261">
        <v>3.0172519991489217</v>
      </c>
      <c r="W261" s="2">
        <f t="shared" si="17"/>
        <v>821.15252161934654</v>
      </c>
      <c r="X261">
        <v>21.664999999999999</v>
      </c>
      <c r="Y261">
        <v>469.37222500000001</v>
      </c>
      <c r="Z261">
        <f t="shared" si="18"/>
        <v>1524.7814465000538</v>
      </c>
      <c r="AA261" s="3">
        <v>39.048449988444531</v>
      </c>
      <c r="AB261">
        <v>21665</v>
      </c>
      <c r="AC261">
        <v>-0.36178623393284298</v>
      </c>
    </row>
    <row r="262" spans="1:29" x14ac:dyDescent="0.25">
      <c r="A262" t="s">
        <v>52</v>
      </c>
      <c r="B262">
        <v>58</v>
      </c>
      <c r="C262">
        <v>6.71490262202963</v>
      </c>
      <c r="D262" s="2">
        <v>4</v>
      </c>
      <c r="E262">
        <v>9.5369065624779292</v>
      </c>
      <c r="F262">
        <v>90.95258678143459</v>
      </c>
      <c r="G262">
        <v>2.4927767143087971</v>
      </c>
      <c r="H262" s="2">
        <v>1</v>
      </c>
      <c r="I262" s="2">
        <v>19.100000000000001</v>
      </c>
      <c r="J262" s="2">
        <v>17.3</v>
      </c>
      <c r="K262" s="2">
        <v>22.658748683883534</v>
      </c>
      <c r="L262" s="2">
        <v>4.4000000000000004</v>
      </c>
      <c r="M262" s="2">
        <v>49.128</v>
      </c>
      <c r="N262" s="2">
        <v>139</v>
      </c>
      <c r="P262">
        <f t="shared" si="16"/>
        <v>1146.1111111111104</v>
      </c>
      <c r="Q262">
        <v>1269</v>
      </c>
      <c r="R262" s="2">
        <v>30203</v>
      </c>
      <c r="S262">
        <v>1610361</v>
      </c>
      <c r="T262">
        <v>51.06509401281528</v>
      </c>
      <c r="U262">
        <v>0.2</v>
      </c>
      <c r="V262">
        <v>-1.6094379124341003</v>
      </c>
      <c r="W262" s="2">
        <f t="shared" si="17"/>
        <v>671.49026220296298</v>
      </c>
      <c r="X262">
        <v>1.2689999999999999</v>
      </c>
      <c r="Y262">
        <v>1.6103609999999999</v>
      </c>
      <c r="Z262">
        <f t="shared" si="18"/>
        <v>1391.5869540773976</v>
      </c>
      <c r="AA262" s="3">
        <v>37.303980405278438</v>
      </c>
      <c r="AB262">
        <v>1269</v>
      </c>
      <c r="AC262">
        <v>-0.98288602035896611</v>
      </c>
    </row>
    <row r="263" spans="1:29" x14ac:dyDescent="0.25">
      <c r="A263" t="s">
        <v>53</v>
      </c>
      <c r="B263">
        <v>59</v>
      </c>
      <c r="C263">
        <v>19.725785841433556</v>
      </c>
      <c r="D263" s="2">
        <v>4</v>
      </c>
      <c r="E263">
        <v>9.596826513486544</v>
      </c>
      <c r="F263">
        <v>92.099079129958298</v>
      </c>
      <c r="G263">
        <v>6.1825412575001204</v>
      </c>
      <c r="H263" s="2">
        <v>1</v>
      </c>
      <c r="I263" s="2">
        <v>19.899999999999999</v>
      </c>
      <c r="J263" s="2">
        <v>19.399999999999999</v>
      </c>
      <c r="K263" s="2">
        <v>7.2094078122766083</v>
      </c>
      <c r="L263" s="2">
        <v>3.7</v>
      </c>
      <c r="M263" s="2">
        <v>44.817</v>
      </c>
      <c r="N263" s="2">
        <v>60</v>
      </c>
      <c r="P263">
        <f t="shared" si="16"/>
        <v>30.395216862586135</v>
      </c>
      <c r="Q263">
        <v>1294</v>
      </c>
      <c r="R263" s="2">
        <v>4273</v>
      </c>
      <c r="S263">
        <v>1674436</v>
      </c>
      <c r="T263">
        <v>51.344296741139551</v>
      </c>
      <c r="U263">
        <v>0.20394011032308904</v>
      </c>
      <c r="V263">
        <v>-1.5899289050876422</v>
      </c>
      <c r="W263" s="2">
        <f t="shared" si="17"/>
        <v>1972.5785841433556</v>
      </c>
      <c r="X263">
        <v>1.294</v>
      </c>
      <c r="Y263">
        <v>1.674436</v>
      </c>
      <c r="Z263">
        <f t="shared" si="18"/>
        <v>1445.7406050426077</v>
      </c>
      <c r="AA263" s="3">
        <v>38.022895800328094</v>
      </c>
      <c r="AB263">
        <v>1294</v>
      </c>
      <c r="AC263">
        <v>-0.93859915726978405</v>
      </c>
    </row>
    <row r="264" spans="1:29" x14ac:dyDescent="0.25">
      <c r="A264" t="s">
        <v>55</v>
      </c>
      <c r="B264">
        <v>60</v>
      </c>
      <c r="C264">
        <v>10.506131737536348</v>
      </c>
      <c r="D264" s="2">
        <v>4</v>
      </c>
      <c r="E264">
        <v>9.9767380142757212</v>
      </c>
      <c r="F264">
        <v>99.535301405494266</v>
      </c>
      <c r="G264">
        <v>7.9239352199927069</v>
      </c>
      <c r="H264" s="2">
        <v>1</v>
      </c>
      <c r="I264" s="2">
        <v>17.899999999999999</v>
      </c>
      <c r="J264" s="2">
        <v>14.399999999999999</v>
      </c>
      <c r="K264" s="2">
        <v>1.0302773108499861</v>
      </c>
      <c r="L264" s="2">
        <v>26.1</v>
      </c>
      <c r="M264" s="2">
        <v>54.255000000000003</v>
      </c>
      <c r="N264" s="2">
        <v>83</v>
      </c>
      <c r="P264">
        <f t="shared" si="16"/>
        <v>7.7897034746225282</v>
      </c>
      <c r="Q264">
        <v>1300</v>
      </c>
      <c r="S264">
        <v>1690000</v>
      </c>
      <c r="T264">
        <v>51.410614267358305</v>
      </c>
      <c r="U264">
        <v>0.20488573680063041</v>
      </c>
      <c r="V264">
        <v>-1.58530283669886</v>
      </c>
      <c r="W264" s="2">
        <f t="shared" si="17"/>
        <v>1050.6131737536348</v>
      </c>
      <c r="X264">
        <v>1.3</v>
      </c>
      <c r="Y264">
        <v>1.69</v>
      </c>
      <c r="Z264">
        <f t="shared" si="18"/>
        <v>1226.3562552974183</v>
      </c>
      <c r="AA264" s="3">
        <v>35.019369715878931</v>
      </c>
      <c r="AB264">
        <v>1300</v>
      </c>
      <c r="AC264">
        <v>-1.1432358576531549</v>
      </c>
    </row>
    <row r="265" spans="1:29" x14ac:dyDescent="0.25">
      <c r="A265" t="s">
        <v>58</v>
      </c>
      <c r="B265">
        <v>61</v>
      </c>
      <c r="C265">
        <v>58.316398793029123</v>
      </c>
      <c r="D265" s="2">
        <v>4</v>
      </c>
      <c r="E265">
        <v>8.2824830037305617</v>
      </c>
      <c r="F265">
        <v>68.599524707085621</v>
      </c>
      <c r="G265">
        <v>3.601274119422317</v>
      </c>
      <c r="H265" s="2">
        <v>1</v>
      </c>
      <c r="I265" s="2">
        <v>25.599999999999998</v>
      </c>
      <c r="J265" s="2">
        <v>3.0999999999999996</v>
      </c>
      <c r="K265" s="2">
        <v>2.2752375448299889</v>
      </c>
      <c r="L265" s="2">
        <v>7.7</v>
      </c>
      <c r="M265" s="2">
        <v>84.659000000000006</v>
      </c>
      <c r="N265" s="2">
        <v>51</v>
      </c>
      <c r="P265">
        <f t="shared" si="16"/>
        <v>107.90043290043276</v>
      </c>
      <c r="Q265">
        <v>4777</v>
      </c>
      <c r="R265" s="2">
        <v>4171</v>
      </c>
      <c r="S265">
        <v>22819729</v>
      </c>
      <c r="T265">
        <v>71.767464605491952</v>
      </c>
      <c r="U265">
        <v>6.3</v>
      </c>
      <c r="V265">
        <v>1.8405496333974869</v>
      </c>
      <c r="W265" s="2">
        <f t="shared" si="17"/>
        <v>5831.639879302912</v>
      </c>
      <c r="X265">
        <v>4.7770000000000001</v>
      </c>
      <c r="Y265">
        <v>22.819728999999999</v>
      </c>
      <c r="Z265">
        <f t="shared" si="18"/>
        <v>9.6372270164186631</v>
      </c>
      <c r="AA265" s="3">
        <v>-3.1043883481965757</v>
      </c>
      <c r="AB265">
        <v>4777</v>
      </c>
      <c r="AC265">
        <v>-0.11576700071249016</v>
      </c>
    </row>
    <row r="266" spans="1:29" x14ac:dyDescent="0.25">
      <c r="A266" t="s">
        <v>59</v>
      </c>
      <c r="B266">
        <v>62</v>
      </c>
      <c r="C266">
        <v>15.47590215548559</v>
      </c>
      <c r="D266" s="2">
        <v>4</v>
      </c>
      <c r="E266">
        <v>11.874508345261544</v>
      </c>
      <c r="F266">
        <v>141.00394844168605</v>
      </c>
      <c r="G266">
        <v>6.7996482913150009</v>
      </c>
      <c r="H266" s="2">
        <v>1</v>
      </c>
      <c r="I266" s="2">
        <v>20</v>
      </c>
      <c r="J266" s="2">
        <v>14.5</v>
      </c>
      <c r="K266" s="2">
        <v>2.4739956475388225</v>
      </c>
      <c r="L266" s="2">
        <v>28.1</v>
      </c>
      <c r="M266" s="2">
        <v>45.34</v>
      </c>
      <c r="N266" s="2">
        <v>399</v>
      </c>
      <c r="P266">
        <f t="shared" si="16"/>
        <v>159.94980606890263</v>
      </c>
      <c r="Q266">
        <v>5401</v>
      </c>
      <c r="R266" s="2">
        <v>5799</v>
      </c>
      <c r="S266">
        <v>29170801</v>
      </c>
      <c r="T266">
        <v>73.862669732583385</v>
      </c>
      <c r="U266">
        <v>7.1229432698346242</v>
      </c>
      <c r="V266">
        <v>1.9633210206004164</v>
      </c>
      <c r="W266" s="2">
        <f t="shared" si="17"/>
        <v>1547.5902155485589</v>
      </c>
      <c r="X266">
        <v>5.4009999999999998</v>
      </c>
      <c r="Y266">
        <v>29.170801000000001</v>
      </c>
      <c r="Z266">
        <f t="shared" si="18"/>
        <v>22.049233380659818</v>
      </c>
      <c r="AA266" s="3">
        <v>-4.6956611228515861</v>
      </c>
      <c r="AB266">
        <v>5401</v>
      </c>
      <c r="AC266">
        <v>5.4813852688679686E-2</v>
      </c>
    </row>
    <row r="267" spans="1:29" x14ac:dyDescent="0.25">
      <c r="A267" t="s">
        <v>63</v>
      </c>
      <c r="B267">
        <v>63</v>
      </c>
      <c r="C267">
        <v>22.923335198656964</v>
      </c>
      <c r="D267" s="2">
        <v>4</v>
      </c>
      <c r="E267">
        <v>11.515532064835178</v>
      </c>
      <c r="F267">
        <v>132.60747873624712</v>
      </c>
      <c r="G267">
        <v>6.9569020722481003</v>
      </c>
      <c r="H267" s="2">
        <v>1</v>
      </c>
      <c r="I267" s="2">
        <v>17.600000000000001</v>
      </c>
      <c r="J267" s="2">
        <v>19.099999999999998</v>
      </c>
      <c r="K267" s="2">
        <v>1.070287748061969</v>
      </c>
      <c r="L267" s="2">
        <v>12.6</v>
      </c>
      <c r="M267" s="2">
        <v>48.917000000000002</v>
      </c>
      <c r="N267" s="2">
        <v>387</v>
      </c>
      <c r="P267">
        <f t="shared" si="16"/>
        <v>95.452619414483721</v>
      </c>
      <c r="Q267">
        <v>5478</v>
      </c>
      <c r="R267" s="2">
        <v>14102</v>
      </c>
      <c r="S267">
        <v>30008484</v>
      </c>
      <c r="T267">
        <v>74.10619218792462</v>
      </c>
      <c r="U267">
        <v>7.2244923592212675</v>
      </c>
      <c r="V267">
        <v>1.9774769698305485</v>
      </c>
      <c r="W267" s="2">
        <f t="shared" si="17"/>
        <v>2292.3335198656964</v>
      </c>
      <c r="X267">
        <v>5.4779999999999998</v>
      </c>
      <c r="Y267">
        <v>30.008483999999999</v>
      </c>
      <c r="Z267">
        <f t="shared" si="18"/>
        <v>20.278653527350929</v>
      </c>
      <c r="AA267" s="3">
        <v>-4.5031825998232549</v>
      </c>
      <c r="AB267">
        <v>5478</v>
      </c>
      <c r="AC267">
        <v>0.17559428902901042</v>
      </c>
    </row>
    <row r="268" spans="1:29" x14ac:dyDescent="0.25">
      <c r="A268" t="s">
        <v>65</v>
      </c>
      <c r="B268">
        <v>64</v>
      </c>
      <c r="C268">
        <v>25.34101652185657</v>
      </c>
      <c r="D268" s="2">
        <v>4</v>
      </c>
      <c r="E268">
        <v>10.576636086589383</v>
      </c>
      <c r="F268">
        <v>111.86523090814478</v>
      </c>
      <c r="G268">
        <v>7.913515027014661</v>
      </c>
      <c r="H268" s="2">
        <v>1</v>
      </c>
      <c r="I268" s="2">
        <v>16</v>
      </c>
      <c r="J268" s="2">
        <v>19.399999999999999</v>
      </c>
      <c r="K268" s="2">
        <v>0.50396807763539342</v>
      </c>
      <c r="L268" s="2">
        <v>19.399999999999999</v>
      </c>
      <c r="M268" s="2">
        <v>56.603000000000002</v>
      </c>
      <c r="N268" s="2">
        <v>170</v>
      </c>
      <c r="P268">
        <f t="shared" si="16"/>
        <v>14.340978371316597</v>
      </c>
      <c r="Q268">
        <v>5572</v>
      </c>
      <c r="R268" s="2">
        <v>14095</v>
      </c>
      <c r="S268">
        <v>31047184</v>
      </c>
      <c r="T268">
        <v>74.399411286441804</v>
      </c>
      <c r="U268">
        <v>7.3484613774335354</v>
      </c>
      <c r="V268">
        <v>1.9944909549072214</v>
      </c>
      <c r="W268" s="2">
        <f t="shared" si="17"/>
        <v>2534.1016521856568</v>
      </c>
      <c r="X268">
        <v>5.5720000000000001</v>
      </c>
      <c r="Y268">
        <v>31.047184000000001</v>
      </c>
      <c r="Z268">
        <f t="shared" si="18"/>
        <v>48.010883162889137</v>
      </c>
      <c r="AA268" s="3">
        <v>-6.9289886103881813</v>
      </c>
      <c r="AB268">
        <v>5572</v>
      </c>
      <c r="AC268">
        <v>0.82836972891944538</v>
      </c>
    </row>
    <row r="269" spans="1:29" x14ac:dyDescent="0.25">
      <c r="A269" t="s">
        <v>66</v>
      </c>
      <c r="B269">
        <v>65</v>
      </c>
      <c r="C269">
        <v>16.232274997266067</v>
      </c>
      <c r="D269" s="2">
        <v>4</v>
      </c>
      <c r="E269">
        <v>9.6463346851191698</v>
      </c>
      <c r="F269">
        <v>93.051772857333148</v>
      </c>
      <c r="G269">
        <v>3.6820770127722784</v>
      </c>
      <c r="H269" s="2">
        <v>1</v>
      </c>
      <c r="I269" s="2">
        <v>13.4</v>
      </c>
      <c r="J269" s="2">
        <v>40.4</v>
      </c>
      <c r="K269" s="2">
        <v>1.3530136492683424</v>
      </c>
      <c r="L269" s="2">
        <v>3.2</v>
      </c>
      <c r="M269" s="2">
        <v>32.911999999999999</v>
      </c>
      <c r="N269" s="2">
        <v>109</v>
      </c>
      <c r="P269">
        <f t="shared" si="16"/>
        <v>389.26395939086268</v>
      </c>
      <c r="Q269">
        <v>10966</v>
      </c>
      <c r="R269" s="2">
        <v>15129</v>
      </c>
      <c r="S269">
        <v>120253156</v>
      </c>
      <c r="T269">
        <v>86.537526848219272</v>
      </c>
      <c r="U269">
        <v>1.9</v>
      </c>
      <c r="V269">
        <v>0.64185388617239469</v>
      </c>
      <c r="W269" s="2">
        <f t="shared" si="17"/>
        <v>1623.2274997266068</v>
      </c>
      <c r="X269">
        <v>10.965999999999999</v>
      </c>
      <c r="Y269">
        <v>120.253156</v>
      </c>
      <c r="Z269">
        <f t="shared" si="18"/>
        <v>33.632359583602216</v>
      </c>
      <c r="AA269" s="3">
        <v>-5.7993413060107279</v>
      </c>
      <c r="AB269">
        <v>10966</v>
      </c>
      <c r="AC269">
        <v>1.4757793484399484</v>
      </c>
    </row>
    <row r="270" spans="1:29" x14ac:dyDescent="0.25">
      <c r="A270" t="s">
        <v>68</v>
      </c>
      <c r="B270">
        <v>66</v>
      </c>
      <c r="C270">
        <v>69.878410135894555</v>
      </c>
      <c r="D270" s="2">
        <v>4</v>
      </c>
      <c r="E270">
        <v>8.987196820661973</v>
      </c>
      <c r="F270">
        <v>80.769706693316678</v>
      </c>
      <c r="G270">
        <v>7.723232804478819</v>
      </c>
      <c r="H270" s="2">
        <v>1</v>
      </c>
      <c r="I270" s="2">
        <v>15.3</v>
      </c>
      <c r="J270" s="2">
        <v>21.9</v>
      </c>
      <c r="K270" s="2">
        <v>0.45062818431339574</v>
      </c>
      <c r="L270" s="2">
        <v>21.6</v>
      </c>
      <c r="M270" s="2">
        <v>59.113999999999997</v>
      </c>
      <c r="N270" s="2">
        <v>28</v>
      </c>
      <c r="P270">
        <f t="shared" si="16"/>
        <v>3.5394240500506031</v>
      </c>
      <c r="Q270">
        <v>11301</v>
      </c>
      <c r="R270" s="2">
        <v>15541</v>
      </c>
      <c r="S270">
        <v>127712601</v>
      </c>
      <c r="T270">
        <v>87.098290626023413</v>
      </c>
      <c r="U270">
        <v>1.9580430421302206</v>
      </c>
      <c r="V270">
        <v>0.67194552656855178</v>
      </c>
      <c r="W270" s="2">
        <f t="shared" si="17"/>
        <v>6987.8410135894555</v>
      </c>
      <c r="X270">
        <v>11.301</v>
      </c>
      <c r="Y270">
        <v>127.71260100000001</v>
      </c>
      <c r="Z270">
        <f t="shared" si="18"/>
        <v>22.85678741403602</v>
      </c>
      <c r="AA270" s="3">
        <v>-4.7808772640631574</v>
      </c>
      <c r="AB270">
        <v>11301</v>
      </c>
      <c r="AC270">
        <v>0.73614065534251516</v>
      </c>
    </row>
    <row r="271" spans="1:29" x14ac:dyDescent="0.25">
      <c r="A271" t="s">
        <v>70</v>
      </c>
      <c r="B271">
        <v>67</v>
      </c>
      <c r="C271">
        <v>14.449738211080994</v>
      </c>
      <c r="D271" s="2">
        <v>4</v>
      </c>
      <c r="E271">
        <v>11.016035618942716</v>
      </c>
      <c r="F271">
        <v>121.35304075781464</v>
      </c>
      <c r="G271">
        <v>7.3981522439132936</v>
      </c>
      <c r="H271" s="2">
        <v>1</v>
      </c>
      <c r="I271" s="2">
        <v>14.799999999999999</v>
      </c>
      <c r="J271" s="2">
        <v>17.5</v>
      </c>
      <c r="K271" s="2">
        <v>1.1222181682512278</v>
      </c>
      <c r="L271" s="2">
        <v>30.8</v>
      </c>
      <c r="M271" s="2">
        <v>46.643999999999998</v>
      </c>
      <c r="N271" s="2">
        <v>221</v>
      </c>
      <c r="P271">
        <f t="shared" si="16"/>
        <v>37.258621772724389</v>
      </c>
      <c r="Q271">
        <v>11329</v>
      </c>
      <c r="R271" s="2">
        <v>29826</v>
      </c>
      <c r="S271">
        <v>128346241</v>
      </c>
      <c r="T271">
        <v>87.144485743930559</v>
      </c>
      <c r="U271">
        <v>1.962894400875433</v>
      </c>
      <c r="V271">
        <v>0.67442011908188948</v>
      </c>
      <c r="W271" s="2">
        <f t="shared" si="17"/>
        <v>1444.9738211080994</v>
      </c>
      <c r="X271">
        <v>11.329000000000001</v>
      </c>
      <c r="Y271">
        <v>128.34624099999999</v>
      </c>
      <c r="Z271">
        <f t="shared" si="18"/>
        <v>29.541049651500789</v>
      </c>
      <c r="AA271" s="3">
        <v>-5.4351678586314875</v>
      </c>
      <c r="AB271">
        <v>11329</v>
      </c>
      <c r="AC271">
        <v>0.61224788699828681</v>
      </c>
    </row>
    <row r="272" spans="1:29" ht="15.75" thickBot="1" x14ac:dyDescent="0.3">
      <c r="A272" t="s">
        <v>71</v>
      </c>
      <c r="B272">
        <v>68</v>
      </c>
      <c r="C272">
        <v>19.160348309770551</v>
      </c>
      <c r="D272" s="2">
        <v>4</v>
      </c>
      <c r="E272">
        <v>9.9834533341740102</v>
      </c>
      <c r="F272">
        <v>99.669340475630165</v>
      </c>
      <c r="G272">
        <v>3.0172519991489217</v>
      </c>
      <c r="H272" s="2">
        <v>1</v>
      </c>
      <c r="I272" s="2">
        <v>19.2</v>
      </c>
      <c r="J272" s="2">
        <v>18.100000000000001</v>
      </c>
      <c r="K272" s="2">
        <v>5.628530803058438</v>
      </c>
      <c r="L272" s="2">
        <v>6.2</v>
      </c>
      <c r="M272" s="2">
        <v>51.628999999999998</v>
      </c>
      <c r="N272" s="2">
        <v>117</v>
      </c>
      <c r="P272">
        <f t="shared" si="16"/>
        <v>1060.1877934272304</v>
      </c>
      <c r="Q272">
        <v>11324</v>
      </c>
      <c r="R272" s="2">
        <v>31919</v>
      </c>
      <c r="S272">
        <v>128232976</v>
      </c>
      <c r="T272">
        <v>87.136244097774039</v>
      </c>
      <c r="U272">
        <v>1.962028086813788</v>
      </c>
      <c r="V272">
        <v>0.67397867644019116</v>
      </c>
      <c r="W272" s="2">
        <f t="shared" si="17"/>
        <v>1916.0348309770552</v>
      </c>
      <c r="X272">
        <v>11.324</v>
      </c>
      <c r="Y272">
        <v>128.23297600000001</v>
      </c>
      <c r="Z272">
        <f t="shared" si="18"/>
        <v>21.864606632486272</v>
      </c>
      <c r="AA272" s="4">
        <v>-4.6759605037346361</v>
      </c>
      <c r="AB272">
        <v>11324</v>
      </c>
      <c r="AC272">
        <v>0.65045213486013254</v>
      </c>
    </row>
    <row r="273" spans="3:27" x14ac:dyDescent="0.25">
      <c r="AA273" s="3"/>
    </row>
    <row r="274" spans="3:27" x14ac:dyDescent="0.25">
      <c r="AA274" s="3"/>
    </row>
    <row r="275" spans="3:27" x14ac:dyDescent="0.25">
      <c r="D275"/>
      <c r="H275"/>
      <c r="I275"/>
      <c r="J275"/>
      <c r="K275"/>
      <c r="L275"/>
      <c r="M275"/>
      <c r="N275"/>
      <c r="O275"/>
      <c r="R275"/>
    </row>
    <row r="276" spans="3:27" x14ac:dyDescent="0.25">
      <c r="D276"/>
      <c r="H276"/>
      <c r="I276"/>
      <c r="J276"/>
      <c r="K276"/>
      <c r="L276"/>
      <c r="M276"/>
      <c r="N276"/>
      <c r="O276"/>
      <c r="R276"/>
    </row>
    <row r="277" spans="3:27" x14ac:dyDescent="0.25">
      <c r="D277"/>
      <c r="H277"/>
      <c r="I277"/>
      <c r="J277"/>
      <c r="K277"/>
      <c r="L277"/>
      <c r="M277"/>
      <c r="N277"/>
      <c r="O277"/>
      <c r="R277"/>
    </row>
    <row r="278" spans="3:27" x14ac:dyDescent="0.25">
      <c r="D278"/>
      <c r="H278"/>
      <c r="I278"/>
      <c r="J278"/>
      <c r="K278"/>
      <c r="L278"/>
      <c r="M278"/>
      <c r="N278"/>
      <c r="O278"/>
      <c r="R278"/>
    </row>
    <row r="279" spans="3:27" x14ac:dyDescent="0.25">
      <c r="C279" t="s">
        <v>108</v>
      </c>
      <c r="D279" s="2">
        <f>CORREL($C$3:$C$272,D$3:D$272)</f>
        <v>-8.5380642131530279E-3</v>
      </c>
      <c r="E279" s="2">
        <f t="shared" ref="E279:N279" si="19">CORREL($C$3:$C$272,E$3:E$272)</f>
        <v>5.5322286082561879E-2</v>
      </c>
      <c r="F279" s="2">
        <f t="shared" si="19"/>
        <v>4.9742408878296812E-2</v>
      </c>
      <c r="G279" s="2">
        <f t="shared" si="19"/>
        <v>0.19542896078805508</v>
      </c>
      <c r="H279" s="2">
        <f t="shared" si="19"/>
        <v>0.21591132806840635</v>
      </c>
      <c r="I279" s="2">
        <f t="shared" si="19"/>
        <v>-6.7579876968590705E-2</v>
      </c>
      <c r="J279" s="2">
        <f t="shared" si="19"/>
        <v>-0.1895916532913452</v>
      </c>
      <c r="K279" s="2">
        <f t="shared" si="19"/>
        <v>-0.11477227315753293</v>
      </c>
      <c r="L279" s="2">
        <f t="shared" si="19"/>
        <v>0.19152288054040273</v>
      </c>
      <c r="M279" s="2">
        <f t="shared" si="19"/>
        <v>0.30823482702736671</v>
      </c>
      <c r="N279" s="2">
        <f t="shared" si="19"/>
        <v>0.12972944208849027</v>
      </c>
    </row>
    <row r="280" spans="3:27" x14ac:dyDescent="0.25">
      <c r="D280" s="2" t="s">
        <v>79</v>
      </c>
      <c r="E280" s="2">
        <f>CORREL($D$3:$D$272,E$3:E$272)</f>
        <v>1.1667959464508841E-2</v>
      </c>
      <c r="F280" s="2">
        <f t="shared" ref="F280:N280" si="20">CORREL($D$3:$D$272,F$3:F$272)</f>
        <v>1.2524415596485509E-2</v>
      </c>
      <c r="G280" s="2">
        <f t="shared" si="20"/>
        <v>6.9877286548888969E-3</v>
      </c>
      <c r="H280" s="2">
        <f t="shared" si="20"/>
        <v>4.1271027196889175E-3</v>
      </c>
      <c r="I280" s="2">
        <f t="shared" si="20"/>
        <v>-4.8257778196366174E-2</v>
      </c>
      <c r="J280" s="2">
        <f t="shared" si="20"/>
        <v>9.9976297121736793E-2</v>
      </c>
      <c r="K280" s="2">
        <f t="shared" si="20"/>
        <v>-2.9334860077098756E-3</v>
      </c>
      <c r="L280" s="2">
        <f t="shared" si="20"/>
        <v>8.0186253330479711E-4</v>
      </c>
      <c r="M280" s="2">
        <f t="shared" si="20"/>
        <v>6.3766816139957189E-2</v>
      </c>
      <c r="N280" s="2">
        <f t="shared" si="20"/>
        <v>1.0815461814575515E-2</v>
      </c>
    </row>
    <row r="281" spans="3:27" x14ac:dyDescent="0.25">
      <c r="D281"/>
      <c r="E281" t="s">
        <v>105</v>
      </c>
      <c r="F281" s="2">
        <f>CORREL($E$3:$E$272,F$3:F$272)</f>
        <v>0.99690011056247618</v>
      </c>
      <c r="G281" s="2">
        <f t="shared" ref="G281:N281" si="21">CORREL($E$3:$E$272,G$3:G$272)</f>
        <v>0.84837370221259667</v>
      </c>
      <c r="H281" s="2">
        <f t="shared" si="21"/>
        <v>0.73867298270128279</v>
      </c>
      <c r="I281" s="2">
        <f t="shared" si="21"/>
        <v>-8.5266393961656167E-2</v>
      </c>
      <c r="J281" s="2">
        <f t="shared" si="21"/>
        <v>-0.3458584635232842</v>
      </c>
      <c r="K281" s="2">
        <f t="shared" si="21"/>
        <v>-0.23658014819669579</v>
      </c>
      <c r="L281" s="2">
        <f t="shared" si="21"/>
        <v>0.59158692563782544</v>
      </c>
      <c r="M281" s="2">
        <f t="shared" si="21"/>
        <v>0.27633220577695444</v>
      </c>
      <c r="N281" s="2">
        <f t="shared" si="21"/>
        <v>0.74009918293244381</v>
      </c>
    </row>
    <row r="282" spans="3:27" x14ac:dyDescent="0.25">
      <c r="F282" t="s">
        <v>107</v>
      </c>
      <c r="G282" s="2">
        <f>CORREL($F$3:$F$272,G$3:G$272)</f>
        <v>0.84805573839296688</v>
      </c>
      <c r="H282" s="2">
        <f t="shared" ref="H282:N282" si="22">CORREL($F$3:$F$272,H$3:H$272)</f>
        <v>0.74580790608478098</v>
      </c>
      <c r="I282" s="2">
        <f t="shared" si="22"/>
        <v>-7.560327764275615E-2</v>
      </c>
      <c r="J282" s="2">
        <f t="shared" si="22"/>
        <v>-0.34951480417528075</v>
      </c>
      <c r="K282" s="2">
        <f t="shared" si="22"/>
        <v>-0.23895279320788576</v>
      </c>
      <c r="L282" s="2">
        <f t="shared" si="22"/>
        <v>0.6055206447088608</v>
      </c>
      <c r="M282" s="2">
        <f t="shared" si="22"/>
        <v>0.27377154734266101</v>
      </c>
      <c r="N282" s="2">
        <f t="shared" si="22"/>
        <v>0.76481974378571616</v>
      </c>
    </row>
    <row r="283" spans="3:27" x14ac:dyDescent="0.25">
      <c r="G283" t="s">
        <v>106</v>
      </c>
      <c r="H283" s="2">
        <f>CORREL($G$3:$G$272,H$3:H$272)</f>
        <v>0.86130838156321532</v>
      </c>
      <c r="I283" s="2">
        <f t="shared" ref="I283:N283" si="23">CORREL($G$3:$G$272,I$3:I$272)</f>
        <v>-0.19260570542553479</v>
      </c>
      <c r="J283" s="2">
        <f t="shared" si="23"/>
        <v>-0.36098370741427233</v>
      </c>
      <c r="K283" s="2">
        <f t="shared" si="23"/>
        <v>-0.21885763338341843</v>
      </c>
      <c r="L283" s="2">
        <f t="shared" si="23"/>
        <v>0.76925689476563552</v>
      </c>
      <c r="M283" s="2">
        <f t="shared" si="23"/>
        <v>0.47930692649296536</v>
      </c>
      <c r="N283" s="2">
        <f t="shared" si="23"/>
        <v>0.64200615502880687</v>
      </c>
    </row>
    <row r="284" spans="3:27" x14ac:dyDescent="0.25">
      <c r="H284" s="2" t="s">
        <v>135</v>
      </c>
      <c r="I284" s="2">
        <f>CORREL($H$3:$H$272,I$3:I$272)</f>
        <v>-5.2453404469358866E-2</v>
      </c>
      <c r="J284" s="2">
        <f t="shared" ref="J284:N284" si="24">CORREL($H$3:$H$272,J$3:J$272)</f>
        <v>-0.36005653700077161</v>
      </c>
      <c r="K284" s="2">
        <f t="shared" si="24"/>
        <v>-4.2584761305250157E-2</v>
      </c>
      <c r="L284" s="2">
        <f t="shared" si="24"/>
        <v>0.63351871011079985</v>
      </c>
      <c r="M284" s="2">
        <f t="shared" si="24"/>
        <v>0.48402985593949333</v>
      </c>
      <c r="N284" s="2">
        <f t="shared" si="24"/>
        <v>0.60049216835397712</v>
      </c>
    </row>
    <row r="285" spans="3:27" x14ac:dyDescent="0.25">
      <c r="I285" s="2" t="s">
        <v>77</v>
      </c>
      <c r="J285" s="2">
        <f>CORREL($I$3:$I$272,J$3:J$272)</f>
        <v>-0.53206652406731647</v>
      </c>
      <c r="K285" s="2">
        <f t="shared" ref="K285:N285" si="25">CORREL($I$3:$I$272,K$3:K$272)</f>
        <v>0.19746117926649406</v>
      </c>
      <c r="L285" s="2">
        <f t="shared" si="25"/>
        <v>-0.2857557837727544</v>
      </c>
      <c r="M285" s="2">
        <f t="shared" si="25"/>
        <v>0.28731476269074835</v>
      </c>
      <c r="N285" s="2">
        <f t="shared" si="25"/>
        <v>-0.27283529076955126</v>
      </c>
    </row>
    <row r="286" spans="3:27" x14ac:dyDescent="0.25">
      <c r="J286" s="2" t="s">
        <v>78</v>
      </c>
      <c r="K286" s="2">
        <f>CORREL($J$3:$J$272,K$3:K$272)</f>
        <v>-8.9086673259503132E-2</v>
      </c>
      <c r="L286" s="2">
        <f t="shared" ref="L286:N286" si="26">CORREL($J$3:$J$272,L$3:L$272)</f>
        <v>-0.37395586546127685</v>
      </c>
      <c r="M286" s="2">
        <f t="shared" si="26"/>
        <v>-0.65872599622621797</v>
      </c>
      <c r="N286" s="2">
        <f t="shared" si="26"/>
        <v>-0.33076060559279763</v>
      </c>
    </row>
    <row r="287" spans="3:27" x14ac:dyDescent="0.25">
      <c r="K287" s="2" t="s">
        <v>6</v>
      </c>
      <c r="L287" s="2">
        <f>CORREL($K$3:$K$272,L$3:L$272)</f>
        <v>-6.017336628900409E-2</v>
      </c>
      <c r="M287" s="2">
        <f t="shared" ref="M287:N287" si="27">CORREL($K$3:$K$272,M$3:M$272)</f>
        <v>-4.4506790840181304E-2</v>
      </c>
      <c r="N287" s="2">
        <f t="shared" si="27"/>
        <v>-0.13727920393508231</v>
      </c>
    </row>
    <row r="288" spans="3:27" x14ac:dyDescent="0.25">
      <c r="L288" s="2" t="s">
        <v>136</v>
      </c>
      <c r="M288" s="2">
        <f>CORREL($L$3:$L$272,M$3:M$272)</f>
        <v>0.35651262619308804</v>
      </c>
      <c r="N288" s="2">
        <f>CORREL($L$3:$L$272,N$3:N$272)</f>
        <v>0.58024316841057222</v>
      </c>
    </row>
    <row r="289" spans="13:14" x14ac:dyDescent="0.25">
      <c r="M289" s="2" t="s">
        <v>76</v>
      </c>
      <c r="N289" s="2">
        <f>CORREL($M$3:$M$272,N$3:N$272)</f>
        <v>0.19152997478089784</v>
      </c>
    </row>
    <row r="290" spans="13:14" x14ac:dyDescent="0.25">
      <c r="N290" s="2" t="s">
        <v>127</v>
      </c>
    </row>
  </sheetData>
  <sortState ref="A3:N272">
    <sortCondition ref="D27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7:AA48"/>
  <sheetViews>
    <sheetView topLeftCell="A4" workbookViewId="0">
      <selection activeCell="H43" sqref="H43"/>
    </sheetView>
  </sheetViews>
  <sheetFormatPr defaultRowHeight="15" x14ac:dyDescent="0.25"/>
  <cols>
    <col min="8" max="8" width="21.28515625" customWidth="1"/>
    <col min="9" max="10" width="10.5703125" bestFit="1" customWidth="1"/>
    <col min="11" max="11" width="9.42578125" bestFit="1" customWidth="1"/>
    <col min="12" max="12" width="11.5703125" bestFit="1" customWidth="1"/>
  </cols>
  <sheetData>
    <row r="7" spans="8:27" ht="15.75" x14ac:dyDescent="0.25">
      <c r="H7" s="7" t="s">
        <v>122</v>
      </c>
      <c r="I7" s="7" t="s">
        <v>123</v>
      </c>
      <c r="J7" s="7" t="s">
        <v>124</v>
      </c>
      <c r="K7" s="7" t="s">
        <v>125</v>
      </c>
      <c r="L7" s="7" t="s">
        <v>126</v>
      </c>
    </row>
    <row r="8" spans="8:27" ht="15.75" x14ac:dyDescent="0.25">
      <c r="H8" s="8" t="s">
        <v>117</v>
      </c>
      <c r="I8" s="9">
        <v>20.868921558257775</v>
      </c>
      <c r="J8" s="9">
        <v>13.214221435303241</v>
      </c>
      <c r="K8" s="9">
        <v>0.99403578528827041</v>
      </c>
      <c r="L8" s="9">
        <v>74.997218204072553</v>
      </c>
    </row>
    <row r="9" spans="8:27" ht="15.75" x14ac:dyDescent="0.25">
      <c r="H9" s="10" t="s">
        <v>118</v>
      </c>
      <c r="I9" s="11">
        <v>25.165251851851863</v>
      </c>
      <c r="J9" s="11">
        <v>36.17319699238773</v>
      </c>
      <c r="K9" s="11">
        <v>0.85</v>
      </c>
      <c r="L9" s="11">
        <v>172.93799999999999</v>
      </c>
    </row>
    <row r="10" spans="8:27" ht="15.75" x14ac:dyDescent="0.25">
      <c r="H10" s="10" t="s">
        <v>119</v>
      </c>
      <c r="I10" s="11">
        <v>1936.9437844518516</v>
      </c>
      <c r="J10" s="11">
        <v>5064.412723528415</v>
      </c>
      <c r="K10" s="11">
        <v>0.72250000000000003</v>
      </c>
      <c r="L10" s="11">
        <v>29907.551844000001</v>
      </c>
    </row>
    <row r="11" spans="8:27" ht="15.75" x14ac:dyDescent="0.25">
      <c r="H11" s="10" t="s">
        <v>120</v>
      </c>
      <c r="I11" s="11">
        <v>2.7411997032250714</v>
      </c>
      <c r="J11" s="11">
        <v>3.1845982808564277</v>
      </c>
      <c r="K11" s="11">
        <v>-1.6559579280689931</v>
      </c>
      <c r="L11" s="11">
        <v>7.9239352199927069</v>
      </c>
      <c r="P11">
        <v>1.0232627144394097</v>
      </c>
      <c r="Q11">
        <v>1</v>
      </c>
      <c r="R11">
        <v>6.7452363494843626</v>
      </c>
      <c r="S11">
        <v>45.498213410405128</v>
      </c>
      <c r="T11">
        <v>-1.6559579280689931</v>
      </c>
      <c r="U11">
        <v>0</v>
      </c>
      <c r="V11">
        <v>12.8</v>
      </c>
      <c r="W11">
        <v>12.5</v>
      </c>
      <c r="X11">
        <v>0.92010135661417858</v>
      </c>
      <c r="Y11">
        <v>0.7</v>
      </c>
      <c r="Z11">
        <v>27.934000000000001</v>
      </c>
      <c r="AA11">
        <v>12</v>
      </c>
    </row>
    <row r="12" spans="8:27" ht="15.75" x14ac:dyDescent="0.25">
      <c r="H12" s="10" t="s">
        <v>5</v>
      </c>
      <c r="I12" s="11">
        <v>0.44074074074074077</v>
      </c>
      <c r="J12" s="11">
        <v>0.49739788270996521</v>
      </c>
      <c r="K12" s="11">
        <v>0</v>
      </c>
      <c r="L12" s="11">
        <v>1</v>
      </c>
      <c r="P12">
        <v>8.9467474322140603</v>
      </c>
      <c r="Q12">
        <v>1.1247172811299762</v>
      </c>
      <c r="R12">
        <v>0.88550585538470694</v>
      </c>
      <c r="S12">
        <v>14.644991971252914</v>
      </c>
      <c r="T12">
        <v>1.296830128721459</v>
      </c>
      <c r="U12">
        <v>0</v>
      </c>
      <c r="V12">
        <v>2.4685266539091173</v>
      </c>
      <c r="W12">
        <v>4.7903816436052971</v>
      </c>
      <c r="X12">
        <v>4.9063289624128865</v>
      </c>
      <c r="Y12">
        <v>2.734070217797981</v>
      </c>
      <c r="Z12">
        <v>4.0862025328878726</v>
      </c>
      <c r="AA12">
        <v>28.07564993380025</v>
      </c>
    </row>
    <row r="13" spans="8:27" ht="15.75" x14ac:dyDescent="0.25">
      <c r="H13" s="10" t="s">
        <v>121</v>
      </c>
      <c r="I13" s="11">
        <v>17.622962962962962</v>
      </c>
      <c r="J13" s="11">
        <v>2.9398414528915962</v>
      </c>
      <c r="K13" s="11">
        <v>5.5</v>
      </c>
      <c r="L13" s="11">
        <v>26.400000000000002</v>
      </c>
      <c r="P13">
        <v>18.340809768951392</v>
      </c>
      <c r="Q13">
        <v>2.5033112582781456</v>
      </c>
      <c r="R13">
        <v>8.3302627494056871</v>
      </c>
      <c r="S13">
        <v>70.172205242269044</v>
      </c>
      <c r="T13">
        <v>0.31537956737894979</v>
      </c>
      <c r="U13">
        <v>0</v>
      </c>
      <c r="V13">
        <v>17.759602649006617</v>
      </c>
      <c r="W13">
        <v>22.677483443708606</v>
      </c>
      <c r="X13">
        <v>3.7766008406114411</v>
      </c>
      <c r="Y13">
        <v>3.1324503311258307</v>
      </c>
      <c r="Z13">
        <v>41.882364238410588</v>
      </c>
      <c r="AA13">
        <v>48.278145695364238</v>
      </c>
    </row>
    <row r="14" spans="8:27" ht="15.75" x14ac:dyDescent="0.25">
      <c r="H14" s="10" t="s">
        <v>113</v>
      </c>
      <c r="I14" s="11">
        <v>20.868888888888897</v>
      </c>
      <c r="J14" s="11">
        <v>5.6688015513422432</v>
      </c>
      <c r="K14" s="11">
        <v>1.3</v>
      </c>
      <c r="L14" s="11">
        <v>40.4</v>
      </c>
      <c r="P14">
        <v>48.193399605946617</v>
      </c>
      <c r="Q14">
        <v>4</v>
      </c>
      <c r="R14">
        <v>9.7822234650430886</v>
      </c>
      <c r="S14">
        <v>95.691895920039613</v>
      </c>
      <c r="T14">
        <v>3.0532297603369942</v>
      </c>
      <c r="U14">
        <v>0</v>
      </c>
      <c r="V14">
        <v>24.6</v>
      </c>
      <c r="W14">
        <v>34.1</v>
      </c>
      <c r="X14">
        <v>26.281072027886214</v>
      </c>
      <c r="Y14">
        <v>13.6</v>
      </c>
      <c r="Z14">
        <v>49.902999999999999</v>
      </c>
      <c r="AA14">
        <v>118</v>
      </c>
    </row>
    <row r="15" spans="8:27" ht="15.75" x14ac:dyDescent="0.25">
      <c r="H15" s="10" t="s">
        <v>114</v>
      </c>
      <c r="I15" s="11">
        <v>3.5820635593554138</v>
      </c>
      <c r="J15" s="11">
        <v>5.1554830087021779</v>
      </c>
      <c r="K15" s="11">
        <v>0.41982654063903296</v>
      </c>
      <c r="L15" s="11">
        <v>26.281072027886214</v>
      </c>
    </row>
    <row r="16" spans="8:27" ht="15.75" x14ac:dyDescent="0.25">
      <c r="H16" s="10" t="s">
        <v>115</v>
      </c>
      <c r="I16" s="11">
        <v>8.6192592592592518</v>
      </c>
      <c r="J16" s="11">
        <v>9.7741978538999135</v>
      </c>
      <c r="K16" s="11">
        <v>0.7</v>
      </c>
      <c r="L16" s="11">
        <v>36.299999999999997</v>
      </c>
      <c r="Q16">
        <v>1.0232627144394097</v>
      </c>
      <c r="R16">
        <v>8.9467474322140603</v>
      </c>
      <c r="S16">
        <v>18.340809768951392</v>
      </c>
      <c r="T16">
        <v>48.193399605946617</v>
      </c>
    </row>
    <row r="17" spans="7:27" ht="15.75" x14ac:dyDescent="0.25">
      <c r="H17" s="12" t="s">
        <v>116</v>
      </c>
      <c r="I17" s="13">
        <v>45.008877777777755</v>
      </c>
      <c r="J17" s="13">
        <v>7.2896872832524719</v>
      </c>
      <c r="K17" s="13">
        <v>27.934000000000001</v>
      </c>
      <c r="L17" s="13">
        <v>84.659000000000006</v>
      </c>
      <c r="Q17">
        <v>6.7452363494843626</v>
      </c>
      <c r="R17">
        <v>0.88550585538470694</v>
      </c>
      <c r="S17">
        <v>8.3302627494056871</v>
      </c>
      <c r="T17">
        <v>9.7822234650430886</v>
      </c>
    </row>
    <row r="18" spans="7:27" x14ac:dyDescent="0.25">
      <c r="Q18">
        <v>45.498213410405128</v>
      </c>
      <c r="R18">
        <v>14.644991971252914</v>
      </c>
      <c r="S18">
        <v>70.172205242269044</v>
      </c>
      <c r="T18">
        <v>95.691895920039613</v>
      </c>
    </row>
    <row r="19" spans="7:27" x14ac:dyDescent="0.25">
      <c r="Q19">
        <v>-1.6559579280689931</v>
      </c>
      <c r="R19">
        <v>1.296830128721459</v>
      </c>
      <c r="S19">
        <v>0.31537956737894979</v>
      </c>
      <c r="T19">
        <v>3.0532297603369942</v>
      </c>
    </row>
    <row r="20" spans="7:27" ht="15.75" x14ac:dyDescent="0.25">
      <c r="G20" s="7" t="s">
        <v>132</v>
      </c>
      <c r="H20" s="7" t="s">
        <v>122</v>
      </c>
      <c r="I20" s="7" t="s">
        <v>123</v>
      </c>
      <c r="J20" s="7" t="s">
        <v>124</v>
      </c>
      <c r="K20" s="7" t="s">
        <v>125</v>
      </c>
      <c r="L20" s="7" t="s">
        <v>126</v>
      </c>
      <c r="Q20">
        <v>0</v>
      </c>
      <c r="R20">
        <v>0</v>
      </c>
      <c r="S20">
        <v>0</v>
      </c>
      <c r="T20">
        <v>0</v>
      </c>
    </row>
    <row r="21" spans="7:27" ht="15.75" x14ac:dyDescent="0.25">
      <c r="G21" s="26" t="s">
        <v>133</v>
      </c>
      <c r="H21" s="8" t="s">
        <v>117</v>
      </c>
      <c r="I21" s="9">
        <v>18.340809768951392</v>
      </c>
      <c r="J21" s="9">
        <v>8.9467474322140603</v>
      </c>
      <c r="K21" s="9">
        <v>1.0232627144394097</v>
      </c>
      <c r="L21" s="9">
        <v>48.193399605946617</v>
      </c>
      <c r="Q21">
        <v>12.8</v>
      </c>
      <c r="R21">
        <v>2.4685266539091173</v>
      </c>
      <c r="S21">
        <v>17.759602649006617</v>
      </c>
      <c r="T21">
        <v>24.6</v>
      </c>
    </row>
    <row r="22" spans="7:27" ht="15.75" x14ac:dyDescent="0.25">
      <c r="G22" s="27"/>
      <c r="H22" s="10" t="s">
        <v>130</v>
      </c>
      <c r="I22" s="11">
        <v>8.3302627494056871</v>
      </c>
      <c r="J22" s="11">
        <v>0.88550585538470694</v>
      </c>
      <c r="K22" s="11">
        <v>6.7452363494843626</v>
      </c>
      <c r="L22" s="11">
        <v>9.7822234650430886</v>
      </c>
      <c r="Q22">
        <v>12.5</v>
      </c>
      <c r="R22">
        <v>4.7903816436052971</v>
      </c>
      <c r="S22">
        <v>22.677483443708606</v>
      </c>
      <c r="T22">
        <v>34.1</v>
      </c>
    </row>
    <row r="23" spans="7:27" ht="15.75" x14ac:dyDescent="0.25">
      <c r="G23" s="27"/>
      <c r="H23" s="10" t="s">
        <v>131</v>
      </c>
      <c r="I23" s="11">
        <v>70.172205242269044</v>
      </c>
      <c r="J23" s="11">
        <v>14.644991971252914</v>
      </c>
      <c r="K23" s="11">
        <v>45.498213410405128</v>
      </c>
      <c r="L23" s="11">
        <v>95.691895920039613</v>
      </c>
      <c r="Q23">
        <v>0.92010135661417858</v>
      </c>
      <c r="R23">
        <v>4.9063289624128865</v>
      </c>
      <c r="S23">
        <v>3.7766008406114411</v>
      </c>
      <c r="T23">
        <v>26.281072027886214</v>
      </c>
    </row>
    <row r="24" spans="7:27" ht="15.75" x14ac:dyDescent="0.25">
      <c r="G24" s="27"/>
      <c r="H24" s="10" t="s">
        <v>120</v>
      </c>
      <c r="I24" s="11">
        <v>0.31537956737894979</v>
      </c>
      <c r="J24" s="11">
        <v>1.296830128721459</v>
      </c>
      <c r="K24" s="11">
        <v>-1.6559579280689931</v>
      </c>
      <c r="L24" s="11">
        <v>3.0532297603369942</v>
      </c>
      <c r="Q24">
        <v>0.7</v>
      </c>
      <c r="R24">
        <v>2.734070217797981</v>
      </c>
      <c r="S24">
        <v>3.1324503311258307</v>
      </c>
      <c r="T24">
        <v>13.6</v>
      </c>
    </row>
    <row r="25" spans="7:27" ht="15.75" x14ac:dyDescent="0.25">
      <c r="G25" s="27"/>
      <c r="H25" s="10" t="s">
        <v>121</v>
      </c>
      <c r="I25" s="11">
        <v>17.759602649006617</v>
      </c>
      <c r="J25" s="11">
        <v>2.4685266539091173</v>
      </c>
      <c r="K25" s="11">
        <v>12.8</v>
      </c>
      <c r="L25" s="11">
        <v>24.6</v>
      </c>
      <c r="Q25">
        <v>12</v>
      </c>
      <c r="R25">
        <v>28.07564993380025</v>
      </c>
      <c r="S25">
        <v>48.278145695364238</v>
      </c>
      <c r="T25">
        <v>118</v>
      </c>
    </row>
    <row r="26" spans="7:27" ht="15.75" x14ac:dyDescent="0.25">
      <c r="G26" s="27"/>
      <c r="H26" s="10" t="s">
        <v>113</v>
      </c>
      <c r="I26" s="11">
        <v>22.677483443708606</v>
      </c>
      <c r="J26" s="11">
        <v>4.7903816436052971</v>
      </c>
      <c r="K26" s="11">
        <v>12.5</v>
      </c>
      <c r="L26" s="11">
        <v>34.1</v>
      </c>
    </row>
    <row r="27" spans="7:27" ht="15.75" x14ac:dyDescent="0.25">
      <c r="G27" s="27"/>
      <c r="H27" s="10" t="s">
        <v>114</v>
      </c>
      <c r="I27" s="11">
        <v>3.7766008406114411</v>
      </c>
      <c r="J27" s="11">
        <v>4.9063289624128865</v>
      </c>
      <c r="K27" s="11">
        <v>0.92010135661417858</v>
      </c>
      <c r="L27" s="11">
        <v>26.281072027886214</v>
      </c>
    </row>
    <row r="28" spans="7:27" ht="15.75" x14ac:dyDescent="0.25">
      <c r="G28" s="27"/>
      <c r="H28" s="10" t="s">
        <v>115</v>
      </c>
      <c r="I28" s="11">
        <v>3.1324503311258307</v>
      </c>
      <c r="J28" s="11">
        <v>2.734070217797981</v>
      </c>
      <c r="K28" s="11">
        <v>0.7</v>
      </c>
      <c r="L28" s="11">
        <v>13.6</v>
      </c>
      <c r="M28" s="14"/>
    </row>
    <row r="29" spans="7:27" ht="15.75" x14ac:dyDescent="0.25">
      <c r="G29" s="27"/>
      <c r="H29" s="10" t="s">
        <v>116</v>
      </c>
      <c r="I29" s="11">
        <v>41.882364238410588</v>
      </c>
      <c r="J29" s="11">
        <v>4.0862025328878726</v>
      </c>
      <c r="K29" s="11">
        <v>27.934000000000001</v>
      </c>
      <c r="L29" s="11">
        <v>49.902999999999999</v>
      </c>
      <c r="M29" s="14"/>
    </row>
    <row r="30" spans="7:27" ht="15.75" x14ac:dyDescent="0.25">
      <c r="G30" s="28"/>
      <c r="H30" s="16" t="s">
        <v>129</v>
      </c>
      <c r="I30" s="13">
        <v>48.278145695364238</v>
      </c>
      <c r="J30" s="13">
        <v>28.07564993380025</v>
      </c>
      <c r="K30" s="13">
        <v>12</v>
      </c>
      <c r="L30" s="13">
        <v>118</v>
      </c>
      <c r="M30" s="14"/>
    </row>
    <row r="31" spans="7:27" ht="15.75" x14ac:dyDescent="0.25">
      <c r="G31" s="26" t="s">
        <v>134</v>
      </c>
      <c r="H31" s="8" t="s">
        <v>117</v>
      </c>
      <c r="I31" s="9">
        <v>24.076861727881788</v>
      </c>
      <c r="J31" s="9">
        <v>16.666025890460745</v>
      </c>
      <c r="K31" s="9">
        <v>0.99403578528827041</v>
      </c>
      <c r="L31" s="9">
        <v>74.997218204072553</v>
      </c>
      <c r="M31" s="14"/>
      <c r="P31">
        <v>24.076861727881788</v>
      </c>
      <c r="Q31">
        <v>2.5126050420168067</v>
      </c>
      <c r="R31">
        <v>10.401695225399944</v>
      </c>
      <c r="S31">
        <v>109.20513869912092</v>
      </c>
      <c r="T31">
        <v>5.8193412201390604</v>
      </c>
      <c r="U31">
        <v>1</v>
      </c>
      <c r="V31">
        <v>17.449579831932766</v>
      </c>
      <c r="W31">
        <v>18.573949579831929</v>
      </c>
      <c r="X31">
        <v>3.3352137318792709</v>
      </c>
      <c r="Y31">
        <v>15.581512605042017</v>
      </c>
      <c r="Z31">
        <v>48.976134453781533</v>
      </c>
      <c r="AA31">
        <v>234.11764705882354</v>
      </c>
    </row>
    <row r="32" spans="7:27" ht="15.75" x14ac:dyDescent="0.25">
      <c r="G32" s="27"/>
      <c r="H32" s="10" t="s">
        <v>130</v>
      </c>
      <c r="I32" s="11">
        <v>10.401695225399944</v>
      </c>
      <c r="J32" s="11">
        <v>1.0091746136749644</v>
      </c>
      <c r="K32" s="11">
        <v>7.4854916080307543</v>
      </c>
      <c r="L32" s="11">
        <v>12.060688427743028</v>
      </c>
      <c r="M32" s="14"/>
      <c r="P32">
        <v>16.666025890460745</v>
      </c>
      <c r="Q32">
        <v>1.1189094737657901</v>
      </c>
      <c r="R32">
        <v>1.0091746136749644</v>
      </c>
      <c r="S32">
        <v>20.320448284721973</v>
      </c>
      <c r="T32">
        <v>1.951293406958666</v>
      </c>
      <c r="U32">
        <v>0</v>
      </c>
      <c r="V32">
        <v>3.449929352005237</v>
      </c>
      <c r="W32">
        <v>5.8812898127743445</v>
      </c>
      <c r="X32">
        <v>5.4663663237531379</v>
      </c>
      <c r="Y32">
        <v>10.994405097837186</v>
      </c>
      <c r="Z32">
        <v>8.4577638146545109</v>
      </c>
      <c r="AA32">
        <v>183.13295977821309</v>
      </c>
    </row>
    <row r="33" spans="7:27" ht="15.75" x14ac:dyDescent="0.25">
      <c r="G33" s="27"/>
      <c r="H33" s="10" t="s">
        <v>131</v>
      </c>
      <c r="I33" s="11">
        <v>109.20513869912092</v>
      </c>
      <c r="J33" s="11">
        <v>20.320448284721973</v>
      </c>
      <c r="K33" s="11">
        <v>56.032584613898848</v>
      </c>
      <c r="L33" s="11">
        <v>145.46020535109457</v>
      </c>
      <c r="M33" s="14"/>
      <c r="P33">
        <v>0.99403578528827041</v>
      </c>
      <c r="Q33">
        <v>1</v>
      </c>
      <c r="R33">
        <v>7.4854916080307543</v>
      </c>
      <c r="S33">
        <v>56.032584613898848</v>
      </c>
      <c r="T33">
        <v>2.4336133554004498</v>
      </c>
      <c r="U33">
        <v>1</v>
      </c>
      <c r="V33">
        <v>5.5</v>
      </c>
      <c r="W33">
        <v>1.3</v>
      </c>
      <c r="X33">
        <v>0.41982654063903296</v>
      </c>
      <c r="Y33">
        <v>2.2999999999999998</v>
      </c>
      <c r="Z33">
        <v>32.911999999999999</v>
      </c>
      <c r="AA33">
        <v>28</v>
      </c>
    </row>
    <row r="34" spans="7:27" ht="15.75" x14ac:dyDescent="0.25">
      <c r="G34" s="27"/>
      <c r="H34" s="10" t="s">
        <v>120</v>
      </c>
      <c r="I34" s="11">
        <v>5.8193412201390604</v>
      </c>
      <c r="J34" s="11">
        <v>1.951293406958666</v>
      </c>
      <c r="K34" s="11">
        <v>2.4336133554004498</v>
      </c>
      <c r="L34" s="11">
        <v>7.9239352199927069</v>
      </c>
      <c r="P34">
        <v>74.997218204072553</v>
      </c>
      <c r="Q34">
        <v>4</v>
      </c>
      <c r="R34">
        <v>12.060688427743028</v>
      </c>
      <c r="S34">
        <v>145.46020535109457</v>
      </c>
      <c r="T34">
        <v>7.9239352199927069</v>
      </c>
      <c r="U34">
        <v>1</v>
      </c>
      <c r="V34">
        <v>26.400000000000002</v>
      </c>
      <c r="W34">
        <v>40.4</v>
      </c>
      <c r="X34">
        <v>22.658748683883534</v>
      </c>
      <c r="Y34">
        <v>36.299999999999997</v>
      </c>
      <c r="Z34">
        <v>84.659000000000006</v>
      </c>
      <c r="AA34">
        <v>799</v>
      </c>
    </row>
    <row r="35" spans="7:27" ht="15.75" x14ac:dyDescent="0.25">
      <c r="G35" s="27"/>
      <c r="H35" s="10" t="s">
        <v>121</v>
      </c>
      <c r="I35" s="11">
        <v>17.449579831932766</v>
      </c>
      <c r="J35" s="11">
        <v>3.449929352005237</v>
      </c>
      <c r="K35" s="11">
        <v>5.5</v>
      </c>
      <c r="L35" s="11">
        <v>26.400000000000002</v>
      </c>
    </row>
    <row r="36" spans="7:27" ht="15.75" x14ac:dyDescent="0.25">
      <c r="G36" s="27"/>
      <c r="H36" s="10" t="s">
        <v>113</v>
      </c>
      <c r="I36" s="11">
        <v>18.573949579831929</v>
      </c>
      <c r="J36" s="11">
        <v>5.8812898127743445</v>
      </c>
      <c r="K36" s="11">
        <v>1.3</v>
      </c>
      <c r="L36" s="11">
        <v>40.4</v>
      </c>
    </row>
    <row r="37" spans="7:27" ht="15.75" x14ac:dyDescent="0.25">
      <c r="G37" s="27"/>
      <c r="H37" s="10" t="s">
        <v>114</v>
      </c>
      <c r="I37" s="11">
        <v>3.3352137318792709</v>
      </c>
      <c r="J37" s="11">
        <v>5.4663663237531379</v>
      </c>
      <c r="K37" s="11">
        <v>0.41982654063903296</v>
      </c>
      <c r="L37" s="11">
        <v>22.658748683883534</v>
      </c>
    </row>
    <row r="38" spans="7:27" ht="15.75" x14ac:dyDescent="0.25">
      <c r="G38" s="27"/>
      <c r="H38" s="10" t="s">
        <v>115</v>
      </c>
      <c r="I38" s="11">
        <v>15.581512605042017</v>
      </c>
      <c r="J38" s="11">
        <v>10.994405097837186</v>
      </c>
      <c r="K38" s="11">
        <v>2.2999999999999998</v>
      </c>
      <c r="L38" s="11">
        <v>36.299999999999997</v>
      </c>
      <c r="R38">
        <v>24.076861727881788</v>
      </c>
      <c r="S38">
        <v>16.666025890460745</v>
      </c>
      <c r="T38">
        <v>0.99403578528827041</v>
      </c>
      <c r="U38">
        <v>74.997218204072553</v>
      </c>
    </row>
    <row r="39" spans="7:27" ht="15.75" x14ac:dyDescent="0.25">
      <c r="G39" s="27"/>
      <c r="H39" s="10" t="s">
        <v>116</v>
      </c>
      <c r="I39" s="11">
        <v>48.976134453781533</v>
      </c>
      <c r="J39" s="11">
        <v>8.4577638146545109</v>
      </c>
      <c r="K39" s="11">
        <v>32.911999999999999</v>
      </c>
      <c r="L39" s="11">
        <v>84.659000000000006</v>
      </c>
      <c r="R39">
        <v>10.401695225399944</v>
      </c>
      <c r="S39">
        <v>1.0091746136749644</v>
      </c>
      <c r="T39">
        <v>7.4854916080307543</v>
      </c>
      <c r="U39">
        <v>12.060688427743028</v>
      </c>
    </row>
    <row r="40" spans="7:27" ht="15.75" x14ac:dyDescent="0.25">
      <c r="G40" s="28"/>
      <c r="H40" s="16" t="s">
        <v>129</v>
      </c>
      <c r="I40" s="13">
        <v>234.11764705882354</v>
      </c>
      <c r="J40" s="13">
        <v>183.13295977821309</v>
      </c>
      <c r="K40" s="13">
        <v>28</v>
      </c>
      <c r="L40" s="13">
        <v>799</v>
      </c>
      <c r="R40">
        <v>109.20513869912092</v>
      </c>
      <c r="S40">
        <v>20.320448284721973</v>
      </c>
      <c r="T40">
        <v>56.032584613898848</v>
      </c>
      <c r="U40">
        <v>145.46020535109457</v>
      </c>
    </row>
    <row r="41" spans="7:27" x14ac:dyDescent="0.25">
      <c r="R41">
        <v>5.8193412201390604</v>
      </c>
      <c r="S41">
        <v>1.951293406958666</v>
      </c>
      <c r="T41">
        <v>2.4336133554004498</v>
      </c>
      <c r="U41">
        <v>7.9239352199927069</v>
      </c>
    </row>
    <row r="42" spans="7:27" x14ac:dyDescent="0.25">
      <c r="R42">
        <v>1</v>
      </c>
      <c r="S42">
        <v>0</v>
      </c>
      <c r="T42">
        <v>1</v>
      </c>
      <c r="U42">
        <v>1</v>
      </c>
    </row>
    <row r="43" spans="7:27" x14ac:dyDescent="0.25">
      <c r="R43">
        <v>17.449579831932766</v>
      </c>
      <c r="S43">
        <v>3.449929352005237</v>
      </c>
      <c r="T43">
        <v>5.5</v>
      </c>
      <c r="U43">
        <v>26.400000000000002</v>
      </c>
    </row>
    <row r="44" spans="7:27" x14ac:dyDescent="0.25">
      <c r="R44">
        <v>18.573949579831929</v>
      </c>
      <c r="S44">
        <v>5.8812898127743445</v>
      </c>
      <c r="T44">
        <v>1.3</v>
      </c>
      <c r="U44">
        <v>40.4</v>
      </c>
    </row>
    <row r="45" spans="7:27" x14ac:dyDescent="0.25">
      <c r="R45">
        <v>3.3352137318792709</v>
      </c>
      <c r="S45">
        <v>5.4663663237531379</v>
      </c>
      <c r="T45">
        <v>0.41982654063903296</v>
      </c>
      <c r="U45">
        <v>22.658748683883534</v>
      </c>
    </row>
    <row r="46" spans="7:27" x14ac:dyDescent="0.25">
      <c r="R46">
        <v>15.581512605042017</v>
      </c>
      <c r="S46">
        <v>10.994405097837186</v>
      </c>
      <c r="T46">
        <v>2.2999999999999998</v>
      </c>
      <c r="U46">
        <v>36.299999999999997</v>
      </c>
    </row>
    <row r="47" spans="7:27" x14ac:dyDescent="0.25">
      <c r="R47">
        <v>48.976134453781533</v>
      </c>
      <c r="S47">
        <v>8.4577638146545109</v>
      </c>
      <c r="T47">
        <v>32.911999999999999</v>
      </c>
      <c r="U47">
        <v>84.659000000000006</v>
      </c>
    </row>
    <row r="48" spans="7:27" x14ac:dyDescent="0.25">
      <c r="R48">
        <v>234.11764705882354</v>
      </c>
      <c r="S48">
        <v>183.13295977821309</v>
      </c>
      <c r="T48">
        <v>28</v>
      </c>
      <c r="U48">
        <v>799</v>
      </c>
    </row>
  </sheetData>
  <mergeCells count="2">
    <mergeCell ref="G21:G30"/>
    <mergeCell ref="G31:G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Z282"/>
  <sheetViews>
    <sheetView workbookViewId="0">
      <selection activeCell="B41" sqref="B41"/>
    </sheetView>
  </sheetViews>
  <sheetFormatPr defaultRowHeight="15" x14ac:dyDescent="0.25"/>
  <cols>
    <col min="25" max="25" width="7.140625" style="2" customWidth="1"/>
  </cols>
  <sheetData>
    <row r="1" spans="10:26" x14ac:dyDescent="0.25">
      <c r="J1">
        <v>0.72250000000000003</v>
      </c>
      <c r="K1" s="2">
        <v>0</v>
      </c>
      <c r="L1">
        <f>SQRT(J1)</f>
        <v>0.85</v>
      </c>
      <c r="O1">
        <v>6.7452363494843626</v>
      </c>
      <c r="P1">
        <v>0</v>
      </c>
      <c r="Q1">
        <f t="shared" ref="Q1:Q32" si="0">EXP(O1)</f>
        <v>850.00000000000034</v>
      </c>
      <c r="T1">
        <v>850</v>
      </c>
      <c r="X1" t="s">
        <v>3</v>
      </c>
      <c r="Y1" s="2" t="s">
        <v>5</v>
      </c>
    </row>
    <row r="2" spans="10:26" x14ac:dyDescent="0.25">
      <c r="J2">
        <v>0.72931599999999996</v>
      </c>
      <c r="K2" s="2">
        <v>0</v>
      </c>
      <c r="L2">
        <f t="shared" ref="L2:L65" si="1">SQRT(J2)</f>
        <v>0.85399999999999998</v>
      </c>
      <c r="O2">
        <v>6.9157234486313142</v>
      </c>
      <c r="P2">
        <v>0</v>
      </c>
      <c r="Q2">
        <f t="shared" si="0"/>
        <v>1008.0000000000002</v>
      </c>
      <c r="T2">
        <v>854</v>
      </c>
      <c r="X2">
        <v>6.7452363494843626</v>
      </c>
      <c r="Y2" s="2">
        <v>0</v>
      </c>
      <c r="Z2">
        <f t="shared" ref="Z2:Z65" si="2">EXP(X2)</f>
        <v>850.00000000000034</v>
      </c>
    </row>
    <row r="3" spans="10:26" x14ac:dyDescent="0.25">
      <c r="J3">
        <v>0.72931599999999996</v>
      </c>
      <c r="K3" s="2">
        <v>0</v>
      </c>
      <c r="L3">
        <f t="shared" si="1"/>
        <v>0.85399999999999998</v>
      </c>
      <c r="O3">
        <v>6.9707300781435251</v>
      </c>
      <c r="P3">
        <v>0</v>
      </c>
      <c r="Q3">
        <f t="shared" si="0"/>
        <v>1064.9999999999995</v>
      </c>
      <c r="T3">
        <v>854</v>
      </c>
      <c r="X3">
        <v>6.7499311937885702</v>
      </c>
      <c r="Y3" s="2">
        <v>0</v>
      </c>
      <c r="Z3">
        <f t="shared" si="2"/>
        <v>854.00000000000034</v>
      </c>
    </row>
    <row r="4" spans="10:26" x14ac:dyDescent="0.25">
      <c r="J4">
        <v>0.80281599999999997</v>
      </c>
      <c r="K4" s="2">
        <v>0</v>
      </c>
      <c r="L4">
        <f t="shared" si="1"/>
        <v>0.89600000000000002</v>
      </c>
      <c r="O4">
        <v>7.0094089327086371</v>
      </c>
      <c r="P4">
        <v>0</v>
      </c>
      <c r="Q4">
        <f t="shared" si="0"/>
        <v>1107.0000000000002</v>
      </c>
      <c r="T4">
        <v>896</v>
      </c>
      <c r="X4">
        <v>6.7499311937885702</v>
      </c>
      <c r="Y4" s="2">
        <v>0</v>
      </c>
      <c r="Z4">
        <f t="shared" si="2"/>
        <v>854.00000000000034</v>
      </c>
    </row>
    <row r="5" spans="10:26" x14ac:dyDescent="0.25">
      <c r="J5">
        <v>0.98208099999999998</v>
      </c>
      <c r="K5" s="2">
        <v>0</v>
      </c>
      <c r="L5">
        <f t="shared" si="1"/>
        <v>0.99099999999999999</v>
      </c>
      <c r="O5">
        <v>7.1701195434496281</v>
      </c>
      <c r="P5">
        <v>0</v>
      </c>
      <c r="Q5">
        <f t="shared" si="0"/>
        <v>1300</v>
      </c>
      <c r="T5">
        <v>1269</v>
      </c>
      <c r="X5">
        <v>6.7979404129749303</v>
      </c>
      <c r="Y5" s="2">
        <v>0</v>
      </c>
      <c r="Z5">
        <f t="shared" si="2"/>
        <v>895.99999999999989</v>
      </c>
    </row>
    <row r="6" spans="10:26" x14ac:dyDescent="0.25">
      <c r="J6">
        <v>1.0160640000000001</v>
      </c>
      <c r="K6" s="2">
        <v>0</v>
      </c>
      <c r="L6">
        <f t="shared" si="1"/>
        <v>1.008</v>
      </c>
      <c r="O6">
        <v>7.1731917424865985</v>
      </c>
      <c r="P6">
        <v>0</v>
      </c>
      <c r="Q6">
        <f t="shared" si="0"/>
        <v>1304.0000000000002</v>
      </c>
      <c r="T6">
        <v>1294</v>
      </c>
      <c r="X6">
        <v>6.8987145343299883</v>
      </c>
      <c r="Y6" s="2">
        <v>0</v>
      </c>
      <c r="Z6">
        <f t="shared" si="2"/>
        <v>991.00000000000023</v>
      </c>
    </row>
    <row r="7" spans="10:26" x14ac:dyDescent="0.25">
      <c r="J7">
        <v>1.0383610000000001</v>
      </c>
      <c r="K7" s="2">
        <v>0</v>
      </c>
      <c r="L7">
        <f t="shared" si="1"/>
        <v>1.0190000000000001</v>
      </c>
      <c r="O7">
        <v>7.2793188354146201</v>
      </c>
      <c r="P7">
        <v>0</v>
      </c>
      <c r="Q7">
        <f t="shared" si="0"/>
        <v>1450</v>
      </c>
      <c r="T7">
        <v>1300</v>
      </c>
      <c r="X7">
        <v>6.9157234486313142</v>
      </c>
      <c r="Y7" s="2">
        <v>0</v>
      </c>
      <c r="Z7">
        <f t="shared" si="2"/>
        <v>1008.0000000000002</v>
      </c>
    </row>
    <row r="8" spans="10:26" x14ac:dyDescent="0.25">
      <c r="J8">
        <v>1.110916</v>
      </c>
      <c r="K8" s="2">
        <v>0</v>
      </c>
      <c r="L8">
        <f t="shared" si="1"/>
        <v>1.054</v>
      </c>
      <c r="O8">
        <v>7.4307070825459682</v>
      </c>
      <c r="P8">
        <v>0</v>
      </c>
      <c r="Q8">
        <f t="shared" si="0"/>
        <v>1687</v>
      </c>
      <c r="T8">
        <v>1422</v>
      </c>
      <c r="X8">
        <v>6.926577033222725</v>
      </c>
      <c r="Y8" s="2">
        <v>0</v>
      </c>
      <c r="Z8">
        <f t="shared" si="2"/>
        <v>1019.0000000000002</v>
      </c>
    </row>
    <row r="9" spans="10:26" x14ac:dyDescent="0.25">
      <c r="J9">
        <v>1.1151359999999999</v>
      </c>
      <c r="K9" s="2">
        <v>0</v>
      </c>
      <c r="L9">
        <f t="shared" si="1"/>
        <v>1.056</v>
      </c>
      <c r="O9">
        <v>7.4336665401661683</v>
      </c>
      <c r="P9">
        <v>0</v>
      </c>
      <c r="Q9">
        <f t="shared" si="0"/>
        <v>1691.9999999999995</v>
      </c>
      <c r="T9">
        <v>1424</v>
      </c>
      <c r="X9">
        <v>6.9603477291013078</v>
      </c>
      <c r="Y9" s="2">
        <v>0</v>
      </c>
      <c r="Z9">
        <f t="shared" si="2"/>
        <v>1054.0000000000002</v>
      </c>
    </row>
    <row r="10" spans="10:26" x14ac:dyDescent="0.25">
      <c r="J10">
        <v>1.134225</v>
      </c>
      <c r="K10" s="2">
        <v>0</v>
      </c>
      <c r="L10">
        <f t="shared" si="1"/>
        <v>1.0649999999999999</v>
      </c>
      <c r="O10">
        <v>7.4910875935348757</v>
      </c>
      <c r="P10">
        <v>0</v>
      </c>
      <c r="Q10">
        <f t="shared" si="0"/>
        <v>1792</v>
      </c>
      <c r="T10">
        <v>1444</v>
      </c>
      <c r="X10">
        <v>6.9622434642662068</v>
      </c>
      <c r="Y10" s="2">
        <v>0</v>
      </c>
      <c r="Z10">
        <f t="shared" si="2"/>
        <v>1056</v>
      </c>
    </row>
    <row r="11" spans="10:26" x14ac:dyDescent="0.25">
      <c r="J11">
        <v>1.151329</v>
      </c>
      <c r="K11" s="2">
        <v>0</v>
      </c>
      <c r="L11">
        <f t="shared" si="1"/>
        <v>1.073</v>
      </c>
      <c r="O11">
        <v>7.51425465281641</v>
      </c>
      <c r="P11">
        <v>1</v>
      </c>
      <c r="Q11">
        <f t="shared" si="0"/>
        <v>1833.9999999999998</v>
      </c>
      <c r="T11">
        <v>1450</v>
      </c>
      <c r="X11">
        <v>6.9707300781435251</v>
      </c>
      <c r="Y11" s="2">
        <v>0</v>
      </c>
      <c r="Z11">
        <f t="shared" si="2"/>
        <v>1064.9999999999995</v>
      </c>
    </row>
    <row r="12" spans="10:26" x14ac:dyDescent="0.25">
      <c r="J12">
        <v>1.1534759999999999</v>
      </c>
      <c r="K12" s="2">
        <v>0</v>
      </c>
      <c r="L12">
        <f t="shared" si="1"/>
        <v>1.0740000000000001</v>
      </c>
      <c r="O12">
        <v>7.6401231726953638</v>
      </c>
      <c r="P12">
        <v>0</v>
      </c>
      <c r="Q12">
        <f t="shared" si="0"/>
        <v>2080.0000000000005</v>
      </c>
      <c r="T12">
        <v>1687</v>
      </c>
      <c r="X12">
        <v>6.9782137426306985</v>
      </c>
      <c r="Y12" s="2">
        <v>0</v>
      </c>
      <c r="Z12">
        <f t="shared" si="2"/>
        <v>1073</v>
      </c>
    </row>
    <row r="13" spans="10:26" x14ac:dyDescent="0.25">
      <c r="J13">
        <v>1.2056039999999999</v>
      </c>
      <c r="K13" s="2">
        <v>0</v>
      </c>
      <c r="L13">
        <f t="shared" si="1"/>
        <v>1.0979999999999999</v>
      </c>
      <c r="O13">
        <v>7.6925696480679058</v>
      </c>
      <c r="P13">
        <v>0</v>
      </c>
      <c r="Q13">
        <f t="shared" si="0"/>
        <v>2191.9999999999991</v>
      </c>
      <c r="T13">
        <v>1696</v>
      </c>
      <c r="X13">
        <v>6.9791452750688103</v>
      </c>
      <c r="Y13" s="2">
        <v>0</v>
      </c>
      <c r="Z13">
        <f t="shared" si="2"/>
        <v>1074.0000000000005</v>
      </c>
    </row>
    <row r="14" spans="10:26" x14ac:dyDescent="0.25">
      <c r="J14">
        <v>1.225449</v>
      </c>
      <c r="K14" s="2">
        <v>0</v>
      </c>
      <c r="L14">
        <f t="shared" si="1"/>
        <v>1.107</v>
      </c>
      <c r="O14">
        <v>7.7710670860654059</v>
      </c>
      <c r="P14">
        <v>0</v>
      </c>
      <c r="Q14">
        <f t="shared" si="0"/>
        <v>2371.0000000000009</v>
      </c>
      <c r="T14">
        <v>1700</v>
      </c>
      <c r="X14">
        <v>7.0012456220694759</v>
      </c>
      <c r="Y14" s="2">
        <v>0</v>
      </c>
      <c r="Z14">
        <f t="shared" si="2"/>
        <v>1098</v>
      </c>
    </row>
    <row r="15" spans="10:26" x14ac:dyDescent="0.25">
      <c r="J15">
        <v>1.2365440000000001</v>
      </c>
      <c r="K15" s="2">
        <v>0</v>
      </c>
      <c r="L15">
        <f t="shared" si="1"/>
        <v>1.1120000000000001</v>
      </c>
      <c r="O15">
        <v>7.8489337263640708</v>
      </c>
      <c r="P15">
        <v>0</v>
      </c>
      <c r="Q15">
        <f t="shared" si="0"/>
        <v>2562.9999999999991</v>
      </c>
      <c r="T15">
        <v>1721</v>
      </c>
      <c r="X15">
        <v>7.0094089327086371</v>
      </c>
      <c r="Y15" s="2">
        <v>0</v>
      </c>
      <c r="Z15">
        <f t="shared" si="2"/>
        <v>1107.0000000000002</v>
      </c>
    </row>
    <row r="16" spans="10:26" x14ac:dyDescent="0.25">
      <c r="J16">
        <v>1.2701290000000001</v>
      </c>
      <c r="K16" s="2">
        <v>0</v>
      </c>
      <c r="L16">
        <f t="shared" si="1"/>
        <v>1.127</v>
      </c>
      <c r="O16">
        <v>7.9017475185201445</v>
      </c>
      <c r="P16">
        <v>0</v>
      </c>
      <c r="Q16">
        <f t="shared" si="0"/>
        <v>2702.0000000000009</v>
      </c>
      <c r="T16">
        <v>2056</v>
      </c>
      <c r="X16">
        <v>7.0139154748105277</v>
      </c>
      <c r="Y16" s="2">
        <v>0</v>
      </c>
      <c r="Z16">
        <f t="shared" si="2"/>
        <v>1112</v>
      </c>
    </row>
    <row r="17" spans="4:26" x14ac:dyDescent="0.25">
      <c r="J17">
        <v>1.466521</v>
      </c>
      <c r="K17" s="2">
        <v>0</v>
      </c>
      <c r="L17">
        <f t="shared" si="1"/>
        <v>1.2110000000000001</v>
      </c>
      <c r="O17">
        <v>7.9755646584952018</v>
      </c>
      <c r="P17">
        <v>0</v>
      </c>
      <c r="Q17">
        <f t="shared" si="0"/>
        <v>2909.0000000000005</v>
      </c>
      <c r="T17">
        <v>2070</v>
      </c>
      <c r="X17">
        <v>7.0273145140397766</v>
      </c>
      <c r="Y17" s="2">
        <v>0</v>
      </c>
      <c r="Z17">
        <f t="shared" si="2"/>
        <v>1127.0000000000002</v>
      </c>
    </row>
    <row r="18" spans="4:26" x14ac:dyDescent="0.25">
      <c r="J18">
        <v>1.6103609999999999</v>
      </c>
      <c r="K18" s="2">
        <v>0</v>
      </c>
      <c r="L18">
        <f t="shared" si="1"/>
        <v>1.2689999999999999</v>
      </c>
      <c r="O18">
        <v>8.1438079767714839</v>
      </c>
      <c r="P18">
        <v>0</v>
      </c>
      <c r="Q18">
        <f t="shared" si="0"/>
        <v>3441.9999999999973</v>
      </c>
      <c r="T18">
        <v>2080</v>
      </c>
      <c r="X18">
        <v>7.0992017435530919</v>
      </c>
      <c r="Y18" s="2">
        <v>0</v>
      </c>
      <c r="Z18">
        <f t="shared" si="2"/>
        <v>1210.9999999999995</v>
      </c>
    </row>
    <row r="19" spans="4:26" x14ac:dyDescent="0.25">
      <c r="J19">
        <v>1.674436</v>
      </c>
      <c r="K19" s="2">
        <v>0</v>
      </c>
      <c r="L19">
        <f t="shared" si="1"/>
        <v>1.294</v>
      </c>
      <c r="O19">
        <v>8.2824830037305617</v>
      </c>
      <c r="P19">
        <v>1</v>
      </c>
      <c r="Q19">
        <f t="shared" si="0"/>
        <v>3953.9999999999977</v>
      </c>
      <c r="T19">
        <v>2094</v>
      </c>
      <c r="X19">
        <v>7.1459844677143876</v>
      </c>
      <c r="Y19" s="2">
        <v>0</v>
      </c>
      <c r="Z19">
        <f t="shared" si="2"/>
        <v>1268.9999999999998</v>
      </c>
    </row>
    <row r="20" spans="4:26" x14ac:dyDescent="0.25">
      <c r="J20">
        <v>1.69</v>
      </c>
      <c r="K20" s="2">
        <v>0</v>
      </c>
      <c r="L20">
        <f t="shared" si="1"/>
        <v>1.3</v>
      </c>
      <c r="O20">
        <v>8.3404560129161833</v>
      </c>
      <c r="P20">
        <v>0</v>
      </c>
      <c r="Q20">
        <f t="shared" si="0"/>
        <v>4190</v>
      </c>
      <c r="T20">
        <v>2181</v>
      </c>
      <c r="X20">
        <v>7.1654934750608454</v>
      </c>
      <c r="Y20" s="2">
        <v>0</v>
      </c>
      <c r="Z20">
        <f t="shared" si="2"/>
        <v>1293.9999999999995</v>
      </c>
    </row>
    <row r="21" spans="4:26" x14ac:dyDescent="0.25">
      <c r="D21">
        <f>120/4</f>
        <v>30</v>
      </c>
      <c r="J21">
        <v>1.7004159999999999</v>
      </c>
      <c r="K21" s="2">
        <v>0</v>
      </c>
      <c r="L21">
        <f t="shared" si="1"/>
        <v>1.304</v>
      </c>
      <c r="O21">
        <v>8.4379335104306055</v>
      </c>
      <c r="P21">
        <v>0</v>
      </c>
      <c r="Q21">
        <f t="shared" si="0"/>
        <v>4619</v>
      </c>
      <c r="T21">
        <v>2192</v>
      </c>
      <c r="X21">
        <v>7.1701195434496281</v>
      </c>
      <c r="Y21" s="2">
        <v>0</v>
      </c>
      <c r="Z21">
        <f t="shared" si="2"/>
        <v>1300</v>
      </c>
    </row>
    <row r="22" spans="4:26" x14ac:dyDescent="0.25">
      <c r="D22">
        <f>5/30</f>
        <v>0.16666666666666666</v>
      </c>
      <c r="J22">
        <v>1.729225</v>
      </c>
      <c r="K22" s="2">
        <v>0</v>
      </c>
      <c r="L22">
        <f t="shared" si="1"/>
        <v>1.3149999999999999</v>
      </c>
      <c r="O22">
        <v>8.513787398281405</v>
      </c>
      <c r="P22">
        <v>0</v>
      </c>
      <c r="Q22">
        <f t="shared" si="0"/>
        <v>4983.0000000000018</v>
      </c>
      <c r="T22">
        <v>2214</v>
      </c>
      <c r="X22">
        <v>7.1731917424865985</v>
      </c>
      <c r="Y22" s="2">
        <v>0</v>
      </c>
      <c r="Z22">
        <f t="shared" si="2"/>
        <v>1304.0000000000002</v>
      </c>
    </row>
    <row r="23" spans="4:26" x14ac:dyDescent="0.25">
      <c r="J23">
        <v>1.747684</v>
      </c>
      <c r="K23" s="2">
        <v>0</v>
      </c>
      <c r="L23">
        <f t="shared" si="1"/>
        <v>1.3220000000000001</v>
      </c>
      <c r="O23">
        <v>8.5995102339054519</v>
      </c>
      <c r="P23">
        <v>0</v>
      </c>
      <c r="Q23">
        <f t="shared" si="0"/>
        <v>5429.0000000000045</v>
      </c>
      <c r="T23">
        <v>2267</v>
      </c>
      <c r="X23">
        <v>7.1815919446118652</v>
      </c>
      <c r="Y23" s="2">
        <v>0</v>
      </c>
      <c r="Z23">
        <f t="shared" si="2"/>
        <v>1315.0000000000005</v>
      </c>
    </row>
    <row r="24" spans="4:26" x14ac:dyDescent="0.25">
      <c r="J24">
        <v>2.022084</v>
      </c>
      <c r="K24" s="2">
        <v>0</v>
      </c>
      <c r="L24">
        <f t="shared" si="1"/>
        <v>1.4219999999999999</v>
      </c>
      <c r="O24">
        <v>8.6255093348996965</v>
      </c>
      <c r="P24">
        <v>0</v>
      </c>
      <c r="Q24">
        <f t="shared" si="0"/>
        <v>5572.0000000000009</v>
      </c>
      <c r="T24">
        <v>2659</v>
      </c>
      <c r="X24">
        <v>7.1869010204116313</v>
      </c>
      <c r="Y24" s="2">
        <v>0</v>
      </c>
      <c r="Z24">
        <f t="shared" si="2"/>
        <v>1321.9999999999995</v>
      </c>
    </row>
    <row r="25" spans="4:26" x14ac:dyDescent="0.25">
      <c r="J25">
        <v>2.0277759999999998</v>
      </c>
      <c r="K25" s="2">
        <v>0</v>
      </c>
      <c r="L25">
        <f t="shared" si="1"/>
        <v>1.4239999999999999</v>
      </c>
      <c r="O25">
        <v>8.6621589616664227</v>
      </c>
      <c r="P25">
        <v>0</v>
      </c>
      <c r="Q25">
        <f t="shared" si="0"/>
        <v>5779.9999999999973</v>
      </c>
      <c r="T25">
        <v>2688</v>
      </c>
      <c r="X25">
        <v>7.259819610363186</v>
      </c>
      <c r="Y25" s="2">
        <v>0</v>
      </c>
      <c r="Z25">
        <f t="shared" si="2"/>
        <v>1421.9999999999998</v>
      </c>
    </row>
    <row r="26" spans="4:26" x14ac:dyDescent="0.25">
      <c r="J26">
        <v>2.0851359999999999</v>
      </c>
      <c r="K26" s="2">
        <v>0</v>
      </c>
      <c r="L26">
        <f t="shared" si="1"/>
        <v>1.444</v>
      </c>
      <c r="O26">
        <v>8.8270280685091524</v>
      </c>
      <c r="P26">
        <v>0</v>
      </c>
      <c r="Q26">
        <f t="shared" si="0"/>
        <v>6816.0000000000055</v>
      </c>
      <c r="T26">
        <v>2688</v>
      </c>
      <c r="X26">
        <v>7.2612250919719212</v>
      </c>
      <c r="Y26" s="2">
        <v>0</v>
      </c>
      <c r="Z26">
        <f t="shared" si="2"/>
        <v>1424.0000000000002</v>
      </c>
    </row>
    <row r="27" spans="4:26" x14ac:dyDescent="0.25">
      <c r="J27">
        <v>2.1025</v>
      </c>
      <c r="K27" s="2">
        <v>0</v>
      </c>
      <c r="L27">
        <f t="shared" si="1"/>
        <v>1.45</v>
      </c>
      <c r="O27">
        <v>8.8302505701992473</v>
      </c>
      <c r="P27">
        <v>0</v>
      </c>
      <c r="Q27">
        <f t="shared" si="0"/>
        <v>6838.0000000000045</v>
      </c>
      <c r="T27">
        <v>2702</v>
      </c>
      <c r="X27">
        <v>7.2751723194527713</v>
      </c>
      <c r="Y27" s="2">
        <v>0</v>
      </c>
      <c r="Z27">
        <f t="shared" si="2"/>
        <v>1443.9999999999998</v>
      </c>
    </row>
    <row r="28" spans="4:26" x14ac:dyDescent="0.25">
      <c r="J28">
        <v>2.4837760000000002</v>
      </c>
      <c r="K28" s="2">
        <v>0</v>
      </c>
      <c r="L28">
        <f t="shared" si="1"/>
        <v>1.5760000000000001</v>
      </c>
      <c r="O28">
        <v>8.987196820661973</v>
      </c>
      <c r="P28">
        <v>1</v>
      </c>
      <c r="Q28">
        <f t="shared" si="0"/>
        <v>8000</v>
      </c>
      <c r="T28">
        <v>3954</v>
      </c>
      <c r="X28">
        <v>7.2793188354146201</v>
      </c>
      <c r="Y28" s="2">
        <v>0</v>
      </c>
      <c r="Z28">
        <f t="shared" si="2"/>
        <v>1450</v>
      </c>
    </row>
    <row r="29" spans="4:26" x14ac:dyDescent="0.25">
      <c r="J29">
        <v>2.8459690000000002</v>
      </c>
      <c r="K29" s="2">
        <v>0</v>
      </c>
      <c r="L29">
        <f t="shared" si="1"/>
        <v>1.6870000000000001</v>
      </c>
      <c r="O29">
        <v>9.054271186326293</v>
      </c>
      <c r="P29">
        <v>0</v>
      </c>
      <c r="Q29">
        <f t="shared" si="0"/>
        <v>8554.9999999999927</v>
      </c>
      <c r="T29">
        <v>4010</v>
      </c>
      <c r="X29">
        <v>7.3626452704178247</v>
      </c>
      <c r="Y29" s="2">
        <v>0</v>
      </c>
      <c r="Z29">
        <f t="shared" si="2"/>
        <v>1576.0000000000005</v>
      </c>
    </row>
    <row r="30" spans="4:26" x14ac:dyDescent="0.25">
      <c r="J30">
        <v>2.8527209999999998</v>
      </c>
      <c r="K30" s="2">
        <v>0</v>
      </c>
      <c r="L30">
        <f t="shared" si="1"/>
        <v>1.6890000000000001</v>
      </c>
      <c r="O30">
        <v>9.0576552843105347</v>
      </c>
      <c r="P30">
        <v>0</v>
      </c>
      <c r="Q30">
        <f t="shared" si="0"/>
        <v>8584.0000000000018</v>
      </c>
      <c r="T30">
        <v>4014</v>
      </c>
      <c r="X30">
        <v>7.4307070825459682</v>
      </c>
      <c r="Y30" s="2">
        <v>0</v>
      </c>
      <c r="Z30">
        <f t="shared" si="2"/>
        <v>1687</v>
      </c>
    </row>
    <row r="31" spans="4:26" x14ac:dyDescent="0.25">
      <c r="J31">
        <v>2.8628640000000001</v>
      </c>
      <c r="K31" s="2">
        <v>0</v>
      </c>
      <c r="L31">
        <f t="shared" si="1"/>
        <v>1.6919999999999999</v>
      </c>
      <c r="O31">
        <v>9.1153701343849551</v>
      </c>
      <c r="P31">
        <v>0</v>
      </c>
      <c r="Q31">
        <f t="shared" si="0"/>
        <v>9093.9999999999927</v>
      </c>
      <c r="T31">
        <v>4454</v>
      </c>
      <c r="X31">
        <v>7.4318919168077997</v>
      </c>
      <c r="Y31" s="2">
        <v>0</v>
      </c>
      <c r="Z31">
        <f t="shared" si="2"/>
        <v>1688.9999999999993</v>
      </c>
    </row>
    <row r="32" spans="4:26" x14ac:dyDescent="0.25">
      <c r="J32">
        <v>2.8662489999999998</v>
      </c>
      <c r="K32" s="2">
        <v>0</v>
      </c>
      <c r="L32">
        <f t="shared" si="1"/>
        <v>1.6929999999999998</v>
      </c>
      <c r="O32">
        <v>9.1200873829986211</v>
      </c>
      <c r="P32">
        <v>0</v>
      </c>
      <c r="Q32">
        <f t="shared" si="0"/>
        <v>9137.0000000000055</v>
      </c>
      <c r="T32">
        <v>4604</v>
      </c>
      <c r="X32">
        <v>7.4336665401661683</v>
      </c>
      <c r="Y32" s="2">
        <v>0</v>
      </c>
      <c r="Z32">
        <f t="shared" si="2"/>
        <v>1691.9999999999995</v>
      </c>
    </row>
    <row r="33" spans="10:26" x14ac:dyDescent="0.25">
      <c r="J33">
        <v>2.8764159999999999</v>
      </c>
      <c r="K33" s="2">
        <v>0</v>
      </c>
      <c r="L33">
        <f t="shared" si="1"/>
        <v>1.696</v>
      </c>
      <c r="O33">
        <v>9.1510149058913672</v>
      </c>
      <c r="P33">
        <v>0</v>
      </c>
      <c r="Q33">
        <f t="shared" ref="Q33:Q68" si="3">EXP(O33)</f>
        <v>9423.9999999999927</v>
      </c>
      <c r="T33">
        <v>4606</v>
      </c>
      <c r="X33">
        <v>7.4342573821331355</v>
      </c>
      <c r="Y33" s="2">
        <v>0</v>
      </c>
      <c r="Z33">
        <f t="shared" si="2"/>
        <v>1693.0000000000002</v>
      </c>
    </row>
    <row r="34" spans="10:26" x14ac:dyDescent="0.25">
      <c r="J34">
        <v>2.89</v>
      </c>
      <c r="K34" s="2">
        <v>0</v>
      </c>
      <c r="L34">
        <f t="shared" si="1"/>
        <v>1.7</v>
      </c>
      <c r="O34">
        <v>9.2009968569730294</v>
      </c>
      <c r="P34">
        <v>0</v>
      </c>
      <c r="Q34">
        <f t="shared" si="3"/>
        <v>9906.9999999999909</v>
      </c>
      <c r="T34">
        <v>4619</v>
      </c>
      <c r="X34">
        <v>7.4360278163518485</v>
      </c>
      <c r="Y34" s="2">
        <v>0</v>
      </c>
      <c r="Z34">
        <f t="shared" si="2"/>
        <v>1696.0000000000002</v>
      </c>
    </row>
    <row r="35" spans="10:26" x14ac:dyDescent="0.25">
      <c r="J35">
        <v>2.9618410000000002</v>
      </c>
      <c r="K35" s="2">
        <v>0</v>
      </c>
      <c r="L35">
        <f t="shared" si="1"/>
        <v>1.7210000000000001</v>
      </c>
      <c r="O35">
        <v>9.2911827598202841</v>
      </c>
      <c r="P35">
        <v>0</v>
      </c>
      <c r="Q35">
        <f t="shared" si="3"/>
        <v>10842.000000000005</v>
      </c>
      <c r="T35">
        <v>4777</v>
      </c>
      <c r="X35">
        <v>7.4383835300443071</v>
      </c>
      <c r="Y35" s="2">
        <v>0</v>
      </c>
      <c r="Z35">
        <f t="shared" si="2"/>
        <v>1699.9999999999993</v>
      </c>
    </row>
    <row r="36" spans="10:26" x14ac:dyDescent="0.25">
      <c r="J36">
        <v>3.1755239999999998</v>
      </c>
      <c r="K36" s="2">
        <v>1</v>
      </c>
      <c r="L36">
        <f t="shared" si="1"/>
        <v>1.782</v>
      </c>
      <c r="O36">
        <v>9.3346796462317894</v>
      </c>
      <c r="P36">
        <v>0</v>
      </c>
      <c r="Q36">
        <f t="shared" si="3"/>
        <v>11323.999999999991</v>
      </c>
      <c r="T36">
        <v>4985</v>
      </c>
      <c r="X36">
        <v>7.4506607962115394</v>
      </c>
      <c r="Y36" s="2">
        <v>0</v>
      </c>
      <c r="Z36">
        <f t="shared" si="2"/>
        <v>1721</v>
      </c>
    </row>
    <row r="37" spans="10:26" x14ac:dyDescent="0.25">
      <c r="J37">
        <v>3.207681</v>
      </c>
      <c r="K37" s="2">
        <v>0</v>
      </c>
      <c r="L37">
        <f t="shared" si="1"/>
        <v>1.7909999999999999</v>
      </c>
      <c r="O37">
        <v>9.3710125973650804</v>
      </c>
      <c r="P37">
        <v>0</v>
      </c>
      <c r="Q37">
        <f t="shared" si="3"/>
        <v>11742.999999999991</v>
      </c>
      <c r="T37">
        <v>5401</v>
      </c>
      <c r="X37">
        <v>7.4854916080307543</v>
      </c>
      <c r="Y37" s="2">
        <v>1</v>
      </c>
      <c r="Z37">
        <f t="shared" si="2"/>
        <v>1781.9999999999995</v>
      </c>
    </row>
    <row r="38" spans="10:26" x14ac:dyDescent="0.25">
      <c r="J38">
        <v>3.2112639999999999</v>
      </c>
      <c r="K38" s="2">
        <v>0</v>
      </c>
      <c r="L38">
        <f t="shared" si="1"/>
        <v>1.792</v>
      </c>
      <c r="O38">
        <v>9.3960727718922197</v>
      </c>
      <c r="P38">
        <v>0</v>
      </c>
      <c r="Q38">
        <f t="shared" si="3"/>
        <v>12041.000000000007</v>
      </c>
      <c r="T38">
        <v>5478</v>
      </c>
      <c r="X38">
        <v>7.4905294020607114</v>
      </c>
      <c r="Y38" s="2">
        <v>0</v>
      </c>
      <c r="Z38">
        <f t="shared" si="2"/>
        <v>1790.9999999999993</v>
      </c>
    </row>
    <row r="39" spans="10:26" x14ac:dyDescent="0.25">
      <c r="J39">
        <v>3.2364009999999999</v>
      </c>
      <c r="K39" s="2">
        <v>0</v>
      </c>
      <c r="L39">
        <f t="shared" si="1"/>
        <v>1.7989999999999999</v>
      </c>
      <c r="O39">
        <v>9.5369065624779292</v>
      </c>
      <c r="P39">
        <v>1</v>
      </c>
      <c r="Q39">
        <f t="shared" si="3"/>
        <v>13861.999999999989</v>
      </c>
      <c r="T39">
        <v>5572</v>
      </c>
      <c r="X39">
        <v>7.4910875935348757</v>
      </c>
      <c r="Y39" s="2">
        <v>0</v>
      </c>
      <c r="Z39">
        <f t="shared" si="2"/>
        <v>1792</v>
      </c>
    </row>
    <row r="40" spans="10:26" x14ac:dyDescent="0.25">
      <c r="J40">
        <v>3.3123999999999998</v>
      </c>
      <c r="K40" s="2">
        <v>0</v>
      </c>
      <c r="L40">
        <f t="shared" si="1"/>
        <v>1.8199999999999998</v>
      </c>
      <c r="O40">
        <v>9.596826513486544</v>
      </c>
      <c r="P40">
        <v>1</v>
      </c>
      <c r="Q40">
        <f t="shared" si="3"/>
        <v>14717.999999999996</v>
      </c>
      <c r="T40">
        <v>6570</v>
      </c>
      <c r="X40">
        <v>7.4949862339505335</v>
      </c>
      <c r="Y40" s="2">
        <v>0</v>
      </c>
      <c r="Z40">
        <f t="shared" si="2"/>
        <v>1799.0000000000007</v>
      </c>
    </row>
    <row r="41" spans="10:26" x14ac:dyDescent="0.25">
      <c r="J41">
        <v>3.363556</v>
      </c>
      <c r="K41" s="2">
        <v>1</v>
      </c>
      <c r="L41">
        <f t="shared" si="1"/>
        <v>1.8340000000000001</v>
      </c>
      <c r="O41">
        <v>9.6164719246275077</v>
      </c>
      <c r="P41">
        <v>0</v>
      </c>
      <c r="Q41">
        <f t="shared" si="3"/>
        <v>15010</v>
      </c>
      <c r="T41">
        <v>6772</v>
      </c>
      <c r="X41">
        <v>7.506591780070841</v>
      </c>
      <c r="Y41" s="2">
        <v>0</v>
      </c>
      <c r="Z41">
        <f t="shared" si="2"/>
        <v>1820</v>
      </c>
    </row>
    <row r="42" spans="10:26" x14ac:dyDescent="0.25">
      <c r="J42">
        <v>3.3745690000000002</v>
      </c>
      <c r="K42" s="2">
        <v>0</v>
      </c>
      <c r="L42">
        <f t="shared" si="1"/>
        <v>1.837</v>
      </c>
      <c r="O42">
        <v>9.6394569004156274</v>
      </c>
      <c r="P42">
        <v>0</v>
      </c>
      <c r="Q42">
        <f t="shared" si="3"/>
        <v>15358.999999999987</v>
      </c>
      <c r="T42">
        <v>6795</v>
      </c>
      <c r="X42">
        <v>7.51425465281641</v>
      </c>
      <c r="Y42" s="2">
        <v>1</v>
      </c>
      <c r="Z42">
        <f t="shared" si="2"/>
        <v>1833.9999999999998</v>
      </c>
    </row>
    <row r="43" spans="10:26" x14ac:dyDescent="0.25">
      <c r="J43">
        <v>3.4040249999999999</v>
      </c>
      <c r="K43" s="2">
        <v>1</v>
      </c>
      <c r="L43">
        <f t="shared" si="1"/>
        <v>1.845</v>
      </c>
      <c r="O43">
        <v>9.6463346851191698</v>
      </c>
      <c r="P43">
        <v>1</v>
      </c>
      <c r="Q43">
        <f t="shared" si="3"/>
        <v>15464.999999999996</v>
      </c>
      <c r="T43">
        <v>6815</v>
      </c>
      <c r="X43">
        <v>7.5158890852151252</v>
      </c>
      <c r="Y43" s="2">
        <v>0</v>
      </c>
      <c r="Z43">
        <f t="shared" si="2"/>
        <v>1836.9999999999993</v>
      </c>
    </row>
    <row r="44" spans="10:26" x14ac:dyDescent="0.25">
      <c r="J44">
        <v>4.2271359999999998</v>
      </c>
      <c r="K44" s="2">
        <v>0</v>
      </c>
      <c r="L44">
        <f t="shared" si="1"/>
        <v>2.056</v>
      </c>
      <c r="O44">
        <v>9.7775841356469719</v>
      </c>
      <c r="P44">
        <v>0</v>
      </c>
      <c r="Q44">
        <f t="shared" si="3"/>
        <v>17633.999999999993</v>
      </c>
      <c r="T44">
        <v>6816</v>
      </c>
      <c r="X44">
        <v>7.5202345564746276</v>
      </c>
      <c r="Y44" s="2">
        <v>1</v>
      </c>
      <c r="Z44">
        <f t="shared" si="2"/>
        <v>1845</v>
      </c>
    </row>
    <row r="45" spans="10:26" x14ac:dyDescent="0.25">
      <c r="J45">
        <v>4.2849000000000004</v>
      </c>
      <c r="K45" s="2">
        <v>0</v>
      </c>
      <c r="L45">
        <f t="shared" si="1"/>
        <v>2.0700000000000003</v>
      </c>
      <c r="O45">
        <v>9.9767380142757212</v>
      </c>
      <c r="P45">
        <v>1</v>
      </c>
      <c r="Q45">
        <f t="shared" si="3"/>
        <v>21520.000000000011</v>
      </c>
      <c r="T45">
        <v>6838</v>
      </c>
      <c r="X45">
        <v>7.6285176265750554</v>
      </c>
      <c r="Y45" s="2">
        <v>0</v>
      </c>
      <c r="Z45">
        <f t="shared" si="2"/>
        <v>2055.9999999999991</v>
      </c>
    </row>
    <row r="46" spans="10:26" x14ac:dyDescent="0.25">
      <c r="J46">
        <v>4.3263999999999996</v>
      </c>
      <c r="K46" s="2">
        <v>0</v>
      </c>
      <c r="L46">
        <f t="shared" si="1"/>
        <v>2.08</v>
      </c>
      <c r="O46">
        <v>9.9834533341740102</v>
      </c>
      <c r="P46">
        <v>1</v>
      </c>
      <c r="Q46">
        <f t="shared" si="3"/>
        <v>21665.000000000007</v>
      </c>
      <c r="T46">
        <v>6870</v>
      </c>
      <c r="X46">
        <v>7.6353038862594147</v>
      </c>
      <c r="Y46" s="2">
        <v>0</v>
      </c>
      <c r="Z46">
        <f t="shared" si="2"/>
        <v>2070</v>
      </c>
    </row>
    <row r="47" spans="10:26" x14ac:dyDescent="0.25">
      <c r="J47">
        <v>4.384836</v>
      </c>
      <c r="K47" s="2">
        <v>0</v>
      </c>
      <c r="L47">
        <f t="shared" si="1"/>
        <v>2.0939999999999999</v>
      </c>
      <c r="O47">
        <v>10.021048341275273</v>
      </c>
      <c r="P47">
        <v>1</v>
      </c>
      <c r="Q47">
        <f t="shared" si="3"/>
        <v>22495.000000000015</v>
      </c>
      <c r="T47">
        <v>6918</v>
      </c>
      <c r="X47">
        <v>7.6401231726953638</v>
      </c>
      <c r="Y47" s="2">
        <v>0</v>
      </c>
      <c r="Z47">
        <f t="shared" si="2"/>
        <v>2080.0000000000005</v>
      </c>
    </row>
    <row r="48" spans="10:26" x14ac:dyDescent="0.25">
      <c r="J48">
        <v>4.756761</v>
      </c>
      <c r="K48" s="2">
        <v>0</v>
      </c>
      <c r="L48">
        <f t="shared" si="1"/>
        <v>2.181</v>
      </c>
      <c r="O48">
        <v>10.102993934084184</v>
      </c>
      <c r="P48">
        <v>1</v>
      </c>
      <c r="Q48">
        <f t="shared" si="3"/>
        <v>24416.000000000007</v>
      </c>
      <c r="T48">
        <v>7694</v>
      </c>
      <c r="X48">
        <v>7.6468313914304824</v>
      </c>
      <c r="Y48" s="2">
        <v>0</v>
      </c>
      <c r="Z48">
        <f t="shared" si="2"/>
        <v>2094.0000000000005</v>
      </c>
    </row>
    <row r="49" spans="10:26" x14ac:dyDescent="0.25">
      <c r="J49">
        <v>4.8048640000000002</v>
      </c>
      <c r="K49" s="2">
        <v>0</v>
      </c>
      <c r="L49">
        <f t="shared" si="1"/>
        <v>2.1920000000000002</v>
      </c>
      <c r="O49">
        <v>10.127470751247781</v>
      </c>
      <c r="P49">
        <v>1</v>
      </c>
      <c r="Q49">
        <f t="shared" si="3"/>
        <v>25020.999999999993</v>
      </c>
      <c r="T49">
        <v>7862</v>
      </c>
      <c r="X49">
        <v>7.6875387662016292</v>
      </c>
      <c r="Y49" s="2">
        <v>0</v>
      </c>
      <c r="Z49">
        <f t="shared" si="2"/>
        <v>2181.0000000000005</v>
      </c>
    </row>
    <row r="50" spans="10:26" x14ac:dyDescent="0.25">
      <c r="J50">
        <v>4.901796</v>
      </c>
      <c r="K50" s="2">
        <v>0</v>
      </c>
      <c r="L50">
        <f t="shared" si="1"/>
        <v>2.214</v>
      </c>
      <c r="O50">
        <v>10.144706750577567</v>
      </c>
      <c r="P50">
        <v>1</v>
      </c>
      <c r="Q50">
        <f t="shared" si="3"/>
        <v>25455.999999999982</v>
      </c>
      <c r="T50">
        <v>7946</v>
      </c>
      <c r="X50">
        <v>7.6925696480679058</v>
      </c>
      <c r="Y50" s="2">
        <v>0</v>
      </c>
      <c r="Z50">
        <f t="shared" si="2"/>
        <v>2191.9999999999991</v>
      </c>
    </row>
    <row r="51" spans="10:26" x14ac:dyDescent="0.25">
      <c r="J51">
        <v>5.1392889999999998</v>
      </c>
      <c r="K51" s="2">
        <v>0</v>
      </c>
      <c r="L51">
        <f t="shared" si="1"/>
        <v>2.2669999999999999</v>
      </c>
      <c r="O51">
        <v>10.213725810701272</v>
      </c>
      <c r="P51">
        <v>1</v>
      </c>
      <c r="Q51">
        <f t="shared" si="3"/>
        <v>27275</v>
      </c>
      <c r="T51">
        <v>8000</v>
      </c>
      <c r="X51">
        <v>7.7025561132685825</v>
      </c>
      <c r="Y51" s="2">
        <v>0</v>
      </c>
      <c r="Z51">
        <f t="shared" si="2"/>
        <v>2214.0000000000005</v>
      </c>
    </row>
    <row r="52" spans="10:26" x14ac:dyDescent="0.25">
      <c r="J52">
        <v>5.6121610000000004</v>
      </c>
      <c r="K52" s="2">
        <v>0</v>
      </c>
      <c r="L52">
        <f t="shared" si="1"/>
        <v>2.3690000000000002</v>
      </c>
      <c r="O52">
        <v>10.219283208646708</v>
      </c>
      <c r="P52">
        <v>1</v>
      </c>
      <c r="Q52">
        <f t="shared" si="3"/>
        <v>27426.999999999982</v>
      </c>
      <c r="T52">
        <v>8555</v>
      </c>
      <c r="X52">
        <v>7.726212650507529</v>
      </c>
      <c r="Y52" s="2">
        <v>0</v>
      </c>
      <c r="Z52">
        <f t="shared" si="2"/>
        <v>2267</v>
      </c>
    </row>
    <row r="53" spans="10:26" x14ac:dyDescent="0.25">
      <c r="J53">
        <v>5.6216410000000003</v>
      </c>
      <c r="K53" s="2">
        <v>0</v>
      </c>
      <c r="L53">
        <f t="shared" si="1"/>
        <v>2.371</v>
      </c>
      <c r="O53">
        <v>10.507010855587721</v>
      </c>
      <c r="P53">
        <v>1</v>
      </c>
      <c r="Q53">
        <f t="shared" si="3"/>
        <v>36570.999999999993</v>
      </c>
      <c r="T53">
        <v>9117</v>
      </c>
      <c r="X53">
        <v>7.7702232041587855</v>
      </c>
      <c r="Y53" s="2">
        <v>0</v>
      </c>
      <c r="Z53">
        <f t="shared" si="2"/>
        <v>2369</v>
      </c>
    </row>
    <row r="54" spans="10:26" x14ac:dyDescent="0.25">
      <c r="J54">
        <v>5.6358759999999997</v>
      </c>
      <c r="K54" s="2">
        <v>0</v>
      </c>
      <c r="L54">
        <f t="shared" si="1"/>
        <v>2.3740000000000001</v>
      </c>
      <c r="O54">
        <v>10.520185560932667</v>
      </c>
      <c r="P54">
        <v>1</v>
      </c>
      <c r="Q54">
        <f t="shared" si="3"/>
        <v>37056</v>
      </c>
      <c r="T54">
        <v>9853</v>
      </c>
      <c r="X54">
        <v>7.7710670860654059</v>
      </c>
      <c r="Y54" s="2">
        <v>0</v>
      </c>
      <c r="Z54">
        <f t="shared" si="2"/>
        <v>2371.0000000000009</v>
      </c>
    </row>
    <row r="55" spans="10:26" x14ac:dyDescent="0.25">
      <c r="J55">
        <v>5.7888359999999999</v>
      </c>
      <c r="K55" s="2">
        <v>0</v>
      </c>
      <c r="L55">
        <f t="shared" si="1"/>
        <v>2.4060000000000001</v>
      </c>
      <c r="O55">
        <v>10.530361374664786</v>
      </c>
      <c r="P55">
        <v>1</v>
      </c>
      <c r="Q55">
        <f t="shared" si="3"/>
        <v>37435</v>
      </c>
      <c r="T55">
        <v>9870</v>
      </c>
      <c r="X55">
        <v>7.7723315751696136</v>
      </c>
      <c r="Y55" s="2">
        <v>0</v>
      </c>
      <c r="Z55">
        <f t="shared" si="2"/>
        <v>2374.0000000000005</v>
      </c>
    </row>
    <row r="56" spans="10:26" x14ac:dyDescent="0.25">
      <c r="J56">
        <v>6.0172090000000003</v>
      </c>
      <c r="K56" s="2">
        <v>0</v>
      </c>
      <c r="L56">
        <f t="shared" si="1"/>
        <v>2.4529999999999998</v>
      </c>
      <c r="O56">
        <v>10.576636086589383</v>
      </c>
      <c r="P56">
        <v>1</v>
      </c>
      <c r="Q56">
        <f t="shared" si="3"/>
        <v>39208</v>
      </c>
      <c r="T56">
        <v>9907</v>
      </c>
      <c r="X56">
        <v>7.7857208965346238</v>
      </c>
      <c r="Y56" s="2">
        <v>0</v>
      </c>
      <c r="Z56">
        <f t="shared" si="2"/>
        <v>2405.9999999999991</v>
      </c>
    </row>
    <row r="57" spans="10:26" x14ac:dyDescent="0.25">
      <c r="J57">
        <v>6.5076010000000002</v>
      </c>
      <c r="K57" s="2">
        <v>0</v>
      </c>
      <c r="L57">
        <f t="shared" si="1"/>
        <v>2.5510000000000002</v>
      </c>
      <c r="O57">
        <v>10.596059567720177</v>
      </c>
      <c r="P57">
        <v>1</v>
      </c>
      <c r="Q57">
        <f t="shared" si="3"/>
        <v>39977.000000000029</v>
      </c>
      <c r="T57">
        <v>10966</v>
      </c>
      <c r="X57">
        <v>7.8050670442584895</v>
      </c>
      <c r="Y57" s="2">
        <v>0</v>
      </c>
      <c r="Z57">
        <f t="shared" si="2"/>
        <v>2453.0000000000005</v>
      </c>
    </row>
    <row r="58" spans="10:26" x14ac:dyDescent="0.25">
      <c r="J58">
        <v>6.5689690000000001</v>
      </c>
      <c r="K58" s="2">
        <v>0</v>
      </c>
      <c r="L58">
        <f t="shared" si="1"/>
        <v>2.5630000000000002</v>
      </c>
      <c r="O58">
        <v>10.732388654073693</v>
      </c>
      <c r="P58">
        <v>1</v>
      </c>
      <c r="Q58">
        <f t="shared" si="3"/>
        <v>45816</v>
      </c>
      <c r="T58">
        <v>11258</v>
      </c>
      <c r="X58">
        <v>7.844240718141811</v>
      </c>
      <c r="Y58" s="2">
        <v>0</v>
      </c>
      <c r="Z58">
        <f t="shared" si="2"/>
        <v>2550.9999999999991</v>
      </c>
    </row>
    <row r="59" spans="10:26" x14ac:dyDescent="0.25">
      <c r="J59">
        <v>6.5946239999999996</v>
      </c>
      <c r="K59" s="2">
        <v>0</v>
      </c>
      <c r="L59">
        <f t="shared" si="1"/>
        <v>2.5680000000000001</v>
      </c>
      <c r="O59">
        <v>10.86268450542074</v>
      </c>
      <c r="P59">
        <v>1</v>
      </c>
      <c r="Q59">
        <f t="shared" si="3"/>
        <v>52191.999999999964</v>
      </c>
      <c r="T59">
        <v>11301</v>
      </c>
      <c r="X59">
        <v>7.8489337263640708</v>
      </c>
      <c r="Y59" s="2">
        <v>0</v>
      </c>
      <c r="Z59">
        <f t="shared" si="2"/>
        <v>2562.9999999999991</v>
      </c>
    </row>
    <row r="60" spans="10:26" x14ac:dyDescent="0.25">
      <c r="J60">
        <v>7.0702809999999996</v>
      </c>
      <c r="K60" s="2">
        <v>0</v>
      </c>
      <c r="L60">
        <f t="shared" si="1"/>
        <v>2.6589999999999998</v>
      </c>
      <c r="O60">
        <v>11.016035618942716</v>
      </c>
      <c r="P60">
        <v>1</v>
      </c>
      <c r="Q60">
        <f t="shared" si="3"/>
        <v>60841.999999999978</v>
      </c>
      <c r="T60">
        <v>11324</v>
      </c>
      <c r="X60">
        <v>7.850882664809852</v>
      </c>
      <c r="Y60" s="2">
        <v>0</v>
      </c>
      <c r="Z60">
        <f t="shared" si="2"/>
        <v>2568.0000000000005</v>
      </c>
    </row>
    <row r="61" spans="10:26" x14ac:dyDescent="0.25">
      <c r="J61">
        <v>7.2253439999999998</v>
      </c>
      <c r="K61" s="2">
        <v>0</v>
      </c>
      <c r="L61">
        <f t="shared" si="1"/>
        <v>2.6880000000000002</v>
      </c>
      <c r="O61">
        <v>11.119497617472568</v>
      </c>
      <c r="P61">
        <v>1</v>
      </c>
      <c r="Q61">
        <f t="shared" si="3"/>
        <v>67474.000000000058</v>
      </c>
      <c r="T61">
        <v>11329</v>
      </c>
      <c r="X61">
        <v>7.8857053912430199</v>
      </c>
      <c r="Y61" s="2">
        <v>0</v>
      </c>
      <c r="Z61">
        <f t="shared" si="2"/>
        <v>2659.0000000000005</v>
      </c>
    </row>
    <row r="62" spans="10:26" x14ac:dyDescent="0.25">
      <c r="J62">
        <v>7.2253439999999998</v>
      </c>
      <c r="K62" s="2">
        <v>0</v>
      </c>
      <c r="L62">
        <f t="shared" si="1"/>
        <v>2.6880000000000002</v>
      </c>
      <c r="O62">
        <v>11.445160410835532</v>
      </c>
      <c r="P62">
        <v>1</v>
      </c>
      <c r="Q62">
        <f t="shared" si="3"/>
        <v>93448.000000000015</v>
      </c>
      <c r="T62">
        <v>12025</v>
      </c>
      <c r="X62">
        <v>7.8965527016430404</v>
      </c>
      <c r="Y62" s="2">
        <v>0</v>
      </c>
      <c r="Z62">
        <f t="shared" si="2"/>
        <v>2688.0000000000005</v>
      </c>
    </row>
    <row r="63" spans="10:26" x14ac:dyDescent="0.25">
      <c r="J63">
        <v>7.3008040000000003</v>
      </c>
      <c r="K63" s="2">
        <v>0</v>
      </c>
      <c r="L63">
        <f t="shared" si="1"/>
        <v>2.702</v>
      </c>
      <c r="O63">
        <v>11.460030889215703</v>
      </c>
      <c r="P63">
        <v>1</v>
      </c>
      <c r="Q63">
        <f t="shared" si="3"/>
        <v>94847.999999999942</v>
      </c>
      <c r="T63">
        <v>12032</v>
      </c>
      <c r="X63">
        <v>7.8965527016430404</v>
      </c>
      <c r="Y63" s="2">
        <v>0</v>
      </c>
      <c r="Z63">
        <f t="shared" si="2"/>
        <v>2688.0000000000005</v>
      </c>
    </row>
    <row r="64" spans="10:26" x14ac:dyDescent="0.25">
      <c r="J64">
        <v>7.6950760000000002</v>
      </c>
      <c r="K64" s="2">
        <v>0</v>
      </c>
      <c r="L64">
        <f t="shared" si="1"/>
        <v>2.774</v>
      </c>
      <c r="O64">
        <v>11.515532064835178</v>
      </c>
      <c r="P64">
        <v>1</v>
      </c>
      <c r="Q64">
        <f t="shared" si="3"/>
        <v>100260.99999999991</v>
      </c>
      <c r="T64">
        <v>12041</v>
      </c>
      <c r="X64">
        <v>7.9017475185201445</v>
      </c>
      <c r="Y64" s="2">
        <v>0</v>
      </c>
      <c r="Z64">
        <f t="shared" si="2"/>
        <v>2702.0000000000009</v>
      </c>
    </row>
    <row r="65" spans="10:26" x14ac:dyDescent="0.25">
      <c r="J65">
        <v>8.4216040000000003</v>
      </c>
      <c r="K65" s="2">
        <v>0</v>
      </c>
      <c r="L65">
        <f t="shared" si="1"/>
        <v>2.9020000000000001</v>
      </c>
      <c r="O65">
        <v>11.686399665743908</v>
      </c>
      <c r="P65">
        <v>1</v>
      </c>
      <c r="Q65">
        <f t="shared" si="3"/>
        <v>118943.00000000001</v>
      </c>
      <c r="T65">
        <v>13862</v>
      </c>
      <c r="X65">
        <v>7.9280456008747766</v>
      </c>
      <c r="Y65" s="2">
        <v>0</v>
      </c>
      <c r="Z65">
        <f t="shared" si="2"/>
        <v>2773.9999999999991</v>
      </c>
    </row>
    <row r="66" spans="10:26" x14ac:dyDescent="0.25">
      <c r="J66">
        <v>8.4622810000000008</v>
      </c>
      <c r="K66" s="2">
        <v>0</v>
      </c>
      <c r="L66">
        <f t="shared" ref="L66:L129" si="4">SQRT(J66)</f>
        <v>2.9090000000000003</v>
      </c>
      <c r="O66">
        <v>11.75775222711558</v>
      </c>
      <c r="P66">
        <v>1</v>
      </c>
      <c r="Q66">
        <f t="shared" si="3"/>
        <v>127739.99999999994</v>
      </c>
      <c r="T66">
        <v>14102</v>
      </c>
      <c r="X66">
        <v>7.9731554334441332</v>
      </c>
      <c r="Y66" s="2">
        <v>0</v>
      </c>
      <c r="Z66">
        <f t="shared" ref="Z66:Z129" si="5">EXP(X66)</f>
        <v>2902.0000000000005</v>
      </c>
    </row>
    <row r="67" spans="10:26" x14ac:dyDescent="0.25">
      <c r="J67">
        <v>8.4680999999999997</v>
      </c>
      <c r="K67" s="2">
        <v>0</v>
      </c>
      <c r="L67">
        <f t="shared" si="4"/>
        <v>2.91</v>
      </c>
      <c r="O67">
        <v>11.874508345261544</v>
      </c>
      <c r="P67">
        <v>1</v>
      </c>
      <c r="Q67">
        <f t="shared" si="3"/>
        <v>143560.00000000012</v>
      </c>
      <c r="T67">
        <v>14265</v>
      </c>
      <c r="X67">
        <v>7.9755646584952018</v>
      </c>
      <c r="Y67" s="2">
        <v>0</v>
      </c>
      <c r="Z67">
        <f t="shared" si="5"/>
        <v>2909.0000000000005</v>
      </c>
    </row>
    <row r="68" spans="10:26" x14ac:dyDescent="0.25">
      <c r="J68">
        <v>11.847364000000001</v>
      </c>
      <c r="K68" s="2">
        <v>0</v>
      </c>
      <c r="L68">
        <f t="shared" si="4"/>
        <v>3.4420000000000002</v>
      </c>
      <c r="O68">
        <v>12.060688427743028</v>
      </c>
      <c r="P68">
        <v>1</v>
      </c>
      <c r="Q68">
        <f t="shared" si="3"/>
        <v>172937.99999999997</v>
      </c>
      <c r="T68">
        <v>14441</v>
      </c>
      <c r="X68">
        <v>7.9759083601655378</v>
      </c>
      <c r="Y68" s="2">
        <v>0</v>
      </c>
      <c r="Z68">
        <f t="shared" si="5"/>
        <v>2909.9999999999991</v>
      </c>
    </row>
    <row r="69" spans="10:26" x14ac:dyDescent="0.25">
      <c r="J69">
        <v>12.013156</v>
      </c>
      <c r="K69" s="2">
        <v>0</v>
      </c>
      <c r="L69">
        <f t="shared" si="4"/>
        <v>3.4660000000000002</v>
      </c>
      <c r="T69">
        <v>14591</v>
      </c>
      <c r="X69">
        <v>8.1438079767714839</v>
      </c>
      <c r="Y69" s="2">
        <v>0</v>
      </c>
      <c r="Z69">
        <f t="shared" si="5"/>
        <v>3441.9999999999973</v>
      </c>
    </row>
    <row r="70" spans="10:26" x14ac:dyDescent="0.25">
      <c r="J70">
        <v>12.595401000000001</v>
      </c>
      <c r="K70" s="2">
        <v>0</v>
      </c>
      <c r="L70">
        <f t="shared" si="4"/>
        <v>3.5489999999999999</v>
      </c>
      <c r="T70">
        <v>14627</v>
      </c>
      <c r="X70">
        <v>8.1507564702755513</v>
      </c>
      <c r="Y70" s="2">
        <v>0</v>
      </c>
      <c r="Z70">
        <f t="shared" si="5"/>
        <v>3465.9999999999995</v>
      </c>
    </row>
    <row r="71" spans="10:26" x14ac:dyDescent="0.25">
      <c r="J71">
        <v>14.010049</v>
      </c>
      <c r="K71" s="2">
        <v>0</v>
      </c>
      <c r="L71">
        <f t="shared" si="4"/>
        <v>3.7429999999999999</v>
      </c>
      <c r="T71">
        <v>14718</v>
      </c>
      <c r="X71">
        <v>8.1744211526464969</v>
      </c>
      <c r="Y71" s="2">
        <v>0</v>
      </c>
      <c r="Z71">
        <f t="shared" si="5"/>
        <v>3549.0000000000018</v>
      </c>
    </row>
    <row r="72" spans="10:26" x14ac:dyDescent="0.25">
      <c r="J72">
        <v>15.634116000000001</v>
      </c>
      <c r="K72" s="2">
        <v>1</v>
      </c>
      <c r="L72">
        <f t="shared" si="4"/>
        <v>3.9540000000000002</v>
      </c>
      <c r="T72">
        <v>14997</v>
      </c>
      <c r="X72">
        <v>8.2276427079044296</v>
      </c>
      <c r="Y72" s="2">
        <v>0</v>
      </c>
      <c r="Z72">
        <f t="shared" si="5"/>
        <v>3743.0000000000027</v>
      </c>
    </row>
    <row r="73" spans="10:26" x14ac:dyDescent="0.25">
      <c r="J73">
        <v>16.080100000000002</v>
      </c>
      <c r="K73" s="2">
        <v>1</v>
      </c>
      <c r="L73">
        <f t="shared" si="4"/>
        <v>4.01</v>
      </c>
      <c r="T73">
        <v>15112</v>
      </c>
      <c r="X73">
        <v>8.2824830037305617</v>
      </c>
      <c r="Y73" s="2">
        <v>1</v>
      </c>
      <c r="Z73">
        <f t="shared" si="5"/>
        <v>3953.9999999999977</v>
      </c>
    </row>
    <row r="74" spans="10:26" x14ac:dyDescent="0.25">
      <c r="J74">
        <v>16.112196000000001</v>
      </c>
      <c r="K74" s="2">
        <v>1</v>
      </c>
      <c r="L74">
        <f t="shared" si="4"/>
        <v>4.0140000000000002</v>
      </c>
      <c r="T74">
        <v>15249</v>
      </c>
      <c r="X74">
        <v>8.2965465203006143</v>
      </c>
      <c r="Y74" s="2">
        <v>1</v>
      </c>
      <c r="Z74">
        <f t="shared" si="5"/>
        <v>4009.9999999999977</v>
      </c>
    </row>
    <row r="75" spans="10:26" x14ac:dyDescent="0.25">
      <c r="J75">
        <v>17.556100000000001</v>
      </c>
      <c r="K75" s="2">
        <v>0</v>
      </c>
      <c r="L75">
        <f t="shared" si="4"/>
        <v>4.1900000000000004</v>
      </c>
      <c r="T75">
        <v>15337</v>
      </c>
      <c r="X75">
        <v>8.2975435293562843</v>
      </c>
      <c r="Y75" s="2">
        <v>1</v>
      </c>
      <c r="Z75">
        <f t="shared" si="5"/>
        <v>4014.0000000000032</v>
      </c>
    </row>
    <row r="76" spans="10:26" x14ac:dyDescent="0.25">
      <c r="J76">
        <v>17.690435999999998</v>
      </c>
      <c r="K76" s="2">
        <v>0</v>
      </c>
      <c r="L76">
        <f t="shared" si="4"/>
        <v>4.2059999999999995</v>
      </c>
      <c r="T76">
        <v>15465</v>
      </c>
      <c r="X76">
        <v>8.3404560129161833</v>
      </c>
      <c r="Y76" s="2">
        <v>0</v>
      </c>
      <c r="Z76">
        <f t="shared" si="5"/>
        <v>4190</v>
      </c>
    </row>
    <row r="77" spans="10:26" x14ac:dyDescent="0.25">
      <c r="J77">
        <v>17.749369000000002</v>
      </c>
      <c r="K77" s="2">
        <v>0</v>
      </c>
      <c r="L77">
        <f t="shared" si="4"/>
        <v>4.2130000000000001</v>
      </c>
      <c r="T77">
        <v>17345</v>
      </c>
      <c r="X77">
        <v>8.3442673562626446</v>
      </c>
      <c r="Y77" s="2">
        <v>0</v>
      </c>
      <c r="Z77">
        <f t="shared" si="5"/>
        <v>4205.9999999999982</v>
      </c>
    </row>
    <row r="78" spans="10:26" x14ac:dyDescent="0.25">
      <c r="J78">
        <v>17.977599999999999</v>
      </c>
      <c r="K78" s="2">
        <v>0</v>
      </c>
      <c r="L78">
        <f t="shared" si="4"/>
        <v>4.24</v>
      </c>
      <c r="T78">
        <v>17631</v>
      </c>
      <c r="X78">
        <v>8.3459302619790172</v>
      </c>
      <c r="Y78" s="2">
        <v>0</v>
      </c>
      <c r="Z78">
        <f t="shared" si="5"/>
        <v>4213.0000000000027</v>
      </c>
    </row>
    <row r="79" spans="10:26" x14ac:dyDescent="0.25">
      <c r="J79">
        <v>19.838115999999999</v>
      </c>
      <c r="K79" s="2">
        <v>0</v>
      </c>
      <c r="L79">
        <f t="shared" si="4"/>
        <v>4.4539999999999997</v>
      </c>
      <c r="T79">
        <v>17634</v>
      </c>
      <c r="X79">
        <v>8.3523185482260036</v>
      </c>
      <c r="Y79" s="2">
        <v>0</v>
      </c>
      <c r="Z79">
        <f t="shared" si="5"/>
        <v>4240.0000000000009</v>
      </c>
    </row>
    <row r="80" spans="10:26" x14ac:dyDescent="0.25">
      <c r="J80">
        <v>21.196815999999998</v>
      </c>
      <c r="K80" s="2">
        <v>0</v>
      </c>
      <c r="L80">
        <f t="shared" si="4"/>
        <v>4.6040000000000001</v>
      </c>
      <c r="T80">
        <v>17716</v>
      </c>
      <c r="X80">
        <v>8.4015578478173136</v>
      </c>
      <c r="Y80" s="2">
        <v>0</v>
      </c>
      <c r="Z80">
        <f t="shared" si="5"/>
        <v>4454.0000000000027</v>
      </c>
    </row>
    <row r="81" spans="10:26" x14ac:dyDescent="0.25">
      <c r="J81">
        <v>21.215236000000001</v>
      </c>
      <c r="K81" s="2">
        <v>0</v>
      </c>
      <c r="L81">
        <f t="shared" si="4"/>
        <v>4.6059999999999999</v>
      </c>
      <c r="T81">
        <v>21172</v>
      </c>
      <c r="X81">
        <v>8.4346807698417727</v>
      </c>
      <c r="Y81" s="2">
        <v>0</v>
      </c>
      <c r="Z81">
        <f t="shared" si="5"/>
        <v>4603.9999999999973</v>
      </c>
    </row>
    <row r="82" spans="10:26" x14ac:dyDescent="0.25">
      <c r="J82">
        <v>21.335160999999999</v>
      </c>
      <c r="K82" s="2">
        <v>0</v>
      </c>
      <c r="L82">
        <f t="shared" si="4"/>
        <v>4.6189999999999998</v>
      </c>
      <c r="T82">
        <v>21260</v>
      </c>
      <c r="X82">
        <v>8.4351150803806298</v>
      </c>
      <c r="Y82" s="2">
        <v>0</v>
      </c>
      <c r="Z82">
        <f t="shared" si="5"/>
        <v>4605.9999999999973</v>
      </c>
    </row>
    <row r="83" spans="10:26" x14ac:dyDescent="0.25">
      <c r="J83">
        <v>21.483225000000001</v>
      </c>
      <c r="K83" s="2">
        <v>0</v>
      </c>
      <c r="L83">
        <f t="shared" si="4"/>
        <v>4.6349999999999998</v>
      </c>
      <c r="T83">
        <v>21410</v>
      </c>
      <c r="X83">
        <v>8.4379335104306055</v>
      </c>
      <c r="Y83" s="2">
        <v>0</v>
      </c>
      <c r="Z83">
        <f t="shared" si="5"/>
        <v>4619</v>
      </c>
    </row>
    <row r="84" spans="10:26" x14ac:dyDescent="0.25">
      <c r="J84">
        <v>22.819728999999999</v>
      </c>
      <c r="K84" s="2">
        <v>0</v>
      </c>
      <c r="L84">
        <f t="shared" si="4"/>
        <v>4.7770000000000001</v>
      </c>
      <c r="T84">
        <v>21520</v>
      </c>
      <c r="X84">
        <v>8.4413914779999555</v>
      </c>
      <c r="Y84" s="2">
        <v>0</v>
      </c>
      <c r="Z84">
        <f t="shared" si="5"/>
        <v>4635</v>
      </c>
    </row>
    <row r="85" spans="10:26" x14ac:dyDescent="0.25">
      <c r="J85">
        <v>23.785129000000001</v>
      </c>
      <c r="K85" s="2">
        <v>0</v>
      </c>
      <c r="L85">
        <f t="shared" si="4"/>
        <v>4.8769999999999998</v>
      </c>
      <c r="T85">
        <v>21665</v>
      </c>
      <c r="X85">
        <v>8.4715680133899625</v>
      </c>
      <c r="Y85" s="2">
        <v>0</v>
      </c>
      <c r="Z85">
        <f t="shared" si="5"/>
        <v>4777.0000000000027</v>
      </c>
    </row>
    <row r="86" spans="10:26" x14ac:dyDescent="0.25">
      <c r="J86">
        <v>24.334489000000001</v>
      </c>
      <c r="K86" s="2">
        <v>0</v>
      </c>
      <c r="L86">
        <f t="shared" si="4"/>
        <v>4.9329999999999998</v>
      </c>
      <c r="T86">
        <v>21767</v>
      </c>
      <c r="X86">
        <v>8.4922855557100529</v>
      </c>
      <c r="Y86" s="2">
        <v>0</v>
      </c>
      <c r="Z86">
        <f t="shared" si="5"/>
        <v>4877.0000000000018</v>
      </c>
    </row>
    <row r="87" spans="10:26" x14ac:dyDescent="0.25">
      <c r="J87">
        <v>24.830289</v>
      </c>
      <c r="K87" s="2">
        <v>0</v>
      </c>
      <c r="L87">
        <f t="shared" si="4"/>
        <v>4.9829999999999997</v>
      </c>
      <c r="T87">
        <v>22004</v>
      </c>
      <c r="X87">
        <v>8.5037026012337389</v>
      </c>
      <c r="Y87" s="2">
        <v>0</v>
      </c>
      <c r="Z87">
        <f t="shared" si="5"/>
        <v>4933.0000000000027</v>
      </c>
    </row>
    <row r="88" spans="10:26" x14ac:dyDescent="0.25">
      <c r="J88">
        <v>24.850224999999998</v>
      </c>
      <c r="K88" s="2">
        <v>1</v>
      </c>
      <c r="L88">
        <f t="shared" si="4"/>
        <v>4.9849999999999994</v>
      </c>
      <c r="T88">
        <v>22582</v>
      </c>
      <c r="X88">
        <v>8.513787398281405</v>
      </c>
      <c r="Y88" s="2">
        <v>0</v>
      </c>
      <c r="Z88">
        <f t="shared" si="5"/>
        <v>4983.0000000000018</v>
      </c>
    </row>
    <row r="89" spans="10:26" x14ac:dyDescent="0.25">
      <c r="J89">
        <v>25.725183999999999</v>
      </c>
      <c r="K89" s="2">
        <v>0</v>
      </c>
      <c r="L89">
        <f t="shared" si="4"/>
        <v>5.0720000000000001</v>
      </c>
      <c r="T89">
        <v>36572</v>
      </c>
      <c r="X89">
        <v>8.5141886823959378</v>
      </c>
      <c r="Y89" s="2">
        <v>1</v>
      </c>
      <c r="Z89">
        <f t="shared" si="5"/>
        <v>4984.9999999999955</v>
      </c>
    </row>
    <row r="90" spans="10:26" x14ac:dyDescent="0.25">
      <c r="J90">
        <v>29.170801000000001</v>
      </c>
      <c r="K90" s="2">
        <v>0</v>
      </c>
      <c r="L90">
        <f t="shared" si="4"/>
        <v>5.4009999999999998</v>
      </c>
      <c r="T90">
        <v>36757</v>
      </c>
      <c r="X90">
        <v>8.5314904961170619</v>
      </c>
      <c r="Y90" s="2">
        <v>0</v>
      </c>
      <c r="Z90">
        <f t="shared" si="5"/>
        <v>5072</v>
      </c>
    </row>
    <row r="91" spans="10:26" x14ac:dyDescent="0.25">
      <c r="J91">
        <v>29.474041</v>
      </c>
      <c r="K91" s="2">
        <v>0</v>
      </c>
      <c r="L91">
        <f t="shared" si="4"/>
        <v>5.4290000000000003</v>
      </c>
      <c r="T91">
        <v>37056</v>
      </c>
      <c r="X91">
        <v>8.5943394005928919</v>
      </c>
      <c r="Y91" s="2">
        <v>0</v>
      </c>
      <c r="Z91">
        <f t="shared" si="5"/>
        <v>5401.0000000000045</v>
      </c>
    </row>
    <row r="92" spans="10:26" x14ac:dyDescent="0.25">
      <c r="J92">
        <v>29.844369</v>
      </c>
      <c r="K92" s="2">
        <v>0</v>
      </c>
      <c r="L92">
        <f t="shared" si="4"/>
        <v>5.4630000000000001</v>
      </c>
      <c r="T92">
        <v>37496</v>
      </c>
      <c r="X92">
        <v>8.5995102339054519</v>
      </c>
      <c r="Y92" s="2">
        <v>0</v>
      </c>
      <c r="Z92">
        <f t="shared" si="5"/>
        <v>5429.0000000000045</v>
      </c>
    </row>
    <row r="93" spans="10:26" x14ac:dyDescent="0.25">
      <c r="J93">
        <v>30.008483999999999</v>
      </c>
      <c r="K93" s="2">
        <v>0</v>
      </c>
      <c r="L93">
        <f t="shared" si="4"/>
        <v>5.4779999999999998</v>
      </c>
      <c r="T93">
        <v>39099</v>
      </c>
      <c r="X93">
        <v>8.6057533683957175</v>
      </c>
      <c r="Y93" s="2">
        <v>0</v>
      </c>
      <c r="Z93">
        <f t="shared" si="5"/>
        <v>5462.9999999999991</v>
      </c>
    </row>
    <row r="94" spans="10:26" x14ac:dyDescent="0.25">
      <c r="J94">
        <v>30.019441</v>
      </c>
      <c r="K94" s="2">
        <v>1</v>
      </c>
      <c r="L94">
        <f t="shared" si="4"/>
        <v>5.4790000000000001</v>
      </c>
      <c r="T94">
        <v>39150</v>
      </c>
      <c r="X94">
        <v>8.6084953498230234</v>
      </c>
      <c r="Y94" s="2">
        <v>0</v>
      </c>
      <c r="Z94">
        <f t="shared" si="5"/>
        <v>5478</v>
      </c>
    </row>
    <row r="95" spans="10:26" x14ac:dyDescent="0.25">
      <c r="J95">
        <v>30.426255999999999</v>
      </c>
      <c r="K95" s="2">
        <v>0</v>
      </c>
      <c r="L95">
        <f t="shared" si="4"/>
        <v>5.516</v>
      </c>
      <c r="T95">
        <v>39208</v>
      </c>
      <c r="X95">
        <v>8.6086778815384157</v>
      </c>
      <c r="Y95" s="2">
        <v>1</v>
      </c>
      <c r="Z95">
        <f t="shared" si="5"/>
        <v>5479</v>
      </c>
    </row>
    <row r="96" spans="10:26" x14ac:dyDescent="0.25">
      <c r="J96">
        <v>31.047184000000001</v>
      </c>
      <c r="K96" s="2">
        <v>0</v>
      </c>
      <c r="L96">
        <f t="shared" si="4"/>
        <v>5.5720000000000001</v>
      </c>
      <c r="T96">
        <v>39518</v>
      </c>
      <c r="X96">
        <v>8.6154082389131919</v>
      </c>
      <c r="Y96" s="2">
        <v>0</v>
      </c>
      <c r="Z96">
        <f t="shared" si="5"/>
        <v>5515.9999999999964</v>
      </c>
    </row>
    <row r="97" spans="10:26" x14ac:dyDescent="0.25">
      <c r="J97">
        <v>32.718400000000003</v>
      </c>
      <c r="K97" s="2">
        <v>0</v>
      </c>
      <c r="L97">
        <f t="shared" si="4"/>
        <v>5.7200000000000006</v>
      </c>
      <c r="T97">
        <v>59312</v>
      </c>
      <c r="X97">
        <v>8.6255093348996965</v>
      </c>
      <c r="Y97" s="2">
        <v>0</v>
      </c>
      <c r="Z97">
        <f t="shared" si="5"/>
        <v>5572.0000000000009</v>
      </c>
    </row>
    <row r="98" spans="10:26" x14ac:dyDescent="0.25">
      <c r="J98">
        <v>33.189121</v>
      </c>
      <c r="K98" s="2">
        <v>0</v>
      </c>
      <c r="L98">
        <f t="shared" si="4"/>
        <v>5.7610000000000001</v>
      </c>
      <c r="T98">
        <v>59579</v>
      </c>
      <c r="X98">
        <v>8.6517240843738428</v>
      </c>
      <c r="Y98" s="2">
        <v>0</v>
      </c>
      <c r="Z98">
        <f t="shared" si="5"/>
        <v>5719.9999999999955</v>
      </c>
    </row>
    <row r="99" spans="10:26" x14ac:dyDescent="0.25">
      <c r="J99">
        <v>33.4084</v>
      </c>
      <c r="K99" s="2">
        <v>0</v>
      </c>
      <c r="L99">
        <f t="shared" si="4"/>
        <v>5.78</v>
      </c>
      <c r="T99">
        <v>60109</v>
      </c>
      <c r="X99">
        <v>8.6588663497323832</v>
      </c>
      <c r="Y99" s="2">
        <v>0</v>
      </c>
      <c r="Z99">
        <f t="shared" si="5"/>
        <v>5761.0000000000009</v>
      </c>
    </row>
    <row r="100" spans="10:26" x14ac:dyDescent="0.25">
      <c r="J100">
        <v>43.164900000000003</v>
      </c>
      <c r="K100" s="2">
        <v>0</v>
      </c>
      <c r="L100">
        <f t="shared" si="4"/>
        <v>6.57</v>
      </c>
      <c r="T100">
        <v>60842</v>
      </c>
      <c r="X100">
        <v>8.6621589616664227</v>
      </c>
      <c r="Y100" s="2">
        <v>0</v>
      </c>
      <c r="Z100">
        <f t="shared" si="5"/>
        <v>5779.9999999999973</v>
      </c>
    </row>
    <row r="101" spans="10:26" x14ac:dyDescent="0.25">
      <c r="J101">
        <v>45.859983999999997</v>
      </c>
      <c r="K101" s="2">
        <v>0</v>
      </c>
      <c r="L101">
        <f t="shared" si="4"/>
        <v>6.7719999999999994</v>
      </c>
      <c r="T101">
        <v>89676</v>
      </c>
      <c r="X101">
        <v>8.790269111478656</v>
      </c>
      <c r="Y101" s="2">
        <v>0</v>
      </c>
      <c r="Z101">
        <f t="shared" si="5"/>
        <v>6569.9999999999982</v>
      </c>
    </row>
    <row r="102" spans="10:26" x14ac:dyDescent="0.25">
      <c r="J102">
        <v>46.172024999999998</v>
      </c>
      <c r="K102" s="2">
        <v>0</v>
      </c>
      <c r="L102">
        <f t="shared" si="4"/>
        <v>6.7949999999999999</v>
      </c>
      <c r="T102">
        <v>92063</v>
      </c>
      <c r="X102">
        <v>8.8205517432530254</v>
      </c>
      <c r="Y102" s="2">
        <v>0</v>
      </c>
      <c r="Z102">
        <f t="shared" si="5"/>
        <v>6771.9999999999964</v>
      </c>
    </row>
    <row r="103" spans="10:26" x14ac:dyDescent="0.25">
      <c r="J103">
        <v>46.444225000000003</v>
      </c>
      <c r="K103" s="2">
        <v>0</v>
      </c>
      <c r="L103">
        <f t="shared" si="4"/>
        <v>6.8150000000000004</v>
      </c>
      <c r="T103">
        <v>93426</v>
      </c>
      <c r="X103">
        <v>8.8239423265852448</v>
      </c>
      <c r="Y103" s="2">
        <v>0</v>
      </c>
      <c r="Z103">
        <f t="shared" si="5"/>
        <v>6795.0000000000045</v>
      </c>
    </row>
    <row r="104" spans="10:26" x14ac:dyDescent="0.25">
      <c r="J104">
        <v>46.457856</v>
      </c>
      <c r="K104" s="2">
        <v>0</v>
      </c>
      <c r="L104">
        <f t="shared" si="4"/>
        <v>6.8159999999999998</v>
      </c>
      <c r="T104">
        <v>94848</v>
      </c>
      <c r="X104">
        <v>8.8268813441306335</v>
      </c>
      <c r="Y104" s="2">
        <v>0</v>
      </c>
      <c r="Z104">
        <f t="shared" si="5"/>
        <v>6815.0000000000036</v>
      </c>
    </row>
    <row r="105" spans="10:26" x14ac:dyDescent="0.25">
      <c r="J105">
        <v>46.758243999999998</v>
      </c>
      <c r="K105" s="2">
        <v>0</v>
      </c>
      <c r="L105">
        <f t="shared" si="4"/>
        <v>6.8380000000000001</v>
      </c>
      <c r="T105">
        <v>99410</v>
      </c>
      <c r="X105">
        <v>8.8270280685091524</v>
      </c>
      <c r="Y105" s="2">
        <v>0</v>
      </c>
      <c r="Z105">
        <f t="shared" si="5"/>
        <v>6816.0000000000055</v>
      </c>
    </row>
    <row r="106" spans="10:26" x14ac:dyDescent="0.25">
      <c r="J106">
        <v>47.196899999999999</v>
      </c>
      <c r="K106" s="2">
        <v>0</v>
      </c>
      <c r="L106">
        <f t="shared" si="4"/>
        <v>6.87</v>
      </c>
      <c r="T106">
        <v>99697</v>
      </c>
      <c r="X106">
        <v>8.8302505701992473</v>
      </c>
      <c r="Y106" s="2">
        <v>0</v>
      </c>
      <c r="Z106">
        <f t="shared" si="5"/>
        <v>6838.0000000000045</v>
      </c>
    </row>
    <row r="107" spans="10:26" x14ac:dyDescent="0.25">
      <c r="J107">
        <v>47.858724000000002</v>
      </c>
      <c r="K107" s="2">
        <v>0</v>
      </c>
      <c r="L107">
        <f t="shared" si="4"/>
        <v>6.9180000000000001</v>
      </c>
      <c r="T107">
        <v>100261</v>
      </c>
      <c r="X107">
        <v>8.834919385216395</v>
      </c>
      <c r="Y107" s="2">
        <v>0</v>
      </c>
      <c r="Z107">
        <f t="shared" si="5"/>
        <v>6870</v>
      </c>
    </row>
    <row r="108" spans="10:26" x14ac:dyDescent="0.25">
      <c r="J108">
        <v>59.197636000000003</v>
      </c>
      <c r="K108" s="2">
        <v>1</v>
      </c>
      <c r="L108">
        <f t="shared" si="4"/>
        <v>7.694</v>
      </c>
      <c r="T108">
        <v>124849</v>
      </c>
      <c r="X108">
        <v>8.8418819894971143</v>
      </c>
      <c r="Y108" s="2">
        <v>0</v>
      </c>
      <c r="Z108">
        <f t="shared" si="5"/>
        <v>6918.0000000000018</v>
      </c>
    </row>
    <row r="109" spans="10:26" x14ac:dyDescent="0.25">
      <c r="J109">
        <v>61.811044000000003</v>
      </c>
      <c r="K109" s="2">
        <v>1</v>
      </c>
      <c r="L109">
        <f t="shared" si="4"/>
        <v>7.8620000000000001</v>
      </c>
      <c r="T109">
        <v>125083</v>
      </c>
      <c r="X109">
        <v>8.94819608331224</v>
      </c>
      <c r="Y109" s="2">
        <v>1</v>
      </c>
      <c r="Z109">
        <f t="shared" si="5"/>
        <v>7693.9999999999973</v>
      </c>
    </row>
    <row r="110" spans="10:26" x14ac:dyDescent="0.25">
      <c r="J110">
        <v>63.138916000000002</v>
      </c>
      <c r="K110" s="2">
        <v>1</v>
      </c>
      <c r="L110">
        <f t="shared" si="4"/>
        <v>7.9459999999999997</v>
      </c>
      <c r="T110">
        <v>126125</v>
      </c>
      <c r="X110">
        <v>8.9697963059818058</v>
      </c>
      <c r="Y110" s="2">
        <v>1</v>
      </c>
      <c r="Z110">
        <f t="shared" si="5"/>
        <v>7862.0000000000009</v>
      </c>
    </row>
    <row r="111" spans="10:26" x14ac:dyDescent="0.25">
      <c r="J111">
        <v>64</v>
      </c>
      <c r="K111" s="2">
        <v>1</v>
      </c>
      <c r="L111">
        <f t="shared" si="4"/>
        <v>8</v>
      </c>
      <c r="T111">
        <v>127740</v>
      </c>
      <c r="X111">
        <v>8.9804239363745442</v>
      </c>
      <c r="Y111" s="2">
        <v>1</v>
      </c>
      <c r="Z111">
        <f t="shared" si="5"/>
        <v>7945.9999999999991</v>
      </c>
    </row>
    <row r="112" spans="10:26" x14ac:dyDescent="0.25">
      <c r="J112">
        <v>68.359824000000003</v>
      </c>
      <c r="K112" s="2">
        <v>0</v>
      </c>
      <c r="L112">
        <f t="shared" si="4"/>
        <v>8.2680000000000007</v>
      </c>
      <c r="T112">
        <v>140212</v>
      </c>
      <c r="X112">
        <v>8.987196820661973</v>
      </c>
      <c r="Y112" s="2">
        <v>1</v>
      </c>
      <c r="Z112">
        <f t="shared" si="5"/>
        <v>8000</v>
      </c>
    </row>
    <row r="113" spans="10:26" x14ac:dyDescent="0.25">
      <c r="J113">
        <v>68.973025000000007</v>
      </c>
      <c r="K113" s="2">
        <v>0</v>
      </c>
      <c r="L113">
        <f t="shared" si="4"/>
        <v>8.3049999999999997</v>
      </c>
      <c r="T113">
        <v>141505</v>
      </c>
      <c r="X113">
        <v>9.0201479208016586</v>
      </c>
      <c r="Y113" s="2">
        <v>0</v>
      </c>
      <c r="Z113">
        <f t="shared" si="5"/>
        <v>8267.9999999999982</v>
      </c>
    </row>
    <row r="114" spans="10:26" x14ac:dyDescent="0.25">
      <c r="J114">
        <v>69.322276000000002</v>
      </c>
      <c r="K114" s="2">
        <v>0</v>
      </c>
      <c r="L114">
        <f t="shared" si="4"/>
        <v>8.3260000000000005</v>
      </c>
      <c r="T114">
        <v>142558</v>
      </c>
      <c r="X114">
        <v>9.0246130220473955</v>
      </c>
      <c r="Y114" s="2">
        <v>0</v>
      </c>
      <c r="Z114">
        <f t="shared" si="5"/>
        <v>8305.0000000000018</v>
      </c>
    </row>
    <row r="115" spans="10:26" x14ac:dyDescent="0.25">
      <c r="J115">
        <v>71.944323999999995</v>
      </c>
      <c r="K115" s="2">
        <v>0</v>
      </c>
      <c r="L115">
        <f t="shared" si="4"/>
        <v>8.4819999999999993</v>
      </c>
      <c r="T115">
        <v>143560</v>
      </c>
      <c r="X115">
        <v>9.0271384277549203</v>
      </c>
      <c r="Y115" s="2">
        <v>0</v>
      </c>
      <c r="Z115">
        <f t="shared" si="5"/>
        <v>8325.9999999999964</v>
      </c>
    </row>
    <row r="116" spans="10:26" x14ac:dyDescent="0.25">
      <c r="J116">
        <v>72.437121000000005</v>
      </c>
      <c r="K116" s="2">
        <v>0</v>
      </c>
      <c r="L116">
        <f t="shared" si="4"/>
        <v>8.511000000000001</v>
      </c>
      <c r="T116">
        <v>169575</v>
      </c>
      <c r="X116">
        <v>9.0457015500345364</v>
      </c>
      <c r="Y116" s="2">
        <v>0</v>
      </c>
      <c r="Z116">
        <f t="shared" si="5"/>
        <v>8482.0000000000036</v>
      </c>
    </row>
    <row r="117" spans="10:26" x14ac:dyDescent="0.25">
      <c r="J117">
        <v>72.812089</v>
      </c>
      <c r="K117" s="2">
        <v>0</v>
      </c>
      <c r="L117">
        <f t="shared" si="4"/>
        <v>8.5329999999999995</v>
      </c>
      <c r="T117">
        <v>170397</v>
      </c>
      <c r="X117">
        <v>9.0491147234769613</v>
      </c>
      <c r="Y117" s="2">
        <v>0</v>
      </c>
      <c r="Z117">
        <f t="shared" si="5"/>
        <v>8511.0000000000018</v>
      </c>
    </row>
    <row r="118" spans="10:26" x14ac:dyDescent="0.25">
      <c r="J118">
        <v>73.153808999999995</v>
      </c>
      <c r="K118" s="2">
        <v>0</v>
      </c>
      <c r="L118">
        <f t="shared" si="4"/>
        <v>8.552999999999999</v>
      </c>
      <c r="T118">
        <v>171496</v>
      </c>
      <c r="X118">
        <v>9.0516962785365855</v>
      </c>
      <c r="Y118" s="2">
        <v>0</v>
      </c>
      <c r="Z118">
        <f t="shared" si="5"/>
        <v>8533.0000000000055</v>
      </c>
    </row>
    <row r="119" spans="10:26" x14ac:dyDescent="0.25">
      <c r="J119">
        <v>73.188024999999996</v>
      </c>
      <c r="K119" s="2">
        <v>0</v>
      </c>
      <c r="L119">
        <f t="shared" si="4"/>
        <v>8.5549999999999997</v>
      </c>
      <c r="T119">
        <v>172938</v>
      </c>
      <c r="X119">
        <v>9.0540373775807819</v>
      </c>
      <c r="Y119" s="2">
        <v>0</v>
      </c>
      <c r="Z119">
        <f t="shared" si="5"/>
        <v>8553.0000000000018</v>
      </c>
    </row>
    <row r="120" spans="10:26" x14ac:dyDescent="0.25">
      <c r="J120">
        <v>73.685056000000003</v>
      </c>
      <c r="K120" s="2">
        <v>0</v>
      </c>
      <c r="L120">
        <f t="shared" si="4"/>
        <v>8.5839999999999996</v>
      </c>
      <c r="X120">
        <v>9.054271186326293</v>
      </c>
      <c r="Y120" s="2">
        <v>0</v>
      </c>
      <c r="Z120">
        <f t="shared" si="5"/>
        <v>8554.9999999999927</v>
      </c>
    </row>
    <row r="121" spans="10:26" x14ac:dyDescent="0.25">
      <c r="J121">
        <v>77.545636000000002</v>
      </c>
      <c r="K121" s="2">
        <v>0</v>
      </c>
      <c r="L121">
        <f t="shared" si="4"/>
        <v>8.8060000000000009</v>
      </c>
      <c r="X121">
        <v>9.0576552843105347</v>
      </c>
      <c r="Y121" s="2">
        <v>0</v>
      </c>
      <c r="Z121">
        <f t="shared" si="5"/>
        <v>8584.0000000000018</v>
      </c>
    </row>
    <row r="122" spans="10:26" x14ac:dyDescent="0.25">
      <c r="J122">
        <v>78.943224999999998</v>
      </c>
      <c r="K122" s="2">
        <v>0</v>
      </c>
      <c r="L122">
        <f t="shared" si="4"/>
        <v>8.8849999999999998</v>
      </c>
      <c r="X122">
        <v>9.0831885863156998</v>
      </c>
      <c r="Y122" s="2">
        <v>0</v>
      </c>
      <c r="Z122">
        <f t="shared" si="5"/>
        <v>8806.0000000000055</v>
      </c>
    </row>
    <row r="123" spans="10:26" x14ac:dyDescent="0.25">
      <c r="J123">
        <v>80.676323999999994</v>
      </c>
      <c r="K123" s="2">
        <v>0</v>
      </c>
      <c r="L123">
        <f t="shared" si="4"/>
        <v>8.9819999999999993</v>
      </c>
      <c r="X123">
        <v>9.0921197405887515</v>
      </c>
      <c r="Y123" s="2">
        <v>0</v>
      </c>
      <c r="Z123">
        <f t="shared" si="5"/>
        <v>8884.9999999999982</v>
      </c>
    </row>
    <row r="124" spans="10:26" x14ac:dyDescent="0.25">
      <c r="J124">
        <v>80.712255999999996</v>
      </c>
      <c r="K124" s="2">
        <v>0</v>
      </c>
      <c r="L124">
        <f t="shared" si="4"/>
        <v>8.984</v>
      </c>
      <c r="X124">
        <v>9.1029778536476833</v>
      </c>
      <c r="Y124" s="2">
        <v>0</v>
      </c>
      <c r="Z124">
        <f t="shared" si="5"/>
        <v>8982</v>
      </c>
    </row>
    <row r="125" spans="10:26" x14ac:dyDescent="0.25">
      <c r="J125">
        <v>82.065481000000005</v>
      </c>
      <c r="K125" s="2">
        <v>0</v>
      </c>
      <c r="L125">
        <f t="shared" si="4"/>
        <v>9.0590000000000011</v>
      </c>
      <c r="X125">
        <v>9.10320049641828</v>
      </c>
      <c r="Y125" s="2">
        <v>0</v>
      </c>
      <c r="Z125">
        <f t="shared" si="5"/>
        <v>8984.0000000000073</v>
      </c>
    </row>
    <row r="126" spans="10:26" x14ac:dyDescent="0.25">
      <c r="J126">
        <v>82.065481000000005</v>
      </c>
      <c r="K126" s="2">
        <v>0</v>
      </c>
      <c r="L126">
        <f t="shared" si="4"/>
        <v>9.0590000000000011</v>
      </c>
      <c r="X126">
        <v>9.1115140176692879</v>
      </c>
      <c r="Y126" s="2">
        <v>0</v>
      </c>
      <c r="Z126">
        <f t="shared" si="5"/>
        <v>9059.0000000000018</v>
      </c>
    </row>
    <row r="127" spans="10:26" x14ac:dyDescent="0.25">
      <c r="J127">
        <v>82.700835999999995</v>
      </c>
      <c r="K127" s="2">
        <v>0</v>
      </c>
      <c r="L127">
        <f t="shared" si="4"/>
        <v>9.0939999999999994</v>
      </c>
      <c r="X127">
        <v>9.1115140176692879</v>
      </c>
      <c r="Y127" s="2">
        <v>0</v>
      </c>
      <c r="Z127">
        <f t="shared" si="5"/>
        <v>9059.0000000000018</v>
      </c>
    </row>
    <row r="128" spans="10:26" x14ac:dyDescent="0.25">
      <c r="J128">
        <v>83.119688999999994</v>
      </c>
      <c r="K128" s="2">
        <v>0</v>
      </c>
      <c r="L128">
        <f t="shared" si="4"/>
        <v>9.1169999999999991</v>
      </c>
      <c r="X128">
        <v>9.1153701343849551</v>
      </c>
      <c r="Y128" s="2">
        <v>0</v>
      </c>
      <c r="Z128">
        <f t="shared" si="5"/>
        <v>9093.9999999999927</v>
      </c>
    </row>
    <row r="129" spans="10:26" x14ac:dyDescent="0.25">
      <c r="J129">
        <v>83.484769</v>
      </c>
      <c r="K129" s="2">
        <v>0</v>
      </c>
      <c r="L129">
        <f t="shared" si="4"/>
        <v>9.1370000000000005</v>
      </c>
      <c r="X129">
        <v>9.1178960815849024</v>
      </c>
      <c r="Y129" s="2">
        <v>0</v>
      </c>
      <c r="Z129">
        <f t="shared" si="5"/>
        <v>9116.9999999999964</v>
      </c>
    </row>
    <row r="130" spans="10:26" x14ac:dyDescent="0.25">
      <c r="J130">
        <v>86.806488999999999</v>
      </c>
      <c r="K130" s="2">
        <v>0</v>
      </c>
      <c r="L130">
        <f t="shared" ref="L130:L193" si="6">SQRT(J130)</f>
        <v>9.3170000000000002</v>
      </c>
      <c r="X130">
        <v>9.1200873829986211</v>
      </c>
      <c r="Y130" s="2">
        <v>0</v>
      </c>
      <c r="Z130">
        <f t="shared" ref="Z130:Z193" si="7">EXP(X130)</f>
        <v>9137.0000000000055</v>
      </c>
    </row>
    <row r="131" spans="10:26" x14ac:dyDescent="0.25">
      <c r="J131">
        <v>87.965641000000005</v>
      </c>
      <c r="K131" s="2">
        <v>0</v>
      </c>
      <c r="L131">
        <f t="shared" si="6"/>
        <v>9.3789999999999996</v>
      </c>
      <c r="X131">
        <v>9.1395959674504255</v>
      </c>
      <c r="Y131" s="2">
        <v>0</v>
      </c>
      <c r="Z131">
        <f t="shared" si="7"/>
        <v>9317.0000000000055</v>
      </c>
    </row>
    <row r="132" spans="10:26" x14ac:dyDescent="0.25">
      <c r="J132">
        <v>88.811775999999995</v>
      </c>
      <c r="K132" s="2">
        <v>0</v>
      </c>
      <c r="L132">
        <f t="shared" si="6"/>
        <v>9.4239999999999995</v>
      </c>
      <c r="X132">
        <v>9.1462284265089391</v>
      </c>
      <c r="Y132" s="2">
        <v>0</v>
      </c>
      <c r="Z132">
        <f t="shared" si="7"/>
        <v>9379.0000000000055</v>
      </c>
    </row>
    <row r="133" spans="10:26" x14ac:dyDescent="0.25">
      <c r="J133">
        <v>97.081609</v>
      </c>
      <c r="K133" s="2">
        <v>0</v>
      </c>
      <c r="L133">
        <f t="shared" si="6"/>
        <v>9.8529999999999998</v>
      </c>
      <c r="X133">
        <v>9.1510149058913672</v>
      </c>
      <c r="Y133" s="2">
        <v>0</v>
      </c>
      <c r="Z133">
        <f t="shared" si="7"/>
        <v>9423.9999999999927</v>
      </c>
    </row>
    <row r="134" spans="10:26" x14ac:dyDescent="0.25">
      <c r="J134">
        <v>97.416899999999998</v>
      </c>
      <c r="K134" s="2">
        <v>0</v>
      </c>
      <c r="L134">
        <f t="shared" si="6"/>
        <v>9.8699999999999992</v>
      </c>
      <c r="X134">
        <v>9.1955312563224751</v>
      </c>
      <c r="Y134" s="2">
        <v>0</v>
      </c>
      <c r="Z134">
        <f t="shared" si="7"/>
        <v>9853.0000000000055</v>
      </c>
    </row>
    <row r="135" spans="10:26" x14ac:dyDescent="0.25">
      <c r="J135">
        <v>98.148649000000006</v>
      </c>
      <c r="K135" s="2">
        <v>0</v>
      </c>
      <c r="L135">
        <f t="shared" si="6"/>
        <v>9.907</v>
      </c>
      <c r="X135">
        <v>9.1972551324275269</v>
      </c>
      <c r="Y135" s="2">
        <v>0</v>
      </c>
      <c r="Z135">
        <f t="shared" si="7"/>
        <v>9869.9999999999964</v>
      </c>
    </row>
    <row r="136" spans="10:26" x14ac:dyDescent="0.25">
      <c r="J136">
        <v>107.1225</v>
      </c>
      <c r="K136" s="2">
        <v>0</v>
      </c>
      <c r="L136">
        <f t="shared" si="6"/>
        <v>10.35</v>
      </c>
      <c r="X136">
        <v>9.2009968569730294</v>
      </c>
      <c r="Y136" s="2">
        <v>0</v>
      </c>
      <c r="Z136">
        <f t="shared" si="7"/>
        <v>9906.9999999999909</v>
      </c>
    </row>
    <row r="137" spans="10:26" x14ac:dyDescent="0.25">
      <c r="J137">
        <v>117.527281</v>
      </c>
      <c r="K137" s="2">
        <v>0</v>
      </c>
      <c r="L137">
        <f t="shared" si="6"/>
        <v>10.840999999999999</v>
      </c>
      <c r="X137">
        <v>9.2447417986935143</v>
      </c>
      <c r="Y137" s="2">
        <v>0</v>
      </c>
      <c r="Z137">
        <f t="shared" si="7"/>
        <v>10349.999999999991</v>
      </c>
    </row>
    <row r="138" spans="10:26" x14ac:dyDescent="0.25">
      <c r="J138">
        <v>117.548964</v>
      </c>
      <c r="K138" s="2">
        <v>0</v>
      </c>
      <c r="L138">
        <f t="shared" si="6"/>
        <v>10.842000000000001</v>
      </c>
      <c r="X138">
        <v>9.2910905216612925</v>
      </c>
      <c r="Y138" s="2">
        <v>0</v>
      </c>
      <c r="Z138">
        <f t="shared" si="7"/>
        <v>10841.000000000007</v>
      </c>
    </row>
    <row r="139" spans="10:26" x14ac:dyDescent="0.25">
      <c r="J139">
        <v>117.809316</v>
      </c>
      <c r="K139" s="2">
        <v>0</v>
      </c>
      <c r="L139">
        <f t="shared" si="6"/>
        <v>10.853999999999999</v>
      </c>
      <c r="X139">
        <v>9.2911827598202841</v>
      </c>
      <c r="Y139" s="2">
        <v>0</v>
      </c>
      <c r="Z139">
        <f t="shared" si="7"/>
        <v>10842.000000000005</v>
      </c>
    </row>
    <row r="140" spans="10:26" x14ac:dyDescent="0.25">
      <c r="J140">
        <v>120.253156</v>
      </c>
      <c r="K140" s="2">
        <v>0</v>
      </c>
      <c r="L140">
        <f t="shared" si="6"/>
        <v>10.965999999999999</v>
      </c>
      <c r="X140">
        <v>9.2922889546233503</v>
      </c>
      <c r="Y140" s="2">
        <v>0</v>
      </c>
      <c r="Z140">
        <f t="shared" si="7"/>
        <v>10854.000000000002</v>
      </c>
    </row>
    <row r="141" spans="10:26" x14ac:dyDescent="0.25">
      <c r="J141">
        <v>126.742564</v>
      </c>
      <c r="K141" s="2">
        <v>0</v>
      </c>
      <c r="L141">
        <f t="shared" si="6"/>
        <v>11.258000000000001</v>
      </c>
      <c r="X141">
        <v>9.3025548559639937</v>
      </c>
      <c r="Y141" s="2">
        <v>0</v>
      </c>
      <c r="Z141">
        <f t="shared" si="7"/>
        <v>10965.999999999998</v>
      </c>
    </row>
    <row r="142" spans="10:26" x14ac:dyDescent="0.25">
      <c r="J142">
        <v>127.71260100000001</v>
      </c>
      <c r="K142" s="2">
        <v>0</v>
      </c>
      <c r="L142">
        <f t="shared" si="6"/>
        <v>11.301</v>
      </c>
      <c r="X142">
        <v>9.3288342660239714</v>
      </c>
      <c r="Y142" s="2">
        <v>0</v>
      </c>
      <c r="Z142">
        <f t="shared" si="7"/>
        <v>11257.999999999995</v>
      </c>
    </row>
    <row r="143" spans="10:26" x14ac:dyDescent="0.25">
      <c r="J143">
        <v>128.23297600000001</v>
      </c>
      <c r="K143" s="2">
        <v>0</v>
      </c>
      <c r="L143">
        <f t="shared" si="6"/>
        <v>11.324</v>
      </c>
      <c r="X143">
        <v>9.3326464963601516</v>
      </c>
      <c r="Y143" s="2">
        <v>0</v>
      </c>
      <c r="Z143">
        <f t="shared" si="7"/>
        <v>11301.000000000009</v>
      </c>
    </row>
    <row r="144" spans="10:26" x14ac:dyDescent="0.25">
      <c r="J144">
        <v>128.34624099999999</v>
      </c>
      <c r="K144" s="2">
        <v>0</v>
      </c>
      <c r="L144">
        <f t="shared" si="6"/>
        <v>11.328999999999999</v>
      </c>
      <c r="X144">
        <v>9.3346796462317894</v>
      </c>
      <c r="Y144" s="2">
        <v>0</v>
      </c>
      <c r="Z144">
        <f t="shared" si="7"/>
        <v>11323.999999999991</v>
      </c>
    </row>
    <row r="145" spans="10:26" x14ac:dyDescent="0.25">
      <c r="J145">
        <v>129.86881600000001</v>
      </c>
      <c r="K145" s="2">
        <v>0</v>
      </c>
      <c r="L145">
        <f t="shared" si="6"/>
        <v>11.396000000000001</v>
      </c>
      <c r="X145">
        <v>9.335121088873489</v>
      </c>
      <c r="Y145" s="2">
        <v>0</v>
      </c>
      <c r="Z145">
        <f t="shared" si="7"/>
        <v>11329.000000000005</v>
      </c>
    </row>
    <row r="146" spans="10:26" x14ac:dyDescent="0.25">
      <c r="J146">
        <v>137.545984</v>
      </c>
      <c r="K146" s="2">
        <v>0</v>
      </c>
      <c r="L146">
        <f t="shared" si="6"/>
        <v>11.728</v>
      </c>
      <c r="X146">
        <v>9.3410176956177988</v>
      </c>
      <c r="Y146" s="2">
        <v>0</v>
      </c>
      <c r="Z146">
        <f t="shared" si="7"/>
        <v>11395.999999999998</v>
      </c>
    </row>
    <row r="147" spans="10:26" x14ac:dyDescent="0.25">
      <c r="J147">
        <v>137.89804899999999</v>
      </c>
      <c r="K147" s="2">
        <v>0</v>
      </c>
      <c r="L147">
        <f t="shared" si="6"/>
        <v>11.742999999999999</v>
      </c>
      <c r="X147">
        <v>9.3697344241264329</v>
      </c>
      <c r="Y147" s="2">
        <v>0</v>
      </c>
      <c r="Z147">
        <f t="shared" si="7"/>
        <v>11728.000000000002</v>
      </c>
    </row>
    <row r="148" spans="10:26" x14ac:dyDescent="0.25">
      <c r="J148">
        <v>137.89804899999999</v>
      </c>
      <c r="K148" s="2">
        <v>0</v>
      </c>
      <c r="L148">
        <f t="shared" si="6"/>
        <v>11.742999999999999</v>
      </c>
      <c r="X148">
        <v>9.3710125973650804</v>
      </c>
      <c r="Y148" s="2">
        <v>0</v>
      </c>
      <c r="Z148">
        <f t="shared" si="7"/>
        <v>11742.999999999991</v>
      </c>
    </row>
    <row r="149" spans="10:26" x14ac:dyDescent="0.25">
      <c r="J149">
        <v>144.60062500000001</v>
      </c>
      <c r="K149" s="2">
        <v>0</v>
      </c>
      <c r="L149">
        <f t="shared" si="6"/>
        <v>12.025</v>
      </c>
      <c r="X149">
        <v>9.3710125973650804</v>
      </c>
      <c r="Y149" s="2">
        <v>0</v>
      </c>
      <c r="Z149">
        <f t="shared" si="7"/>
        <v>11742.999999999991</v>
      </c>
    </row>
    <row r="150" spans="10:26" x14ac:dyDescent="0.25">
      <c r="J150">
        <v>144.769024</v>
      </c>
      <c r="K150" s="2">
        <v>0</v>
      </c>
      <c r="L150">
        <f t="shared" si="6"/>
        <v>12.032</v>
      </c>
      <c r="X150">
        <v>9.3947430949739612</v>
      </c>
      <c r="Y150" s="2">
        <v>0</v>
      </c>
      <c r="Z150">
        <f t="shared" si="7"/>
        <v>12024.999999999991</v>
      </c>
    </row>
    <row r="151" spans="10:26" x14ac:dyDescent="0.25">
      <c r="J151">
        <v>144.985681</v>
      </c>
      <c r="K151" s="2">
        <v>0</v>
      </c>
      <c r="L151">
        <f t="shared" si="6"/>
        <v>12.041</v>
      </c>
      <c r="X151">
        <v>9.3953250461896207</v>
      </c>
      <c r="Y151" s="2">
        <v>0</v>
      </c>
      <c r="Z151">
        <f t="shared" si="7"/>
        <v>12031.999999999996</v>
      </c>
    </row>
    <row r="152" spans="10:26" x14ac:dyDescent="0.25">
      <c r="J152">
        <v>192.155044</v>
      </c>
      <c r="K152" s="2">
        <v>1</v>
      </c>
      <c r="L152">
        <f t="shared" si="6"/>
        <v>13.862</v>
      </c>
      <c r="X152">
        <v>9.3960727718922197</v>
      </c>
      <c r="Y152" s="2">
        <v>0</v>
      </c>
      <c r="Z152">
        <f t="shared" si="7"/>
        <v>12041.000000000007</v>
      </c>
    </row>
    <row r="153" spans="10:26" x14ac:dyDescent="0.25">
      <c r="J153">
        <v>198.86640399999999</v>
      </c>
      <c r="K153" s="2">
        <v>1</v>
      </c>
      <c r="L153">
        <f t="shared" si="6"/>
        <v>14.102</v>
      </c>
      <c r="X153">
        <v>9.5369065624779292</v>
      </c>
      <c r="Y153" s="2">
        <v>1</v>
      </c>
      <c r="Z153">
        <f t="shared" si="7"/>
        <v>13861.999999999989</v>
      </c>
    </row>
    <row r="154" spans="10:26" x14ac:dyDescent="0.25">
      <c r="J154">
        <v>203.49022500000001</v>
      </c>
      <c r="K154" s="2">
        <v>1</v>
      </c>
      <c r="L154">
        <f t="shared" si="6"/>
        <v>14.265000000000001</v>
      </c>
      <c r="X154">
        <v>9.5540719102789851</v>
      </c>
      <c r="Y154" s="2">
        <v>1</v>
      </c>
      <c r="Z154">
        <f t="shared" si="7"/>
        <v>14101.999999999989</v>
      </c>
    </row>
    <row r="155" spans="10:26" x14ac:dyDescent="0.25">
      <c r="J155">
        <v>204.461401</v>
      </c>
      <c r="K155" s="2">
        <v>0</v>
      </c>
      <c r="L155">
        <f t="shared" si="6"/>
        <v>14.298999999999999</v>
      </c>
      <c r="X155">
        <v>9.5655642636475999</v>
      </c>
      <c r="Y155" s="2">
        <v>1</v>
      </c>
      <c r="Z155">
        <f t="shared" si="7"/>
        <v>14264.999999999995</v>
      </c>
    </row>
    <row r="156" spans="10:26" x14ac:dyDescent="0.25">
      <c r="J156">
        <v>208.54248100000001</v>
      </c>
      <c r="K156" s="2">
        <v>1</v>
      </c>
      <c r="L156">
        <f t="shared" si="6"/>
        <v>14.441000000000001</v>
      </c>
      <c r="X156">
        <v>9.5679448837328476</v>
      </c>
      <c r="Y156" s="2">
        <v>0</v>
      </c>
      <c r="Z156">
        <f t="shared" si="7"/>
        <v>14299.000000000005</v>
      </c>
    </row>
    <row r="157" spans="10:26" x14ac:dyDescent="0.25">
      <c r="J157">
        <v>212.89728099999999</v>
      </c>
      <c r="K157" s="2">
        <v>1</v>
      </c>
      <c r="L157">
        <f t="shared" si="6"/>
        <v>14.590999999999999</v>
      </c>
      <c r="X157">
        <v>9.5778266621265651</v>
      </c>
      <c r="Y157" s="2">
        <v>1</v>
      </c>
      <c r="Z157">
        <f t="shared" si="7"/>
        <v>14441</v>
      </c>
    </row>
    <row r="158" spans="10:26" x14ac:dyDescent="0.25">
      <c r="J158">
        <v>213.949129</v>
      </c>
      <c r="K158" s="2">
        <v>1</v>
      </c>
      <c r="L158">
        <f t="shared" si="6"/>
        <v>14.627000000000001</v>
      </c>
      <c r="X158">
        <v>9.5881601792640225</v>
      </c>
      <c r="Y158" s="2">
        <v>1</v>
      </c>
      <c r="Z158">
        <f t="shared" si="7"/>
        <v>14591.000000000002</v>
      </c>
    </row>
    <row r="159" spans="10:26" x14ac:dyDescent="0.25">
      <c r="J159">
        <v>214.6225</v>
      </c>
      <c r="K159" s="2">
        <v>0</v>
      </c>
      <c r="L159">
        <f t="shared" si="6"/>
        <v>14.65</v>
      </c>
      <c r="X159">
        <v>9.5906244148870883</v>
      </c>
      <c r="Y159" s="2">
        <v>1</v>
      </c>
      <c r="Z159">
        <f t="shared" si="7"/>
        <v>14627</v>
      </c>
    </row>
    <row r="160" spans="10:26" x14ac:dyDescent="0.25">
      <c r="J160">
        <v>216.61952400000001</v>
      </c>
      <c r="K160" s="2">
        <v>1</v>
      </c>
      <c r="L160">
        <f t="shared" si="6"/>
        <v>14.718</v>
      </c>
      <c r="X160">
        <v>9.5921956144452132</v>
      </c>
      <c r="Y160" s="2">
        <v>0</v>
      </c>
      <c r="Z160">
        <f t="shared" si="7"/>
        <v>14649.999999999998</v>
      </c>
    </row>
    <row r="161" spans="10:26" x14ac:dyDescent="0.25">
      <c r="J161">
        <v>221.206129</v>
      </c>
      <c r="K161" s="2">
        <v>0</v>
      </c>
      <c r="L161">
        <f t="shared" si="6"/>
        <v>14.872999999999999</v>
      </c>
      <c r="X161">
        <v>9.596826513486544</v>
      </c>
      <c r="Y161" s="2">
        <v>1</v>
      </c>
      <c r="Z161">
        <f t="shared" si="7"/>
        <v>14717.999999999996</v>
      </c>
    </row>
    <row r="162" spans="10:26" x14ac:dyDescent="0.25">
      <c r="J162">
        <v>224.910009</v>
      </c>
      <c r="K162" s="2">
        <v>1</v>
      </c>
      <c r="L162">
        <f t="shared" si="6"/>
        <v>14.997</v>
      </c>
      <c r="X162">
        <v>9.6073027675925982</v>
      </c>
      <c r="Y162" s="2">
        <v>0</v>
      </c>
      <c r="Z162">
        <f t="shared" si="7"/>
        <v>14873.000000000004</v>
      </c>
    </row>
    <row r="163" spans="10:26" x14ac:dyDescent="0.25">
      <c r="J163">
        <v>225.30009999999999</v>
      </c>
      <c r="K163" s="2">
        <v>0</v>
      </c>
      <c r="L163">
        <f t="shared" si="6"/>
        <v>15.01</v>
      </c>
      <c r="X163">
        <v>9.6156054600816798</v>
      </c>
      <c r="Y163" s="2">
        <v>1</v>
      </c>
      <c r="Z163">
        <f t="shared" si="7"/>
        <v>14996.999999999996</v>
      </c>
    </row>
    <row r="164" spans="10:26" x14ac:dyDescent="0.25">
      <c r="J164">
        <v>225.930961</v>
      </c>
      <c r="K164" s="2">
        <v>0</v>
      </c>
      <c r="L164">
        <f t="shared" si="6"/>
        <v>15.031000000000001</v>
      </c>
      <c r="X164">
        <v>9.6164719246275077</v>
      </c>
      <c r="Y164" s="2">
        <v>0</v>
      </c>
      <c r="Z164">
        <f t="shared" si="7"/>
        <v>15010</v>
      </c>
    </row>
    <row r="165" spans="10:26" x14ac:dyDescent="0.25">
      <c r="J165">
        <v>228.372544</v>
      </c>
      <c r="K165" s="2">
        <v>1</v>
      </c>
      <c r="L165">
        <f t="shared" si="6"/>
        <v>15.112</v>
      </c>
      <c r="X165">
        <v>9.6178700141332261</v>
      </c>
      <c r="Y165" s="2">
        <v>0</v>
      </c>
      <c r="Z165">
        <f t="shared" si="7"/>
        <v>15030.999999999998</v>
      </c>
    </row>
    <row r="166" spans="10:26" x14ac:dyDescent="0.25">
      <c r="J166">
        <v>231.61796100000001</v>
      </c>
      <c r="K166" s="2">
        <v>0</v>
      </c>
      <c r="L166">
        <f t="shared" si="6"/>
        <v>15.218999999999999</v>
      </c>
      <c r="X166">
        <v>9.6232444091813463</v>
      </c>
      <c r="Y166" s="2">
        <v>1</v>
      </c>
      <c r="Z166">
        <f t="shared" si="7"/>
        <v>15112.000000000013</v>
      </c>
    </row>
    <row r="167" spans="10:26" x14ac:dyDescent="0.25">
      <c r="J167">
        <v>232.53200100000001</v>
      </c>
      <c r="K167" s="2">
        <v>1</v>
      </c>
      <c r="L167">
        <f t="shared" si="6"/>
        <v>15.249000000000001</v>
      </c>
      <c r="X167">
        <v>9.6302999262347999</v>
      </c>
      <c r="Y167" s="2">
        <v>0</v>
      </c>
      <c r="Z167">
        <f t="shared" si="7"/>
        <v>15219.000000000004</v>
      </c>
    </row>
    <row r="168" spans="10:26" x14ac:dyDescent="0.25">
      <c r="J168">
        <v>235.223569</v>
      </c>
      <c r="K168" s="2">
        <v>1</v>
      </c>
      <c r="L168">
        <f t="shared" si="6"/>
        <v>15.337</v>
      </c>
      <c r="X168">
        <v>9.6322692061150121</v>
      </c>
      <c r="Y168" s="2">
        <v>1</v>
      </c>
      <c r="Z168">
        <f t="shared" si="7"/>
        <v>15249</v>
      </c>
    </row>
    <row r="169" spans="10:26" x14ac:dyDescent="0.25">
      <c r="J169">
        <v>235.31559999999999</v>
      </c>
      <c r="K169" s="2">
        <v>0</v>
      </c>
      <c r="L169">
        <f t="shared" si="6"/>
        <v>15.34</v>
      </c>
      <c r="X169">
        <v>9.638023488650779</v>
      </c>
      <c r="Y169" s="2">
        <v>1</v>
      </c>
      <c r="Z169">
        <f t="shared" si="7"/>
        <v>15336.999999999987</v>
      </c>
    </row>
    <row r="170" spans="10:26" x14ac:dyDescent="0.25">
      <c r="J170">
        <v>235.89888099999999</v>
      </c>
      <c r="K170" s="2">
        <v>0</v>
      </c>
      <c r="L170">
        <f t="shared" si="6"/>
        <v>15.359</v>
      </c>
      <c r="X170">
        <v>9.6382190749212473</v>
      </c>
      <c r="Y170" s="2">
        <v>0</v>
      </c>
      <c r="Z170">
        <f t="shared" si="7"/>
        <v>15340.000000000002</v>
      </c>
    </row>
    <row r="171" spans="10:26" x14ac:dyDescent="0.25">
      <c r="J171">
        <v>239.166225</v>
      </c>
      <c r="K171" s="2">
        <v>1</v>
      </c>
      <c r="L171">
        <f t="shared" si="6"/>
        <v>15.465</v>
      </c>
      <c r="X171">
        <v>9.6394569004156274</v>
      </c>
      <c r="Y171" s="2">
        <v>0</v>
      </c>
      <c r="Z171">
        <f t="shared" si="7"/>
        <v>15358.999999999987</v>
      </c>
    </row>
    <row r="172" spans="10:26" x14ac:dyDescent="0.25">
      <c r="J172">
        <v>300.84902499999998</v>
      </c>
      <c r="K172" s="2">
        <v>0</v>
      </c>
      <c r="L172">
        <f t="shared" si="6"/>
        <v>17.344999999999999</v>
      </c>
      <c r="X172">
        <v>9.6463346851191698</v>
      </c>
      <c r="Y172" s="2">
        <v>1</v>
      </c>
      <c r="Z172">
        <f t="shared" si="7"/>
        <v>15464.999999999996</v>
      </c>
    </row>
    <row r="173" spans="10:26" x14ac:dyDescent="0.25">
      <c r="J173">
        <v>310.85216100000002</v>
      </c>
      <c r="K173" s="2">
        <v>0</v>
      </c>
      <c r="L173">
        <f t="shared" si="6"/>
        <v>17.631</v>
      </c>
      <c r="X173">
        <v>9.7610595594038507</v>
      </c>
      <c r="Y173" s="2">
        <v>0</v>
      </c>
      <c r="Z173">
        <f t="shared" si="7"/>
        <v>17345.000000000011</v>
      </c>
    </row>
    <row r="174" spans="10:26" x14ac:dyDescent="0.25">
      <c r="J174">
        <v>310.95795600000002</v>
      </c>
      <c r="K174" s="2">
        <v>0</v>
      </c>
      <c r="L174">
        <f t="shared" si="6"/>
        <v>17.634</v>
      </c>
      <c r="X174">
        <v>9.7774139952807602</v>
      </c>
      <c r="Y174" s="2">
        <v>0</v>
      </c>
      <c r="Z174">
        <f t="shared" si="7"/>
        <v>17631</v>
      </c>
    </row>
    <row r="175" spans="10:26" x14ac:dyDescent="0.25">
      <c r="J175">
        <v>313.85665599999999</v>
      </c>
      <c r="K175" s="2">
        <v>0</v>
      </c>
      <c r="L175">
        <f t="shared" si="6"/>
        <v>17.716000000000001</v>
      </c>
      <c r="X175">
        <v>9.7775841356469719</v>
      </c>
      <c r="Y175" s="2">
        <v>0</v>
      </c>
      <c r="Z175">
        <f t="shared" si="7"/>
        <v>17633.999999999993</v>
      </c>
    </row>
    <row r="176" spans="10:26" x14ac:dyDescent="0.25">
      <c r="J176">
        <v>447.872569</v>
      </c>
      <c r="K176" s="2">
        <v>1</v>
      </c>
      <c r="L176">
        <f t="shared" si="6"/>
        <v>21.163</v>
      </c>
      <c r="X176">
        <v>9.7822234650430886</v>
      </c>
      <c r="Y176" s="2">
        <v>0</v>
      </c>
      <c r="Z176">
        <f t="shared" si="7"/>
        <v>17715.999999999996</v>
      </c>
    </row>
    <row r="177" spans="10:26" x14ac:dyDescent="0.25">
      <c r="J177">
        <v>448.25358399999999</v>
      </c>
      <c r="K177" s="2">
        <v>1</v>
      </c>
      <c r="L177">
        <f t="shared" si="6"/>
        <v>21.172000000000001</v>
      </c>
      <c r="X177">
        <v>9.9600096528604531</v>
      </c>
      <c r="Y177" s="2">
        <v>1</v>
      </c>
      <c r="Z177">
        <f t="shared" si="7"/>
        <v>21162.999999999989</v>
      </c>
    </row>
    <row r="178" spans="10:26" x14ac:dyDescent="0.25">
      <c r="J178">
        <v>451.98759999999999</v>
      </c>
      <c r="K178" s="2">
        <v>1</v>
      </c>
      <c r="L178">
        <f t="shared" si="6"/>
        <v>21.259999999999998</v>
      </c>
      <c r="X178">
        <v>9.960434832977878</v>
      </c>
      <c r="Y178" s="2">
        <v>1</v>
      </c>
      <c r="Z178">
        <f t="shared" si="7"/>
        <v>21171.999999999996</v>
      </c>
    </row>
    <row r="179" spans="10:26" x14ac:dyDescent="0.25">
      <c r="J179">
        <v>458.38810000000001</v>
      </c>
      <c r="K179" s="2">
        <v>1</v>
      </c>
      <c r="L179">
        <f t="shared" si="6"/>
        <v>21.41</v>
      </c>
      <c r="X179">
        <v>9.9645826518959382</v>
      </c>
      <c r="Y179" s="2">
        <v>1</v>
      </c>
      <c r="Z179">
        <f t="shared" si="7"/>
        <v>21259.999999999985</v>
      </c>
    </row>
    <row r="180" spans="10:26" x14ac:dyDescent="0.25">
      <c r="J180">
        <v>463.11040000000003</v>
      </c>
      <c r="K180" s="2">
        <v>1</v>
      </c>
      <c r="L180">
        <f t="shared" si="6"/>
        <v>21.52</v>
      </c>
      <c r="X180">
        <v>9.9716133815837278</v>
      </c>
      <c r="Y180" s="2">
        <v>1</v>
      </c>
      <c r="Z180">
        <f t="shared" si="7"/>
        <v>21409.999999999985</v>
      </c>
    </row>
    <row r="181" spans="10:26" x14ac:dyDescent="0.25">
      <c r="J181">
        <v>469.37222500000001</v>
      </c>
      <c r="K181" s="2">
        <v>1</v>
      </c>
      <c r="L181">
        <f t="shared" si="6"/>
        <v>21.664999999999999</v>
      </c>
      <c r="X181">
        <v>9.9767380142757212</v>
      </c>
      <c r="Y181" s="2">
        <v>1</v>
      </c>
      <c r="Z181">
        <f t="shared" si="7"/>
        <v>21520.000000000011</v>
      </c>
    </row>
    <row r="182" spans="10:26" x14ac:dyDescent="0.25">
      <c r="J182">
        <v>473.80228899999997</v>
      </c>
      <c r="K182" s="2">
        <v>1</v>
      </c>
      <c r="L182">
        <f t="shared" si="6"/>
        <v>21.766999999999999</v>
      </c>
      <c r="X182">
        <v>9.9834533341740102</v>
      </c>
      <c r="Y182" s="2">
        <v>1</v>
      </c>
      <c r="Z182">
        <f t="shared" si="7"/>
        <v>21665.000000000007</v>
      </c>
    </row>
    <row r="183" spans="10:26" x14ac:dyDescent="0.25">
      <c r="J183">
        <v>476.98559999999998</v>
      </c>
      <c r="K183" s="2">
        <v>1</v>
      </c>
      <c r="L183">
        <f t="shared" si="6"/>
        <v>21.84</v>
      </c>
      <c r="X183">
        <v>9.9881503404148368</v>
      </c>
      <c r="Y183" s="2">
        <v>1</v>
      </c>
      <c r="Z183">
        <f t="shared" si="7"/>
        <v>21766.999999999996</v>
      </c>
    </row>
    <row r="184" spans="10:26" x14ac:dyDescent="0.25">
      <c r="J184">
        <v>484.176016</v>
      </c>
      <c r="K184" s="2">
        <v>1</v>
      </c>
      <c r="L184">
        <f t="shared" si="6"/>
        <v>22.004000000000001</v>
      </c>
      <c r="X184">
        <v>9.9914984298588418</v>
      </c>
      <c r="Y184" s="2">
        <v>1</v>
      </c>
      <c r="Z184">
        <f t="shared" si="7"/>
        <v>21840.000000000011</v>
      </c>
    </row>
    <row r="185" spans="10:26" x14ac:dyDescent="0.25">
      <c r="J185">
        <v>491.33155599999998</v>
      </c>
      <c r="K185" s="2">
        <v>1</v>
      </c>
      <c r="L185">
        <f t="shared" si="6"/>
        <v>22.166</v>
      </c>
      <c r="X185">
        <v>9.9989795339953496</v>
      </c>
      <c r="Y185" s="2">
        <v>1</v>
      </c>
      <c r="Z185">
        <f t="shared" si="7"/>
        <v>22004.000000000018</v>
      </c>
    </row>
    <row r="186" spans="10:26" x14ac:dyDescent="0.25">
      <c r="J186">
        <v>506.02502500000003</v>
      </c>
      <c r="K186" s="2">
        <v>1</v>
      </c>
      <c r="L186">
        <f t="shared" si="6"/>
        <v>22.495000000000001</v>
      </c>
      <c r="X186">
        <v>10.006314862335598</v>
      </c>
      <c r="Y186" s="2">
        <v>1</v>
      </c>
      <c r="Z186">
        <f t="shared" si="7"/>
        <v>22165.999999999996</v>
      </c>
    </row>
    <row r="187" spans="10:26" x14ac:dyDescent="0.25">
      <c r="J187">
        <v>509.94672400000002</v>
      </c>
      <c r="K187" s="2">
        <v>1</v>
      </c>
      <c r="L187">
        <f t="shared" si="6"/>
        <v>22.582000000000001</v>
      </c>
      <c r="X187">
        <v>10.021048341275273</v>
      </c>
      <c r="Y187" s="2">
        <v>1</v>
      </c>
      <c r="Z187">
        <f t="shared" si="7"/>
        <v>22495.000000000015</v>
      </c>
    </row>
    <row r="188" spans="10:26" x14ac:dyDescent="0.25">
      <c r="J188">
        <v>537.86886400000003</v>
      </c>
      <c r="K188" s="2">
        <v>1</v>
      </c>
      <c r="L188">
        <f t="shared" si="6"/>
        <v>23.192</v>
      </c>
      <c r="X188">
        <v>10.024908407740467</v>
      </c>
      <c r="Y188" s="2">
        <v>1</v>
      </c>
      <c r="Z188">
        <f t="shared" si="7"/>
        <v>22581.999999999993</v>
      </c>
    </row>
    <row r="189" spans="10:26" x14ac:dyDescent="0.25">
      <c r="J189">
        <v>548.02809999999999</v>
      </c>
      <c r="K189" s="2">
        <v>1</v>
      </c>
      <c r="L189">
        <f t="shared" si="6"/>
        <v>23.41</v>
      </c>
      <c r="X189">
        <v>10.051562670601491</v>
      </c>
      <c r="Y189" s="2">
        <v>1</v>
      </c>
      <c r="Z189">
        <f t="shared" si="7"/>
        <v>23191.999999999996</v>
      </c>
    </row>
    <row r="190" spans="10:26" x14ac:dyDescent="0.25">
      <c r="J190">
        <v>557.66822500000001</v>
      </c>
      <c r="K190" s="2">
        <v>1</v>
      </c>
      <c r="L190">
        <f t="shared" si="6"/>
        <v>23.614999999999998</v>
      </c>
      <c r="X190">
        <v>10.060918560484957</v>
      </c>
      <c r="Y190" s="2">
        <v>1</v>
      </c>
      <c r="Z190">
        <f t="shared" si="7"/>
        <v>23410.000000000015</v>
      </c>
    </row>
    <row r="191" spans="10:26" x14ac:dyDescent="0.25">
      <c r="J191">
        <v>561.64260100000001</v>
      </c>
      <c r="K191" s="2">
        <v>1</v>
      </c>
      <c r="L191">
        <f t="shared" si="6"/>
        <v>23.699000000000002</v>
      </c>
      <c r="X191">
        <v>10.069637382330217</v>
      </c>
      <c r="Y191" s="2">
        <v>1</v>
      </c>
      <c r="Z191">
        <f t="shared" si="7"/>
        <v>23615</v>
      </c>
    </row>
    <row r="192" spans="10:26" x14ac:dyDescent="0.25">
      <c r="J192">
        <v>576.91236100000003</v>
      </c>
      <c r="K192" s="2">
        <v>1</v>
      </c>
      <c r="L192">
        <f t="shared" si="6"/>
        <v>24.019000000000002</v>
      </c>
      <c r="X192">
        <v>10.073188132140199</v>
      </c>
      <c r="Y192" s="2">
        <v>1</v>
      </c>
      <c r="Z192">
        <f t="shared" si="7"/>
        <v>23698.999999999989</v>
      </c>
    </row>
    <row r="193" spans="10:26" x14ac:dyDescent="0.25">
      <c r="J193">
        <v>587.96550400000001</v>
      </c>
      <c r="K193" s="2">
        <v>1</v>
      </c>
      <c r="L193">
        <f t="shared" si="6"/>
        <v>24.248000000000001</v>
      </c>
      <c r="X193">
        <v>10.086600462793985</v>
      </c>
      <c r="Y193" s="2">
        <v>1</v>
      </c>
      <c r="Z193">
        <f t="shared" si="7"/>
        <v>24019.000000000018</v>
      </c>
    </row>
    <row r="194" spans="10:26" x14ac:dyDescent="0.25">
      <c r="J194">
        <v>596.14105600000005</v>
      </c>
      <c r="K194" s="2">
        <v>1</v>
      </c>
      <c r="L194">
        <f t="shared" ref="L194:L257" si="8">SQRT(J194)</f>
        <v>24.416</v>
      </c>
      <c r="X194">
        <v>10.096089418737639</v>
      </c>
      <c r="Y194" s="2">
        <v>1</v>
      </c>
      <c r="Z194">
        <f t="shared" ref="Z194:Z257" si="9">EXP(X194)</f>
        <v>24248.000000000007</v>
      </c>
    </row>
    <row r="195" spans="10:26" x14ac:dyDescent="0.25">
      <c r="J195">
        <v>599.17248400000005</v>
      </c>
      <c r="K195" s="2">
        <v>1</v>
      </c>
      <c r="L195">
        <f t="shared" si="8"/>
        <v>24.478000000000002</v>
      </c>
      <c r="X195">
        <v>10.102993934084184</v>
      </c>
      <c r="Y195" s="2">
        <v>1</v>
      </c>
      <c r="Z195">
        <f t="shared" si="9"/>
        <v>24416.000000000007</v>
      </c>
    </row>
    <row r="196" spans="10:26" x14ac:dyDescent="0.25">
      <c r="J196">
        <v>615.387249</v>
      </c>
      <c r="K196" s="2">
        <v>1</v>
      </c>
      <c r="L196">
        <f t="shared" si="8"/>
        <v>24.806999999999999</v>
      </c>
      <c r="X196">
        <v>10.105530033942284</v>
      </c>
      <c r="Y196" s="2">
        <v>1</v>
      </c>
      <c r="Z196">
        <f t="shared" si="9"/>
        <v>24477.999999999996</v>
      </c>
    </row>
    <row r="197" spans="10:26" x14ac:dyDescent="0.25">
      <c r="J197">
        <v>615.53610000000003</v>
      </c>
      <c r="K197" s="2">
        <v>1</v>
      </c>
      <c r="L197">
        <f t="shared" si="8"/>
        <v>24.810000000000002</v>
      </c>
      <c r="X197">
        <v>10.118881150390276</v>
      </c>
      <c r="Y197" s="2">
        <v>1</v>
      </c>
      <c r="Z197">
        <f t="shared" si="9"/>
        <v>24806.999999999996</v>
      </c>
    </row>
    <row r="198" spans="10:26" x14ac:dyDescent="0.25">
      <c r="J198">
        <v>626.05044099999998</v>
      </c>
      <c r="K198" s="2">
        <v>1</v>
      </c>
      <c r="L198">
        <f t="shared" si="8"/>
        <v>25.021000000000001</v>
      </c>
      <c r="X198">
        <v>10.119002076685847</v>
      </c>
      <c r="Y198" s="2">
        <v>1</v>
      </c>
      <c r="Z198">
        <f t="shared" si="9"/>
        <v>24810.000000000011</v>
      </c>
    </row>
    <row r="199" spans="10:26" x14ac:dyDescent="0.25">
      <c r="J199">
        <v>648.00793599999997</v>
      </c>
      <c r="K199" s="2">
        <v>1</v>
      </c>
      <c r="L199">
        <f t="shared" si="8"/>
        <v>25.456</v>
      </c>
      <c r="X199">
        <v>10.127470751247781</v>
      </c>
      <c r="Y199" s="2">
        <v>1</v>
      </c>
      <c r="Z199">
        <f t="shared" si="9"/>
        <v>25020.999999999993</v>
      </c>
    </row>
    <row r="200" spans="10:26" x14ac:dyDescent="0.25">
      <c r="J200">
        <v>654.59222499999998</v>
      </c>
      <c r="K200" s="2">
        <v>1</v>
      </c>
      <c r="L200">
        <f t="shared" si="8"/>
        <v>25.585000000000001</v>
      </c>
      <c r="X200">
        <v>10.144706750577567</v>
      </c>
      <c r="Y200" s="2">
        <v>1</v>
      </c>
      <c r="Z200">
        <f t="shared" si="9"/>
        <v>25455.999999999982</v>
      </c>
    </row>
    <row r="201" spans="10:26" x14ac:dyDescent="0.25">
      <c r="J201">
        <v>692.58448899999996</v>
      </c>
      <c r="K201" s="2">
        <v>1</v>
      </c>
      <c r="L201">
        <f t="shared" si="8"/>
        <v>26.317</v>
      </c>
      <c r="X201">
        <v>10.149761521239192</v>
      </c>
      <c r="Y201" s="2">
        <v>1</v>
      </c>
      <c r="Z201">
        <f t="shared" si="9"/>
        <v>25584.999999999996</v>
      </c>
    </row>
    <row r="202" spans="10:26" x14ac:dyDescent="0.25">
      <c r="J202">
        <v>717.70410000000004</v>
      </c>
      <c r="K202" s="2">
        <v>1</v>
      </c>
      <c r="L202">
        <f t="shared" si="8"/>
        <v>26.79</v>
      </c>
      <c r="X202">
        <v>10.177970397179921</v>
      </c>
      <c r="Y202" s="2">
        <v>1</v>
      </c>
      <c r="Z202">
        <f t="shared" si="9"/>
        <v>26317.000000000011</v>
      </c>
    </row>
    <row r="203" spans="10:26" x14ac:dyDescent="0.25">
      <c r="J203">
        <v>730.89122499999996</v>
      </c>
      <c r="K203" s="2">
        <v>1</v>
      </c>
      <c r="L203">
        <f t="shared" si="8"/>
        <v>27.035</v>
      </c>
      <c r="X203">
        <v>10.195783962538654</v>
      </c>
      <c r="Y203" s="2">
        <v>1</v>
      </c>
      <c r="Z203">
        <f t="shared" si="9"/>
        <v>26789.999999999982</v>
      </c>
    </row>
    <row r="204" spans="10:26" x14ac:dyDescent="0.25">
      <c r="J204">
        <v>731.10752100000002</v>
      </c>
      <c r="K204" s="2">
        <v>1</v>
      </c>
      <c r="L204">
        <f t="shared" si="8"/>
        <v>27.039000000000001</v>
      </c>
      <c r="X204">
        <v>10.204887601816106</v>
      </c>
      <c r="Y204" s="2">
        <v>1</v>
      </c>
      <c r="Z204">
        <f t="shared" si="9"/>
        <v>27035.000000000011</v>
      </c>
    </row>
    <row r="205" spans="10:26" x14ac:dyDescent="0.25">
      <c r="J205">
        <v>738.58932900000002</v>
      </c>
      <c r="K205" s="2">
        <v>1</v>
      </c>
      <c r="L205">
        <f t="shared" si="8"/>
        <v>27.177</v>
      </c>
      <c r="X205">
        <v>10.205035547224519</v>
      </c>
      <c r="Y205" s="2">
        <v>1</v>
      </c>
      <c r="Z205">
        <f t="shared" si="9"/>
        <v>27038.999999999978</v>
      </c>
    </row>
    <row r="206" spans="10:26" x14ac:dyDescent="0.25">
      <c r="J206">
        <v>743.92562499999997</v>
      </c>
      <c r="K206" s="2">
        <v>1</v>
      </c>
      <c r="L206">
        <f t="shared" si="8"/>
        <v>27.274999999999999</v>
      </c>
      <c r="X206">
        <v>10.210126306337397</v>
      </c>
      <c r="Y206" s="2">
        <v>1</v>
      </c>
      <c r="Z206">
        <f t="shared" si="9"/>
        <v>27176.999999999989</v>
      </c>
    </row>
    <row r="207" spans="10:26" x14ac:dyDescent="0.25">
      <c r="J207">
        <v>752.24032899999997</v>
      </c>
      <c r="K207" s="2">
        <v>1</v>
      </c>
      <c r="L207">
        <f t="shared" si="8"/>
        <v>27.427</v>
      </c>
      <c r="X207">
        <v>10.213725810701272</v>
      </c>
      <c r="Y207" s="2">
        <v>1</v>
      </c>
      <c r="Z207">
        <f t="shared" si="9"/>
        <v>27275</v>
      </c>
    </row>
    <row r="208" spans="10:26" x14ac:dyDescent="0.25">
      <c r="J208">
        <v>1096.7356890000001</v>
      </c>
      <c r="K208" s="2">
        <v>1</v>
      </c>
      <c r="L208">
        <f t="shared" si="8"/>
        <v>33.117000000000004</v>
      </c>
      <c r="X208">
        <v>10.219283208646708</v>
      </c>
      <c r="Y208" s="2">
        <v>1</v>
      </c>
      <c r="Z208">
        <f t="shared" si="9"/>
        <v>27426.999999999982</v>
      </c>
    </row>
    <row r="209" spans="10:26" x14ac:dyDescent="0.25">
      <c r="J209">
        <v>1205.895076</v>
      </c>
      <c r="K209" s="2">
        <v>1</v>
      </c>
      <c r="L209">
        <f t="shared" si="8"/>
        <v>34.725999999999999</v>
      </c>
      <c r="X209">
        <v>10.407802024686461</v>
      </c>
      <c r="Y209" s="2">
        <v>1</v>
      </c>
      <c r="Z209">
        <f t="shared" si="9"/>
        <v>33116.999999999993</v>
      </c>
    </row>
    <row r="210" spans="10:26" x14ac:dyDescent="0.25">
      <c r="J210">
        <v>1263.4470249999999</v>
      </c>
      <c r="K210" s="2">
        <v>1</v>
      </c>
      <c r="L210">
        <f t="shared" si="8"/>
        <v>35.545000000000002</v>
      </c>
      <c r="X210">
        <v>10.455243964904083</v>
      </c>
      <c r="Y210" s="2">
        <v>1</v>
      </c>
      <c r="Z210">
        <f t="shared" si="9"/>
        <v>34726</v>
      </c>
    </row>
    <row r="211" spans="10:26" x14ac:dyDescent="0.25">
      <c r="J211">
        <v>1337.4380410000001</v>
      </c>
      <c r="K211" s="2">
        <v>1</v>
      </c>
      <c r="L211">
        <f t="shared" si="8"/>
        <v>36.571000000000005</v>
      </c>
      <c r="X211">
        <v>10.478554778363584</v>
      </c>
      <c r="Y211" s="2">
        <v>1</v>
      </c>
      <c r="Z211">
        <f t="shared" si="9"/>
        <v>35545.000000000022</v>
      </c>
    </row>
    <row r="212" spans="10:26" x14ac:dyDescent="0.25">
      <c r="J212">
        <v>1337.511184</v>
      </c>
      <c r="K212" s="2">
        <v>1</v>
      </c>
      <c r="L212">
        <f t="shared" si="8"/>
        <v>36.572000000000003</v>
      </c>
      <c r="X212">
        <v>10.507010855587721</v>
      </c>
      <c r="Y212" s="2">
        <v>1</v>
      </c>
      <c r="Z212">
        <f t="shared" si="9"/>
        <v>36570.999999999993</v>
      </c>
    </row>
    <row r="213" spans="10:26" x14ac:dyDescent="0.25">
      <c r="J213">
        <v>1345.4957609999999</v>
      </c>
      <c r="K213" s="2">
        <v>1</v>
      </c>
      <c r="L213">
        <f t="shared" si="8"/>
        <v>36.680999999999997</v>
      </c>
      <c r="X213">
        <v>10.507038199284317</v>
      </c>
      <c r="Y213" s="2">
        <v>1</v>
      </c>
      <c r="Z213">
        <f t="shared" si="9"/>
        <v>36571.999999999985</v>
      </c>
    </row>
    <row r="214" spans="10:26" x14ac:dyDescent="0.25">
      <c r="J214">
        <v>1351.077049</v>
      </c>
      <c r="K214" s="2">
        <v>1</v>
      </c>
      <c r="L214">
        <f t="shared" si="8"/>
        <v>36.756999999999998</v>
      </c>
      <c r="X214">
        <v>10.510014188812299</v>
      </c>
      <c r="Y214" s="2">
        <v>1</v>
      </c>
      <c r="Z214">
        <f t="shared" si="9"/>
        <v>36680.999999999978</v>
      </c>
    </row>
    <row r="215" spans="10:26" x14ac:dyDescent="0.25">
      <c r="J215">
        <v>1371.5912249999999</v>
      </c>
      <c r="K215" s="2">
        <v>1</v>
      </c>
      <c r="L215">
        <f t="shared" si="8"/>
        <v>37.034999999999997</v>
      </c>
      <c r="X215">
        <v>10.512083962693172</v>
      </c>
      <c r="Y215" s="2">
        <v>1</v>
      </c>
      <c r="Z215">
        <f t="shared" si="9"/>
        <v>36756.999999999978</v>
      </c>
    </row>
    <row r="216" spans="10:26" x14ac:dyDescent="0.25">
      <c r="J216">
        <v>1373.147136</v>
      </c>
      <c r="K216" s="2">
        <v>1</v>
      </c>
      <c r="L216">
        <f t="shared" si="8"/>
        <v>37.055999999999997</v>
      </c>
      <c r="X216">
        <v>10.519618690447389</v>
      </c>
      <c r="Y216" s="2">
        <v>1</v>
      </c>
      <c r="Z216">
        <f t="shared" si="9"/>
        <v>37034.999999999993</v>
      </c>
    </row>
    <row r="217" spans="10:26" x14ac:dyDescent="0.25">
      <c r="J217">
        <v>1396.9653760000001</v>
      </c>
      <c r="K217" s="2">
        <v>1</v>
      </c>
      <c r="L217">
        <f t="shared" si="8"/>
        <v>37.376000000000005</v>
      </c>
      <c r="X217">
        <v>10.520185560932667</v>
      </c>
      <c r="Y217" s="2">
        <v>1</v>
      </c>
      <c r="Z217">
        <f t="shared" si="9"/>
        <v>37056</v>
      </c>
    </row>
    <row r="218" spans="10:26" x14ac:dyDescent="0.25">
      <c r="J218">
        <v>1401.3792249999999</v>
      </c>
      <c r="K218" s="2">
        <v>1</v>
      </c>
      <c r="L218">
        <f t="shared" si="8"/>
        <v>37.435000000000002</v>
      </c>
      <c r="X218">
        <v>10.5287840661879</v>
      </c>
      <c r="Y218" s="2">
        <v>1</v>
      </c>
      <c r="Z218">
        <f t="shared" si="9"/>
        <v>37376.000000000022</v>
      </c>
    </row>
    <row r="219" spans="10:26" x14ac:dyDescent="0.25">
      <c r="J219">
        <v>1405.950016</v>
      </c>
      <c r="K219" s="2">
        <v>1</v>
      </c>
      <c r="L219">
        <f t="shared" si="8"/>
        <v>37.496000000000002</v>
      </c>
      <c r="X219">
        <v>10.530361374664786</v>
      </c>
      <c r="Y219" s="2">
        <v>1</v>
      </c>
      <c r="Z219">
        <f t="shared" si="9"/>
        <v>37435</v>
      </c>
    </row>
    <row r="220" spans="10:26" x14ac:dyDescent="0.25">
      <c r="J220">
        <v>1528.7318009999999</v>
      </c>
      <c r="K220" s="2">
        <v>1</v>
      </c>
      <c r="L220">
        <f t="shared" si="8"/>
        <v>39.098999999999997</v>
      </c>
      <c r="X220">
        <v>10.531989539602542</v>
      </c>
      <c r="Y220" s="2">
        <v>1</v>
      </c>
      <c r="Z220">
        <f t="shared" si="9"/>
        <v>37495.999999999985</v>
      </c>
    </row>
    <row r="221" spans="10:26" x14ac:dyDescent="0.25">
      <c r="J221">
        <v>1532.7225000000001</v>
      </c>
      <c r="K221" s="2">
        <v>1</v>
      </c>
      <c r="L221">
        <f t="shared" si="8"/>
        <v>39.15</v>
      </c>
      <c r="X221">
        <v>10.57385217019883</v>
      </c>
      <c r="Y221" s="2">
        <v>1</v>
      </c>
      <c r="Z221">
        <f t="shared" si="9"/>
        <v>39099.000000000007</v>
      </c>
    </row>
    <row r="222" spans="10:26" x14ac:dyDescent="0.25">
      <c r="J222">
        <v>1537.2672640000001</v>
      </c>
      <c r="K222" s="2">
        <v>1</v>
      </c>
      <c r="L222">
        <f t="shared" si="8"/>
        <v>39.207999999999998</v>
      </c>
      <c r="X222">
        <v>10.575155701418948</v>
      </c>
      <c r="Y222" s="2">
        <v>1</v>
      </c>
      <c r="Z222">
        <f t="shared" si="9"/>
        <v>39149.999999999971</v>
      </c>
    </row>
    <row r="223" spans="10:26" x14ac:dyDescent="0.25">
      <c r="J223">
        <v>1561.6723239999999</v>
      </c>
      <c r="K223" s="2">
        <v>1</v>
      </c>
      <c r="L223">
        <f t="shared" si="8"/>
        <v>39.518000000000001</v>
      </c>
      <c r="X223">
        <v>10.576636086589383</v>
      </c>
      <c r="Y223" s="2">
        <v>1</v>
      </c>
      <c r="Z223">
        <f t="shared" si="9"/>
        <v>39208</v>
      </c>
    </row>
    <row r="224" spans="10:26" x14ac:dyDescent="0.25">
      <c r="J224">
        <v>1572.1224999999999</v>
      </c>
      <c r="K224" s="2">
        <v>1</v>
      </c>
      <c r="L224">
        <f t="shared" si="8"/>
        <v>39.65</v>
      </c>
      <c r="X224">
        <v>10.584511543293763</v>
      </c>
      <c r="Y224" s="2">
        <v>1</v>
      </c>
      <c r="Z224">
        <f t="shared" si="9"/>
        <v>39518.000000000007</v>
      </c>
    </row>
    <row r="225" spans="10:26" x14ac:dyDescent="0.25">
      <c r="J225">
        <v>1578.8702249999999</v>
      </c>
      <c r="K225" s="2">
        <v>1</v>
      </c>
      <c r="L225">
        <f t="shared" si="8"/>
        <v>39.734999999999999</v>
      </c>
      <c r="X225">
        <v>10.587846227062993</v>
      </c>
      <c r="Y225" s="2">
        <v>1</v>
      </c>
      <c r="Z225">
        <f t="shared" si="9"/>
        <v>39649.999999999964</v>
      </c>
    </row>
    <row r="226" spans="10:26" x14ac:dyDescent="0.25">
      <c r="J226">
        <v>1598.160529</v>
      </c>
      <c r="K226" s="2">
        <v>1</v>
      </c>
      <c r="L226">
        <f t="shared" si="8"/>
        <v>39.976999999999997</v>
      </c>
      <c r="X226">
        <v>10.589987690374279</v>
      </c>
      <c r="Y226" s="2">
        <v>1</v>
      </c>
      <c r="Z226">
        <f t="shared" si="9"/>
        <v>39734.999999999985</v>
      </c>
    </row>
    <row r="227" spans="10:26" x14ac:dyDescent="0.25">
      <c r="J227">
        <v>1601.0401690000001</v>
      </c>
      <c r="K227" s="2">
        <v>1</v>
      </c>
      <c r="L227">
        <f t="shared" si="8"/>
        <v>40.012999999999998</v>
      </c>
      <c r="X227">
        <v>10.596059567720177</v>
      </c>
      <c r="Y227" s="2">
        <v>1</v>
      </c>
      <c r="Z227">
        <f t="shared" si="9"/>
        <v>39977.000000000029</v>
      </c>
    </row>
    <row r="228" spans="10:26" x14ac:dyDescent="0.25">
      <c r="J228">
        <v>2055.443569</v>
      </c>
      <c r="K228" s="2">
        <v>1</v>
      </c>
      <c r="L228">
        <f t="shared" si="8"/>
        <v>45.337000000000003</v>
      </c>
      <c r="X228">
        <v>10.596959680295013</v>
      </c>
      <c r="Y228" s="2">
        <v>1</v>
      </c>
      <c r="Z228">
        <f t="shared" si="9"/>
        <v>40013</v>
      </c>
    </row>
    <row r="229" spans="10:26" x14ac:dyDescent="0.25">
      <c r="J229">
        <v>2071.1601000000001</v>
      </c>
      <c r="K229" s="2">
        <v>1</v>
      </c>
      <c r="L229">
        <f t="shared" si="8"/>
        <v>45.51</v>
      </c>
      <c r="X229">
        <v>10.72187875513222</v>
      </c>
      <c r="Y229" s="2">
        <v>1</v>
      </c>
      <c r="Z229">
        <f t="shared" si="9"/>
        <v>45337.000000000029</v>
      </c>
    </row>
    <row r="230" spans="10:26" x14ac:dyDescent="0.25">
      <c r="J230">
        <v>2089.769796</v>
      </c>
      <c r="K230" s="2">
        <v>1</v>
      </c>
      <c r="L230">
        <f t="shared" si="8"/>
        <v>45.713999999999999</v>
      </c>
      <c r="X230">
        <v>10.725687361010687</v>
      </c>
      <c r="Y230" s="2">
        <v>1</v>
      </c>
      <c r="Z230">
        <f t="shared" si="9"/>
        <v>45509.999999999964</v>
      </c>
    </row>
    <row r="231" spans="10:26" x14ac:dyDescent="0.25">
      <c r="J231">
        <v>2099.1058560000001</v>
      </c>
      <c r="K231" s="2">
        <v>1</v>
      </c>
      <c r="L231">
        <f t="shared" si="8"/>
        <v>45.816000000000003</v>
      </c>
      <c r="X231">
        <v>10.730159875701064</v>
      </c>
      <c r="Y231" s="2">
        <v>1</v>
      </c>
      <c r="Z231">
        <f t="shared" si="9"/>
        <v>45713.999999999978</v>
      </c>
    </row>
    <row r="232" spans="10:26" x14ac:dyDescent="0.25">
      <c r="J232">
        <v>2619.187684</v>
      </c>
      <c r="K232" s="2">
        <v>1</v>
      </c>
      <c r="L232">
        <f t="shared" si="8"/>
        <v>51.177999999999997</v>
      </c>
      <c r="X232">
        <v>10.732388654073693</v>
      </c>
      <c r="Y232" s="2">
        <v>1</v>
      </c>
      <c r="Z232">
        <f t="shared" si="9"/>
        <v>45816</v>
      </c>
    </row>
    <row r="233" spans="10:26" x14ac:dyDescent="0.25">
      <c r="J233">
        <v>2649.4697289999999</v>
      </c>
      <c r="K233" s="2">
        <v>1</v>
      </c>
      <c r="L233">
        <f t="shared" si="8"/>
        <v>51.472999999999999</v>
      </c>
      <c r="X233">
        <v>10.843065031185473</v>
      </c>
      <c r="Y233" s="2">
        <v>1</v>
      </c>
      <c r="Z233">
        <f t="shared" si="9"/>
        <v>51178.000000000044</v>
      </c>
    </row>
    <row r="234" spans="10:26" x14ac:dyDescent="0.25">
      <c r="J234">
        <v>2702.232289</v>
      </c>
      <c r="K234" s="2">
        <v>1</v>
      </c>
      <c r="L234">
        <f t="shared" si="8"/>
        <v>51.982999999999997</v>
      </c>
      <c r="X234">
        <v>10.848812677328631</v>
      </c>
      <c r="Y234" s="2">
        <v>1</v>
      </c>
      <c r="Z234">
        <f t="shared" si="9"/>
        <v>51473.000000000007</v>
      </c>
    </row>
    <row r="235" spans="10:26" x14ac:dyDescent="0.25">
      <c r="J235">
        <v>2724.004864</v>
      </c>
      <c r="K235" s="2">
        <v>1</v>
      </c>
      <c r="L235">
        <f t="shared" si="8"/>
        <v>52.192</v>
      </c>
      <c r="X235">
        <v>10.858672021035643</v>
      </c>
      <c r="Y235" s="2">
        <v>1</v>
      </c>
      <c r="Z235">
        <f t="shared" si="9"/>
        <v>51983.000000000029</v>
      </c>
    </row>
    <row r="236" spans="10:26" x14ac:dyDescent="0.25">
      <c r="J236">
        <v>3517.9133440000001</v>
      </c>
      <c r="K236" s="2">
        <v>1</v>
      </c>
      <c r="L236">
        <f t="shared" si="8"/>
        <v>59.311999999999998</v>
      </c>
      <c r="X236">
        <v>10.86268450542074</v>
      </c>
      <c r="Y236" s="2">
        <v>1</v>
      </c>
      <c r="Z236">
        <f t="shared" si="9"/>
        <v>52191.999999999964</v>
      </c>
    </row>
    <row r="237" spans="10:26" x14ac:dyDescent="0.25">
      <c r="J237">
        <v>3549.6572409999999</v>
      </c>
      <c r="K237" s="2">
        <v>1</v>
      </c>
      <c r="L237">
        <f t="shared" si="8"/>
        <v>59.579000000000001</v>
      </c>
      <c r="X237">
        <v>10.990566925390514</v>
      </c>
      <c r="Y237" s="2">
        <v>1</v>
      </c>
      <c r="Z237">
        <f t="shared" si="9"/>
        <v>59312.000000000022</v>
      </c>
    </row>
    <row r="238" spans="10:26" x14ac:dyDescent="0.25">
      <c r="J238">
        <v>3613.0918809999998</v>
      </c>
      <c r="K238" s="2">
        <v>1</v>
      </c>
      <c r="L238">
        <f t="shared" si="8"/>
        <v>60.109000000000002</v>
      </c>
      <c r="X238">
        <v>10.995058441970661</v>
      </c>
      <c r="Y238" s="2">
        <v>1</v>
      </c>
      <c r="Z238">
        <f t="shared" si="9"/>
        <v>59579.000000000022</v>
      </c>
    </row>
    <row r="239" spans="10:26" x14ac:dyDescent="0.25">
      <c r="J239">
        <v>3701.7489639999999</v>
      </c>
      <c r="K239" s="2">
        <v>1</v>
      </c>
      <c r="L239">
        <f t="shared" si="8"/>
        <v>60.841999999999999</v>
      </c>
      <c r="X239">
        <v>11.003914859727798</v>
      </c>
      <c r="Y239" s="2">
        <v>1</v>
      </c>
      <c r="Z239">
        <f t="shared" si="9"/>
        <v>60109.000000000015</v>
      </c>
    </row>
    <row r="240" spans="10:26" x14ac:dyDescent="0.25">
      <c r="J240">
        <v>4397.5465960000001</v>
      </c>
      <c r="K240" s="2">
        <v>1</v>
      </c>
      <c r="L240">
        <f t="shared" si="8"/>
        <v>66.314000000000007</v>
      </c>
      <c r="X240">
        <v>11.016035618942716</v>
      </c>
      <c r="Y240" s="2">
        <v>1</v>
      </c>
      <c r="Z240">
        <f t="shared" si="9"/>
        <v>60841.999999999978</v>
      </c>
    </row>
    <row r="241" spans="10:26" x14ac:dyDescent="0.25">
      <c r="J241">
        <v>4469.0562010000003</v>
      </c>
      <c r="K241" s="2">
        <v>1</v>
      </c>
      <c r="L241">
        <f t="shared" si="8"/>
        <v>66.850999999999999</v>
      </c>
      <c r="X241">
        <v>11.102156315270157</v>
      </c>
      <c r="Y241" s="2">
        <v>1</v>
      </c>
      <c r="Z241">
        <f t="shared" si="9"/>
        <v>66313.999999999956</v>
      </c>
    </row>
    <row r="242" spans="10:26" x14ac:dyDescent="0.25">
      <c r="J242">
        <v>4523.7730810000003</v>
      </c>
      <c r="K242" s="2">
        <v>1</v>
      </c>
      <c r="L242">
        <f t="shared" si="8"/>
        <v>67.259</v>
      </c>
      <c r="X242">
        <v>11.110221541281334</v>
      </c>
      <c r="Y242" s="2">
        <v>1</v>
      </c>
      <c r="Z242">
        <f t="shared" si="9"/>
        <v>66851.000000000044</v>
      </c>
    </row>
    <row r="243" spans="10:26" x14ac:dyDescent="0.25">
      <c r="J243">
        <v>4552.7406760000003</v>
      </c>
      <c r="K243" s="2">
        <v>1</v>
      </c>
      <c r="L243">
        <f t="shared" si="8"/>
        <v>67.474000000000004</v>
      </c>
      <c r="X243">
        <v>11.116306117506067</v>
      </c>
      <c r="Y243" s="2">
        <v>1</v>
      </c>
      <c r="Z243">
        <f t="shared" si="9"/>
        <v>67259</v>
      </c>
    </row>
    <row r="244" spans="10:26" x14ac:dyDescent="0.25">
      <c r="J244">
        <v>8041.7849759999999</v>
      </c>
      <c r="K244" s="2">
        <v>1</v>
      </c>
      <c r="L244">
        <f t="shared" si="8"/>
        <v>89.676000000000002</v>
      </c>
      <c r="X244">
        <v>11.119497617472568</v>
      </c>
      <c r="Y244" s="2">
        <v>1</v>
      </c>
      <c r="Z244">
        <f t="shared" si="9"/>
        <v>67474.000000000058</v>
      </c>
    </row>
    <row r="245" spans="10:26" x14ac:dyDescent="0.25">
      <c r="J245">
        <v>8059.909729</v>
      </c>
      <c r="K245" s="2">
        <v>1</v>
      </c>
      <c r="L245">
        <f t="shared" si="8"/>
        <v>89.777000000000001</v>
      </c>
      <c r="X245">
        <v>11.403958453718291</v>
      </c>
      <c r="Y245" s="2">
        <v>1</v>
      </c>
      <c r="Z245">
        <f t="shared" si="9"/>
        <v>89676.000000000029</v>
      </c>
    </row>
    <row r="246" spans="10:26" x14ac:dyDescent="0.25">
      <c r="J246">
        <v>8356.5193959999997</v>
      </c>
      <c r="K246" s="2">
        <v>1</v>
      </c>
      <c r="L246">
        <f t="shared" si="8"/>
        <v>91.414000000000001</v>
      </c>
      <c r="X246">
        <v>11.405084096763149</v>
      </c>
      <c r="Y246" s="2">
        <v>1</v>
      </c>
      <c r="Z246">
        <f t="shared" si="9"/>
        <v>89776.999999999985</v>
      </c>
    </row>
    <row r="247" spans="10:26" x14ac:dyDescent="0.25">
      <c r="J247">
        <v>8475.595969</v>
      </c>
      <c r="K247" s="2">
        <v>1</v>
      </c>
      <c r="L247">
        <f t="shared" si="8"/>
        <v>92.063000000000002</v>
      </c>
      <c r="X247">
        <v>11.423153918578997</v>
      </c>
      <c r="Y247" s="2">
        <v>1</v>
      </c>
      <c r="Z247">
        <f t="shared" si="9"/>
        <v>91414.000000000058</v>
      </c>
    </row>
    <row r="248" spans="10:26" x14ac:dyDescent="0.25">
      <c r="J248">
        <v>8521.5053439999992</v>
      </c>
      <c r="K248" s="2">
        <v>1</v>
      </c>
      <c r="L248">
        <f t="shared" si="8"/>
        <v>92.311999999999998</v>
      </c>
      <c r="X248">
        <v>11.430228404283245</v>
      </c>
      <c r="Y248" s="2">
        <v>1</v>
      </c>
      <c r="Z248">
        <f t="shared" si="9"/>
        <v>92062.999999999956</v>
      </c>
    </row>
    <row r="249" spans="10:26" x14ac:dyDescent="0.25">
      <c r="J249">
        <v>8728.4174760000005</v>
      </c>
      <c r="K249" s="2">
        <v>1</v>
      </c>
      <c r="L249">
        <f t="shared" si="8"/>
        <v>93.426000000000002</v>
      </c>
      <c r="X249">
        <v>11.432929422874503</v>
      </c>
      <c r="Y249" s="2">
        <v>1</v>
      </c>
      <c r="Z249">
        <f t="shared" si="9"/>
        <v>92311.999999999942</v>
      </c>
    </row>
    <row r="250" spans="10:26" x14ac:dyDescent="0.25">
      <c r="J250">
        <v>8732.5287040000003</v>
      </c>
      <c r="K250" s="2">
        <v>1</v>
      </c>
      <c r="L250">
        <f t="shared" si="8"/>
        <v>93.448000000000008</v>
      </c>
      <c r="X250">
        <v>11.44492495806948</v>
      </c>
      <c r="Y250" s="2">
        <v>1</v>
      </c>
      <c r="Z250">
        <f t="shared" si="9"/>
        <v>93426.000000000029</v>
      </c>
    </row>
    <row r="251" spans="10:26" x14ac:dyDescent="0.25">
      <c r="J251">
        <v>8996.1431040000007</v>
      </c>
      <c r="K251" s="2">
        <v>1</v>
      </c>
      <c r="L251">
        <f t="shared" si="8"/>
        <v>94.847999999999999</v>
      </c>
      <c r="X251">
        <v>11.445160410835532</v>
      </c>
      <c r="Y251" s="2">
        <v>1</v>
      </c>
      <c r="Z251">
        <f t="shared" si="9"/>
        <v>93448.000000000015</v>
      </c>
    </row>
    <row r="252" spans="10:26" x14ac:dyDescent="0.25">
      <c r="J252">
        <v>9882.3480999999992</v>
      </c>
      <c r="K252" s="2">
        <v>1</v>
      </c>
      <c r="L252">
        <f t="shared" si="8"/>
        <v>99.41</v>
      </c>
      <c r="X252">
        <v>11.460030889215703</v>
      </c>
      <c r="Y252" s="2">
        <v>1</v>
      </c>
      <c r="Z252">
        <f t="shared" si="9"/>
        <v>94847.999999999942</v>
      </c>
    </row>
    <row r="253" spans="10:26" x14ac:dyDescent="0.25">
      <c r="J253">
        <v>9939.4918089999992</v>
      </c>
      <c r="K253" s="2">
        <v>1</v>
      </c>
      <c r="L253">
        <f t="shared" si="8"/>
        <v>99.697000000000003</v>
      </c>
      <c r="X253">
        <v>11.507007991206191</v>
      </c>
      <c r="Y253" s="2">
        <v>1</v>
      </c>
      <c r="Z253">
        <f t="shared" si="9"/>
        <v>99409.999999999985</v>
      </c>
    </row>
    <row r="254" spans="10:26" x14ac:dyDescent="0.25">
      <c r="J254">
        <v>10052.268120999999</v>
      </c>
      <c r="K254" s="2">
        <v>1</v>
      </c>
      <c r="L254">
        <f t="shared" si="8"/>
        <v>100.261</v>
      </c>
      <c r="X254">
        <v>11.509890865226396</v>
      </c>
      <c r="Y254" s="2">
        <v>1</v>
      </c>
      <c r="Z254">
        <f t="shared" si="9"/>
        <v>99696.999999999985</v>
      </c>
    </row>
    <row r="255" spans="10:26" x14ac:dyDescent="0.25">
      <c r="J255">
        <v>13150.814329000001</v>
      </c>
      <c r="K255" s="2">
        <v>1</v>
      </c>
      <c r="L255">
        <f t="shared" si="8"/>
        <v>114.67700000000001</v>
      </c>
      <c r="X255">
        <v>11.515532064835178</v>
      </c>
      <c r="Y255" s="2">
        <v>1</v>
      </c>
      <c r="Z255">
        <f t="shared" si="9"/>
        <v>100260.99999999991</v>
      </c>
    </row>
    <row r="256" spans="10:26" x14ac:dyDescent="0.25">
      <c r="J256">
        <v>13462.728841</v>
      </c>
      <c r="K256" s="2">
        <v>1</v>
      </c>
      <c r="L256">
        <f t="shared" si="8"/>
        <v>116.029</v>
      </c>
      <c r="X256">
        <v>11.649874759906268</v>
      </c>
      <c r="Y256" s="2">
        <v>1</v>
      </c>
      <c r="Z256">
        <f t="shared" si="9"/>
        <v>114677.00000000007</v>
      </c>
    </row>
    <row r="257" spans="7:26" x14ac:dyDescent="0.25">
      <c r="J257">
        <v>13779.942544</v>
      </c>
      <c r="K257" s="2">
        <v>1</v>
      </c>
      <c r="L257">
        <f t="shared" si="8"/>
        <v>117.38799999999999</v>
      </c>
      <c r="X257">
        <v>11.661595438843708</v>
      </c>
      <c r="Y257" s="2">
        <v>1</v>
      </c>
      <c r="Z257">
        <f t="shared" si="9"/>
        <v>116028.9999999999</v>
      </c>
    </row>
    <row r="258" spans="7:26" x14ac:dyDescent="0.25">
      <c r="J258">
        <v>14147.437249000001</v>
      </c>
      <c r="K258" s="2">
        <v>1</v>
      </c>
      <c r="L258">
        <f t="shared" ref="L258:L270" si="10">SQRT(J258)</f>
        <v>118.943</v>
      </c>
      <c r="X258">
        <v>11.673239966501093</v>
      </c>
      <c r="Y258" s="2">
        <v>1</v>
      </c>
      <c r="Z258">
        <f t="shared" ref="Z258:Z271" si="11">EXP(X258)</f>
        <v>117388</v>
      </c>
    </row>
    <row r="259" spans="7:26" x14ac:dyDescent="0.25">
      <c r="J259">
        <v>15587.272800999999</v>
      </c>
      <c r="K259" s="2">
        <v>1</v>
      </c>
      <c r="L259">
        <f t="shared" si="10"/>
        <v>124.84899999999999</v>
      </c>
      <c r="X259">
        <v>11.686399665743908</v>
      </c>
      <c r="Y259" s="2">
        <v>1</v>
      </c>
      <c r="Z259">
        <f t="shared" si="11"/>
        <v>118943.00000000001</v>
      </c>
    </row>
    <row r="260" spans="7:26" x14ac:dyDescent="0.25">
      <c r="J260">
        <v>15645.756889</v>
      </c>
      <c r="K260" s="2">
        <v>1</v>
      </c>
      <c r="L260">
        <f t="shared" si="10"/>
        <v>125.083</v>
      </c>
      <c r="X260">
        <v>11.734860286064308</v>
      </c>
      <c r="Y260" s="2">
        <v>1</v>
      </c>
      <c r="Z260">
        <f t="shared" si="11"/>
        <v>124848.99999999991</v>
      </c>
    </row>
    <row r="261" spans="7:26" x14ac:dyDescent="0.25">
      <c r="G261">
        <f>20/270</f>
        <v>7.407407407407407E-2</v>
      </c>
      <c r="J261">
        <v>15907.515625</v>
      </c>
      <c r="K261" s="2">
        <v>1</v>
      </c>
      <c r="L261">
        <f t="shared" si="10"/>
        <v>126.125</v>
      </c>
      <c r="X261">
        <v>11.736732795933975</v>
      </c>
      <c r="Y261" s="2">
        <v>1</v>
      </c>
      <c r="Z261">
        <f t="shared" si="11"/>
        <v>125083.00000000001</v>
      </c>
    </row>
    <row r="262" spans="7:26" x14ac:dyDescent="0.25">
      <c r="G262">
        <f>5/68</f>
        <v>7.3529411764705885E-2</v>
      </c>
      <c r="J262">
        <v>16317.507600000001</v>
      </c>
      <c r="K262" s="2">
        <v>1</v>
      </c>
      <c r="L262">
        <f t="shared" si="10"/>
        <v>127.74000000000001</v>
      </c>
      <c r="X262">
        <v>11.745028757655911</v>
      </c>
      <c r="Y262" s="2">
        <v>1</v>
      </c>
      <c r="Z262">
        <f t="shared" si="11"/>
        <v>126125.0000000001</v>
      </c>
    </row>
    <row r="263" spans="7:26" x14ac:dyDescent="0.25">
      <c r="J263">
        <v>19659.404944000002</v>
      </c>
      <c r="K263" s="2">
        <v>1</v>
      </c>
      <c r="L263">
        <f t="shared" si="10"/>
        <v>140.21200000000002</v>
      </c>
      <c r="X263">
        <v>11.75775222711558</v>
      </c>
      <c r="Y263" s="2">
        <v>1</v>
      </c>
      <c r="Z263">
        <f t="shared" si="11"/>
        <v>127739.99999999994</v>
      </c>
    </row>
    <row r="264" spans="7:26" x14ac:dyDescent="0.25">
      <c r="J264">
        <v>20023.665024999998</v>
      </c>
      <c r="K264" s="2">
        <v>1</v>
      </c>
      <c r="L264">
        <f t="shared" si="10"/>
        <v>141.505</v>
      </c>
      <c r="X264">
        <v>11.850910841931253</v>
      </c>
      <c r="Y264" s="2">
        <v>1</v>
      </c>
      <c r="Z264">
        <f t="shared" si="11"/>
        <v>140212.00000000009</v>
      </c>
    </row>
    <row r="265" spans="7:26" x14ac:dyDescent="0.25">
      <c r="J265">
        <v>20322.783363999999</v>
      </c>
      <c r="K265" s="2">
        <v>1</v>
      </c>
      <c r="L265">
        <f t="shared" si="10"/>
        <v>142.55799999999999</v>
      </c>
      <c r="X265">
        <v>11.860090331130184</v>
      </c>
      <c r="Y265" s="2">
        <v>1</v>
      </c>
      <c r="Z265">
        <f t="shared" si="11"/>
        <v>141504.99999999994</v>
      </c>
    </row>
    <row r="266" spans="7:26" x14ac:dyDescent="0.25">
      <c r="J266">
        <v>20609.473600000001</v>
      </c>
      <c r="K266" s="2">
        <v>1</v>
      </c>
      <c r="L266">
        <f t="shared" si="10"/>
        <v>143.56</v>
      </c>
      <c r="X266">
        <v>11.86750421342553</v>
      </c>
      <c r="Y266" s="2">
        <v>1</v>
      </c>
      <c r="Z266">
        <f t="shared" si="11"/>
        <v>142557.99999999991</v>
      </c>
    </row>
    <row r="267" spans="7:26" x14ac:dyDescent="0.25">
      <c r="J267">
        <v>28755.680625000001</v>
      </c>
      <c r="K267" s="2">
        <v>1</v>
      </c>
      <c r="L267">
        <f t="shared" si="10"/>
        <v>169.57499999999999</v>
      </c>
      <c r="X267">
        <v>11.874508345261544</v>
      </c>
      <c r="Y267" s="2">
        <v>1</v>
      </c>
      <c r="Z267">
        <f t="shared" si="11"/>
        <v>143560.00000000012</v>
      </c>
    </row>
    <row r="268" spans="7:26" x14ac:dyDescent="0.25">
      <c r="J268">
        <v>29035.137609000001</v>
      </c>
      <c r="K268" s="2">
        <v>1</v>
      </c>
      <c r="L268">
        <f t="shared" si="10"/>
        <v>170.39699999999999</v>
      </c>
      <c r="X268">
        <v>12.041050585814281</v>
      </c>
      <c r="Y268" s="2">
        <v>1</v>
      </c>
      <c r="Z268">
        <f t="shared" si="11"/>
        <v>169575.00000000012</v>
      </c>
    </row>
    <row r="269" spans="7:26" x14ac:dyDescent="0.25">
      <c r="J269">
        <v>29410.878015999999</v>
      </c>
      <c r="K269" s="2">
        <v>1</v>
      </c>
      <c r="L269">
        <f t="shared" si="10"/>
        <v>171.49600000000001</v>
      </c>
      <c r="X269">
        <v>12.045886287588569</v>
      </c>
      <c r="Y269" s="2">
        <v>1</v>
      </c>
      <c r="Z269">
        <f t="shared" si="11"/>
        <v>170397.00000000012</v>
      </c>
    </row>
    <row r="270" spans="7:26" x14ac:dyDescent="0.25">
      <c r="J270">
        <v>29907.551844000001</v>
      </c>
      <c r="K270" s="2">
        <v>1</v>
      </c>
      <c r="L270">
        <f t="shared" si="10"/>
        <v>172.93800000000002</v>
      </c>
      <c r="X270">
        <v>12.052315221700972</v>
      </c>
      <c r="Y270" s="2">
        <v>1</v>
      </c>
      <c r="Z270">
        <f t="shared" si="11"/>
        <v>171496.00000000015</v>
      </c>
    </row>
    <row r="271" spans="7:26" x14ac:dyDescent="0.25">
      <c r="X271">
        <v>12.060688427743028</v>
      </c>
      <c r="Y271" s="2">
        <v>1</v>
      </c>
      <c r="Z271">
        <f t="shared" si="11"/>
        <v>172937.99999999997</v>
      </c>
    </row>
    <row r="273" spans="24:25" x14ac:dyDescent="0.25">
      <c r="X273">
        <v>6.7452363494843626</v>
      </c>
      <c r="Y273">
        <v>0</v>
      </c>
    </row>
    <row r="274" spans="24:25" x14ac:dyDescent="0.25">
      <c r="X274">
        <v>1.394833914147497</v>
      </c>
      <c r="Y274">
        <v>0.49739788270996521</v>
      </c>
    </row>
    <row r="275" spans="24:25" x14ac:dyDescent="0.25">
      <c r="X275">
        <v>9.2432274332698121</v>
      </c>
      <c r="Y275">
        <v>0.44074074074074077</v>
      </c>
    </row>
    <row r="276" spans="24:25" x14ac:dyDescent="0.25">
      <c r="X276">
        <v>12.060688427743028</v>
      </c>
      <c r="Y276">
        <v>1</v>
      </c>
    </row>
    <row r="279" spans="24:25" x14ac:dyDescent="0.25">
      <c r="X279">
        <v>1</v>
      </c>
      <c r="Y279" t="e">
        <v>#DIV/0!</v>
      </c>
    </row>
    <row r="282" spans="24:25" x14ac:dyDescent="0.25">
      <c r="Y282" s="2">
        <v>0.86222058762117115</v>
      </c>
    </row>
  </sheetData>
  <sortState ref="O1:Q68">
    <sortCondition ref="Q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AJ274"/>
  <sheetViews>
    <sheetView topLeftCell="Q1" workbookViewId="0">
      <selection activeCell="AJ1" sqref="AG1:AJ1048576"/>
    </sheetView>
  </sheetViews>
  <sheetFormatPr defaultRowHeight="15.75" x14ac:dyDescent="0.25"/>
  <cols>
    <col min="1" max="7" width="9.140625" style="17"/>
    <col min="8" max="8" width="13.140625" style="17" customWidth="1"/>
    <col min="9" max="25" width="9.140625" style="17"/>
    <col min="26" max="26" width="14.5703125" customWidth="1"/>
    <col min="29" max="32" width="9.140625" style="17"/>
    <col min="33" max="33" width="15.140625" bestFit="1" customWidth="1"/>
    <col min="34" max="34" width="14.5703125" customWidth="1"/>
    <col min="37" max="16384" width="9.140625" style="17"/>
  </cols>
  <sheetData>
    <row r="1" spans="9:36" x14ac:dyDescent="0.25">
      <c r="AG1" t="s">
        <v>1</v>
      </c>
      <c r="AH1" t="s">
        <v>2</v>
      </c>
      <c r="AI1" t="s">
        <v>3</v>
      </c>
      <c r="AJ1" t="s">
        <v>6</v>
      </c>
    </row>
    <row r="3" spans="9:36" x14ac:dyDescent="0.25">
      <c r="AG3">
        <v>5381.2749999999996</v>
      </c>
      <c r="AH3">
        <v>11166</v>
      </c>
      <c r="AI3">
        <v>8806</v>
      </c>
      <c r="AJ3">
        <v>2.6447131917642435</v>
      </c>
    </row>
    <row r="4" spans="9:36" x14ac:dyDescent="0.25">
      <c r="AG4">
        <v>840.30399999999997</v>
      </c>
      <c r="AH4">
        <v>5828</v>
      </c>
      <c r="AI4">
        <v>2453</v>
      </c>
      <c r="AJ4">
        <v>1.9133381676315162</v>
      </c>
    </row>
    <row r="5" spans="9:36" x14ac:dyDescent="0.25">
      <c r="AG5">
        <v>1111.018</v>
      </c>
      <c r="AH5">
        <v>15299</v>
      </c>
      <c r="AI5">
        <v>10350</v>
      </c>
      <c r="AJ5">
        <v>5.8057673586453706</v>
      </c>
    </row>
    <row r="6" spans="9:36" x14ac:dyDescent="0.25">
      <c r="AG6">
        <v>2116</v>
      </c>
      <c r="AH6">
        <v>9625</v>
      </c>
      <c r="AI6">
        <v>3743</v>
      </c>
      <c r="AJ6">
        <v>26.281072027886214</v>
      </c>
    </row>
    <row r="7" spans="9:36" x14ac:dyDescent="0.25">
      <c r="I7" s="17" t="s">
        <v>108</v>
      </c>
      <c r="J7" s="17">
        <v>-8.5380642131530488E-3</v>
      </c>
      <c r="K7" s="17">
        <v>5.5322286082561845E-2</v>
      </c>
      <c r="L7" s="17">
        <v>4.974240887829675E-2</v>
      </c>
      <c r="M7" s="17">
        <v>0.19542896078805508</v>
      </c>
      <c r="N7" s="17">
        <v>0.21591132806840682</v>
      </c>
      <c r="O7" s="17">
        <v>-6.7579876968590705E-2</v>
      </c>
      <c r="P7" s="17">
        <v>-0.18959165329134503</v>
      </c>
      <c r="Q7" s="17">
        <v>-0.11477227315753295</v>
      </c>
      <c r="R7" s="17">
        <v>0.19152288054040273</v>
      </c>
      <c r="S7" s="17">
        <v>0.30823482702736643</v>
      </c>
      <c r="AG7">
        <v>1009</v>
      </c>
      <c r="AH7">
        <v>14676</v>
      </c>
      <c r="AI7">
        <v>9059</v>
      </c>
      <c r="AJ7">
        <v>1.2629657322392078</v>
      </c>
    </row>
    <row r="8" spans="9:36" x14ac:dyDescent="0.25">
      <c r="J8" s="17" t="s">
        <v>79</v>
      </c>
      <c r="K8" s="17">
        <v>1.1667959464508841E-2</v>
      </c>
      <c r="L8" s="17">
        <v>1.2524415596485502E-2</v>
      </c>
      <c r="M8" s="17">
        <v>6.9877286548888501E-3</v>
      </c>
      <c r="N8" s="17">
        <v>4.1271027196887787E-3</v>
      </c>
      <c r="O8" s="17">
        <v>-4.8257778196366174E-2</v>
      </c>
      <c r="P8" s="17">
        <v>9.9976297121736807E-2</v>
      </c>
      <c r="Q8" s="17">
        <v>-2.9334860077098682E-3</v>
      </c>
      <c r="R8" s="17">
        <v>8.0186253330473162E-4</v>
      </c>
      <c r="S8" s="17">
        <v>6.3766816139957147E-2</v>
      </c>
      <c r="AG8">
        <v>438.89100000000002</v>
      </c>
      <c r="AH8">
        <v>3983</v>
      </c>
      <c r="AI8">
        <v>1791</v>
      </c>
      <c r="AJ8">
        <v>1.2138712251184371</v>
      </c>
    </row>
    <row r="9" spans="9:36" x14ac:dyDescent="0.25">
      <c r="K9" s="17" t="s">
        <v>105</v>
      </c>
      <c r="L9" s="17">
        <v>0.99690011056247663</v>
      </c>
      <c r="M9" s="17">
        <v>0.84837370221259645</v>
      </c>
      <c r="N9" s="17">
        <v>0.7386729827012849</v>
      </c>
      <c r="O9" s="17">
        <v>-8.5266393961656126E-2</v>
      </c>
      <c r="P9" s="17">
        <v>-0.34585846352328425</v>
      </c>
      <c r="Q9" s="17">
        <v>-0.23658014819669576</v>
      </c>
      <c r="R9" s="17">
        <v>0.59158692563782544</v>
      </c>
      <c r="S9" s="17">
        <v>0.27633220577695461</v>
      </c>
      <c r="Z9" s="15"/>
      <c r="AA9" s="15"/>
      <c r="AG9">
        <v>5266</v>
      </c>
      <c r="AH9" s="15">
        <v>13994</v>
      </c>
      <c r="AI9" s="15">
        <v>5516</v>
      </c>
      <c r="AJ9">
        <v>7.4</v>
      </c>
    </row>
    <row r="10" spans="9:36" x14ac:dyDescent="0.25">
      <c r="L10" s="17" t="s">
        <v>107</v>
      </c>
      <c r="M10" s="17">
        <v>0.84805573839296677</v>
      </c>
      <c r="N10" s="17">
        <v>0.74580790608478331</v>
      </c>
      <c r="O10" s="17">
        <v>-7.5603277642756123E-2</v>
      </c>
      <c r="P10" s="17">
        <v>-0.34951480417528058</v>
      </c>
      <c r="Q10" s="17">
        <v>-0.23895279320788562</v>
      </c>
      <c r="R10" s="17">
        <v>0.60552064470886102</v>
      </c>
      <c r="S10" s="17">
        <v>0.27377154734266085</v>
      </c>
      <c r="Z10" s="15"/>
      <c r="AA10" s="15"/>
      <c r="AG10">
        <v>3903.424</v>
      </c>
      <c r="AH10" s="15">
        <v>25948</v>
      </c>
      <c r="AI10" s="15">
        <v>14299</v>
      </c>
      <c r="AJ10">
        <v>2.7132628436433275</v>
      </c>
    </row>
    <row r="11" spans="9:36" x14ac:dyDescent="0.25">
      <c r="M11" s="17" t="s">
        <v>106</v>
      </c>
      <c r="N11" s="17">
        <v>0.86130838156321787</v>
      </c>
      <c r="O11" s="17">
        <v>-0.19260570542553487</v>
      </c>
      <c r="P11" s="17">
        <v>-0.36098370741427221</v>
      </c>
      <c r="Q11" s="17">
        <v>-0.21885763338341832</v>
      </c>
      <c r="R11" s="17">
        <v>0.76925689476563619</v>
      </c>
      <c r="S11" s="17">
        <v>0.47930692649296491</v>
      </c>
      <c r="AG11">
        <v>1490.154</v>
      </c>
      <c r="AH11">
        <v>3951</v>
      </c>
      <c r="AI11">
        <v>1056</v>
      </c>
      <c r="AJ11">
        <v>2.0038558401182582</v>
      </c>
    </row>
    <row r="12" spans="9:36" x14ac:dyDescent="0.25">
      <c r="N12" s="17" t="s">
        <v>135</v>
      </c>
      <c r="O12" s="17">
        <v>-5.2453404469358943E-2</v>
      </c>
      <c r="P12" s="17">
        <v>-0.36005653700077289</v>
      </c>
      <c r="Q12" s="17">
        <v>-4.258476130525031E-2</v>
      </c>
      <c r="R12" s="17">
        <v>0.63351871011080207</v>
      </c>
      <c r="S12" s="17">
        <v>0.48402985593949482</v>
      </c>
      <c r="AG12">
        <v>255.50800000000001</v>
      </c>
      <c r="AH12">
        <v>4777</v>
      </c>
      <c r="AI12">
        <v>1576</v>
      </c>
      <c r="AJ12">
        <v>10.664292604974396</v>
      </c>
    </row>
    <row r="13" spans="9:36" x14ac:dyDescent="0.25">
      <c r="O13" s="17" t="s">
        <v>77</v>
      </c>
      <c r="P13" s="17">
        <v>-0.53206652406731603</v>
      </c>
      <c r="Q13" s="17">
        <v>0.1974611792664942</v>
      </c>
      <c r="R13" s="17">
        <v>-0.2857557837727544</v>
      </c>
      <c r="S13" s="17">
        <v>0.2873147626907484</v>
      </c>
      <c r="AG13">
        <v>1122.5719999999999</v>
      </c>
      <c r="AH13">
        <v>4162</v>
      </c>
      <c r="AI13">
        <v>1211</v>
      </c>
      <c r="AJ13">
        <v>1.2138712251184369</v>
      </c>
    </row>
    <row r="14" spans="9:36" x14ac:dyDescent="0.25">
      <c r="P14" s="17" t="s">
        <v>78</v>
      </c>
      <c r="Q14" s="17">
        <v>-8.9086673259503077E-2</v>
      </c>
      <c r="R14" s="17">
        <v>-0.37395586546127718</v>
      </c>
      <c r="S14" s="17">
        <v>-0.6587259962262173</v>
      </c>
      <c r="AG14">
        <v>1807.9010000000001</v>
      </c>
      <c r="AH14">
        <v>9938</v>
      </c>
      <c r="AI14">
        <v>4213</v>
      </c>
      <c r="AJ14">
        <v>2.1338537290299495</v>
      </c>
    </row>
    <row r="15" spans="9:36" x14ac:dyDescent="0.25">
      <c r="Q15" s="17" t="s">
        <v>6</v>
      </c>
      <c r="R15" s="17">
        <v>-6.0173366289004097E-2</v>
      </c>
      <c r="S15" s="17">
        <v>-4.450679084018129E-2</v>
      </c>
      <c r="AG15">
        <v>2284</v>
      </c>
      <c r="AH15">
        <v>13885</v>
      </c>
      <c r="AI15">
        <v>8326</v>
      </c>
      <c r="AJ15">
        <v>2.1993550022820738</v>
      </c>
    </row>
    <row r="16" spans="9:36" x14ac:dyDescent="0.25">
      <c r="R16" s="17" t="s">
        <v>136</v>
      </c>
      <c r="S16" s="17">
        <v>0.35651262619308816</v>
      </c>
      <c r="AG16">
        <v>3738</v>
      </c>
      <c r="AH16">
        <v>15856</v>
      </c>
      <c r="AI16">
        <v>4635</v>
      </c>
      <c r="AJ16">
        <v>1.3655455851417804</v>
      </c>
    </row>
    <row r="17" spans="8:36" x14ac:dyDescent="0.25">
      <c r="S17" s="17" t="s">
        <v>76</v>
      </c>
      <c r="AG17">
        <v>364.09500000000003</v>
      </c>
      <c r="AH17">
        <v>3221</v>
      </c>
      <c r="AI17">
        <v>991</v>
      </c>
      <c r="AJ17">
        <v>2.0894541362530576</v>
      </c>
    </row>
    <row r="18" spans="8:36" x14ac:dyDescent="0.25">
      <c r="AG18">
        <v>957.36</v>
      </c>
      <c r="AH18">
        <v>3543</v>
      </c>
      <c r="AI18">
        <v>1098</v>
      </c>
      <c r="AJ18">
        <v>1.2138712251184369</v>
      </c>
    </row>
    <row r="19" spans="8:36" x14ac:dyDescent="0.25">
      <c r="AG19">
        <v>1180</v>
      </c>
      <c r="AH19">
        <v>5600</v>
      </c>
      <c r="AI19">
        <v>2369</v>
      </c>
      <c r="AJ19">
        <v>1.6650647914959047</v>
      </c>
    </row>
    <row r="20" spans="8:36" x14ac:dyDescent="0.25">
      <c r="AG20">
        <v>5091.893</v>
      </c>
      <c r="AH20">
        <v>18654</v>
      </c>
      <c r="AI20">
        <v>15031</v>
      </c>
      <c r="AJ20">
        <v>1.1784470506115523</v>
      </c>
    </row>
    <row r="21" spans="8:36" x14ac:dyDescent="0.25">
      <c r="AG21">
        <v>1503.4670000000001</v>
      </c>
      <c r="AH21">
        <v>9898</v>
      </c>
      <c r="AI21">
        <v>5072</v>
      </c>
      <c r="AJ21">
        <v>3.0144995390428457</v>
      </c>
    </row>
    <row r="22" spans="8:36" x14ac:dyDescent="0.25">
      <c r="AG22">
        <v>533</v>
      </c>
      <c r="AH22">
        <v>20799</v>
      </c>
      <c r="AI22">
        <v>11396</v>
      </c>
      <c r="AJ22">
        <v>2.6051942403835224</v>
      </c>
    </row>
    <row r="23" spans="8:36" ht="16.5" thickBot="1" x14ac:dyDescent="0.3">
      <c r="I23" s="19" t="s">
        <v>79</v>
      </c>
      <c r="J23" s="19" t="s">
        <v>139</v>
      </c>
      <c r="K23" s="19" t="s">
        <v>140</v>
      </c>
      <c r="L23" s="19" t="s">
        <v>134</v>
      </c>
      <c r="M23" s="19" t="s">
        <v>141</v>
      </c>
      <c r="N23" s="19" t="s">
        <v>142</v>
      </c>
      <c r="O23" s="19" t="s">
        <v>143</v>
      </c>
      <c r="P23" s="19" t="s">
        <v>144</v>
      </c>
      <c r="Q23" s="20" t="s">
        <v>137</v>
      </c>
      <c r="R23" s="17" t="s">
        <v>145</v>
      </c>
      <c r="AG23">
        <v>5560</v>
      </c>
      <c r="AH23">
        <v>22625</v>
      </c>
      <c r="AI23">
        <v>8268</v>
      </c>
      <c r="AJ23">
        <v>2.3754504871831816</v>
      </c>
    </row>
    <row r="24" spans="8:36" x14ac:dyDescent="0.25">
      <c r="H24" s="19" t="s">
        <v>138</v>
      </c>
      <c r="I24" s="18">
        <v>-8.5380642131530488E-3</v>
      </c>
      <c r="J24" s="18"/>
      <c r="K24" s="18"/>
      <c r="L24" s="18"/>
      <c r="M24" s="18"/>
      <c r="N24" s="18"/>
      <c r="O24" s="18"/>
      <c r="P24" s="18"/>
      <c r="Q24" s="18"/>
      <c r="R24" s="18"/>
      <c r="S24" s="18"/>
      <c r="AG24">
        <v>1056.4590000000001</v>
      </c>
      <c r="AH24">
        <v>6602</v>
      </c>
      <c r="AI24">
        <v>2774</v>
      </c>
      <c r="AJ24">
        <v>4.4394461075765514</v>
      </c>
    </row>
    <row r="25" spans="8:36" x14ac:dyDescent="0.25">
      <c r="H25" s="19" t="s">
        <v>79</v>
      </c>
      <c r="I25" s="18">
        <v>5.5322286082561845E-2</v>
      </c>
      <c r="J25" s="18">
        <v>1.1667959464508841E-2</v>
      </c>
      <c r="K25" s="18"/>
      <c r="AG25">
        <v>3419</v>
      </c>
      <c r="AH25">
        <v>15867</v>
      </c>
      <c r="AI25">
        <v>8305</v>
      </c>
      <c r="AJ25">
        <v>1.8466842988359888</v>
      </c>
    </row>
    <row r="26" spans="8:36" x14ac:dyDescent="0.25">
      <c r="H26" s="19" t="s">
        <v>139</v>
      </c>
      <c r="I26" s="18">
        <v>0.19542896078805508</v>
      </c>
      <c r="J26" s="18">
        <v>6.9877286548888501E-3</v>
      </c>
      <c r="K26" s="18">
        <v>0.84837370221259645</v>
      </c>
      <c r="L26" s="18"/>
      <c r="M26" s="18"/>
      <c r="N26" s="18"/>
      <c r="O26" s="18"/>
      <c r="P26" s="18"/>
      <c r="Q26" s="18"/>
      <c r="R26" s="18"/>
      <c r="AG26">
        <v>2017</v>
      </c>
      <c r="AH26">
        <v>11417</v>
      </c>
      <c r="AI26">
        <v>4454</v>
      </c>
      <c r="AJ26">
        <v>1.9998503352542787</v>
      </c>
    </row>
    <row r="27" spans="8:36" x14ac:dyDescent="0.25">
      <c r="H27" s="19" t="s">
        <v>140</v>
      </c>
      <c r="I27" s="18">
        <v>0.21591132806840682</v>
      </c>
      <c r="J27" s="18">
        <v>4.1271027196887787E-3</v>
      </c>
      <c r="K27" s="18">
        <v>0.7386729827012849</v>
      </c>
      <c r="L27" s="18">
        <v>0.86130838156321787</v>
      </c>
      <c r="M27" s="18"/>
      <c r="N27" s="18"/>
      <c r="O27" s="18"/>
      <c r="P27" s="18"/>
      <c r="Q27" s="18"/>
      <c r="R27" s="18"/>
      <c r="AG27">
        <v>335</v>
      </c>
      <c r="AH27">
        <v>3201</v>
      </c>
      <c r="AI27">
        <v>854</v>
      </c>
      <c r="AJ27">
        <v>4.4394461075765514</v>
      </c>
    </row>
    <row r="28" spans="8:36" x14ac:dyDescent="0.25">
      <c r="H28" s="19" t="s">
        <v>146</v>
      </c>
      <c r="I28" s="18">
        <v>-6.7579876968590705E-2</v>
      </c>
      <c r="J28" s="18">
        <v>-4.8257778196366174E-2</v>
      </c>
      <c r="K28" s="18">
        <v>-8.5266393961656126E-2</v>
      </c>
      <c r="L28" s="18">
        <v>-0.19260570542553487</v>
      </c>
      <c r="M28" s="18">
        <v>-5.2453404469358943E-2</v>
      </c>
      <c r="N28" s="18"/>
      <c r="O28" s="18"/>
      <c r="P28" s="18"/>
      <c r="Q28" s="18"/>
      <c r="R28" s="18"/>
      <c r="AG28">
        <v>845.596</v>
      </c>
      <c r="AH28">
        <v>4881</v>
      </c>
      <c r="AI28">
        <v>1696</v>
      </c>
      <c r="AJ28">
        <v>4.4394461075765506</v>
      </c>
    </row>
    <row r="29" spans="8:36" x14ac:dyDescent="0.25">
      <c r="H29" s="19" t="s">
        <v>141</v>
      </c>
      <c r="I29" s="18">
        <v>-0.18959165329134503</v>
      </c>
      <c r="J29" s="18">
        <v>9.9976297121736807E-2</v>
      </c>
      <c r="K29" s="18">
        <v>-0.34585846352328425</v>
      </c>
      <c r="L29" s="18">
        <v>-0.36098370741427221</v>
      </c>
      <c r="M29" s="18">
        <v>-0.36005653700077289</v>
      </c>
      <c r="N29" s="18">
        <v>-0.53206652406731603</v>
      </c>
      <c r="O29" s="18"/>
      <c r="P29" s="18"/>
      <c r="Q29" s="18"/>
      <c r="R29" s="18"/>
      <c r="AG29">
        <v>2591</v>
      </c>
      <c r="AH29">
        <v>23133</v>
      </c>
      <c r="AI29">
        <v>17345</v>
      </c>
      <c r="AJ29">
        <v>3.7892769276627991</v>
      </c>
    </row>
    <row r="30" spans="8:36" x14ac:dyDescent="0.25">
      <c r="H30" s="19" t="s">
        <v>142</v>
      </c>
      <c r="I30" s="18">
        <v>-0.11477227315753295</v>
      </c>
      <c r="J30" s="18">
        <v>-2.9334860077098682E-3</v>
      </c>
      <c r="K30" s="18">
        <v>-0.23658014819669576</v>
      </c>
      <c r="L30" s="18">
        <v>-0.21885763338341832</v>
      </c>
      <c r="M30" s="18">
        <v>-4.258476130525031E-2</v>
      </c>
      <c r="N30" s="18">
        <v>0.1974611792664942</v>
      </c>
      <c r="O30" s="18">
        <v>-8.9086673259503077E-2</v>
      </c>
      <c r="P30" s="18"/>
      <c r="Q30" s="18"/>
      <c r="R30" s="18"/>
      <c r="AG30">
        <v>1358</v>
      </c>
      <c r="AH30">
        <v>12438</v>
      </c>
      <c r="AI30">
        <v>9117</v>
      </c>
      <c r="AJ30">
        <v>2.3057027970978732</v>
      </c>
    </row>
    <row r="31" spans="8:36" x14ac:dyDescent="0.25">
      <c r="H31" s="19" t="s">
        <v>143</v>
      </c>
      <c r="I31" s="18">
        <v>0.19152288054040273</v>
      </c>
      <c r="J31" s="18">
        <v>8.0186253330473162E-4</v>
      </c>
      <c r="K31" s="18">
        <v>0.59158692563782544</v>
      </c>
      <c r="L31" s="18">
        <v>0.76925689476563619</v>
      </c>
      <c r="M31" s="18">
        <v>0.63351871011080207</v>
      </c>
      <c r="N31" s="18">
        <v>-0.2857557837727544</v>
      </c>
      <c r="O31" s="18">
        <v>-0.37395586546127718</v>
      </c>
      <c r="P31" s="18">
        <v>-6.0173366289004097E-2</v>
      </c>
      <c r="Q31" s="18"/>
      <c r="R31" s="18"/>
      <c r="AG31">
        <v>1357</v>
      </c>
      <c r="AH31">
        <v>6656</v>
      </c>
      <c r="AI31">
        <v>1424</v>
      </c>
      <c r="AJ31">
        <v>1.6650647914959051</v>
      </c>
    </row>
    <row r="32" spans="8:36" x14ac:dyDescent="0.25">
      <c r="H32" s="19" t="s">
        <v>144</v>
      </c>
      <c r="I32" s="18">
        <v>0.30823482702736643</v>
      </c>
      <c r="J32" s="18">
        <v>6.3766816139957147E-2</v>
      </c>
      <c r="K32" s="18">
        <v>0.27633220577695461</v>
      </c>
      <c r="L32" s="18">
        <v>0.47930692649296491</v>
      </c>
      <c r="M32" s="18">
        <v>0.48402985593949482</v>
      </c>
      <c r="N32" s="18">
        <v>0.2873147626907484</v>
      </c>
      <c r="O32" s="18">
        <v>-0.6587259962262173</v>
      </c>
      <c r="P32" s="18">
        <v>-4.450679084018129E-2</v>
      </c>
      <c r="Q32" s="18">
        <v>0.35651262619308816</v>
      </c>
      <c r="R32" s="18"/>
      <c r="AG32">
        <v>1474.56</v>
      </c>
      <c r="AH32">
        <v>6935</v>
      </c>
      <c r="AI32">
        <v>2056</v>
      </c>
      <c r="AJ32">
        <v>2.0894541362530572</v>
      </c>
    </row>
    <row r="33" spans="8:36" ht="16.5" thickBot="1" x14ac:dyDescent="0.3">
      <c r="H33" s="20" t="s">
        <v>137</v>
      </c>
      <c r="I33" s="18">
        <v>0.12972944208849038</v>
      </c>
      <c r="J33" s="18">
        <v>1.0815461814575543E-2</v>
      </c>
      <c r="K33" s="18">
        <v>0.74009918293244403</v>
      </c>
      <c r="L33" s="18">
        <v>0.64200615502880742</v>
      </c>
      <c r="M33" s="18">
        <v>0.60049216835397889</v>
      </c>
      <c r="N33" s="18">
        <v>-0.27283529076955104</v>
      </c>
      <c r="O33" s="18">
        <v>-0.33076060559279746</v>
      </c>
      <c r="P33" s="18">
        <v>-0.13727920393508225</v>
      </c>
      <c r="Q33" s="18">
        <v>0.58024316841057288</v>
      </c>
      <c r="R33" s="18">
        <v>0.19152997478089781</v>
      </c>
      <c r="AG33">
        <v>1400</v>
      </c>
      <c r="AH33">
        <v>7780</v>
      </c>
      <c r="AI33">
        <v>2267</v>
      </c>
      <c r="AJ33">
        <v>18.743159200171881</v>
      </c>
    </row>
    <row r="34" spans="8:36" x14ac:dyDescent="0.25">
      <c r="AG34">
        <v>1210</v>
      </c>
      <c r="AH34">
        <v>14441</v>
      </c>
      <c r="AI34">
        <v>6570</v>
      </c>
      <c r="AJ34">
        <v>0.92010135661417858</v>
      </c>
    </row>
    <row r="35" spans="8:36" x14ac:dyDescent="0.25">
      <c r="AG35">
        <v>412</v>
      </c>
      <c r="AH35">
        <v>6777</v>
      </c>
      <c r="AI35">
        <v>2659</v>
      </c>
      <c r="AJ35">
        <v>2.4825997033740825</v>
      </c>
    </row>
    <row r="36" spans="8:36" x14ac:dyDescent="0.25">
      <c r="AG36">
        <v>1000</v>
      </c>
      <c r="AH36">
        <v>12548</v>
      </c>
      <c r="AI36">
        <v>6870</v>
      </c>
      <c r="AJ36">
        <v>1.9133381676315162</v>
      </c>
    </row>
    <row r="37" spans="8:36" x14ac:dyDescent="0.25">
      <c r="AG37">
        <v>7161</v>
      </c>
      <c r="AH37">
        <v>20951</v>
      </c>
      <c r="AI37">
        <v>11258</v>
      </c>
      <c r="AJ37">
        <v>2.0300792031517356</v>
      </c>
    </row>
    <row r="38" spans="8:36" x14ac:dyDescent="0.25">
      <c r="H38" s="24"/>
      <c r="I38" s="25" t="s">
        <v>138</v>
      </c>
      <c r="J38" s="25" t="s">
        <v>79</v>
      </c>
      <c r="K38" s="25" t="s">
        <v>139</v>
      </c>
      <c r="L38" s="25" t="s">
        <v>140</v>
      </c>
      <c r="M38" s="25" t="s">
        <v>146</v>
      </c>
      <c r="N38" s="25" t="s">
        <v>141</v>
      </c>
      <c r="O38" s="25" t="s">
        <v>142</v>
      </c>
      <c r="P38" s="25" t="s">
        <v>143</v>
      </c>
      <c r="Q38" s="25" t="s">
        <v>144</v>
      </c>
      <c r="R38" s="25" t="s">
        <v>137</v>
      </c>
      <c r="AG38">
        <v>362.49799999999999</v>
      </c>
      <c r="AH38">
        <v>4273</v>
      </c>
      <c r="AI38">
        <v>1269</v>
      </c>
      <c r="AJ38">
        <v>2.0038558401182582</v>
      </c>
    </row>
    <row r="39" spans="8:36" x14ac:dyDescent="0.25">
      <c r="H39" s="21" t="s">
        <v>79</v>
      </c>
      <c r="I39" s="21">
        <v>-8.5380642131530488E-3</v>
      </c>
      <c r="J39" s="21"/>
      <c r="K39" s="21"/>
      <c r="L39" s="21"/>
      <c r="M39" s="21"/>
      <c r="N39" s="21"/>
      <c r="O39" s="21"/>
      <c r="P39" s="21"/>
      <c r="Q39" s="21"/>
      <c r="R39" s="21"/>
      <c r="AG39">
        <v>2531.585</v>
      </c>
      <c r="AH39">
        <v>14102</v>
      </c>
      <c r="AI39">
        <v>4777</v>
      </c>
      <c r="AJ39">
        <v>1.1023946090386176</v>
      </c>
    </row>
    <row r="40" spans="8:36" x14ac:dyDescent="0.25">
      <c r="H40" s="22" t="s">
        <v>139</v>
      </c>
      <c r="I40" s="22">
        <v>5.5322286082561845E-2</v>
      </c>
      <c r="J40" s="22">
        <v>1.1667959464508841E-2</v>
      </c>
      <c r="K40" s="22"/>
      <c r="L40" s="22"/>
      <c r="M40" s="22"/>
      <c r="N40" s="22"/>
      <c r="O40" s="22"/>
      <c r="P40" s="22"/>
      <c r="Q40" s="22"/>
      <c r="R40" s="22"/>
      <c r="AG40">
        <v>9236</v>
      </c>
      <c r="AH40">
        <v>29826</v>
      </c>
      <c r="AI40">
        <v>10966</v>
      </c>
      <c r="AJ40">
        <v>3.9</v>
      </c>
    </row>
    <row r="41" spans="8:36" x14ac:dyDescent="0.25">
      <c r="H41" s="22" t="s">
        <v>140</v>
      </c>
      <c r="I41" s="22">
        <v>0.19542896078805508</v>
      </c>
      <c r="J41" s="22">
        <v>6.9877286548888501E-3</v>
      </c>
      <c r="K41" s="22">
        <v>0.84837370221259645</v>
      </c>
      <c r="L41" s="22"/>
      <c r="M41" s="22"/>
      <c r="N41" s="22"/>
      <c r="O41" s="22"/>
      <c r="P41" s="22"/>
      <c r="Q41" s="22"/>
      <c r="R41" s="22"/>
      <c r="AG41">
        <v>91009</v>
      </c>
      <c r="AH41">
        <v>187849</v>
      </c>
      <c r="AI41">
        <v>23615</v>
      </c>
      <c r="AJ41">
        <v>1.611621959919042</v>
      </c>
    </row>
    <row r="42" spans="8:36" x14ac:dyDescent="0.25">
      <c r="H42" s="22" t="s">
        <v>146</v>
      </c>
      <c r="I42" s="22">
        <v>0.21591132806840682</v>
      </c>
      <c r="J42" s="22">
        <v>4.1271027196887787E-3</v>
      </c>
      <c r="K42" s="22">
        <v>0.7386729827012849</v>
      </c>
      <c r="L42" s="22">
        <v>0.86130838156321787</v>
      </c>
      <c r="M42" s="22"/>
      <c r="N42" s="22"/>
      <c r="O42" s="22"/>
      <c r="P42" s="22"/>
      <c r="Q42" s="22"/>
      <c r="R42" s="22"/>
      <c r="AG42">
        <v>11117</v>
      </c>
      <c r="AH42">
        <v>40179</v>
      </c>
      <c r="AI42">
        <v>40013</v>
      </c>
      <c r="AJ42">
        <v>0.66355530431576759</v>
      </c>
    </row>
    <row r="43" spans="8:36" x14ac:dyDescent="0.25">
      <c r="H43" s="22" t="s">
        <v>141</v>
      </c>
      <c r="I43" s="22">
        <v>-6.7579876968590705E-2</v>
      </c>
      <c r="J43" s="22">
        <v>-4.8257778196366174E-2</v>
      </c>
      <c r="K43" s="22">
        <v>-8.5266393961656126E-2</v>
      </c>
      <c r="L43" s="22">
        <v>-0.19260570542553487</v>
      </c>
      <c r="M43" s="22">
        <v>-5.2453404469358943E-2</v>
      </c>
      <c r="N43" s="22"/>
      <c r="O43" s="22"/>
      <c r="P43" s="22"/>
      <c r="Q43" s="22"/>
      <c r="R43" s="22"/>
      <c r="AG43">
        <v>10021</v>
      </c>
      <c r="AH43">
        <v>41744</v>
      </c>
      <c r="AI43">
        <v>25585</v>
      </c>
      <c r="AJ43">
        <v>1.4391718370761386</v>
      </c>
    </row>
    <row r="44" spans="8:36" x14ac:dyDescent="0.25">
      <c r="H44" s="22" t="s">
        <v>142</v>
      </c>
      <c r="I44" s="22">
        <v>-0.18959165329134503</v>
      </c>
      <c r="J44" s="22">
        <v>9.9976297121736807E-2</v>
      </c>
      <c r="K44" s="22">
        <v>-0.34585846352328425</v>
      </c>
      <c r="L44" s="22">
        <v>-0.36098370741427221</v>
      </c>
      <c r="M44" s="22">
        <v>-0.36005653700077289</v>
      </c>
      <c r="N44" s="22">
        <v>-0.53206652406731603</v>
      </c>
      <c r="O44" s="22"/>
      <c r="P44" s="22"/>
      <c r="Q44" s="22"/>
      <c r="R44" s="22"/>
      <c r="AG44">
        <v>6384</v>
      </c>
      <c r="AH44">
        <v>34101</v>
      </c>
      <c r="AI44">
        <v>23410</v>
      </c>
      <c r="AJ44">
        <v>0.83112712227385555</v>
      </c>
    </row>
    <row r="45" spans="8:36" x14ac:dyDescent="0.25">
      <c r="H45" s="22" t="s">
        <v>143</v>
      </c>
      <c r="I45" s="22">
        <v>-0.11477227315753295</v>
      </c>
      <c r="J45" s="22">
        <v>-2.9334860077098682E-3</v>
      </c>
      <c r="K45" s="22">
        <v>-0.23658014819669576</v>
      </c>
      <c r="L45" s="22">
        <v>-0.21885763338341832</v>
      </c>
      <c r="M45" s="22">
        <v>-4.258476130525031E-2</v>
      </c>
      <c r="N45" s="22">
        <v>0.1974611792664942</v>
      </c>
      <c r="O45" s="22">
        <v>-8.9086673259503077E-2</v>
      </c>
      <c r="P45" s="22"/>
      <c r="Q45" s="22"/>
      <c r="R45" s="22"/>
      <c r="AG45">
        <v>21553</v>
      </c>
      <c r="AH45">
        <v>42293</v>
      </c>
      <c r="AI45">
        <v>45337</v>
      </c>
      <c r="AJ45">
        <v>0.41982654063903296</v>
      </c>
    </row>
    <row r="46" spans="8:36" x14ac:dyDescent="0.25">
      <c r="H46" s="22" t="s">
        <v>144</v>
      </c>
      <c r="I46" s="22">
        <v>0.19152288054040273</v>
      </c>
      <c r="J46" s="22">
        <v>8.0186253330473162E-4</v>
      </c>
      <c r="K46" s="22">
        <v>0.59158692563782544</v>
      </c>
      <c r="L46" s="22">
        <v>0.76925689476563619</v>
      </c>
      <c r="M46" s="22">
        <v>0.63351871011080207</v>
      </c>
      <c r="N46" s="22">
        <v>-0.2857557837727544</v>
      </c>
      <c r="O46" s="22">
        <v>-0.37395586546127718</v>
      </c>
      <c r="P46" s="22">
        <v>-6.0173366289004097E-2</v>
      </c>
      <c r="Q46" s="22"/>
      <c r="R46" s="22"/>
      <c r="AG46">
        <v>2003.0070000000001</v>
      </c>
      <c r="AH46">
        <v>37626</v>
      </c>
      <c r="AI46">
        <v>51983</v>
      </c>
      <c r="AJ46">
        <v>0.61129167585289768</v>
      </c>
    </row>
    <row r="47" spans="8:36" x14ac:dyDescent="0.25">
      <c r="H47" s="22" t="s">
        <v>137</v>
      </c>
      <c r="I47" s="22">
        <v>0.30823482702736643</v>
      </c>
      <c r="J47" s="22">
        <v>6.3766816139957147E-2</v>
      </c>
      <c r="K47" s="22">
        <v>0.27633220577695461</v>
      </c>
      <c r="L47" s="22">
        <v>0.47930692649296491</v>
      </c>
      <c r="M47" s="22">
        <v>0.48402985593949482</v>
      </c>
      <c r="N47" s="22">
        <v>0.2873147626907484</v>
      </c>
      <c r="O47" s="22">
        <v>-0.6587259962262173</v>
      </c>
      <c r="P47" s="22">
        <v>-4.450679084018129E-2</v>
      </c>
      <c r="Q47" s="22">
        <v>0.35651262619308816</v>
      </c>
      <c r="R47" s="22"/>
      <c r="AG47">
        <v>20734.115563777013</v>
      </c>
      <c r="AH47">
        <v>107082</v>
      </c>
      <c r="AI47">
        <v>114677</v>
      </c>
      <c r="AJ47">
        <v>1.6951111426715157</v>
      </c>
    </row>
    <row r="48" spans="8:36" x14ac:dyDescent="0.25">
      <c r="H48" s="23" t="s">
        <v>145</v>
      </c>
      <c r="I48" s="23">
        <v>0.12972944208849038</v>
      </c>
      <c r="J48" s="23">
        <v>1.0815461814575543E-2</v>
      </c>
      <c r="K48" s="23">
        <v>0.74009918293244403</v>
      </c>
      <c r="L48" s="23">
        <v>0.64200615502880742</v>
      </c>
      <c r="M48" s="23">
        <v>0.60049216835397889</v>
      </c>
      <c r="N48" s="23">
        <v>-0.27283529076955104</v>
      </c>
      <c r="O48" s="23">
        <v>-0.33076060559279746</v>
      </c>
      <c r="P48" s="23">
        <v>-0.13727920393508225</v>
      </c>
      <c r="Q48" s="23">
        <v>0.58024316841057288</v>
      </c>
      <c r="R48" s="23">
        <v>0.19152997478089781</v>
      </c>
      <c r="Z48" s="15"/>
      <c r="AA48" s="15"/>
      <c r="AG48">
        <v>2535</v>
      </c>
      <c r="AH48" s="15">
        <v>17552</v>
      </c>
      <c r="AI48" s="15">
        <v>1782</v>
      </c>
      <c r="AJ48">
        <v>22.503128326971762</v>
      </c>
    </row>
    <row r="49" spans="9:36" x14ac:dyDescent="0.25">
      <c r="R49" s="17" t="s">
        <v>127</v>
      </c>
      <c r="AG49">
        <v>10216</v>
      </c>
      <c r="AH49">
        <v>24675</v>
      </c>
      <c r="AI49">
        <v>23192</v>
      </c>
      <c r="AJ49">
        <v>1.8362262536706582</v>
      </c>
    </row>
    <row r="50" spans="9:36" x14ac:dyDescent="0.25">
      <c r="AG50">
        <v>2167</v>
      </c>
      <c r="AH50">
        <v>58888</v>
      </c>
      <c r="AI50">
        <v>37376</v>
      </c>
      <c r="AJ50">
        <v>0.63591431369803053</v>
      </c>
    </row>
    <row r="51" spans="9:36" x14ac:dyDescent="0.25">
      <c r="I51" s="18">
        <v>-8.5380642131530488E-3</v>
      </c>
      <c r="J51" s="18">
        <v>5.5322286082561845E-2</v>
      </c>
      <c r="K51" s="18">
        <v>0.19542896078805508</v>
      </c>
      <c r="L51" s="18">
        <v>0.21591132806840682</v>
      </c>
      <c r="M51" s="18">
        <v>-6.7579876968590705E-2</v>
      </c>
      <c r="N51" s="18">
        <v>-0.18959165329134503</v>
      </c>
      <c r="O51" s="18">
        <v>-0.11477227315753295</v>
      </c>
      <c r="P51" s="18">
        <v>0.19152288054040273</v>
      </c>
      <c r="Q51" s="18">
        <v>0.30823482702736643</v>
      </c>
      <c r="R51" s="17">
        <v>0.12972944208849038</v>
      </c>
      <c r="AG51">
        <v>4216</v>
      </c>
      <c r="AH51">
        <v>72745</v>
      </c>
      <c r="AI51">
        <v>89777</v>
      </c>
      <c r="AJ51">
        <v>1.3730734660502963</v>
      </c>
    </row>
    <row r="52" spans="9:36" x14ac:dyDescent="0.25">
      <c r="I52" s="18" t="s">
        <v>79</v>
      </c>
      <c r="J52" s="18">
        <v>1.1667959464508841E-2</v>
      </c>
      <c r="K52" s="18">
        <v>6.9877286548888501E-3</v>
      </c>
      <c r="L52" s="18">
        <v>4.1271027196887787E-3</v>
      </c>
      <c r="M52" s="18">
        <v>-4.8257778196366174E-2</v>
      </c>
      <c r="N52" s="18">
        <v>9.9976297121736807E-2</v>
      </c>
      <c r="O52" s="18">
        <v>-2.9334860077098682E-3</v>
      </c>
      <c r="P52" s="18">
        <v>8.0186253330473162E-4</v>
      </c>
      <c r="Q52" s="18">
        <v>6.3766816139957147E-2</v>
      </c>
      <c r="R52" s="17">
        <v>1.0815461814575543E-2</v>
      </c>
      <c r="AG52">
        <v>15321</v>
      </c>
      <c r="AH52">
        <v>55211</v>
      </c>
      <c r="AI52">
        <v>66314</v>
      </c>
      <c r="AJ52">
        <v>0.65294169784632128</v>
      </c>
    </row>
    <row r="53" spans="9:36" x14ac:dyDescent="0.25">
      <c r="I53" s="18"/>
      <c r="J53" s="18" t="s">
        <v>105</v>
      </c>
      <c r="K53" s="18">
        <v>0.84837370221259645</v>
      </c>
      <c r="L53" s="18">
        <v>0.7386729827012849</v>
      </c>
      <c r="M53" s="18">
        <v>-8.5266393961656126E-2</v>
      </c>
      <c r="N53" s="18">
        <v>-0.34585846352328425</v>
      </c>
      <c r="O53" s="18">
        <v>-0.23658014819669576</v>
      </c>
      <c r="P53" s="18">
        <v>0.59158692563782544</v>
      </c>
      <c r="Q53" s="18">
        <v>0.27633220577695461</v>
      </c>
      <c r="R53" s="17">
        <v>0.74009918293244403</v>
      </c>
      <c r="AG53">
        <v>3225</v>
      </c>
      <c r="AH53">
        <v>39102</v>
      </c>
      <c r="AI53">
        <v>33117</v>
      </c>
      <c r="AJ53">
        <v>1.0540641505951192</v>
      </c>
    </row>
    <row r="54" spans="9:36" x14ac:dyDescent="0.25">
      <c r="I54" s="18"/>
      <c r="K54" s="18" t="s">
        <v>106</v>
      </c>
      <c r="L54" s="18">
        <v>0.86130838156321787</v>
      </c>
      <c r="M54" s="18">
        <v>-0.19260570542553487</v>
      </c>
      <c r="N54" s="18">
        <v>-0.36098370741427221</v>
      </c>
      <c r="O54" s="18">
        <v>-0.21885763338341832</v>
      </c>
      <c r="P54" s="18">
        <v>0.76925689476563619</v>
      </c>
      <c r="Q54" s="18">
        <v>0.47930692649296491</v>
      </c>
      <c r="R54" s="17">
        <v>0.64200615502880742</v>
      </c>
      <c r="AG54">
        <v>5347</v>
      </c>
      <c r="AH54">
        <v>25961</v>
      </c>
      <c r="AI54">
        <v>26317</v>
      </c>
      <c r="AJ54">
        <v>2.6916369826319362</v>
      </c>
    </row>
    <row r="55" spans="9:36" x14ac:dyDescent="0.25">
      <c r="I55" s="18"/>
      <c r="K55" s="18"/>
      <c r="L55" s="18" t="s">
        <v>135</v>
      </c>
      <c r="M55" s="18">
        <v>-5.2453404469358943E-2</v>
      </c>
      <c r="N55" s="18">
        <v>-0.36005653700077289</v>
      </c>
      <c r="O55" s="18">
        <v>-4.258476130525031E-2</v>
      </c>
      <c r="P55" s="18">
        <v>0.63351871011080207</v>
      </c>
      <c r="Q55" s="18">
        <v>0.48402985593949482</v>
      </c>
      <c r="R55" s="17">
        <v>0.60049216835397889</v>
      </c>
      <c r="AG55">
        <v>14113</v>
      </c>
      <c r="AH55">
        <v>32623</v>
      </c>
      <c r="AI55">
        <v>21163</v>
      </c>
      <c r="AJ55">
        <v>6.398827566930418</v>
      </c>
    </row>
    <row r="56" spans="9:36" x14ac:dyDescent="0.25">
      <c r="I56" s="18"/>
      <c r="K56" s="18"/>
      <c r="L56" s="18"/>
      <c r="M56" s="18" t="s">
        <v>77</v>
      </c>
      <c r="N56" s="18">
        <v>-0.53206652406731603</v>
      </c>
      <c r="O56" s="18">
        <v>0.1974611792664942</v>
      </c>
      <c r="P56" s="18">
        <v>-0.2857557837727544</v>
      </c>
      <c r="Q56" s="18">
        <v>0.2873147626907484</v>
      </c>
      <c r="R56" s="17">
        <v>-0.27283529076955104</v>
      </c>
      <c r="AG56">
        <v>16847.154999999999</v>
      </c>
      <c r="AH56">
        <v>37828</v>
      </c>
      <c r="AI56">
        <v>37496</v>
      </c>
      <c r="AJ56">
        <v>0.66782290782970544</v>
      </c>
    </row>
    <row r="57" spans="9:36" x14ac:dyDescent="0.25">
      <c r="I57" s="18"/>
      <c r="K57" s="18"/>
      <c r="L57" s="18"/>
      <c r="M57" s="18"/>
      <c r="N57" s="18" t="s">
        <v>78</v>
      </c>
      <c r="O57" s="18">
        <v>-8.9086673259503077E-2</v>
      </c>
      <c r="P57" s="18">
        <v>-0.37395586546127718</v>
      </c>
      <c r="Q57" s="18">
        <v>-0.6587259962262173</v>
      </c>
      <c r="R57" s="17">
        <v>-0.33076060559279746</v>
      </c>
      <c r="AG57">
        <v>44061</v>
      </c>
      <c r="AH57">
        <v>154853</v>
      </c>
      <c r="AI57">
        <v>169575</v>
      </c>
      <c r="AJ57">
        <v>1.6989188560665336</v>
      </c>
    </row>
    <row r="58" spans="9:36" x14ac:dyDescent="0.25">
      <c r="I58" s="18"/>
      <c r="K58" s="18"/>
      <c r="L58" s="18"/>
      <c r="M58" s="18"/>
      <c r="N58" s="18"/>
      <c r="O58" s="18" t="s">
        <v>6</v>
      </c>
      <c r="P58" s="18">
        <v>-6.0173366289004097E-2</v>
      </c>
      <c r="Q58" s="18">
        <v>-4.450679084018129E-2</v>
      </c>
      <c r="R58" s="17">
        <v>-0.13727920393508225</v>
      </c>
      <c r="AG58">
        <v>23854</v>
      </c>
      <c r="AH58">
        <v>89628</v>
      </c>
      <c r="AI58">
        <v>89676</v>
      </c>
      <c r="AJ58">
        <v>3.8101242464178156</v>
      </c>
    </row>
    <row r="59" spans="9:36" x14ac:dyDescent="0.25">
      <c r="I59" s="18"/>
      <c r="K59" s="18"/>
      <c r="L59" s="18"/>
      <c r="M59" s="18"/>
      <c r="N59" s="18"/>
      <c r="O59" s="18"/>
      <c r="P59" s="18" t="s">
        <v>136</v>
      </c>
      <c r="Q59" s="18">
        <v>0.35651262619308816</v>
      </c>
      <c r="R59" s="17">
        <v>0.58024316841057288</v>
      </c>
      <c r="AG59">
        <v>8455</v>
      </c>
      <c r="AH59">
        <v>108570</v>
      </c>
      <c r="AI59">
        <v>125083</v>
      </c>
      <c r="AJ59">
        <v>3.1194824789992865</v>
      </c>
    </row>
    <row r="60" spans="9:36" x14ac:dyDescent="0.25">
      <c r="I60" s="18"/>
      <c r="Q60" s="17" t="s">
        <v>76</v>
      </c>
      <c r="R60" s="17">
        <v>0.19152997478089781</v>
      </c>
      <c r="AG60">
        <v>2493.3000000000002</v>
      </c>
      <c r="AH60">
        <v>39869</v>
      </c>
      <c r="AI60">
        <v>14441</v>
      </c>
      <c r="AJ60">
        <v>22.658748683883534</v>
      </c>
    </row>
    <row r="61" spans="9:36" x14ac:dyDescent="0.25">
      <c r="R61" s="17" t="s">
        <v>127</v>
      </c>
      <c r="AG61">
        <v>3358.7840000000001</v>
      </c>
      <c r="AH61">
        <v>18926</v>
      </c>
      <c r="AI61">
        <v>14997</v>
      </c>
      <c r="AJ61">
        <v>7.2094078122766083</v>
      </c>
    </row>
    <row r="62" spans="9:36" x14ac:dyDescent="0.25">
      <c r="AG62">
        <v>215</v>
      </c>
      <c r="AH62">
        <v>21629</v>
      </c>
      <c r="AI62">
        <v>21410</v>
      </c>
      <c r="AJ62">
        <v>1.0302773108499861</v>
      </c>
    </row>
    <row r="63" spans="9:36" x14ac:dyDescent="0.25">
      <c r="AG63">
        <v>6546</v>
      </c>
      <c r="AH63">
        <v>18117</v>
      </c>
      <c r="AI63">
        <v>4985</v>
      </c>
      <c r="AJ63">
        <v>2.2752375448299889</v>
      </c>
    </row>
    <row r="64" spans="9:36" x14ac:dyDescent="0.25">
      <c r="V64"/>
      <c r="W64"/>
      <c r="AG64">
        <v>35210</v>
      </c>
      <c r="AH64">
        <v>105422</v>
      </c>
      <c r="AI64">
        <v>140212</v>
      </c>
      <c r="AJ64">
        <v>2.4739956475388225</v>
      </c>
    </row>
    <row r="65" spans="22:36" x14ac:dyDescent="0.25">
      <c r="V65"/>
      <c r="W65"/>
      <c r="AH65">
        <v>80278</v>
      </c>
      <c r="AI65">
        <v>99118</v>
      </c>
      <c r="AJ65">
        <v>1.070287748061969</v>
      </c>
    </row>
    <row r="66" spans="22:36" x14ac:dyDescent="0.25">
      <c r="V66"/>
      <c r="W66"/>
      <c r="AG66">
        <v>10565</v>
      </c>
      <c r="AH66">
        <v>42142</v>
      </c>
      <c r="AI66">
        <v>39518</v>
      </c>
      <c r="AJ66">
        <v>0.50396807763539342</v>
      </c>
    </row>
    <row r="67" spans="22:36" x14ac:dyDescent="0.25">
      <c r="V67"/>
      <c r="W67"/>
      <c r="AG67">
        <v>6316</v>
      </c>
      <c r="AH67">
        <v>24366</v>
      </c>
      <c r="AI67">
        <v>15337</v>
      </c>
      <c r="AJ67">
        <v>1.3530136492683424</v>
      </c>
    </row>
    <row r="68" spans="22:36" x14ac:dyDescent="0.25">
      <c r="V68"/>
      <c r="W68"/>
      <c r="AG68">
        <v>6740</v>
      </c>
      <c r="AH68">
        <v>8987</v>
      </c>
      <c r="AI68">
        <v>7694</v>
      </c>
      <c r="AJ68">
        <v>0.45062818431339574</v>
      </c>
    </row>
    <row r="69" spans="22:36" x14ac:dyDescent="0.25">
      <c r="V69" s="15"/>
      <c r="W69" s="15"/>
      <c r="AG69">
        <v>10094</v>
      </c>
      <c r="AH69">
        <v>55056</v>
      </c>
      <c r="AI69">
        <v>59312</v>
      </c>
      <c r="AJ69">
        <v>1.1222181682512278</v>
      </c>
    </row>
    <row r="70" spans="22:36" x14ac:dyDescent="0.25">
      <c r="V70" s="15"/>
      <c r="W70" s="15"/>
      <c r="AG70">
        <v>5436.1139999999996</v>
      </c>
      <c r="AH70">
        <v>28913</v>
      </c>
      <c r="AI70">
        <v>22582</v>
      </c>
      <c r="AJ70">
        <v>5.628530803058438</v>
      </c>
    </row>
    <row r="71" spans="22:36" x14ac:dyDescent="0.25">
      <c r="V71"/>
      <c r="W71"/>
      <c r="AG71">
        <v>5381.2749999999996</v>
      </c>
      <c r="AH71">
        <v>11963.351000000001</v>
      </c>
      <c r="AI71">
        <v>8982</v>
      </c>
      <c r="AJ71">
        <v>2.6447131917642435</v>
      </c>
    </row>
    <row r="72" spans="22:36" x14ac:dyDescent="0.25">
      <c r="V72"/>
      <c r="W72"/>
      <c r="AG72">
        <v>911</v>
      </c>
      <c r="AH72">
        <v>5876</v>
      </c>
      <c r="AI72">
        <v>2568</v>
      </c>
      <c r="AJ72">
        <v>1.9133381676315162</v>
      </c>
    </row>
    <row r="73" spans="22:36" x14ac:dyDescent="0.25">
      <c r="V73"/>
      <c r="W73"/>
      <c r="AG73">
        <v>1909.5989999999999</v>
      </c>
      <c r="AH73">
        <v>15418.566000000001</v>
      </c>
      <c r="AI73">
        <v>10841</v>
      </c>
      <c r="AJ73">
        <v>5.8057673586453706</v>
      </c>
    </row>
    <row r="74" spans="22:36" x14ac:dyDescent="0.25">
      <c r="V74"/>
      <c r="W74"/>
      <c r="AG74">
        <v>1886</v>
      </c>
      <c r="AH74">
        <v>9344</v>
      </c>
      <c r="AI74">
        <v>3549</v>
      </c>
      <c r="AJ74">
        <v>26.281072027886214</v>
      </c>
    </row>
    <row r="75" spans="22:36" x14ac:dyDescent="0.25">
      <c r="V75"/>
      <c r="W75"/>
      <c r="Z75" s="1"/>
      <c r="AG75">
        <v>1600</v>
      </c>
      <c r="AH75">
        <v>17653</v>
      </c>
      <c r="AI75">
        <v>9317</v>
      </c>
      <c r="AJ75">
        <v>1.2629657322392078</v>
      </c>
    </row>
    <row r="76" spans="22:36" x14ac:dyDescent="0.25">
      <c r="V76"/>
      <c r="W76"/>
      <c r="Z76" s="15"/>
      <c r="AA76" s="15"/>
      <c r="AG76">
        <v>967.45899999999995</v>
      </c>
      <c r="AH76" s="1">
        <v>4092.0259999999998</v>
      </c>
      <c r="AI76">
        <v>1820</v>
      </c>
      <c r="AJ76">
        <v>1.2138712251184371</v>
      </c>
    </row>
    <row r="77" spans="22:36" x14ac:dyDescent="0.25">
      <c r="V77"/>
      <c r="W77"/>
      <c r="AG77">
        <v>1669</v>
      </c>
      <c r="AH77" s="15">
        <v>14991</v>
      </c>
      <c r="AI77" s="15">
        <v>5479</v>
      </c>
      <c r="AJ77">
        <v>7.4</v>
      </c>
    </row>
    <row r="78" spans="22:36" x14ac:dyDescent="0.25">
      <c r="V78"/>
      <c r="W78"/>
      <c r="AG78">
        <v>3847</v>
      </c>
      <c r="AH78">
        <v>27710</v>
      </c>
      <c r="AI78">
        <v>14650</v>
      </c>
      <c r="AJ78">
        <v>2.7132628436433275</v>
      </c>
    </row>
    <row r="79" spans="22:36" x14ac:dyDescent="0.25">
      <c r="V79"/>
      <c r="W79"/>
      <c r="AG79">
        <v>1633.4960000000001</v>
      </c>
      <c r="AH79">
        <v>4322.4849999999997</v>
      </c>
      <c r="AI79">
        <v>1054</v>
      </c>
      <c r="AJ79">
        <v>2.0038558401182582</v>
      </c>
    </row>
    <row r="80" spans="22:36" x14ac:dyDescent="0.25">
      <c r="V80"/>
      <c r="W80"/>
      <c r="AG80">
        <v>302.137</v>
      </c>
      <c r="AH80">
        <v>5731.55</v>
      </c>
      <c r="AI80">
        <v>1689</v>
      </c>
      <c r="AJ80">
        <v>10.664292604974396</v>
      </c>
    </row>
    <row r="81" spans="22:36" x14ac:dyDescent="0.25">
      <c r="V81"/>
      <c r="W81"/>
      <c r="AG81">
        <v>995.68</v>
      </c>
      <c r="AH81">
        <v>3587.2890000000002</v>
      </c>
      <c r="AI81">
        <v>1322</v>
      </c>
      <c r="AJ81">
        <v>1.2138712251184369</v>
      </c>
    </row>
    <row r="82" spans="22:36" x14ac:dyDescent="0.25">
      <c r="V82"/>
      <c r="W82"/>
      <c r="AG82">
        <v>1902.9659999999999</v>
      </c>
      <c r="AH82">
        <v>10126.86</v>
      </c>
      <c r="AI82">
        <v>4240</v>
      </c>
      <c r="AJ82">
        <v>2.1338537290299495</v>
      </c>
    </row>
    <row r="83" spans="22:36" x14ac:dyDescent="0.25">
      <c r="V83"/>
      <c r="W83"/>
      <c r="AG83">
        <v>1938</v>
      </c>
      <c r="AH83">
        <v>14289</v>
      </c>
      <c r="AI83">
        <v>8482</v>
      </c>
      <c r="AJ83">
        <v>2.1993550022820738</v>
      </c>
    </row>
    <row r="84" spans="22:36" x14ac:dyDescent="0.25">
      <c r="V84"/>
      <c r="W84"/>
      <c r="AG84">
        <v>3762</v>
      </c>
      <c r="AH84">
        <v>16988</v>
      </c>
      <c r="AI84">
        <v>4877</v>
      </c>
      <c r="AJ84">
        <v>1.3655455851417804</v>
      </c>
    </row>
    <row r="85" spans="22:36" x14ac:dyDescent="0.25">
      <c r="V85"/>
      <c r="W85"/>
      <c r="AG85">
        <v>542</v>
      </c>
      <c r="AH85">
        <v>4021</v>
      </c>
      <c r="AI85">
        <v>1127</v>
      </c>
      <c r="AJ85">
        <v>2.0894541362530576</v>
      </c>
    </row>
    <row r="86" spans="22:36" x14ac:dyDescent="0.25">
      <c r="V86"/>
      <c r="W86"/>
      <c r="AG86">
        <v>697.29899999999998</v>
      </c>
      <c r="AH86">
        <v>3741.8760000000002</v>
      </c>
      <c r="AI86">
        <v>1074</v>
      </c>
      <c r="AJ86">
        <v>1.2138712251184369</v>
      </c>
    </row>
    <row r="87" spans="22:36" x14ac:dyDescent="0.25">
      <c r="V87"/>
      <c r="W87"/>
      <c r="AG87">
        <v>152</v>
      </c>
      <c r="AH87">
        <v>6720</v>
      </c>
      <c r="AI87">
        <v>2406</v>
      </c>
      <c r="AJ87">
        <v>1.6650647914959047</v>
      </c>
    </row>
    <row r="88" spans="22:36" x14ac:dyDescent="0.25">
      <c r="V88"/>
      <c r="W88"/>
      <c r="AG88">
        <v>5118</v>
      </c>
      <c r="AH88">
        <v>20505</v>
      </c>
      <c r="AI88">
        <v>15219</v>
      </c>
      <c r="AJ88">
        <v>1.1784470506115523</v>
      </c>
    </row>
    <row r="89" spans="22:36" x14ac:dyDescent="0.25">
      <c r="V89"/>
      <c r="W89"/>
      <c r="AG89">
        <v>1350.0719999999999</v>
      </c>
      <c r="AH89">
        <v>10568.886</v>
      </c>
      <c r="AI89">
        <v>5720</v>
      </c>
      <c r="AJ89">
        <v>3.0144995390428457</v>
      </c>
    </row>
    <row r="90" spans="22:36" x14ac:dyDescent="0.25">
      <c r="V90"/>
      <c r="W90"/>
      <c r="AG90">
        <v>2691</v>
      </c>
      <c r="AH90">
        <v>20541</v>
      </c>
      <c r="AI90">
        <v>11743</v>
      </c>
      <c r="AJ90">
        <v>2.6051942403835224</v>
      </c>
    </row>
    <row r="91" spans="22:36" x14ac:dyDescent="0.25">
      <c r="V91"/>
      <c r="W91"/>
      <c r="AG91">
        <v>5347</v>
      </c>
      <c r="AH91">
        <v>25784</v>
      </c>
      <c r="AI91">
        <v>8885</v>
      </c>
      <c r="AJ91">
        <v>2.3754504871831816</v>
      </c>
    </row>
    <row r="92" spans="22:36" x14ac:dyDescent="0.25">
      <c r="V92"/>
      <c r="W92"/>
      <c r="AG92">
        <v>1715.4159999999999</v>
      </c>
      <c r="AH92">
        <v>7659.5569999999998</v>
      </c>
      <c r="AI92">
        <v>2902</v>
      </c>
      <c r="AJ92">
        <v>4.4394461075765514</v>
      </c>
    </row>
    <row r="93" spans="22:36" x14ac:dyDescent="0.25">
      <c r="V93"/>
      <c r="W93"/>
      <c r="AG93">
        <v>3580</v>
      </c>
      <c r="AH93">
        <v>18811</v>
      </c>
      <c r="AI93">
        <v>8553</v>
      </c>
      <c r="AJ93">
        <v>1.8466842988359888</v>
      </c>
    </row>
    <row r="94" spans="22:36" x14ac:dyDescent="0.25">
      <c r="V94"/>
      <c r="W94"/>
      <c r="AG94">
        <v>2125</v>
      </c>
      <c r="AH94">
        <v>11488</v>
      </c>
      <c r="AI94">
        <v>4606</v>
      </c>
      <c r="AJ94">
        <v>1.9998503352542787</v>
      </c>
    </row>
    <row r="95" spans="22:36" x14ac:dyDescent="0.25">
      <c r="V95"/>
      <c r="W95"/>
      <c r="AG95">
        <v>331</v>
      </c>
      <c r="AH95">
        <v>3162</v>
      </c>
      <c r="AI95">
        <v>896</v>
      </c>
      <c r="AJ95">
        <v>4.4394461075765514</v>
      </c>
    </row>
    <row r="96" spans="22:36" x14ac:dyDescent="0.25">
      <c r="V96"/>
      <c r="W96"/>
      <c r="AG96">
        <v>845.08299999999997</v>
      </c>
      <c r="AH96">
        <v>6157.5230000000001</v>
      </c>
      <c r="AI96">
        <v>1721</v>
      </c>
      <c r="AJ96">
        <v>4.4394461075765506</v>
      </c>
    </row>
    <row r="97" spans="22:36" x14ac:dyDescent="0.25">
      <c r="V97"/>
      <c r="W97"/>
      <c r="AG97">
        <v>2774</v>
      </c>
      <c r="AH97">
        <v>24644</v>
      </c>
      <c r="AI97">
        <v>17716</v>
      </c>
      <c r="AJ97">
        <v>3.7892769276627991</v>
      </c>
    </row>
    <row r="98" spans="22:36" x14ac:dyDescent="0.25">
      <c r="V98"/>
      <c r="W98"/>
      <c r="AG98">
        <v>1657</v>
      </c>
      <c r="AH98">
        <v>13292</v>
      </c>
      <c r="AI98">
        <v>9853</v>
      </c>
      <c r="AJ98">
        <v>2.3057027970978732</v>
      </c>
    </row>
    <row r="99" spans="22:36" x14ac:dyDescent="0.25">
      <c r="V99"/>
      <c r="W99"/>
      <c r="AG99">
        <v>1496</v>
      </c>
      <c r="AH99">
        <v>6910</v>
      </c>
      <c r="AI99">
        <v>1422</v>
      </c>
      <c r="AJ99">
        <v>1.6650647914959051</v>
      </c>
    </row>
    <row r="100" spans="22:36" x14ac:dyDescent="0.25">
      <c r="V100"/>
      <c r="W100"/>
      <c r="AG100">
        <v>1585.364</v>
      </c>
      <c r="AH100">
        <v>6800.4080000000004</v>
      </c>
      <c r="AI100">
        <v>2070</v>
      </c>
      <c r="AJ100">
        <v>2.0894541362530572</v>
      </c>
    </row>
    <row r="101" spans="22:36" x14ac:dyDescent="0.25">
      <c r="V101"/>
      <c r="W101"/>
      <c r="AG101">
        <v>1330</v>
      </c>
      <c r="AH101">
        <v>8570</v>
      </c>
      <c r="AI101">
        <v>2181</v>
      </c>
      <c r="AJ101">
        <v>18.743159200171881</v>
      </c>
    </row>
    <row r="102" spans="22:36" x14ac:dyDescent="0.25">
      <c r="V102"/>
      <c r="W102"/>
      <c r="AG102">
        <v>896</v>
      </c>
      <c r="AH102">
        <v>14929</v>
      </c>
      <c r="AI102">
        <v>6772</v>
      </c>
      <c r="AJ102">
        <v>0.92010135661417858</v>
      </c>
    </row>
    <row r="103" spans="22:36" x14ac:dyDescent="0.25">
      <c r="V103"/>
      <c r="W103"/>
      <c r="AG103">
        <v>1265</v>
      </c>
      <c r="AH103">
        <v>6388</v>
      </c>
      <c r="AI103">
        <v>2688</v>
      </c>
      <c r="AJ103">
        <v>2.4825997033740825</v>
      </c>
    </row>
    <row r="104" spans="22:36" x14ac:dyDescent="0.25">
      <c r="V104"/>
      <c r="W104"/>
      <c r="AG104">
        <v>1141</v>
      </c>
      <c r="AH104">
        <v>14313</v>
      </c>
      <c r="AI104">
        <v>6918</v>
      </c>
      <c r="AJ104">
        <v>1.9133381676315162</v>
      </c>
    </row>
    <row r="105" spans="22:36" x14ac:dyDescent="0.25">
      <c r="V105"/>
      <c r="W105"/>
      <c r="AG105">
        <v>8341</v>
      </c>
      <c r="AH105">
        <v>22994</v>
      </c>
      <c r="AI105">
        <v>12025</v>
      </c>
      <c r="AJ105">
        <v>2.0300792031517356</v>
      </c>
    </row>
    <row r="106" spans="22:36" x14ac:dyDescent="0.25">
      <c r="V106"/>
      <c r="W106"/>
      <c r="AI106">
        <v>1292</v>
      </c>
      <c r="AJ106">
        <v>2.0038558401182582</v>
      </c>
    </row>
    <row r="107" spans="22:36" x14ac:dyDescent="0.25">
      <c r="V107" s="15"/>
      <c r="W107" s="15"/>
      <c r="AG107">
        <v>2699</v>
      </c>
      <c r="AH107">
        <v>14095</v>
      </c>
      <c r="AI107">
        <v>5401</v>
      </c>
      <c r="AJ107">
        <v>1.1023946090386176</v>
      </c>
    </row>
    <row r="108" spans="22:36" x14ac:dyDescent="0.25">
      <c r="V108"/>
      <c r="W108"/>
      <c r="AG108">
        <v>7179</v>
      </c>
      <c r="AH108">
        <v>31919</v>
      </c>
      <c r="AI108">
        <v>11301</v>
      </c>
      <c r="AJ108">
        <v>3.9</v>
      </c>
    </row>
    <row r="109" spans="22:36" x14ac:dyDescent="0.25">
      <c r="V109"/>
      <c r="W109"/>
      <c r="AG109">
        <v>97216</v>
      </c>
      <c r="AH109">
        <v>193804</v>
      </c>
      <c r="AI109">
        <v>24248</v>
      </c>
      <c r="AJ109">
        <v>1.611621959919042</v>
      </c>
    </row>
    <row r="110" spans="22:36" x14ac:dyDescent="0.25">
      <c r="V110"/>
      <c r="W110"/>
      <c r="AG110">
        <v>10802</v>
      </c>
      <c r="AH110">
        <v>42099</v>
      </c>
      <c r="AI110">
        <v>39650</v>
      </c>
      <c r="AJ110">
        <v>0.66355530431576759</v>
      </c>
    </row>
    <row r="111" spans="22:36" x14ac:dyDescent="0.25">
      <c r="V111"/>
      <c r="W111"/>
      <c r="AG111">
        <v>10702</v>
      </c>
      <c r="AH111">
        <v>43865</v>
      </c>
      <c r="AI111">
        <v>26790</v>
      </c>
      <c r="AJ111">
        <v>1.4391718370761386</v>
      </c>
    </row>
    <row r="112" spans="22:36" x14ac:dyDescent="0.25">
      <c r="V112"/>
      <c r="W112"/>
      <c r="AG112">
        <v>6473</v>
      </c>
      <c r="AH112">
        <v>34983</v>
      </c>
      <c r="AI112">
        <v>24478</v>
      </c>
      <c r="AJ112">
        <v>0.83112712227385555</v>
      </c>
    </row>
    <row r="113" spans="22:36" x14ac:dyDescent="0.25">
      <c r="V113"/>
      <c r="W113"/>
      <c r="Z113" s="15"/>
      <c r="AA113" s="15"/>
      <c r="AG113">
        <v>22439</v>
      </c>
      <c r="AH113">
        <v>42966</v>
      </c>
      <c r="AI113">
        <v>45510</v>
      </c>
      <c r="AJ113">
        <v>0.41982654063903296</v>
      </c>
    </row>
    <row r="114" spans="22:36" x14ac:dyDescent="0.25">
      <c r="V114"/>
      <c r="W114"/>
      <c r="AG114">
        <v>1960.1890000000001</v>
      </c>
      <c r="AH114">
        <v>42843.792999999998</v>
      </c>
      <c r="AI114">
        <v>51178</v>
      </c>
      <c r="AJ114">
        <v>0.61129167585289768</v>
      </c>
    </row>
    <row r="115" spans="22:36" x14ac:dyDescent="0.25">
      <c r="V115"/>
      <c r="W115"/>
      <c r="AG115">
        <v>21619.939426553436</v>
      </c>
      <c r="AH115">
        <v>112818</v>
      </c>
      <c r="AI115">
        <v>116029</v>
      </c>
      <c r="AJ115">
        <v>1.6951111426715157</v>
      </c>
    </row>
    <row r="116" spans="22:36" x14ac:dyDescent="0.25">
      <c r="V116"/>
      <c r="W116"/>
      <c r="AG116">
        <v>3834</v>
      </c>
      <c r="AH116" s="15">
        <v>14949</v>
      </c>
      <c r="AI116" s="15">
        <v>1837</v>
      </c>
      <c r="AJ116">
        <v>22.503128326971762</v>
      </c>
    </row>
    <row r="117" spans="22:36" x14ac:dyDescent="0.25">
      <c r="V117"/>
      <c r="W117"/>
      <c r="AG117">
        <v>8158</v>
      </c>
      <c r="AH117">
        <v>25917</v>
      </c>
      <c r="AI117">
        <v>23699</v>
      </c>
      <c r="AJ117">
        <v>1.8362262536706582</v>
      </c>
    </row>
    <row r="118" spans="22:36" x14ac:dyDescent="0.25">
      <c r="V118"/>
      <c r="W118"/>
      <c r="AG118">
        <v>2530</v>
      </c>
      <c r="AH118">
        <v>60154</v>
      </c>
      <c r="AI118">
        <v>36681</v>
      </c>
      <c r="AJ118">
        <v>0.63591431369803053</v>
      </c>
    </row>
    <row r="119" spans="22:36" x14ac:dyDescent="0.25">
      <c r="V119"/>
      <c r="W119"/>
      <c r="AG119">
        <v>4266</v>
      </c>
      <c r="AH119">
        <v>76487</v>
      </c>
      <c r="AI119">
        <v>91414</v>
      </c>
      <c r="AJ119">
        <v>1.3730734660502963</v>
      </c>
    </row>
    <row r="120" spans="22:36" x14ac:dyDescent="0.25">
      <c r="V120"/>
      <c r="W120"/>
      <c r="AG120">
        <v>9306</v>
      </c>
      <c r="AH120">
        <v>55976</v>
      </c>
      <c r="AI120">
        <v>66851</v>
      </c>
      <c r="AJ120">
        <v>0.65294169784632128</v>
      </c>
    </row>
    <row r="121" spans="22:36" x14ac:dyDescent="0.25">
      <c r="V121"/>
      <c r="W121"/>
      <c r="AG121">
        <v>5027</v>
      </c>
      <c r="AH121">
        <v>42426</v>
      </c>
      <c r="AI121">
        <v>34726</v>
      </c>
      <c r="AJ121">
        <v>1.0540641505951192</v>
      </c>
    </row>
    <row r="122" spans="22:36" x14ac:dyDescent="0.25">
      <c r="V122"/>
      <c r="W122"/>
      <c r="AG122">
        <v>6724</v>
      </c>
      <c r="AH122">
        <v>28496</v>
      </c>
      <c r="AI122">
        <v>27035</v>
      </c>
      <c r="AJ122">
        <v>2.6916369826319362</v>
      </c>
    </row>
    <row r="123" spans="22:36" x14ac:dyDescent="0.25">
      <c r="V123"/>
      <c r="W123"/>
      <c r="AG123">
        <v>15851</v>
      </c>
      <c r="AH123">
        <v>32973</v>
      </c>
      <c r="AI123">
        <v>21840</v>
      </c>
      <c r="AJ123">
        <v>6.398827566930418</v>
      </c>
    </row>
    <row r="124" spans="22:36" x14ac:dyDescent="0.25">
      <c r="V124"/>
      <c r="W124"/>
      <c r="AG124">
        <v>16941.133000000002</v>
      </c>
      <c r="AH124">
        <v>38933.955999999998</v>
      </c>
      <c r="AI124">
        <v>36572</v>
      </c>
      <c r="AJ124">
        <v>0.66782290782970544</v>
      </c>
    </row>
    <row r="125" spans="22:36" x14ac:dyDescent="0.25">
      <c r="V125"/>
      <c r="W125"/>
      <c r="AG125">
        <v>49093</v>
      </c>
      <c r="AH125">
        <v>160460</v>
      </c>
      <c r="AI125">
        <v>170397</v>
      </c>
      <c r="AJ125">
        <v>1.6989188560665336</v>
      </c>
    </row>
    <row r="126" spans="22:36" x14ac:dyDescent="0.25">
      <c r="V126"/>
      <c r="W126"/>
      <c r="AG126">
        <v>22931</v>
      </c>
      <c r="AH126">
        <v>91534</v>
      </c>
      <c r="AI126">
        <v>92063</v>
      </c>
      <c r="AJ126">
        <v>3.8101242464178156</v>
      </c>
    </row>
    <row r="127" spans="22:36" x14ac:dyDescent="0.25">
      <c r="V127"/>
      <c r="W127"/>
      <c r="AG127">
        <v>9108</v>
      </c>
      <c r="AH127">
        <v>112191</v>
      </c>
      <c r="AI127">
        <v>124849</v>
      </c>
      <c r="AJ127">
        <v>3.1194824789992865</v>
      </c>
    </row>
    <row r="128" spans="22:36" x14ac:dyDescent="0.25">
      <c r="V128"/>
      <c r="W128"/>
      <c r="AG128">
        <v>2450.7719999999999</v>
      </c>
      <c r="AH128">
        <v>41595.148000000001</v>
      </c>
      <c r="AI128">
        <v>14265</v>
      </c>
      <c r="AJ128">
        <v>22.658748683883534</v>
      </c>
    </row>
    <row r="129" spans="22:36" x14ac:dyDescent="0.25">
      <c r="V129"/>
      <c r="W129"/>
      <c r="AG129">
        <v>3742.9229999999998</v>
      </c>
      <c r="AH129">
        <v>19609.947</v>
      </c>
      <c r="AI129">
        <v>14591</v>
      </c>
      <c r="AJ129">
        <v>7.2094078122766083</v>
      </c>
    </row>
    <row r="130" spans="22:36" x14ac:dyDescent="0.25">
      <c r="V130"/>
      <c r="W130"/>
      <c r="AG130">
        <v>452</v>
      </c>
      <c r="AH130">
        <v>22594</v>
      </c>
      <c r="AI130">
        <v>21172</v>
      </c>
      <c r="AJ130">
        <v>1.0302773108499861</v>
      </c>
    </row>
    <row r="131" spans="22:36" x14ac:dyDescent="0.25">
      <c r="V131"/>
      <c r="W131"/>
      <c r="AG131">
        <v>3113</v>
      </c>
      <c r="AH131">
        <v>16643</v>
      </c>
      <c r="AI131">
        <v>4010</v>
      </c>
      <c r="AJ131">
        <v>2.2752375448299889</v>
      </c>
    </row>
    <row r="132" spans="22:36" x14ac:dyDescent="0.25">
      <c r="V132"/>
      <c r="W132"/>
      <c r="AG132">
        <v>35856</v>
      </c>
      <c r="AH132">
        <v>109188</v>
      </c>
      <c r="AI132">
        <v>141505</v>
      </c>
      <c r="AJ132">
        <v>2.4739956475388225</v>
      </c>
    </row>
    <row r="133" spans="22:36" x14ac:dyDescent="0.25">
      <c r="V133"/>
      <c r="W133"/>
      <c r="AG133">
        <v>18934</v>
      </c>
      <c r="AH133">
        <v>83101</v>
      </c>
      <c r="AI133">
        <v>99410</v>
      </c>
      <c r="AJ133">
        <v>1.070287748061969</v>
      </c>
    </row>
    <row r="134" spans="22:36" x14ac:dyDescent="0.25">
      <c r="V134"/>
      <c r="W134"/>
      <c r="AG134">
        <v>10901</v>
      </c>
      <c r="AH134">
        <v>42931</v>
      </c>
      <c r="AI134">
        <v>39099</v>
      </c>
      <c r="AJ134">
        <v>0.50396807763539342</v>
      </c>
    </row>
    <row r="135" spans="22:36" x14ac:dyDescent="0.25">
      <c r="V135" s="1"/>
      <c r="W135"/>
      <c r="AG135">
        <v>3413</v>
      </c>
      <c r="AH135">
        <v>25366</v>
      </c>
      <c r="AI135">
        <v>15112</v>
      </c>
      <c r="AJ135">
        <v>1.3530136492683424</v>
      </c>
    </row>
    <row r="136" spans="22:36" x14ac:dyDescent="0.25">
      <c r="V136" s="15"/>
      <c r="W136" s="15"/>
      <c r="AG136">
        <v>6997</v>
      </c>
      <c r="AH136">
        <v>9628</v>
      </c>
      <c r="AI136">
        <v>7862</v>
      </c>
      <c r="AJ136">
        <v>0.45062818431339574</v>
      </c>
    </row>
    <row r="137" spans="22:36" x14ac:dyDescent="0.25">
      <c r="V137"/>
      <c r="W137"/>
      <c r="AG137">
        <v>8994</v>
      </c>
      <c r="AH137">
        <v>53405</v>
      </c>
      <c r="AI137">
        <v>59579</v>
      </c>
      <c r="AJ137">
        <v>1.1222181682512278</v>
      </c>
    </row>
    <row r="138" spans="22:36" x14ac:dyDescent="0.25">
      <c r="V138"/>
      <c r="W138"/>
      <c r="AG138">
        <v>5677.64</v>
      </c>
      <c r="AH138">
        <v>29507.875</v>
      </c>
      <c r="AI138">
        <v>22004</v>
      </c>
      <c r="AJ138">
        <v>5.628530803058438</v>
      </c>
    </row>
    <row r="139" spans="22:36" x14ac:dyDescent="0.25">
      <c r="V139"/>
      <c r="W139"/>
      <c r="AG139">
        <v>4356.7650000000003</v>
      </c>
      <c r="AH139">
        <v>12179.386</v>
      </c>
      <c r="AI139">
        <v>9059</v>
      </c>
      <c r="AJ139">
        <v>2.6447131917642435</v>
      </c>
    </row>
    <row r="140" spans="22:36" x14ac:dyDescent="0.25">
      <c r="V140"/>
      <c r="W140"/>
      <c r="AG140">
        <v>913</v>
      </c>
      <c r="AH140">
        <v>5951</v>
      </c>
      <c r="AI140">
        <v>2551</v>
      </c>
      <c r="AJ140">
        <v>1.9133381676315162</v>
      </c>
    </row>
    <row r="141" spans="22:36" x14ac:dyDescent="0.25">
      <c r="V141"/>
      <c r="W141"/>
      <c r="Z141" s="15"/>
      <c r="AA141" s="15"/>
      <c r="AG141">
        <v>1966.1179999999999</v>
      </c>
      <c r="AH141">
        <v>16090.209000000001</v>
      </c>
      <c r="AI141">
        <v>10854</v>
      </c>
      <c r="AJ141">
        <v>5.8057673586453706</v>
      </c>
    </row>
    <row r="142" spans="22:36" x14ac:dyDescent="0.25">
      <c r="V142"/>
      <c r="W142"/>
      <c r="Z142" s="15"/>
      <c r="AA142" s="15"/>
      <c r="AG142">
        <v>1942</v>
      </c>
      <c r="AH142">
        <v>9758</v>
      </c>
      <c r="AI142">
        <v>3466</v>
      </c>
      <c r="AJ142">
        <v>26.281072027886214</v>
      </c>
    </row>
    <row r="143" spans="22:36" x14ac:dyDescent="0.25">
      <c r="V143"/>
      <c r="W143"/>
      <c r="AG143">
        <v>1028</v>
      </c>
      <c r="AH143">
        <v>17012</v>
      </c>
      <c r="AI143">
        <v>9379</v>
      </c>
      <c r="AJ143">
        <v>1.2629657322392078</v>
      </c>
    </row>
    <row r="144" spans="22:36" x14ac:dyDescent="0.25">
      <c r="V144"/>
      <c r="W144"/>
      <c r="AG144">
        <v>1127.1469999999999</v>
      </c>
      <c r="AH144" s="15">
        <v>4767.4539999999997</v>
      </c>
      <c r="AI144" s="15">
        <v>1799</v>
      </c>
      <c r="AJ144">
        <v>1.2138712251184371</v>
      </c>
    </row>
    <row r="145" spans="22:36" x14ac:dyDescent="0.25">
      <c r="V145"/>
      <c r="W145"/>
      <c r="AG145">
        <v>3516</v>
      </c>
      <c r="AH145" s="15">
        <v>15192</v>
      </c>
      <c r="AI145" s="15">
        <v>5463</v>
      </c>
      <c r="AJ145">
        <v>7.4</v>
      </c>
    </row>
    <row r="146" spans="22:36" x14ac:dyDescent="0.25">
      <c r="V146"/>
      <c r="W146"/>
      <c r="AG146">
        <v>3971</v>
      </c>
      <c r="AH146">
        <v>31848</v>
      </c>
      <c r="AI146">
        <v>14873</v>
      </c>
      <c r="AJ146">
        <v>2.7132628436433275</v>
      </c>
    </row>
    <row r="147" spans="22:36" x14ac:dyDescent="0.25">
      <c r="V147"/>
      <c r="W147"/>
      <c r="AG147">
        <v>1663.3420000000001</v>
      </c>
      <c r="AH147">
        <v>4401.4549999999999</v>
      </c>
      <c r="AI147">
        <v>1019</v>
      </c>
      <c r="AJ147">
        <v>2.0038558401182582</v>
      </c>
    </row>
    <row r="148" spans="22:36" x14ac:dyDescent="0.25">
      <c r="V148"/>
      <c r="W148"/>
      <c r="AG148">
        <v>317.27800000000002</v>
      </c>
      <c r="AH148">
        <v>5568.5259999999998</v>
      </c>
      <c r="AI148">
        <v>1693</v>
      </c>
      <c r="AJ148">
        <v>10.664292604974396</v>
      </c>
    </row>
    <row r="149" spans="22:36" x14ac:dyDescent="0.25">
      <c r="V149"/>
      <c r="W149"/>
      <c r="AG149">
        <v>480.18799999999999</v>
      </c>
      <c r="AH149">
        <v>3364.4749999999999</v>
      </c>
      <c r="AI149">
        <v>1315</v>
      </c>
      <c r="AJ149">
        <v>1.2138712251184369</v>
      </c>
    </row>
    <row r="150" spans="22:36" x14ac:dyDescent="0.25">
      <c r="V150"/>
      <c r="W150"/>
      <c r="AG150">
        <v>2233.7600000000002</v>
      </c>
      <c r="AH150">
        <v>10819.404</v>
      </c>
      <c r="AI150">
        <v>4206</v>
      </c>
      <c r="AJ150">
        <v>2.1338537290299495</v>
      </c>
    </row>
    <row r="151" spans="22:36" x14ac:dyDescent="0.25">
      <c r="V151"/>
      <c r="W151"/>
      <c r="AG151">
        <v>2075</v>
      </c>
      <c r="AH151">
        <v>14344</v>
      </c>
      <c r="AI151">
        <v>8511</v>
      </c>
      <c r="AJ151">
        <v>2.1993550022820738</v>
      </c>
    </row>
    <row r="152" spans="22:36" x14ac:dyDescent="0.25">
      <c r="V152"/>
      <c r="W152"/>
      <c r="AG152">
        <v>3461</v>
      </c>
      <c r="AH152">
        <v>16427</v>
      </c>
      <c r="AI152">
        <v>4933</v>
      </c>
      <c r="AJ152">
        <v>1.3655455851417804</v>
      </c>
    </row>
    <row r="153" spans="22:36" x14ac:dyDescent="0.25">
      <c r="V153"/>
      <c r="W153"/>
      <c r="AG153">
        <v>910</v>
      </c>
      <c r="AH153">
        <v>3985</v>
      </c>
      <c r="AI153">
        <v>1112</v>
      </c>
      <c r="AJ153">
        <v>2.0894541362530576</v>
      </c>
    </row>
    <row r="154" spans="22:36" x14ac:dyDescent="0.25">
      <c r="V154"/>
      <c r="W154"/>
      <c r="AG154">
        <v>762.75599999999997</v>
      </c>
      <c r="AH154">
        <v>3864.6559999999999</v>
      </c>
      <c r="AI154">
        <v>1073</v>
      </c>
      <c r="AJ154">
        <v>1.2138712251184369</v>
      </c>
    </row>
    <row r="155" spans="22:36" x14ac:dyDescent="0.25">
      <c r="V155"/>
      <c r="W155"/>
      <c r="AG155">
        <v>216</v>
      </c>
      <c r="AH155">
        <v>6634</v>
      </c>
      <c r="AI155">
        <v>2374</v>
      </c>
      <c r="AJ155">
        <v>1.6650647914959047</v>
      </c>
    </row>
    <row r="156" spans="22:36" x14ac:dyDescent="0.25">
      <c r="V156"/>
      <c r="W156"/>
      <c r="AG156">
        <v>5517</v>
      </c>
      <c r="AH156">
        <v>21780</v>
      </c>
      <c r="AI156">
        <v>15340</v>
      </c>
      <c r="AJ156">
        <v>1.1784470506115523</v>
      </c>
    </row>
    <row r="157" spans="22:36" x14ac:dyDescent="0.25">
      <c r="V157"/>
      <c r="W157"/>
      <c r="AG157">
        <v>1303.0360000000001</v>
      </c>
      <c r="AH157">
        <v>10832.578</v>
      </c>
      <c r="AI157">
        <v>5761</v>
      </c>
      <c r="AJ157">
        <v>3.0144995390428457</v>
      </c>
    </row>
    <row r="158" spans="22:36" x14ac:dyDescent="0.25">
      <c r="V158"/>
      <c r="W158"/>
      <c r="AG158">
        <v>2656</v>
      </c>
      <c r="AH158">
        <v>20711</v>
      </c>
      <c r="AI158">
        <v>11728</v>
      </c>
      <c r="AJ158">
        <v>2.6051942403835224</v>
      </c>
    </row>
    <row r="159" spans="22:36" x14ac:dyDescent="0.25">
      <c r="V159"/>
      <c r="W159"/>
      <c r="AG159">
        <v>5640</v>
      </c>
      <c r="AH159">
        <v>25153</v>
      </c>
      <c r="AI159">
        <v>8984</v>
      </c>
      <c r="AJ159">
        <v>2.3754504871831816</v>
      </c>
    </row>
    <row r="160" spans="22:36" x14ac:dyDescent="0.25">
      <c r="V160"/>
      <c r="W160"/>
      <c r="AG160">
        <v>1530.279</v>
      </c>
      <c r="AH160">
        <v>6913.223</v>
      </c>
      <c r="AI160">
        <v>2910</v>
      </c>
      <c r="AJ160">
        <v>4.4394461075765514</v>
      </c>
    </row>
    <row r="161" spans="22:36" x14ac:dyDescent="0.25">
      <c r="V161"/>
      <c r="W161"/>
      <c r="AG161">
        <v>3537</v>
      </c>
      <c r="AH161">
        <v>18469</v>
      </c>
      <c r="AI161">
        <v>8533</v>
      </c>
      <c r="AJ161">
        <v>1.8466842988359888</v>
      </c>
    </row>
    <row r="162" spans="22:36" x14ac:dyDescent="0.25">
      <c r="V162"/>
      <c r="W162"/>
      <c r="AG162">
        <v>2132</v>
      </c>
      <c r="AH162">
        <v>11453</v>
      </c>
      <c r="AI162">
        <v>4604</v>
      </c>
      <c r="AJ162">
        <v>1.9998503352542787</v>
      </c>
    </row>
    <row r="163" spans="22:36" x14ac:dyDescent="0.25">
      <c r="V163"/>
      <c r="W163"/>
      <c r="AG163">
        <v>344</v>
      </c>
      <c r="AH163">
        <v>3145</v>
      </c>
      <c r="AI163">
        <v>854</v>
      </c>
      <c r="AJ163">
        <v>4.4394461075765514</v>
      </c>
    </row>
    <row r="164" spans="22:36" x14ac:dyDescent="0.25">
      <c r="V164"/>
      <c r="W164"/>
      <c r="AG164">
        <v>1677.9190000000001</v>
      </c>
      <c r="AH164">
        <v>5758.4359999999997</v>
      </c>
      <c r="AI164">
        <v>1700</v>
      </c>
      <c r="AJ164">
        <v>4.4394461075765506</v>
      </c>
    </row>
    <row r="165" spans="22:36" x14ac:dyDescent="0.25">
      <c r="V165"/>
      <c r="W165"/>
      <c r="AG165">
        <v>2978</v>
      </c>
      <c r="AH165">
        <v>24838</v>
      </c>
      <c r="AI165">
        <v>17631</v>
      </c>
      <c r="AJ165">
        <v>3.7892769276627991</v>
      </c>
    </row>
    <row r="166" spans="22:36" x14ac:dyDescent="0.25">
      <c r="V166"/>
      <c r="W166"/>
      <c r="AG166">
        <v>1882</v>
      </c>
      <c r="AH166">
        <v>14062</v>
      </c>
      <c r="AI166">
        <v>9870</v>
      </c>
      <c r="AJ166">
        <v>2.3057027970978732</v>
      </c>
    </row>
    <row r="167" spans="22:36" x14ac:dyDescent="0.25">
      <c r="V167"/>
      <c r="W167"/>
      <c r="AG167">
        <v>1507</v>
      </c>
      <c r="AH167">
        <v>6662</v>
      </c>
      <c r="AI167">
        <v>1444</v>
      </c>
      <c r="AJ167">
        <v>1.6650647914959051</v>
      </c>
    </row>
    <row r="168" spans="22:36" x14ac:dyDescent="0.25">
      <c r="V168"/>
      <c r="W168"/>
      <c r="AG168">
        <v>1569.3389999999999</v>
      </c>
      <c r="AH168">
        <v>7027.48</v>
      </c>
      <c r="AI168">
        <v>2094</v>
      </c>
      <c r="AJ168">
        <v>2.0894541362530572</v>
      </c>
    </row>
    <row r="169" spans="22:36" x14ac:dyDescent="0.25">
      <c r="V169"/>
      <c r="W169"/>
      <c r="AG169">
        <v>1385</v>
      </c>
      <c r="AH169">
        <v>9196</v>
      </c>
      <c r="AI169">
        <v>2214</v>
      </c>
      <c r="AJ169">
        <v>18.743159200171881</v>
      </c>
    </row>
    <row r="170" spans="22:36" x14ac:dyDescent="0.25">
      <c r="V170"/>
      <c r="W170"/>
      <c r="AG170">
        <v>905</v>
      </c>
      <c r="AH170">
        <v>15120</v>
      </c>
      <c r="AI170">
        <v>6795</v>
      </c>
      <c r="AJ170">
        <v>0.92010135661417858</v>
      </c>
    </row>
    <row r="171" spans="22:36" x14ac:dyDescent="0.25">
      <c r="V171"/>
      <c r="W171"/>
      <c r="AG171">
        <v>1291</v>
      </c>
      <c r="AH171">
        <v>7153</v>
      </c>
      <c r="AI171">
        <v>2688</v>
      </c>
      <c r="AJ171">
        <v>2.4825997033740825</v>
      </c>
    </row>
    <row r="172" spans="22:36" x14ac:dyDescent="0.25">
      <c r="V172"/>
      <c r="W172"/>
      <c r="AG172">
        <v>2950</v>
      </c>
      <c r="AH172">
        <v>13796</v>
      </c>
      <c r="AI172">
        <v>6815</v>
      </c>
      <c r="AJ172">
        <v>1.9133381676315162</v>
      </c>
    </row>
    <row r="173" spans="22:36" x14ac:dyDescent="0.25">
      <c r="V173"/>
      <c r="W173"/>
      <c r="AG173">
        <v>8488</v>
      </c>
      <c r="AH173">
        <v>22551</v>
      </c>
      <c r="AI173">
        <v>12032</v>
      </c>
      <c r="AJ173">
        <v>2.0300792031517356</v>
      </c>
    </row>
    <row r="174" spans="22:36" x14ac:dyDescent="0.25">
      <c r="V174"/>
      <c r="W174"/>
      <c r="AG174">
        <v>372</v>
      </c>
      <c r="AH174">
        <v>4171</v>
      </c>
      <c r="AI174">
        <v>1294</v>
      </c>
      <c r="AJ174">
        <v>2.0038558401182582</v>
      </c>
    </row>
    <row r="175" spans="22:36" x14ac:dyDescent="0.25">
      <c r="V175" s="15"/>
      <c r="W175" s="15"/>
      <c r="AG175">
        <v>3078</v>
      </c>
      <c r="AH175">
        <v>15129</v>
      </c>
      <c r="AI175">
        <v>5478</v>
      </c>
      <c r="AJ175">
        <v>1.1023946090386176</v>
      </c>
    </row>
    <row r="176" spans="22:36" x14ac:dyDescent="0.25">
      <c r="V176"/>
      <c r="W176"/>
      <c r="AG176">
        <v>6682</v>
      </c>
      <c r="AH176">
        <v>31926</v>
      </c>
      <c r="AI176">
        <v>11329</v>
      </c>
      <c r="AJ176">
        <v>3.9</v>
      </c>
    </row>
    <row r="177" spans="22:36" x14ac:dyDescent="0.25">
      <c r="V177"/>
      <c r="W177"/>
      <c r="AG177">
        <v>93682</v>
      </c>
      <c r="AH177">
        <v>211511</v>
      </c>
      <c r="AI177">
        <v>24807</v>
      </c>
      <c r="AJ177">
        <v>1.611621959919042</v>
      </c>
    </row>
    <row r="178" spans="22:36" x14ac:dyDescent="0.25">
      <c r="V178"/>
      <c r="W178"/>
      <c r="AG178">
        <v>11255</v>
      </c>
      <c r="AH178">
        <v>44025</v>
      </c>
      <c r="AI178">
        <v>39735</v>
      </c>
      <c r="AJ178">
        <v>0.66355530431576759</v>
      </c>
    </row>
    <row r="179" spans="22:36" x14ac:dyDescent="0.25">
      <c r="V179"/>
      <c r="W179"/>
      <c r="AG179">
        <v>8739</v>
      </c>
      <c r="AH179">
        <v>45164</v>
      </c>
      <c r="AI179">
        <v>27039</v>
      </c>
      <c r="AJ179">
        <v>1.4391718370761386</v>
      </c>
    </row>
    <row r="180" spans="22:36" x14ac:dyDescent="0.25">
      <c r="V180"/>
      <c r="W180"/>
      <c r="AG180">
        <v>6856</v>
      </c>
      <c r="AH180">
        <v>36147</v>
      </c>
      <c r="AI180">
        <v>24810</v>
      </c>
      <c r="AJ180">
        <v>0.83112712227385555</v>
      </c>
    </row>
    <row r="181" spans="22:36" x14ac:dyDescent="0.25">
      <c r="V181"/>
      <c r="W181"/>
      <c r="Z181" s="15"/>
      <c r="AA181" s="15"/>
      <c r="AG181">
        <v>22311</v>
      </c>
      <c r="AH181">
        <v>44198</v>
      </c>
      <c r="AI181">
        <v>45714</v>
      </c>
      <c r="AJ181">
        <v>0.41982654063903296</v>
      </c>
    </row>
    <row r="182" spans="22:36" x14ac:dyDescent="0.25">
      <c r="V182"/>
      <c r="W182"/>
      <c r="AG182">
        <v>2074.9059999999999</v>
      </c>
      <c r="AH182">
        <v>44248.737999999998</v>
      </c>
      <c r="AI182">
        <v>51473</v>
      </c>
      <c r="AJ182">
        <v>0.61129167585289768</v>
      </c>
    </row>
    <row r="183" spans="22:36" x14ac:dyDescent="0.25">
      <c r="V183"/>
      <c r="W183"/>
      <c r="AG183">
        <v>22435.616715715129</v>
      </c>
      <c r="AH183">
        <v>114198</v>
      </c>
      <c r="AI183">
        <v>117388</v>
      </c>
      <c r="AJ183">
        <v>1.6951111426715157</v>
      </c>
    </row>
    <row r="184" spans="22:36" x14ac:dyDescent="0.25">
      <c r="V184"/>
      <c r="W184"/>
      <c r="AG184">
        <v>4719</v>
      </c>
      <c r="AH184" s="15">
        <v>16363</v>
      </c>
      <c r="AI184" s="15">
        <v>1845</v>
      </c>
      <c r="AJ184">
        <v>22.503128326971762</v>
      </c>
    </row>
    <row r="185" spans="22:36" x14ac:dyDescent="0.25">
      <c r="V185"/>
      <c r="W185"/>
      <c r="AG185">
        <v>8010</v>
      </c>
      <c r="AH185">
        <v>26886</v>
      </c>
      <c r="AI185">
        <v>24019</v>
      </c>
      <c r="AJ185">
        <v>1.8362262536706582</v>
      </c>
    </row>
    <row r="186" spans="22:36" x14ac:dyDescent="0.25">
      <c r="V186"/>
      <c r="W186"/>
      <c r="AG186">
        <v>2649</v>
      </c>
      <c r="AH186">
        <v>64026</v>
      </c>
      <c r="AI186">
        <v>37035</v>
      </c>
      <c r="AJ186">
        <v>0.63591431369803053</v>
      </c>
    </row>
    <row r="187" spans="22:36" x14ac:dyDescent="0.25">
      <c r="V187"/>
      <c r="W187"/>
      <c r="AG187">
        <v>4359</v>
      </c>
      <c r="AH187">
        <v>81650</v>
      </c>
      <c r="AI187">
        <v>92312</v>
      </c>
      <c r="AJ187">
        <v>1.3730734660502963</v>
      </c>
    </row>
    <row r="188" spans="22:36" x14ac:dyDescent="0.25">
      <c r="V188"/>
      <c r="W188"/>
      <c r="AG188">
        <v>11494</v>
      </c>
      <c r="AH188">
        <v>58720</v>
      </c>
      <c r="AI188">
        <v>67259</v>
      </c>
      <c r="AJ188">
        <v>0.65294169784632128</v>
      </c>
    </row>
    <row r="189" spans="22:36" x14ac:dyDescent="0.25">
      <c r="V189"/>
      <c r="W189"/>
      <c r="AG189">
        <v>4283</v>
      </c>
      <c r="AH189">
        <v>44540</v>
      </c>
      <c r="AI189">
        <v>35545</v>
      </c>
      <c r="AJ189">
        <v>1.0540641505951192</v>
      </c>
    </row>
    <row r="190" spans="22:36" x14ac:dyDescent="0.25">
      <c r="V190"/>
      <c r="W190"/>
      <c r="AG190">
        <v>2489</v>
      </c>
      <c r="AH190">
        <v>28767</v>
      </c>
      <c r="AI190">
        <v>27177</v>
      </c>
      <c r="AJ190">
        <v>2.6916369826319362</v>
      </c>
    </row>
    <row r="191" spans="22:36" x14ac:dyDescent="0.25">
      <c r="V191"/>
      <c r="W191"/>
      <c r="AG191">
        <v>16656</v>
      </c>
      <c r="AH191">
        <v>35441</v>
      </c>
      <c r="AI191">
        <v>22166</v>
      </c>
      <c r="AJ191">
        <v>6.398827566930418</v>
      </c>
    </row>
    <row r="192" spans="22:36" x14ac:dyDescent="0.25">
      <c r="V192"/>
      <c r="W192"/>
      <c r="AG192">
        <v>17332.998</v>
      </c>
      <c r="AH192">
        <v>39487</v>
      </c>
      <c r="AI192">
        <v>36757</v>
      </c>
      <c r="AJ192">
        <v>0.66782290782970544</v>
      </c>
    </row>
    <row r="193" spans="22:36" x14ac:dyDescent="0.25">
      <c r="V193"/>
      <c r="W193"/>
      <c r="AG193">
        <v>48172</v>
      </c>
      <c r="AH193">
        <v>167378</v>
      </c>
      <c r="AI193">
        <v>171496</v>
      </c>
      <c r="AJ193">
        <v>1.6989188560665336</v>
      </c>
    </row>
    <row r="194" spans="22:36" x14ac:dyDescent="0.25">
      <c r="V194"/>
      <c r="W194"/>
      <c r="AG194">
        <v>24732</v>
      </c>
      <c r="AH194">
        <v>96292</v>
      </c>
      <c r="AI194">
        <v>93426</v>
      </c>
      <c r="AJ194">
        <v>3.8101242464178156</v>
      </c>
    </row>
    <row r="195" spans="22:36" x14ac:dyDescent="0.25">
      <c r="V195"/>
      <c r="W195"/>
      <c r="AG195">
        <v>9164</v>
      </c>
      <c r="AH195">
        <v>115295</v>
      </c>
      <c r="AI195">
        <v>126125</v>
      </c>
      <c r="AJ195">
        <v>3.1194824789992865</v>
      </c>
    </row>
    <row r="196" spans="22:36" x14ac:dyDescent="0.25">
      <c r="V196"/>
      <c r="W196"/>
      <c r="AG196">
        <v>2299.6640000000002</v>
      </c>
      <c r="AH196">
        <v>34806.614000000001</v>
      </c>
      <c r="AI196">
        <v>14102</v>
      </c>
      <c r="AJ196">
        <v>22.658748683883534</v>
      </c>
    </row>
    <row r="197" spans="22:36" x14ac:dyDescent="0.25">
      <c r="V197"/>
      <c r="W197"/>
      <c r="AG197">
        <v>3767.14</v>
      </c>
      <c r="AH197">
        <v>20804.115000000002</v>
      </c>
      <c r="AI197">
        <v>14627</v>
      </c>
      <c r="AJ197">
        <v>7.2094078122766083</v>
      </c>
    </row>
    <row r="198" spans="22:36" x14ac:dyDescent="0.25">
      <c r="V198"/>
      <c r="W198"/>
      <c r="AG198">
        <v>585</v>
      </c>
      <c r="AH198">
        <v>22381</v>
      </c>
      <c r="AI198">
        <v>21260</v>
      </c>
      <c r="AJ198">
        <v>1.0302773108499861</v>
      </c>
    </row>
    <row r="199" spans="22:36" x14ac:dyDescent="0.25">
      <c r="V199"/>
      <c r="W199"/>
      <c r="AG199">
        <v>9904</v>
      </c>
      <c r="AH199">
        <v>16021</v>
      </c>
      <c r="AI199">
        <v>4014</v>
      </c>
      <c r="AJ199">
        <v>2.2752375448299889</v>
      </c>
    </row>
    <row r="200" spans="22:36" x14ac:dyDescent="0.25">
      <c r="V200"/>
      <c r="W200"/>
      <c r="AG200">
        <v>15297</v>
      </c>
      <c r="AH200">
        <v>107013</v>
      </c>
      <c r="AI200">
        <v>142558</v>
      </c>
      <c r="AJ200">
        <v>2.4739956475388225</v>
      </c>
    </row>
    <row r="201" spans="22:36" x14ac:dyDescent="0.25">
      <c r="V201"/>
      <c r="W201"/>
      <c r="AG201">
        <v>19139</v>
      </c>
      <c r="AH201">
        <v>84862</v>
      </c>
      <c r="AI201">
        <v>99697</v>
      </c>
      <c r="AJ201">
        <v>1.070287748061969</v>
      </c>
    </row>
    <row r="202" spans="22:36" x14ac:dyDescent="0.25">
      <c r="V202"/>
      <c r="W202"/>
      <c r="AG202">
        <v>11196</v>
      </c>
      <c r="AH202">
        <v>44425</v>
      </c>
      <c r="AI202">
        <v>39150</v>
      </c>
      <c r="AJ202">
        <v>0.50396807763539342</v>
      </c>
    </row>
    <row r="203" spans="22:36" x14ac:dyDescent="0.25">
      <c r="V203" s="15"/>
      <c r="W203" s="15"/>
      <c r="AG203">
        <v>3458</v>
      </c>
      <c r="AH203">
        <v>26026</v>
      </c>
      <c r="AI203">
        <v>15249</v>
      </c>
      <c r="AJ203">
        <v>1.3530136492683424</v>
      </c>
    </row>
    <row r="204" spans="22:36" x14ac:dyDescent="0.25">
      <c r="V204" s="15"/>
      <c r="W204" s="15"/>
      <c r="AG204">
        <v>6944</v>
      </c>
      <c r="AH204">
        <v>9488</v>
      </c>
      <c r="AI204">
        <v>7946</v>
      </c>
      <c r="AJ204">
        <v>0.45062818431339574</v>
      </c>
    </row>
    <row r="205" spans="22:36" x14ac:dyDescent="0.25">
      <c r="V205"/>
      <c r="W205"/>
      <c r="AG205">
        <v>9334</v>
      </c>
      <c r="AH205">
        <v>56234</v>
      </c>
      <c r="AI205">
        <v>60109</v>
      </c>
      <c r="AJ205">
        <v>1.1222181682512278</v>
      </c>
    </row>
    <row r="206" spans="22:36" x14ac:dyDescent="0.25">
      <c r="V206"/>
      <c r="W206"/>
      <c r="AG206">
        <v>5570</v>
      </c>
      <c r="AH206">
        <v>29909</v>
      </c>
      <c r="AI206">
        <v>21767</v>
      </c>
      <c r="AJ206">
        <v>5.628530803058438</v>
      </c>
    </row>
    <row r="207" spans="22:36" x14ac:dyDescent="0.25">
      <c r="V207"/>
      <c r="W207"/>
      <c r="AG207">
        <v>49236</v>
      </c>
      <c r="AH207">
        <v>172946</v>
      </c>
      <c r="AI207">
        <v>172938</v>
      </c>
      <c r="AJ207">
        <v>1.6989188560665336</v>
      </c>
    </row>
    <row r="208" spans="22:36" x14ac:dyDescent="0.25">
      <c r="V208"/>
      <c r="W208"/>
      <c r="AG208">
        <v>17253</v>
      </c>
      <c r="AH208">
        <v>111483</v>
      </c>
      <c r="AI208">
        <v>143560</v>
      </c>
      <c r="AJ208">
        <v>2.4739956475388225</v>
      </c>
    </row>
    <row r="209" spans="22:36" x14ac:dyDescent="0.25">
      <c r="V209"/>
      <c r="W209"/>
      <c r="AG209">
        <v>9657</v>
      </c>
      <c r="AH209">
        <v>117603</v>
      </c>
      <c r="AI209">
        <v>127740</v>
      </c>
      <c r="AJ209">
        <v>3.1194824789992865</v>
      </c>
    </row>
    <row r="210" spans="22:36" x14ac:dyDescent="0.25">
      <c r="V210"/>
      <c r="W210"/>
      <c r="AG210">
        <v>21481</v>
      </c>
      <c r="AH210">
        <v>118930</v>
      </c>
      <c r="AI210">
        <v>118943</v>
      </c>
      <c r="AJ210">
        <v>1.6951111426715157</v>
      </c>
    </row>
    <row r="211" spans="22:36" x14ac:dyDescent="0.25">
      <c r="V211"/>
      <c r="W211"/>
      <c r="AG211">
        <v>20482</v>
      </c>
      <c r="AH211">
        <v>89350</v>
      </c>
      <c r="AI211">
        <v>100261</v>
      </c>
      <c r="AJ211">
        <v>1.070287748061969</v>
      </c>
    </row>
    <row r="212" spans="22:36" x14ac:dyDescent="0.25">
      <c r="V212"/>
      <c r="W212"/>
      <c r="AG212">
        <v>26016</v>
      </c>
      <c r="AH212">
        <v>99221</v>
      </c>
      <c r="AI212">
        <v>94848</v>
      </c>
      <c r="AJ212">
        <v>3.8101242464178156</v>
      </c>
    </row>
    <row r="213" spans="22:36" x14ac:dyDescent="0.25">
      <c r="V213"/>
      <c r="W213"/>
      <c r="AG213">
        <v>4090</v>
      </c>
      <c r="AH213">
        <v>83503</v>
      </c>
      <c r="AI213">
        <v>93448</v>
      </c>
      <c r="AJ213">
        <v>1.3730734660502963</v>
      </c>
    </row>
    <row r="214" spans="22:36" x14ac:dyDescent="0.25">
      <c r="V214"/>
      <c r="W214"/>
      <c r="AG214">
        <v>13294</v>
      </c>
      <c r="AH214">
        <v>60259</v>
      </c>
      <c r="AI214">
        <v>67474</v>
      </c>
      <c r="AJ214">
        <v>0.65294169784632128</v>
      </c>
    </row>
    <row r="215" spans="22:36" x14ac:dyDescent="0.25">
      <c r="V215"/>
      <c r="W215"/>
      <c r="AG215">
        <v>8583</v>
      </c>
      <c r="AH215">
        <v>59399</v>
      </c>
      <c r="AI215">
        <v>60842</v>
      </c>
      <c r="AJ215">
        <v>1.1222181682512278</v>
      </c>
    </row>
    <row r="216" spans="22:36" x14ac:dyDescent="0.25">
      <c r="V216"/>
      <c r="W216"/>
      <c r="AG216">
        <v>2262.739</v>
      </c>
      <c r="AH216">
        <v>48002.213000000003</v>
      </c>
      <c r="AI216">
        <v>52192</v>
      </c>
      <c r="AJ216">
        <v>0.61129167585289768</v>
      </c>
    </row>
    <row r="217" spans="22:36" x14ac:dyDescent="0.25">
      <c r="V217"/>
      <c r="W217"/>
      <c r="AG217">
        <v>23244</v>
      </c>
      <c r="AH217">
        <v>45713</v>
      </c>
      <c r="AI217">
        <v>45816</v>
      </c>
      <c r="AJ217">
        <v>0.41982654063903296</v>
      </c>
    </row>
    <row r="218" spans="22:36" x14ac:dyDescent="0.25">
      <c r="V218"/>
      <c r="W218"/>
      <c r="AG218">
        <v>9664</v>
      </c>
      <c r="AH218">
        <v>44609</v>
      </c>
      <c r="AI218">
        <v>39977</v>
      </c>
      <c r="AJ218">
        <v>0.66355530431576759</v>
      </c>
    </row>
    <row r="219" spans="22:36" x14ac:dyDescent="0.25">
      <c r="V219"/>
      <c r="W219"/>
      <c r="AG219">
        <v>11258</v>
      </c>
      <c r="AH219">
        <v>44426</v>
      </c>
      <c r="AI219">
        <v>39208</v>
      </c>
      <c r="AJ219">
        <v>0.50396807763539342</v>
      </c>
    </row>
    <row r="220" spans="22:36" x14ac:dyDescent="0.25">
      <c r="V220"/>
      <c r="W220"/>
      <c r="AG220">
        <v>2764</v>
      </c>
      <c r="AH220">
        <v>65849</v>
      </c>
      <c r="AI220">
        <v>37435</v>
      </c>
      <c r="AJ220">
        <v>0.63591431369803053</v>
      </c>
    </row>
    <row r="221" spans="22:36" x14ac:dyDescent="0.25">
      <c r="V221"/>
      <c r="W221"/>
      <c r="AG221">
        <v>17923.714</v>
      </c>
      <c r="AH221">
        <v>41985.642</v>
      </c>
      <c r="AI221">
        <v>37056</v>
      </c>
      <c r="AJ221">
        <v>0.66782290782970544</v>
      </c>
    </row>
    <row r="222" spans="22:36" x14ac:dyDescent="0.25">
      <c r="V222"/>
      <c r="W222"/>
      <c r="AG222">
        <v>4352</v>
      </c>
      <c r="AH222">
        <v>46081</v>
      </c>
      <c r="AI222">
        <v>36571</v>
      </c>
      <c r="AJ222">
        <v>1.0540641505951192</v>
      </c>
    </row>
    <row r="223" spans="22:36" x14ac:dyDescent="0.25">
      <c r="V223"/>
      <c r="W223"/>
      <c r="AG223">
        <v>8620</v>
      </c>
      <c r="AH223">
        <v>46979</v>
      </c>
      <c r="AI223">
        <v>27427</v>
      </c>
      <c r="AJ223">
        <v>1.4391718370761386</v>
      </c>
    </row>
    <row r="224" spans="22:36" x14ac:dyDescent="0.25">
      <c r="V224"/>
      <c r="W224"/>
      <c r="AG224">
        <v>2554</v>
      </c>
      <c r="AH224">
        <v>31399</v>
      </c>
      <c r="AI224">
        <v>27275</v>
      </c>
      <c r="AJ224">
        <v>2.6916369826319362</v>
      </c>
    </row>
    <row r="225" spans="22:36" x14ac:dyDescent="0.25">
      <c r="V225"/>
      <c r="W225"/>
      <c r="AG225">
        <v>98821</v>
      </c>
      <c r="AH225">
        <v>216917</v>
      </c>
      <c r="AI225">
        <v>25456</v>
      </c>
      <c r="AJ225">
        <v>1.611621959919042</v>
      </c>
    </row>
    <row r="226" spans="22:36" x14ac:dyDescent="0.25">
      <c r="V226"/>
      <c r="W226"/>
      <c r="AG226">
        <v>6699</v>
      </c>
      <c r="AH226">
        <v>37009</v>
      </c>
      <c r="AI226">
        <v>25021</v>
      </c>
      <c r="AJ226">
        <v>0.83112712227385555</v>
      </c>
    </row>
    <row r="227" spans="22:36" x14ac:dyDescent="0.25">
      <c r="V227"/>
      <c r="W227"/>
      <c r="AG227">
        <v>8384</v>
      </c>
      <c r="AH227">
        <v>28790</v>
      </c>
      <c r="AI227">
        <v>24416</v>
      </c>
      <c r="AJ227">
        <v>1.8362262536706582</v>
      </c>
    </row>
    <row r="228" spans="22:36" x14ac:dyDescent="0.25">
      <c r="V228"/>
      <c r="W228"/>
      <c r="AG228">
        <v>17685</v>
      </c>
      <c r="AH228">
        <v>37273</v>
      </c>
      <c r="AI228">
        <v>22495</v>
      </c>
      <c r="AJ228">
        <v>6.398827566930418</v>
      </c>
    </row>
    <row r="229" spans="22:36" x14ac:dyDescent="0.25">
      <c r="V229"/>
      <c r="W229"/>
      <c r="AG229">
        <v>5787</v>
      </c>
      <c r="AH229">
        <v>30203</v>
      </c>
      <c r="AI229">
        <v>21665</v>
      </c>
      <c r="AJ229">
        <v>5.628530803058438</v>
      </c>
    </row>
    <row r="230" spans="22:36" x14ac:dyDescent="0.25">
      <c r="V230"/>
      <c r="W230"/>
      <c r="AG230">
        <v>2493</v>
      </c>
      <c r="AH230">
        <v>23729</v>
      </c>
      <c r="AI230">
        <v>21520</v>
      </c>
      <c r="AJ230">
        <v>1.0302773108499861</v>
      </c>
    </row>
    <row r="231" spans="22:36" x14ac:dyDescent="0.25">
      <c r="V231"/>
      <c r="W231"/>
      <c r="AG231">
        <v>2994</v>
      </c>
      <c r="AH231">
        <v>28298</v>
      </c>
      <c r="AI231">
        <v>17634</v>
      </c>
      <c r="AJ231">
        <v>3.7892769276627991</v>
      </c>
    </row>
    <row r="232" spans="22:36" x14ac:dyDescent="0.25">
      <c r="V232"/>
      <c r="W232"/>
      <c r="AG232">
        <v>4453</v>
      </c>
      <c r="AH232">
        <v>27433</v>
      </c>
      <c r="AI232">
        <v>15465</v>
      </c>
      <c r="AJ232">
        <v>1.3530136492683424</v>
      </c>
    </row>
    <row r="233" spans="22:36" x14ac:dyDescent="0.25">
      <c r="V233"/>
      <c r="W233"/>
      <c r="AG233">
        <v>6749</v>
      </c>
      <c r="AH233">
        <v>23405</v>
      </c>
      <c r="AI233">
        <v>15359</v>
      </c>
      <c r="AJ233">
        <v>1.1784470506115523</v>
      </c>
    </row>
    <row r="234" spans="22:36" x14ac:dyDescent="0.25">
      <c r="V234"/>
      <c r="W234"/>
      <c r="AG234">
        <v>3924</v>
      </c>
      <c r="AH234">
        <v>34232</v>
      </c>
      <c r="AI234">
        <v>15010</v>
      </c>
      <c r="AJ234">
        <v>2.7132628436433275</v>
      </c>
    </row>
    <row r="235" spans="22:36" x14ac:dyDescent="0.25">
      <c r="V235"/>
      <c r="W235"/>
      <c r="AG235">
        <v>4072.107</v>
      </c>
      <c r="AH235">
        <v>20643.573</v>
      </c>
      <c r="AI235">
        <v>14718</v>
      </c>
      <c r="AJ235">
        <v>7.2094078122766083</v>
      </c>
    </row>
    <row r="236" spans="22:36" x14ac:dyDescent="0.25">
      <c r="V236"/>
      <c r="W236"/>
      <c r="AG236">
        <v>2167.5010000000002</v>
      </c>
      <c r="AH236">
        <v>32278.964</v>
      </c>
      <c r="AI236">
        <v>13862</v>
      </c>
      <c r="AJ236">
        <v>22.658748683883534</v>
      </c>
    </row>
    <row r="237" spans="22:36" x14ac:dyDescent="0.25">
      <c r="V237"/>
      <c r="W237"/>
      <c r="AG237">
        <v>8768</v>
      </c>
      <c r="AH237">
        <v>24015</v>
      </c>
      <c r="AI237">
        <v>12041</v>
      </c>
      <c r="AJ237">
        <v>2.0300792031517356</v>
      </c>
    </row>
    <row r="238" spans="22:36" x14ac:dyDescent="0.25">
      <c r="V238"/>
      <c r="W238"/>
      <c r="AG238">
        <v>1775</v>
      </c>
      <c r="AH238">
        <v>20765</v>
      </c>
      <c r="AI238">
        <v>11743</v>
      </c>
      <c r="AJ238">
        <v>2.6051942403835224</v>
      </c>
    </row>
    <row r="239" spans="22:36" x14ac:dyDescent="0.25">
      <c r="V239"/>
      <c r="W239"/>
      <c r="AG239">
        <v>6882</v>
      </c>
      <c r="AH239">
        <v>32774</v>
      </c>
      <c r="AI239">
        <v>11324</v>
      </c>
      <c r="AJ239">
        <v>3.9</v>
      </c>
    </row>
    <row r="240" spans="22:36" x14ac:dyDescent="0.25">
      <c r="V240"/>
      <c r="W240"/>
      <c r="AG240">
        <v>1738.895</v>
      </c>
      <c r="AH240">
        <v>16838.264999999999</v>
      </c>
      <c r="AI240">
        <v>10842</v>
      </c>
      <c r="AJ240">
        <v>5.8057673586453706</v>
      </c>
    </row>
    <row r="241" spans="22:36" x14ac:dyDescent="0.25">
      <c r="V241"/>
      <c r="W241"/>
      <c r="AG241">
        <v>3061</v>
      </c>
      <c r="AH241">
        <v>14990</v>
      </c>
      <c r="AI241">
        <v>9907</v>
      </c>
      <c r="AJ241">
        <v>2.3057027970978732</v>
      </c>
    </row>
    <row r="242" spans="22:36" x14ac:dyDescent="0.25">
      <c r="V242"/>
      <c r="W242"/>
      <c r="AG242">
        <v>1040</v>
      </c>
      <c r="AH242">
        <v>18064</v>
      </c>
      <c r="AI242">
        <v>9424</v>
      </c>
      <c r="AJ242">
        <v>1.2629657322392078</v>
      </c>
    </row>
    <row r="243" spans="22:36" x14ac:dyDescent="0.25">
      <c r="V243" s="15"/>
      <c r="W243" s="15"/>
      <c r="AG243">
        <v>4264.9120000000003</v>
      </c>
      <c r="AH243">
        <v>12211.757</v>
      </c>
      <c r="AI243">
        <v>9137</v>
      </c>
      <c r="AJ243">
        <v>2.6447131917642435</v>
      </c>
    </row>
    <row r="244" spans="22:36" x14ac:dyDescent="0.25">
      <c r="V244"/>
      <c r="W244"/>
      <c r="AG244">
        <v>4857</v>
      </c>
      <c r="AH244">
        <v>24962</v>
      </c>
      <c r="AI244">
        <v>9094</v>
      </c>
      <c r="AJ244">
        <v>2.3754504871831816</v>
      </c>
    </row>
    <row r="245" spans="22:36" x14ac:dyDescent="0.25">
      <c r="V245"/>
      <c r="W245"/>
      <c r="AG245">
        <v>2447</v>
      </c>
      <c r="AH245">
        <v>15078</v>
      </c>
      <c r="AI245">
        <v>8584</v>
      </c>
      <c r="AJ245">
        <v>2.1993550022820738</v>
      </c>
    </row>
    <row r="246" spans="22:36" x14ac:dyDescent="0.25">
      <c r="V246"/>
      <c r="W246"/>
      <c r="AG246">
        <v>3928</v>
      </c>
      <c r="AH246">
        <v>16045</v>
      </c>
      <c r="AI246">
        <v>8555</v>
      </c>
      <c r="AJ246">
        <v>1.8466842988359888</v>
      </c>
    </row>
    <row r="247" spans="22:36" x14ac:dyDescent="0.25">
      <c r="V247"/>
      <c r="W247"/>
      <c r="AG247">
        <v>6839</v>
      </c>
      <c r="AH247">
        <v>9787</v>
      </c>
      <c r="AI247">
        <v>8000</v>
      </c>
      <c r="AJ247">
        <v>0.45062818431339574</v>
      </c>
    </row>
    <row r="248" spans="22:36" x14ac:dyDescent="0.25">
      <c r="V248"/>
      <c r="W248"/>
      <c r="AG248">
        <v>2462</v>
      </c>
      <c r="AH248">
        <v>15827</v>
      </c>
      <c r="AI248">
        <v>6838</v>
      </c>
      <c r="AJ248">
        <v>1.9133381676315162</v>
      </c>
    </row>
    <row r="249" spans="22:36" x14ac:dyDescent="0.25">
      <c r="V249"/>
      <c r="W249"/>
      <c r="Z249" s="15"/>
      <c r="AA249" s="15"/>
      <c r="AG249">
        <v>1004</v>
      </c>
      <c r="AH249">
        <v>15319</v>
      </c>
      <c r="AI249">
        <v>6816</v>
      </c>
      <c r="AJ249">
        <v>0.92010135661417858</v>
      </c>
    </row>
    <row r="250" spans="22:36" x14ac:dyDescent="0.25">
      <c r="V250"/>
      <c r="W250"/>
      <c r="AG250">
        <v>1489.3910000000001</v>
      </c>
      <c r="AH250">
        <v>10929.235000000001</v>
      </c>
      <c r="AI250">
        <v>5780</v>
      </c>
      <c r="AJ250">
        <v>3.0144995390428457</v>
      </c>
    </row>
    <row r="251" spans="22:36" x14ac:dyDescent="0.25">
      <c r="V251"/>
      <c r="W251"/>
      <c r="AG251">
        <v>4273</v>
      </c>
      <c r="AH251">
        <v>15541</v>
      </c>
      <c r="AI251">
        <v>5572</v>
      </c>
      <c r="AJ251">
        <v>1.1023946090386176</v>
      </c>
    </row>
    <row r="252" spans="22:36" x14ac:dyDescent="0.25">
      <c r="V252"/>
      <c r="W252"/>
      <c r="AG252">
        <v>5797</v>
      </c>
      <c r="AH252" s="15">
        <v>15360</v>
      </c>
      <c r="AI252" s="15">
        <v>5429</v>
      </c>
      <c r="AJ252">
        <v>7.4</v>
      </c>
    </row>
    <row r="253" spans="22:36" x14ac:dyDescent="0.25">
      <c r="V253"/>
      <c r="W253"/>
      <c r="AG253">
        <v>3979</v>
      </c>
      <c r="AH253">
        <v>17679</v>
      </c>
      <c r="AI253">
        <v>4983</v>
      </c>
      <c r="AJ253">
        <v>1.3655455851417804</v>
      </c>
    </row>
    <row r="254" spans="22:36" x14ac:dyDescent="0.25">
      <c r="V254"/>
      <c r="W254"/>
      <c r="AG254">
        <v>2352</v>
      </c>
      <c r="AH254">
        <v>11932</v>
      </c>
      <c r="AI254">
        <v>4619</v>
      </c>
      <c r="AJ254">
        <v>1.9998503352542787</v>
      </c>
    </row>
    <row r="255" spans="22:36" x14ac:dyDescent="0.25">
      <c r="V255"/>
      <c r="W255"/>
      <c r="AG255">
        <v>2505.239</v>
      </c>
      <c r="AH255">
        <v>12141.004000000001</v>
      </c>
      <c r="AI255">
        <v>4190</v>
      </c>
      <c r="AJ255">
        <v>2.1338537290299495</v>
      </c>
    </row>
    <row r="256" spans="22:36" x14ac:dyDescent="0.25">
      <c r="V256"/>
      <c r="W256"/>
      <c r="AG256">
        <v>9470</v>
      </c>
      <c r="AH256">
        <v>16239</v>
      </c>
      <c r="AI256">
        <v>3954</v>
      </c>
      <c r="AJ256">
        <v>2.2752375448299889</v>
      </c>
    </row>
    <row r="257" spans="22:36" x14ac:dyDescent="0.25">
      <c r="V257"/>
      <c r="W257"/>
      <c r="AG257">
        <v>2085</v>
      </c>
      <c r="AH257">
        <v>10130</v>
      </c>
      <c r="AI257">
        <v>3442</v>
      </c>
      <c r="AJ257">
        <v>26.281072027886214</v>
      </c>
    </row>
    <row r="258" spans="22:36" x14ac:dyDescent="0.25">
      <c r="V258"/>
      <c r="W258"/>
      <c r="AG258">
        <v>1507.595</v>
      </c>
      <c r="AH258">
        <v>7828.1869999999999</v>
      </c>
      <c r="AI258">
        <v>2909</v>
      </c>
      <c r="AJ258">
        <v>4.4394461075765514</v>
      </c>
    </row>
    <row r="259" spans="22:36" x14ac:dyDescent="0.25">
      <c r="V259"/>
      <c r="W259"/>
      <c r="AG259">
        <v>1307</v>
      </c>
      <c r="AH259">
        <v>7566</v>
      </c>
      <c r="AI259">
        <v>2702</v>
      </c>
      <c r="AJ259">
        <v>2.4825997033740825</v>
      </c>
    </row>
    <row r="260" spans="22:36" x14ac:dyDescent="0.25">
      <c r="V260"/>
      <c r="W260"/>
      <c r="AG260">
        <v>981</v>
      </c>
      <c r="AH260">
        <v>6908</v>
      </c>
      <c r="AI260">
        <v>2563</v>
      </c>
      <c r="AJ260">
        <v>1.9133381676315162</v>
      </c>
    </row>
    <row r="261" spans="22:36" x14ac:dyDescent="0.25">
      <c r="V261"/>
      <c r="W261"/>
      <c r="Z261" s="15"/>
      <c r="AA261" s="15"/>
      <c r="AG261">
        <v>206</v>
      </c>
      <c r="AH261">
        <v>7544</v>
      </c>
      <c r="AI261">
        <v>2371</v>
      </c>
      <c r="AJ261">
        <v>1.6650647914959047</v>
      </c>
    </row>
    <row r="262" spans="22:36" x14ac:dyDescent="0.25">
      <c r="V262"/>
      <c r="W262"/>
      <c r="Z262" s="15"/>
      <c r="AA262" s="15"/>
      <c r="AG262">
        <v>1480</v>
      </c>
      <c r="AH262">
        <v>9810</v>
      </c>
      <c r="AI262">
        <v>2192</v>
      </c>
      <c r="AJ262">
        <v>18.743159200171881</v>
      </c>
    </row>
    <row r="263" spans="22:36" x14ac:dyDescent="0.25">
      <c r="V263"/>
      <c r="W263"/>
      <c r="AG263">
        <v>1604.9160000000002</v>
      </c>
      <c r="AH263">
        <v>7543.0349999999999</v>
      </c>
      <c r="AI263">
        <v>2080</v>
      </c>
      <c r="AJ263">
        <v>2.0894541362530572</v>
      </c>
    </row>
    <row r="264" spans="22:36" x14ac:dyDescent="0.25">
      <c r="V264"/>
      <c r="W264"/>
      <c r="AG264">
        <v>3316</v>
      </c>
      <c r="AH264" s="15">
        <v>16202</v>
      </c>
      <c r="AI264" s="15">
        <v>1834</v>
      </c>
      <c r="AJ264">
        <v>22.503128326971762</v>
      </c>
    </row>
    <row r="265" spans="22:36" x14ac:dyDescent="0.25">
      <c r="V265"/>
      <c r="W265"/>
      <c r="AG265">
        <v>1366.961</v>
      </c>
      <c r="AH265" s="15">
        <v>5781.7860000000001</v>
      </c>
      <c r="AI265" s="15">
        <v>1792</v>
      </c>
      <c r="AJ265">
        <v>1.2138712251184371</v>
      </c>
    </row>
    <row r="266" spans="22:36" x14ac:dyDescent="0.25">
      <c r="AG266">
        <v>60.280999999999999</v>
      </c>
      <c r="AH266">
        <v>5891.058</v>
      </c>
      <c r="AI266">
        <v>1692</v>
      </c>
      <c r="AJ266">
        <v>10.664292604974396</v>
      </c>
    </row>
    <row r="267" spans="22:36" x14ac:dyDescent="0.25">
      <c r="AG267">
        <v>1310.018</v>
      </c>
      <c r="AH267">
        <v>6223.8249999999998</v>
      </c>
      <c r="AI267">
        <v>1687</v>
      </c>
      <c r="AJ267">
        <v>4.4394461075765506</v>
      </c>
    </row>
    <row r="268" spans="22:36" x14ac:dyDescent="0.25">
      <c r="AG268">
        <v>1640</v>
      </c>
      <c r="AH268">
        <v>7134</v>
      </c>
      <c r="AI268">
        <v>1450</v>
      </c>
      <c r="AJ268">
        <v>1.6650647914959051</v>
      </c>
    </row>
    <row r="269" spans="22:36" x14ac:dyDescent="0.25">
      <c r="AG269">
        <v>472.67</v>
      </c>
      <c r="AH269">
        <v>3659.4659999999999</v>
      </c>
      <c r="AI269">
        <v>1304</v>
      </c>
      <c r="AJ269">
        <v>1.2138712251184369</v>
      </c>
    </row>
    <row r="270" spans="22:36" x14ac:dyDescent="0.25">
      <c r="AG270">
        <v>388</v>
      </c>
      <c r="AH270">
        <v>5799</v>
      </c>
      <c r="AI270">
        <v>1300</v>
      </c>
      <c r="AJ270">
        <v>2.0038558401182582</v>
      </c>
    </row>
    <row r="271" spans="22:36" x14ac:dyDescent="0.25">
      <c r="AG271">
        <v>870</v>
      </c>
      <c r="AH271">
        <v>3810</v>
      </c>
      <c r="AI271">
        <v>1107</v>
      </c>
      <c r="AJ271">
        <v>2.0894541362530576</v>
      </c>
    </row>
    <row r="272" spans="22:36" x14ac:dyDescent="0.25">
      <c r="AG272">
        <v>906.34699999999998</v>
      </c>
      <c r="AH272">
        <v>4354.3760000000002</v>
      </c>
      <c r="AI272">
        <v>1065</v>
      </c>
      <c r="AJ272">
        <v>1.2138712251184369</v>
      </c>
    </row>
    <row r="273" spans="33:36" x14ac:dyDescent="0.25">
      <c r="AG273">
        <v>1416.8989999999999</v>
      </c>
      <c r="AH273">
        <v>5212.0739999999996</v>
      </c>
      <c r="AI273">
        <v>1008</v>
      </c>
      <c r="AJ273">
        <v>2.0038558401182582</v>
      </c>
    </row>
    <row r="274" spans="33:36" x14ac:dyDescent="0.25">
      <c r="AG274">
        <v>813</v>
      </c>
      <c r="AH274">
        <v>2957</v>
      </c>
      <c r="AI274">
        <v>850</v>
      </c>
      <c r="AJ274">
        <v>4.4394461075765514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2"/>
  <sheetViews>
    <sheetView workbookViewId="0">
      <selection activeCell="I2" sqref="I2"/>
    </sheetView>
  </sheetViews>
  <sheetFormatPr defaultRowHeight="15" x14ac:dyDescent="0.25"/>
  <cols>
    <col min="1" max="1" width="15.140625" bestFit="1" customWidth="1"/>
    <col min="2" max="2" width="14.5703125" customWidth="1"/>
  </cols>
  <sheetData>
    <row r="1" spans="1:9" x14ac:dyDescent="0.25">
      <c r="A1" t="s">
        <v>1</v>
      </c>
      <c r="B1" t="s">
        <v>2</v>
      </c>
      <c r="C1" t="s">
        <v>3</v>
      </c>
      <c r="D1" t="s">
        <v>6</v>
      </c>
      <c r="F1" t="s">
        <v>147</v>
      </c>
      <c r="G1" t="s">
        <v>148</v>
      </c>
      <c r="H1" t="s">
        <v>149</v>
      </c>
      <c r="I1" t="s">
        <v>150</v>
      </c>
    </row>
    <row r="2" spans="1:9" x14ac:dyDescent="0.25">
      <c r="F2">
        <f>CORREL($D$3:$D$272,F3:F272)</f>
        <v>-0.11477227315753286</v>
      </c>
      <c r="G2">
        <f>CORREL($D$3:$D$272,G3:G272)</f>
        <v>0.12859988713429246</v>
      </c>
      <c r="H2">
        <f>CORREL($D$3:$D$272,H3:H272)</f>
        <v>0.3806739843832051</v>
      </c>
      <c r="I2">
        <f>CORREL($D$3:$D$272,I3:I272)</f>
        <v>0.44864167177062197</v>
      </c>
    </row>
    <row r="3" spans="1:9" x14ac:dyDescent="0.25">
      <c r="A3">
        <v>5381.2749999999996</v>
      </c>
      <c r="B3">
        <v>11166</v>
      </c>
      <c r="C3">
        <v>8806</v>
      </c>
      <c r="D3">
        <v>2.6447131917642435</v>
      </c>
      <c r="F3">
        <f>A3/B3</f>
        <v>0.48193399605946619</v>
      </c>
      <c r="G3">
        <f>A3/C3</f>
        <v>0.61109186918010439</v>
      </c>
      <c r="H3">
        <f>B3/C3</f>
        <v>1.2679990915285033</v>
      </c>
      <c r="I3">
        <f>(B3-A3)/C3</f>
        <v>0.65690722234839882</v>
      </c>
    </row>
    <row r="4" spans="1:9" x14ac:dyDescent="0.25">
      <c r="A4">
        <v>840.30399999999997</v>
      </c>
      <c r="B4">
        <v>5828</v>
      </c>
      <c r="C4">
        <v>2453</v>
      </c>
      <c r="D4">
        <v>1.9133381676315162</v>
      </c>
      <c r="F4">
        <f t="shared" ref="F4:F67" si="0">A4/B4</f>
        <v>0.14418393960192175</v>
      </c>
      <c r="G4">
        <f t="shared" ref="G4:G67" si="1">A4/C4</f>
        <v>0.34256176110884629</v>
      </c>
      <c r="H4">
        <f t="shared" ref="H4:H67" si="2">B4/C4</f>
        <v>2.3758662861801874</v>
      </c>
      <c r="I4">
        <f t="shared" ref="I4:I67" si="3">(B4-A4)/C4</f>
        <v>2.0333045250713413</v>
      </c>
    </row>
    <row r="5" spans="1:9" x14ac:dyDescent="0.25">
      <c r="A5">
        <v>1111.018</v>
      </c>
      <c r="B5">
        <v>15299</v>
      </c>
      <c r="C5">
        <v>10350</v>
      </c>
      <c r="D5">
        <v>5.8057673586453706</v>
      </c>
      <c r="F5">
        <f t="shared" si="0"/>
        <v>7.2620301980521607E-2</v>
      </c>
      <c r="G5">
        <f t="shared" si="1"/>
        <v>0.10734473429951691</v>
      </c>
      <c r="H5">
        <f t="shared" si="2"/>
        <v>1.4781642512077295</v>
      </c>
      <c r="I5">
        <f t="shared" si="3"/>
        <v>1.3708195169082125</v>
      </c>
    </row>
    <row r="6" spans="1:9" x14ac:dyDescent="0.25">
      <c r="A6">
        <v>2116</v>
      </c>
      <c r="B6">
        <v>9625</v>
      </c>
      <c r="C6">
        <v>3743</v>
      </c>
      <c r="D6">
        <v>26.281072027886214</v>
      </c>
      <c r="F6">
        <f t="shared" si="0"/>
        <v>0.21984415584415584</v>
      </c>
      <c r="G6">
        <f t="shared" si="1"/>
        <v>0.56532193427731769</v>
      </c>
      <c r="H6">
        <f t="shared" si="2"/>
        <v>2.5714667379107667</v>
      </c>
      <c r="I6">
        <f t="shared" si="3"/>
        <v>2.006144803633449</v>
      </c>
    </row>
    <row r="7" spans="1:9" x14ac:dyDescent="0.25">
      <c r="A7">
        <v>1009</v>
      </c>
      <c r="B7">
        <v>14676</v>
      </c>
      <c r="C7">
        <v>9059</v>
      </c>
      <c r="D7">
        <v>1.2629657322392078</v>
      </c>
      <c r="F7">
        <f t="shared" si="0"/>
        <v>6.8751703461433639E-2</v>
      </c>
      <c r="G7">
        <f t="shared" si="1"/>
        <v>0.11138094712440667</v>
      </c>
      <c r="H7">
        <f t="shared" si="2"/>
        <v>1.6200463627331936</v>
      </c>
      <c r="I7">
        <f t="shared" si="3"/>
        <v>1.5086654156087869</v>
      </c>
    </row>
    <row r="8" spans="1:9" x14ac:dyDescent="0.25">
      <c r="A8">
        <v>438.89100000000002</v>
      </c>
      <c r="B8">
        <v>3983</v>
      </c>
      <c r="C8">
        <v>1791</v>
      </c>
      <c r="D8">
        <v>1.2138712251184371</v>
      </c>
      <c r="F8">
        <f t="shared" si="0"/>
        <v>0.11019106201355762</v>
      </c>
      <c r="G8">
        <f t="shared" si="1"/>
        <v>0.24505360134003351</v>
      </c>
      <c r="H8">
        <f t="shared" si="2"/>
        <v>2.223897264098269</v>
      </c>
      <c r="I8">
        <f t="shared" si="3"/>
        <v>1.9788436627582355</v>
      </c>
    </row>
    <row r="9" spans="1:9" x14ac:dyDescent="0.25">
      <c r="A9">
        <v>5266</v>
      </c>
      <c r="B9" s="15">
        <v>13994</v>
      </c>
      <c r="C9" s="15">
        <v>5516</v>
      </c>
      <c r="D9">
        <v>7.4</v>
      </c>
      <c r="F9">
        <f t="shared" si="0"/>
        <v>0.37630413034157495</v>
      </c>
      <c r="G9">
        <f t="shared" si="1"/>
        <v>0.95467730239303839</v>
      </c>
      <c r="H9">
        <f t="shared" si="2"/>
        <v>2.5369833212472805</v>
      </c>
      <c r="I9">
        <f t="shared" si="3"/>
        <v>1.5823060188542422</v>
      </c>
    </row>
    <row r="10" spans="1:9" x14ac:dyDescent="0.25">
      <c r="A10">
        <v>3903.424</v>
      </c>
      <c r="B10" s="15">
        <v>25948</v>
      </c>
      <c r="C10" s="15">
        <v>14299</v>
      </c>
      <c r="D10">
        <v>2.7132628436433275</v>
      </c>
      <c r="F10">
        <f t="shared" si="0"/>
        <v>0.15043255742253739</v>
      </c>
      <c r="G10">
        <f t="shared" si="1"/>
        <v>0.27298580320302118</v>
      </c>
      <c r="H10">
        <f t="shared" si="2"/>
        <v>1.8146723547101196</v>
      </c>
      <c r="I10">
        <f t="shared" si="3"/>
        <v>1.5416865515070985</v>
      </c>
    </row>
    <row r="11" spans="1:9" x14ac:dyDescent="0.25">
      <c r="A11">
        <v>1490.154</v>
      </c>
      <c r="B11">
        <v>3951</v>
      </c>
      <c r="C11">
        <v>1056</v>
      </c>
      <c r="D11">
        <v>2.0038558401182582</v>
      </c>
      <c r="F11">
        <f t="shared" si="0"/>
        <v>0.37715869400151858</v>
      </c>
      <c r="G11">
        <f t="shared" si="1"/>
        <v>1.4111306818181819</v>
      </c>
      <c r="H11">
        <f t="shared" si="2"/>
        <v>3.7414772727272729</v>
      </c>
      <c r="I11">
        <f t="shared" si="3"/>
        <v>2.330346590909091</v>
      </c>
    </row>
    <row r="12" spans="1:9" x14ac:dyDescent="0.25">
      <c r="A12">
        <v>255.50800000000001</v>
      </c>
      <c r="B12">
        <v>4777</v>
      </c>
      <c r="C12">
        <v>1576</v>
      </c>
      <c r="D12">
        <v>10.664292604974396</v>
      </c>
      <c r="F12">
        <f t="shared" si="0"/>
        <v>5.3487125811178565E-2</v>
      </c>
      <c r="G12">
        <f t="shared" si="1"/>
        <v>0.1621243654822335</v>
      </c>
      <c r="H12">
        <f t="shared" si="2"/>
        <v>3.0310913705583755</v>
      </c>
      <c r="I12">
        <f t="shared" si="3"/>
        <v>2.8689670050761422</v>
      </c>
    </row>
    <row r="13" spans="1:9" x14ac:dyDescent="0.25">
      <c r="A13">
        <v>1122.5719999999999</v>
      </c>
      <c r="B13">
        <v>4162</v>
      </c>
      <c r="C13">
        <v>1211</v>
      </c>
      <c r="D13">
        <v>1.2138712251184369</v>
      </c>
      <c r="F13">
        <f t="shared" si="0"/>
        <v>0.26971936568957228</v>
      </c>
      <c r="G13">
        <f t="shared" si="1"/>
        <v>0.92697935590421132</v>
      </c>
      <c r="H13">
        <f t="shared" si="2"/>
        <v>3.4368290668868702</v>
      </c>
      <c r="I13">
        <f t="shared" si="3"/>
        <v>2.509849710982659</v>
      </c>
    </row>
    <row r="14" spans="1:9" x14ac:dyDescent="0.25">
      <c r="A14">
        <v>1807.9010000000001</v>
      </c>
      <c r="B14">
        <v>9938</v>
      </c>
      <c r="C14">
        <v>4213</v>
      </c>
      <c r="D14">
        <v>2.1338537290299495</v>
      </c>
      <c r="F14">
        <f t="shared" si="0"/>
        <v>0.18191799154759511</v>
      </c>
      <c r="G14">
        <f t="shared" si="1"/>
        <v>0.42912437692855449</v>
      </c>
      <c r="H14">
        <f t="shared" si="2"/>
        <v>2.3588891526228339</v>
      </c>
      <c r="I14">
        <f t="shared" si="3"/>
        <v>1.9297647756942797</v>
      </c>
    </row>
    <row r="15" spans="1:9" x14ac:dyDescent="0.25">
      <c r="A15">
        <v>2284</v>
      </c>
      <c r="B15">
        <v>13885</v>
      </c>
      <c r="C15">
        <v>8326</v>
      </c>
      <c r="D15">
        <v>2.1993550022820738</v>
      </c>
      <c r="F15">
        <f t="shared" si="0"/>
        <v>0.16449405833633418</v>
      </c>
      <c r="G15">
        <f t="shared" si="1"/>
        <v>0.27432140283449435</v>
      </c>
      <c r="H15">
        <f t="shared" si="2"/>
        <v>1.6676675474417488</v>
      </c>
      <c r="I15">
        <f t="shared" si="3"/>
        <v>1.3933461446072544</v>
      </c>
    </row>
    <row r="16" spans="1:9" x14ac:dyDescent="0.25">
      <c r="A16">
        <v>3738</v>
      </c>
      <c r="B16">
        <v>15856</v>
      </c>
      <c r="C16">
        <v>4635</v>
      </c>
      <c r="D16">
        <v>1.3655455851417804</v>
      </c>
      <c r="F16">
        <f t="shared" si="0"/>
        <v>0.23574672048435924</v>
      </c>
      <c r="G16">
        <f t="shared" si="1"/>
        <v>0.80647249190938508</v>
      </c>
      <c r="H16">
        <f t="shared" si="2"/>
        <v>3.4209277238403453</v>
      </c>
      <c r="I16">
        <f t="shared" si="3"/>
        <v>2.6144552319309602</v>
      </c>
    </row>
    <row r="17" spans="1:9" x14ac:dyDescent="0.25">
      <c r="A17">
        <v>364.09500000000003</v>
      </c>
      <c r="B17">
        <v>3221</v>
      </c>
      <c r="C17">
        <v>991</v>
      </c>
      <c r="D17">
        <v>2.0894541362530576</v>
      </c>
      <c r="F17">
        <f t="shared" si="0"/>
        <v>0.11303787643588949</v>
      </c>
      <c r="G17">
        <f t="shared" si="1"/>
        <v>0.36740161453077702</v>
      </c>
      <c r="H17">
        <f t="shared" si="2"/>
        <v>3.2502522704339052</v>
      </c>
      <c r="I17">
        <f t="shared" si="3"/>
        <v>2.8828506559031277</v>
      </c>
    </row>
    <row r="18" spans="1:9" x14ac:dyDescent="0.25">
      <c r="A18">
        <v>957.36</v>
      </c>
      <c r="B18">
        <v>3543</v>
      </c>
      <c r="C18">
        <v>1098</v>
      </c>
      <c r="D18">
        <v>1.2138712251184369</v>
      </c>
      <c r="F18">
        <f t="shared" si="0"/>
        <v>0.2702116850127011</v>
      </c>
      <c r="G18">
        <f t="shared" si="1"/>
        <v>0.87191256830601094</v>
      </c>
      <c r="H18">
        <f t="shared" si="2"/>
        <v>3.2267759562841531</v>
      </c>
      <c r="I18">
        <f t="shared" si="3"/>
        <v>2.354863387978142</v>
      </c>
    </row>
    <row r="19" spans="1:9" x14ac:dyDescent="0.25">
      <c r="A19">
        <v>1180</v>
      </c>
      <c r="B19">
        <v>5600</v>
      </c>
      <c r="C19">
        <v>2369</v>
      </c>
      <c r="D19">
        <v>1.6650647914959047</v>
      </c>
      <c r="F19">
        <f t="shared" si="0"/>
        <v>0.21071428571428572</v>
      </c>
      <c r="G19">
        <f t="shared" si="1"/>
        <v>0.49810046433094135</v>
      </c>
      <c r="H19">
        <f t="shared" si="2"/>
        <v>2.3638666103841284</v>
      </c>
      <c r="I19">
        <f t="shared" si="3"/>
        <v>1.8657661460531869</v>
      </c>
    </row>
    <row r="20" spans="1:9" x14ac:dyDescent="0.25">
      <c r="A20">
        <v>5091.893</v>
      </c>
      <c r="B20">
        <v>18654</v>
      </c>
      <c r="C20">
        <v>15031</v>
      </c>
      <c r="D20">
        <v>1.1784470506115523</v>
      </c>
      <c r="F20">
        <f t="shared" si="0"/>
        <v>0.27296520853436262</v>
      </c>
      <c r="G20">
        <f t="shared" si="1"/>
        <v>0.33875943051027874</v>
      </c>
      <c r="H20">
        <f t="shared" si="2"/>
        <v>1.2410351939325395</v>
      </c>
      <c r="I20">
        <f t="shared" si="3"/>
        <v>0.90227576342226068</v>
      </c>
    </row>
    <row r="21" spans="1:9" x14ac:dyDescent="0.25">
      <c r="A21">
        <v>1503.4670000000001</v>
      </c>
      <c r="B21">
        <v>9898</v>
      </c>
      <c r="C21">
        <v>5072</v>
      </c>
      <c r="D21">
        <v>3.0144995390428457</v>
      </c>
      <c r="F21">
        <f t="shared" si="0"/>
        <v>0.15189603960396039</v>
      </c>
      <c r="G21">
        <f t="shared" si="1"/>
        <v>0.29642488170347003</v>
      </c>
      <c r="H21">
        <f t="shared" si="2"/>
        <v>1.9514984227129337</v>
      </c>
      <c r="I21">
        <f t="shared" si="3"/>
        <v>1.6550735410094637</v>
      </c>
    </row>
    <row r="22" spans="1:9" x14ac:dyDescent="0.25">
      <c r="A22">
        <v>533</v>
      </c>
      <c r="B22">
        <v>20799</v>
      </c>
      <c r="C22">
        <v>11396</v>
      </c>
      <c r="D22">
        <v>2.6051942403835224</v>
      </c>
      <c r="F22">
        <f t="shared" si="0"/>
        <v>2.5626232030386078E-2</v>
      </c>
      <c r="G22">
        <f t="shared" si="1"/>
        <v>4.677079677079677E-2</v>
      </c>
      <c r="H22">
        <f t="shared" si="2"/>
        <v>1.8251140751140751</v>
      </c>
      <c r="I22">
        <f t="shared" si="3"/>
        <v>1.7783432783432784</v>
      </c>
    </row>
    <row r="23" spans="1:9" x14ac:dyDescent="0.25">
      <c r="A23">
        <v>5560</v>
      </c>
      <c r="B23">
        <v>22625</v>
      </c>
      <c r="C23">
        <v>8268</v>
      </c>
      <c r="D23">
        <v>2.3754504871831816</v>
      </c>
      <c r="F23">
        <f t="shared" si="0"/>
        <v>0.24574585635359117</v>
      </c>
      <c r="G23">
        <f t="shared" si="1"/>
        <v>0.67247218190614422</v>
      </c>
      <c r="H23">
        <f t="shared" si="2"/>
        <v>2.7364537977745527</v>
      </c>
      <c r="I23">
        <f t="shared" si="3"/>
        <v>2.0639816158684083</v>
      </c>
    </row>
    <row r="24" spans="1:9" x14ac:dyDescent="0.25">
      <c r="A24">
        <v>1056.4590000000001</v>
      </c>
      <c r="B24">
        <v>6602</v>
      </c>
      <c r="C24">
        <v>2774</v>
      </c>
      <c r="D24">
        <v>4.4394461075765514</v>
      </c>
      <c r="F24">
        <f t="shared" si="0"/>
        <v>0.16002105422599214</v>
      </c>
      <c r="G24">
        <f t="shared" si="1"/>
        <v>0.38084318673395823</v>
      </c>
      <c r="H24">
        <f t="shared" si="2"/>
        <v>2.3799567411679883</v>
      </c>
      <c r="I24">
        <f t="shared" si="3"/>
        <v>1.9991135544340304</v>
      </c>
    </row>
    <row r="25" spans="1:9" x14ac:dyDescent="0.25">
      <c r="A25">
        <v>3419</v>
      </c>
      <c r="B25">
        <v>15867</v>
      </c>
      <c r="C25">
        <v>8305</v>
      </c>
      <c r="D25">
        <v>1.8466842988359888</v>
      </c>
      <c r="F25">
        <f t="shared" si="0"/>
        <v>0.21547866641457111</v>
      </c>
      <c r="G25">
        <f t="shared" si="1"/>
        <v>0.41167971101745937</v>
      </c>
      <c r="H25">
        <f t="shared" si="2"/>
        <v>1.9105358217941</v>
      </c>
      <c r="I25">
        <f t="shared" si="3"/>
        <v>1.4988561107766405</v>
      </c>
    </row>
    <row r="26" spans="1:9" x14ac:dyDescent="0.25">
      <c r="A26">
        <v>2017</v>
      </c>
      <c r="B26">
        <v>11417</v>
      </c>
      <c r="C26">
        <v>4454</v>
      </c>
      <c r="D26">
        <v>1.9998503352542787</v>
      </c>
      <c r="F26">
        <f t="shared" si="0"/>
        <v>0.1766663747043882</v>
      </c>
      <c r="G26">
        <f t="shared" si="1"/>
        <v>0.4528513695554558</v>
      </c>
      <c r="H26">
        <f t="shared" si="2"/>
        <v>2.5633138751683879</v>
      </c>
      <c r="I26">
        <f t="shared" si="3"/>
        <v>2.110462505612932</v>
      </c>
    </row>
    <row r="27" spans="1:9" x14ac:dyDescent="0.25">
      <c r="A27">
        <v>335</v>
      </c>
      <c r="B27">
        <v>3201</v>
      </c>
      <c r="C27">
        <v>854</v>
      </c>
      <c r="D27">
        <v>4.4394461075765514</v>
      </c>
      <c r="F27">
        <f t="shared" si="0"/>
        <v>0.10465479537644486</v>
      </c>
      <c r="G27">
        <f t="shared" si="1"/>
        <v>0.39227166276346603</v>
      </c>
      <c r="H27">
        <f t="shared" si="2"/>
        <v>3.7482435597189694</v>
      </c>
      <c r="I27">
        <f t="shared" si="3"/>
        <v>3.3559718969555035</v>
      </c>
    </row>
    <row r="28" spans="1:9" x14ac:dyDescent="0.25">
      <c r="A28">
        <v>845.596</v>
      </c>
      <c r="B28">
        <v>4881</v>
      </c>
      <c r="C28">
        <v>1696</v>
      </c>
      <c r="D28">
        <v>4.4394461075765506</v>
      </c>
      <c r="F28">
        <f t="shared" si="0"/>
        <v>0.17324236836713788</v>
      </c>
      <c r="G28">
        <f t="shared" si="1"/>
        <v>0.49858254716981132</v>
      </c>
      <c r="H28">
        <f t="shared" si="2"/>
        <v>2.8779481132075473</v>
      </c>
      <c r="I28">
        <f t="shared" si="3"/>
        <v>2.3793655660377357</v>
      </c>
    </row>
    <row r="29" spans="1:9" x14ac:dyDescent="0.25">
      <c r="A29">
        <v>2591</v>
      </c>
      <c r="B29">
        <v>23133</v>
      </c>
      <c r="C29">
        <v>17345</v>
      </c>
      <c r="D29">
        <v>3.7892769276627991</v>
      </c>
      <c r="F29">
        <f t="shared" si="0"/>
        <v>0.11200449574201357</v>
      </c>
      <c r="G29">
        <f t="shared" si="1"/>
        <v>0.14938022484865957</v>
      </c>
      <c r="H29">
        <f t="shared" si="2"/>
        <v>1.333698472182185</v>
      </c>
      <c r="I29">
        <f t="shared" si="3"/>
        <v>1.1843182473335254</v>
      </c>
    </row>
    <row r="30" spans="1:9" x14ac:dyDescent="0.25">
      <c r="A30">
        <v>1358</v>
      </c>
      <c r="B30">
        <v>12438</v>
      </c>
      <c r="C30">
        <v>9117</v>
      </c>
      <c r="D30">
        <v>2.3057027970978732</v>
      </c>
      <c r="F30">
        <f t="shared" si="0"/>
        <v>0.1091815404405853</v>
      </c>
      <c r="G30">
        <f t="shared" si="1"/>
        <v>0.14895250630689921</v>
      </c>
      <c r="H30">
        <f t="shared" si="2"/>
        <v>1.3642645607107602</v>
      </c>
      <c r="I30">
        <f t="shared" si="3"/>
        <v>1.2153120544038609</v>
      </c>
    </row>
    <row r="31" spans="1:9" x14ac:dyDescent="0.25">
      <c r="A31">
        <v>1357</v>
      </c>
      <c r="B31">
        <v>6656</v>
      </c>
      <c r="C31">
        <v>1424</v>
      </c>
      <c r="D31">
        <v>1.6650647914959051</v>
      </c>
      <c r="F31">
        <f t="shared" si="0"/>
        <v>0.20387620192307693</v>
      </c>
      <c r="G31">
        <f t="shared" si="1"/>
        <v>0.9529494382022472</v>
      </c>
      <c r="H31">
        <f t="shared" si="2"/>
        <v>4.6741573033707864</v>
      </c>
      <c r="I31">
        <f t="shared" si="3"/>
        <v>3.7212078651685392</v>
      </c>
    </row>
    <row r="32" spans="1:9" x14ac:dyDescent="0.25">
      <c r="A32">
        <v>1474.56</v>
      </c>
      <c r="B32">
        <v>6935</v>
      </c>
      <c r="C32">
        <v>2056</v>
      </c>
      <c r="D32">
        <v>2.0894541362530572</v>
      </c>
      <c r="F32">
        <f t="shared" si="0"/>
        <v>0.21262581110310022</v>
      </c>
      <c r="G32">
        <f t="shared" si="1"/>
        <v>0.71719844357976648</v>
      </c>
      <c r="H32">
        <f t="shared" si="2"/>
        <v>3.3730544747081712</v>
      </c>
      <c r="I32">
        <f t="shared" si="3"/>
        <v>2.6558560311284047</v>
      </c>
    </row>
    <row r="33" spans="1:9" x14ac:dyDescent="0.25">
      <c r="A33">
        <v>1400</v>
      </c>
      <c r="B33">
        <v>7780</v>
      </c>
      <c r="C33">
        <v>2267</v>
      </c>
      <c r="D33">
        <v>18.743159200171881</v>
      </c>
      <c r="F33">
        <f t="shared" si="0"/>
        <v>0.17994858611825193</v>
      </c>
      <c r="G33">
        <f t="shared" si="1"/>
        <v>0.61755624172915746</v>
      </c>
      <c r="H33">
        <f t="shared" si="2"/>
        <v>3.4318482576091753</v>
      </c>
      <c r="I33">
        <f t="shared" si="3"/>
        <v>2.8142920158800178</v>
      </c>
    </row>
    <row r="34" spans="1:9" x14ac:dyDescent="0.25">
      <c r="A34">
        <v>1210</v>
      </c>
      <c r="B34">
        <v>14441</v>
      </c>
      <c r="C34">
        <v>6570</v>
      </c>
      <c r="D34">
        <v>0.92010135661417858</v>
      </c>
      <c r="F34">
        <f t="shared" si="0"/>
        <v>8.3789211273457523E-2</v>
      </c>
      <c r="G34">
        <f t="shared" si="1"/>
        <v>0.18417047184170471</v>
      </c>
      <c r="H34">
        <f t="shared" si="2"/>
        <v>2.1980213089802132</v>
      </c>
      <c r="I34">
        <f t="shared" si="3"/>
        <v>2.0138508371385084</v>
      </c>
    </row>
    <row r="35" spans="1:9" x14ac:dyDescent="0.25">
      <c r="A35">
        <v>412</v>
      </c>
      <c r="B35">
        <v>6777</v>
      </c>
      <c r="C35">
        <v>2659</v>
      </c>
      <c r="D35">
        <v>2.4825997033740825</v>
      </c>
      <c r="F35">
        <f t="shared" si="0"/>
        <v>6.079386159067434E-2</v>
      </c>
      <c r="G35">
        <f t="shared" si="1"/>
        <v>0.15494546822113575</v>
      </c>
      <c r="H35">
        <f t="shared" si="2"/>
        <v>2.548702519744265</v>
      </c>
      <c r="I35">
        <f t="shared" si="3"/>
        <v>2.3937570515231288</v>
      </c>
    </row>
    <row r="36" spans="1:9" x14ac:dyDescent="0.25">
      <c r="A36">
        <v>1000</v>
      </c>
      <c r="B36">
        <v>12548</v>
      </c>
      <c r="C36">
        <v>6870</v>
      </c>
      <c r="D36">
        <v>1.9133381676315162</v>
      </c>
      <c r="F36">
        <f t="shared" si="0"/>
        <v>7.9693975135479753E-2</v>
      </c>
      <c r="G36">
        <f t="shared" si="1"/>
        <v>0.14556040756914118</v>
      </c>
      <c r="H36">
        <f t="shared" si="2"/>
        <v>1.8264919941775837</v>
      </c>
      <c r="I36">
        <f t="shared" si="3"/>
        <v>1.6809315866084424</v>
      </c>
    </row>
    <row r="37" spans="1:9" x14ac:dyDescent="0.25">
      <c r="A37">
        <v>7161</v>
      </c>
      <c r="B37">
        <v>20951</v>
      </c>
      <c r="C37">
        <v>11258</v>
      </c>
      <c r="D37">
        <v>2.0300792031517356</v>
      </c>
      <c r="F37">
        <f t="shared" si="0"/>
        <v>0.34179752756431675</v>
      </c>
      <c r="G37">
        <f t="shared" si="1"/>
        <v>0.6360810090602238</v>
      </c>
      <c r="H37">
        <f t="shared" si="2"/>
        <v>1.8609877420500978</v>
      </c>
      <c r="I37">
        <f t="shared" si="3"/>
        <v>1.224906732989874</v>
      </c>
    </row>
    <row r="38" spans="1:9" x14ac:dyDescent="0.25">
      <c r="A38">
        <v>362.49799999999999</v>
      </c>
      <c r="B38">
        <v>4273</v>
      </c>
      <c r="C38">
        <v>1269</v>
      </c>
      <c r="D38">
        <v>2.0038558401182582</v>
      </c>
      <c r="F38">
        <f t="shared" si="0"/>
        <v>8.4834542476012173E-2</v>
      </c>
      <c r="G38">
        <f t="shared" si="1"/>
        <v>0.28565642237982664</v>
      </c>
      <c r="H38">
        <f t="shared" si="2"/>
        <v>3.367218282111899</v>
      </c>
      <c r="I38">
        <f t="shared" si="3"/>
        <v>3.0815618597320724</v>
      </c>
    </row>
    <row r="39" spans="1:9" x14ac:dyDescent="0.25">
      <c r="A39">
        <v>2531.585</v>
      </c>
      <c r="B39">
        <v>14102</v>
      </c>
      <c r="C39">
        <v>4777</v>
      </c>
      <c r="D39">
        <v>1.1023946090386176</v>
      </c>
      <c r="F39">
        <f t="shared" si="0"/>
        <v>0.17951957169195859</v>
      </c>
      <c r="G39">
        <f t="shared" si="1"/>
        <v>0.52995289930918987</v>
      </c>
      <c r="H39">
        <f t="shared" si="2"/>
        <v>2.9520619635754657</v>
      </c>
      <c r="I39">
        <f t="shared" si="3"/>
        <v>2.4221090642662761</v>
      </c>
    </row>
    <row r="40" spans="1:9" x14ac:dyDescent="0.25">
      <c r="A40">
        <v>9236</v>
      </c>
      <c r="B40">
        <v>29826</v>
      </c>
      <c r="C40">
        <v>10966</v>
      </c>
      <c r="D40">
        <v>3.9</v>
      </c>
      <c r="F40">
        <f t="shared" si="0"/>
        <v>0.30966271038691073</v>
      </c>
      <c r="G40">
        <f t="shared" si="1"/>
        <v>0.84223964982673716</v>
      </c>
      <c r="H40">
        <f t="shared" si="2"/>
        <v>2.7198613897501369</v>
      </c>
      <c r="I40">
        <f t="shared" si="3"/>
        <v>1.8776217399233996</v>
      </c>
    </row>
    <row r="41" spans="1:9" x14ac:dyDescent="0.25">
      <c r="A41">
        <v>91009</v>
      </c>
      <c r="B41">
        <v>187849</v>
      </c>
      <c r="C41">
        <v>23615</v>
      </c>
      <c r="D41">
        <v>1.611621959919042</v>
      </c>
      <c r="F41">
        <f t="shared" si="0"/>
        <v>0.48447955538757193</v>
      </c>
      <c r="G41">
        <f t="shared" si="1"/>
        <v>3.8538640694473854</v>
      </c>
      <c r="H41">
        <f t="shared" si="2"/>
        <v>7.9546474698284992</v>
      </c>
      <c r="I41">
        <f t="shared" si="3"/>
        <v>4.1007834003811139</v>
      </c>
    </row>
    <row r="42" spans="1:9" x14ac:dyDescent="0.25">
      <c r="A42">
        <v>11117</v>
      </c>
      <c r="B42">
        <v>40179</v>
      </c>
      <c r="C42">
        <v>40013</v>
      </c>
      <c r="D42">
        <v>0.66355530431576759</v>
      </c>
      <c r="F42">
        <f t="shared" si="0"/>
        <v>0.27668682645162895</v>
      </c>
      <c r="G42">
        <f t="shared" si="1"/>
        <v>0.2778347037212906</v>
      </c>
      <c r="H42">
        <f t="shared" si="2"/>
        <v>1.0041486516882014</v>
      </c>
      <c r="I42">
        <f t="shared" si="3"/>
        <v>0.72631394796691073</v>
      </c>
    </row>
    <row r="43" spans="1:9" x14ac:dyDescent="0.25">
      <c r="A43">
        <v>10021</v>
      </c>
      <c r="B43">
        <v>41744</v>
      </c>
      <c r="C43">
        <v>25585</v>
      </c>
      <c r="D43">
        <v>1.4391718370761386</v>
      </c>
      <c r="F43">
        <f t="shared" si="0"/>
        <v>0.24005845151399002</v>
      </c>
      <c r="G43">
        <f t="shared" si="1"/>
        <v>0.39167480945866717</v>
      </c>
      <c r="H43">
        <f t="shared" si="2"/>
        <v>1.6315810044948211</v>
      </c>
      <c r="I43">
        <f t="shared" si="3"/>
        <v>1.2399061950361541</v>
      </c>
    </row>
    <row r="44" spans="1:9" x14ac:dyDescent="0.25">
      <c r="A44">
        <v>6384</v>
      </c>
      <c r="B44">
        <v>34101</v>
      </c>
      <c r="C44">
        <v>23410</v>
      </c>
      <c r="D44">
        <v>0.83112712227385555</v>
      </c>
      <c r="F44">
        <f t="shared" si="0"/>
        <v>0.18720858625846748</v>
      </c>
      <c r="G44">
        <f t="shared" si="1"/>
        <v>0.2727039726612559</v>
      </c>
      <c r="H44">
        <f t="shared" si="2"/>
        <v>1.456685177274669</v>
      </c>
      <c r="I44">
        <f t="shared" si="3"/>
        <v>1.1839812046134131</v>
      </c>
    </row>
    <row r="45" spans="1:9" x14ac:dyDescent="0.25">
      <c r="A45">
        <v>21553</v>
      </c>
      <c r="B45">
        <v>42293</v>
      </c>
      <c r="C45">
        <v>45337</v>
      </c>
      <c r="D45">
        <v>0.41982654063903296</v>
      </c>
      <c r="F45">
        <f t="shared" si="0"/>
        <v>0.50961151963681928</v>
      </c>
      <c r="G45">
        <f t="shared" si="1"/>
        <v>0.47539537243311203</v>
      </c>
      <c r="H45">
        <f t="shared" si="2"/>
        <v>0.93285837174934383</v>
      </c>
      <c r="I45">
        <f t="shared" si="3"/>
        <v>0.4574629993162318</v>
      </c>
    </row>
    <row r="46" spans="1:9" x14ac:dyDescent="0.25">
      <c r="A46">
        <v>2003.0070000000001</v>
      </c>
      <c r="B46">
        <v>37626</v>
      </c>
      <c r="C46">
        <v>51983</v>
      </c>
      <c r="D46">
        <v>0.61129167585289768</v>
      </c>
      <c r="F46">
        <f t="shared" si="0"/>
        <v>5.3234651570722373E-2</v>
      </c>
      <c r="G46">
        <f t="shared" si="1"/>
        <v>3.853196237231403E-2</v>
      </c>
      <c r="H46">
        <f t="shared" si="2"/>
        <v>0.72381355443125639</v>
      </c>
      <c r="I46">
        <f t="shared" si="3"/>
        <v>0.68528159205894235</v>
      </c>
    </row>
    <row r="47" spans="1:9" x14ac:dyDescent="0.25">
      <c r="A47">
        <v>20734.115563777013</v>
      </c>
      <c r="B47">
        <v>107082</v>
      </c>
      <c r="C47">
        <v>114677</v>
      </c>
      <c r="D47">
        <v>1.6951111426715157</v>
      </c>
      <c r="F47">
        <f t="shared" si="0"/>
        <v>0.1936283928557275</v>
      </c>
      <c r="G47">
        <f t="shared" si="1"/>
        <v>0.18080448183835479</v>
      </c>
      <c r="H47">
        <f t="shared" si="2"/>
        <v>0.9337705032395337</v>
      </c>
      <c r="I47">
        <f t="shared" si="3"/>
        <v>0.75296602140117885</v>
      </c>
    </row>
    <row r="48" spans="1:9" x14ac:dyDescent="0.25">
      <c r="A48">
        <v>2535</v>
      </c>
      <c r="B48" s="15">
        <v>17552</v>
      </c>
      <c r="C48" s="15">
        <v>1782</v>
      </c>
      <c r="D48">
        <v>22.503128326971762</v>
      </c>
      <c r="F48">
        <f t="shared" si="0"/>
        <v>0.14442798541476753</v>
      </c>
      <c r="G48">
        <f t="shared" si="1"/>
        <v>1.4225589225589226</v>
      </c>
      <c r="H48">
        <f t="shared" si="2"/>
        <v>9.8496071829405167</v>
      </c>
      <c r="I48">
        <f t="shared" si="3"/>
        <v>8.4270482603815946</v>
      </c>
    </row>
    <row r="49" spans="1:9" x14ac:dyDescent="0.25">
      <c r="A49">
        <v>10216</v>
      </c>
      <c r="B49">
        <v>24675</v>
      </c>
      <c r="C49">
        <v>23192</v>
      </c>
      <c r="D49">
        <v>1.8362262536706582</v>
      </c>
      <c r="F49">
        <f t="shared" si="0"/>
        <v>0.41402228976697064</v>
      </c>
      <c r="G49">
        <f t="shared" si="1"/>
        <v>0.44049672300793374</v>
      </c>
      <c r="H49">
        <f t="shared" si="2"/>
        <v>1.0639444636081408</v>
      </c>
      <c r="I49">
        <f t="shared" si="3"/>
        <v>0.62344774060020702</v>
      </c>
    </row>
    <row r="50" spans="1:9" x14ac:dyDescent="0.25">
      <c r="A50">
        <v>2167</v>
      </c>
      <c r="B50">
        <v>58888</v>
      </c>
      <c r="C50">
        <v>37376</v>
      </c>
      <c r="D50">
        <v>0.63591431369803053</v>
      </c>
      <c r="F50">
        <f t="shared" si="0"/>
        <v>3.6798668659149575E-2</v>
      </c>
      <c r="G50">
        <f t="shared" si="1"/>
        <v>5.7978381849315065E-2</v>
      </c>
      <c r="H50">
        <f t="shared" si="2"/>
        <v>1.5755565068493151</v>
      </c>
      <c r="I50">
        <f t="shared" si="3"/>
        <v>1.517578125</v>
      </c>
    </row>
    <row r="51" spans="1:9" x14ac:dyDescent="0.25">
      <c r="A51">
        <v>4216</v>
      </c>
      <c r="B51">
        <v>72745</v>
      </c>
      <c r="C51">
        <v>89777</v>
      </c>
      <c r="D51">
        <v>1.3730734660502963</v>
      </c>
      <c r="F51">
        <f t="shared" si="0"/>
        <v>5.7955873255893874E-2</v>
      </c>
      <c r="G51">
        <f t="shared" si="1"/>
        <v>4.6960802878242759E-2</v>
      </c>
      <c r="H51">
        <f t="shared" si="2"/>
        <v>0.81028548514652976</v>
      </c>
      <c r="I51">
        <f t="shared" si="3"/>
        <v>0.76332468226828698</v>
      </c>
    </row>
    <row r="52" spans="1:9" x14ac:dyDescent="0.25">
      <c r="A52">
        <v>15321</v>
      </c>
      <c r="B52">
        <v>55211</v>
      </c>
      <c r="C52">
        <v>66314</v>
      </c>
      <c r="D52">
        <v>0.65294169784632128</v>
      </c>
      <c r="F52">
        <f t="shared" si="0"/>
        <v>0.27749904910253392</v>
      </c>
      <c r="G52">
        <f t="shared" si="1"/>
        <v>0.23103718671773682</v>
      </c>
      <c r="H52">
        <f t="shared" si="2"/>
        <v>0.83256929155231174</v>
      </c>
      <c r="I52">
        <f t="shared" si="3"/>
        <v>0.60153210483457487</v>
      </c>
    </row>
    <row r="53" spans="1:9" x14ac:dyDescent="0.25">
      <c r="A53">
        <v>3225</v>
      </c>
      <c r="B53">
        <v>39102</v>
      </c>
      <c r="C53">
        <v>33117</v>
      </c>
      <c r="D53">
        <v>1.0540641505951192</v>
      </c>
      <c r="F53">
        <f t="shared" si="0"/>
        <v>8.2476599662421365E-2</v>
      </c>
      <c r="G53">
        <f t="shared" si="1"/>
        <v>9.7382009239967385E-2</v>
      </c>
      <c r="H53">
        <f t="shared" si="2"/>
        <v>1.1807228915662651</v>
      </c>
      <c r="I53">
        <f t="shared" si="3"/>
        <v>1.0833408823262978</v>
      </c>
    </row>
    <row r="54" spans="1:9" x14ac:dyDescent="0.25">
      <c r="A54">
        <v>5347</v>
      </c>
      <c r="B54">
        <v>25961</v>
      </c>
      <c r="C54">
        <v>26317</v>
      </c>
      <c r="D54">
        <v>2.6916369826319362</v>
      </c>
      <c r="F54">
        <f t="shared" si="0"/>
        <v>0.20596279033935519</v>
      </c>
      <c r="G54">
        <f t="shared" si="1"/>
        <v>0.20317665387392181</v>
      </c>
      <c r="H54">
        <f t="shared" si="2"/>
        <v>0.98647262225937604</v>
      </c>
      <c r="I54">
        <f t="shared" si="3"/>
        <v>0.78329596838545423</v>
      </c>
    </row>
    <row r="55" spans="1:9" x14ac:dyDescent="0.25">
      <c r="A55">
        <v>14113</v>
      </c>
      <c r="B55">
        <v>32623</v>
      </c>
      <c r="C55">
        <v>21163</v>
      </c>
      <c r="D55">
        <v>6.398827566930418</v>
      </c>
      <c r="F55">
        <f t="shared" si="0"/>
        <v>0.43260889556447907</v>
      </c>
      <c r="G55">
        <f t="shared" si="1"/>
        <v>0.66687142654633091</v>
      </c>
      <c r="H55">
        <f t="shared" si="2"/>
        <v>1.5415111279119218</v>
      </c>
      <c r="I55">
        <f t="shared" si="3"/>
        <v>0.87463970136559088</v>
      </c>
    </row>
    <row r="56" spans="1:9" x14ac:dyDescent="0.25">
      <c r="A56">
        <v>16847.154999999999</v>
      </c>
      <c r="B56">
        <v>37828</v>
      </c>
      <c r="C56">
        <v>37496</v>
      </c>
      <c r="D56">
        <v>0.66782290782970544</v>
      </c>
      <c r="F56">
        <f t="shared" si="0"/>
        <v>0.445362033414402</v>
      </c>
      <c r="G56">
        <f t="shared" si="1"/>
        <v>0.44930539257520802</v>
      </c>
      <c r="H56">
        <f t="shared" si="2"/>
        <v>1.008854277789631</v>
      </c>
      <c r="I56">
        <f t="shared" si="3"/>
        <v>0.55954888521442292</v>
      </c>
    </row>
    <row r="57" spans="1:9" x14ac:dyDescent="0.25">
      <c r="A57">
        <v>44061</v>
      </c>
      <c r="B57">
        <v>154853</v>
      </c>
      <c r="C57">
        <v>169575</v>
      </c>
      <c r="D57">
        <v>1.6989188560665336</v>
      </c>
      <c r="F57">
        <f t="shared" si="0"/>
        <v>0.2845343648492441</v>
      </c>
      <c r="G57">
        <f t="shared" si="1"/>
        <v>0.25983193277310923</v>
      </c>
      <c r="H57">
        <f t="shared" si="2"/>
        <v>0.91318295739348376</v>
      </c>
      <c r="I57">
        <f t="shared" si="3"/>
        <v>0.65335102462037442</v>
      </c>
    </row>
    <row r="58" spans="1:9" x14ac:dyDescent="0.25">
      <c r="A58">
        <v>23854</v>
      </c>
      <c r="B58">
        <v>89628</v>
      </c>
      <c r="C58">
        <v>89676</v>
      </c>
      <c r="D58">
        <v>3.8101242464178156</v>
      </c>
      <c r="F58">
        <f t="shared" si="0"/>
        <v>0.26614450841254966</v>
      </c>
      <c r="G58">
        <f t="shared" si="1"/>
        <v>0.2660020518310362</v>
      </c>
      <c r="H58">
        <f t="shared" si="2"/>
        <v>0.99946473972969352</v>
      </c>
      <c r="I58">
        <f t="shared" si="3"/>
        <v>0.73346268789865743</v>
      </c>
    </row>
    <row r="59" spans="1:9" x14ac:dyDescent="0.25">
      <c r="A59">
        <v>8455</v>
      </c>
      <c r="B59">
        <v>108570</v>
      </c>
      <c r="C59">
        <v>125083</v>
      </c>
      <c r="D59">
        <v>3.1194824789992865</v>
      </c>
      <c r="F59">
        <f t="shared" si="0"/>
        <v>7.7876024684535319E-2</v>
      </c>
      <c r="G59">
        <f t="shared" si="1"/>
        <v>6.7595116842416633E-2</v>
      </c>
      <c r="H59">
        <f t="shared" si="2"/>
        <v>0.8679836588505232</v>
      </c>
      <c r="I59">
        <f t="shared" si="3"/>
        <v>0.80038854200810661</v>
      </c>
    </row>
    <row r="60" spans="1:9" x14ac:dyDescent="0.25">
      <c r="A60">
        <v>2493.3000000000002</v>
      </c>
      <c r="B60">
        <v>39869</v>
      </c>
      <c r="C60">
        <v>14441</v>
      </c>
      <c r="D60">
        <v>22.658748683883534</v>
      </c>
      <c r="F60">
        <f t="shared" si="0"/>
        <v>6.253730968923224E-2</v>
      </c>
      <c r="G60">
        <f t="shared" si="1"/>
        <v>0.17265424832075343</v>
      </c>
      <c r="H60">
        <f t="shared" si="2"/>
        <v>2.760819887819403</v>
      </c>
      <c r="I60">
        <f t="shared" si="3"/>
        <v>2.5881656394986496</v>
      </c>
    </row>
    <row r="61" spans="1:9" x14ac:dyDescent="0.25">
      <c r="A61">
        <v>3358.7840000000001</v>
      </c>
      <c r="B61">
        <v>18926</v>
      </c>
      <c r="C61">
        <v>14997</v>
      </c>
      <c r="D61">
        <v>7.2094078122766083</v>
      </c>
      <c r="F61">
        <f t="shared" si="0"/>
        <v>0.17746930149001375</v>
      </c>
      <c r="G61">
        <f t="shared" si="1"/>
        <v>0.22396372607854906</v>
      </c>
      <c r="H61">
        <f t="shared" si="2"/>
        <v>1.2619857304794293</v>
      </c>
      <c r="I61">
        <f t="shared" si="3"/>
        <v>1.0380220044008801</v>
      </c>
    </row>
    <row r="62" spans="1:9" x14ac:dyDescent="0.25">
      <c r="A62">
        <v>215</v>
      </c>
      <c r="B62">
        <v>21629</v>
      </c>
      <c r="C62">
        <v>21410</v>
      </c>
      <c r="D62">
        <v>1.0302773108499861</v>
      </c>
      <c r="F62">
        <f t="shared" si="0"/>
        <v>9.9403578528827041E-3</v>
      </c>
      <c r="G62">
        <f t="shared" si="1"/>
        <v>1.0042036431574031E-2</v>
      </c>
      <c r="H62">
        <f t="shared" si="2"/>
        <v>1.0102288650163476</v>
      </c>
      <c r="I62">
        <f t="shared" si="3"/>
        <v>1.0001868285847735</v>
      </c>
    </row>
    <row r="63" spans="1:9" x14ac:dyDescent="0.25">
      <c r="A63">
        <v>6546</v>
      </c>
      <c r="B63">
        <v>18117</v>
      </c>
      <c r="C63">
        <v>4985</v>
      </c>
      <c r="D63">
        <v>2.2752375448299889</v>
      </c>
      <c r="F63">
        <f t="shared" si="0"/>
        <v>0.36131809902301704</v>
      </c>
      <c r="G63">
        <f t="shared" si="1"/>
        <v>1.3131394182547642</v>
      </c>
      <c r="H63">
        <f t="shared" si="2"/>
        <v>3.6343029087261787</v>
      </c>
      <c r="I63">
        <f t="shared" si="3"/>
        <v>2.3211634904714145</v>
      </c>
    </row>
    <row r="64" spans="1:9" x14ac:dyDescent="0.25">
      <c r="A64">
        <v>35210</v>
      </c>
      <c r="B64">
        <v>105422</v>
      </c>
      <c r="C64">
        <v>140212</v>
      </c>
      <c r="D64">
        <v>2.4739956475388225</v>
      </c>
      <c r="F64">
        <f t="shared" si="0"/>
        <v>0.3339910075695775</v>
      </c>
      <c r="G64">
        <f t="shared" si="1"/>
        <v>0.25111973297577955</v>
      </c>
      <c r="H64">
        <f t="shared" si="2"/>
        <v>0.75187573103586003</v>
      </c>
      <c r="I64">
        <f t="shared" si="3"/>
        <v>0.50075599806008042</v>
      </c>
    </row>
    <row r="65" spans="1:9" x14ac:dyDescent="0.25">
      <c r="A65">
        <v>10565</v>
      </c>
      <c r="B65">
        <v>42142</v>
      </c>
      <c r="C65">
        <v>39518</v>
      </c>
      <c r="D65">
        <v>0.50396807763539342</v>
      </c>
      <c r="F65">
        <f t="shared" si="0"/>
        <v>0.25070001423757771</v>
      </c>
      <c r="G65">
        <f t="shared" si="1"/>
        <v>0.26734652563388833</v>
      </c>
      <c r="H65">
        <f t="shared" si="2"/>
        <v>1.0664001214636367</v>
      </c>
      <c r="I65">
        <f t="shared" si="3"/>
        <v>0.79905359582974844</v>
      </c>
    </row>
    <row r="66" spans="1:9" x14ac:dyDescent="0.25">
      <c r="A66">
        <v>6316</v>
      </c>
      <c r="B66">
        <v>24366</v>
      </c>
      <c r="C66">
        <v>15337</v>
      </c>
      <c r="D66">
        <v>1.3530136492683424</v>
      </c>
      <c r="F66">
        <f t="shared" si="0"/>
        <v>0.25921365837642618</v>
      </c>
      <c r="G66">
        <f t="shared" si="1"/>
        <v>0.41181456608202388</v>
      </c>
      <c r="H66">
        <f t="shared" si="2"/>
        <v>1.5887070483145336</v>
      </c>
      <c r="I66">
        <f t="shared" si="3"/>
        <v>1.1768924822325095</v>
      </c>
    </row>
    <row r="67" spans="1:9" x14ac:dyDescent="0.25">
      <c r="A67">
        <v>6740</v>
      </c>
      <c r="B67">
        <v>8987</v>
      </c>
      <c r="C67">
        <v>7694</v>
      </c>
      <c r="D67">
        <v>0.45062818431339574</v>
      </c>
      <c r="F67">
        <f t="shared" si="0"/>
        <v>0.74997218204072547</v>
      </c>
      <c r="G67">
        <f t="shared" si="1"/>
        <v>0.87600727839875225</v>
      </c>
      <c r="H67">
        <f t="shared" si="2"/>
        <v>1.1680530283337667</v>
      </c>
      <c r="I67">
        <f t="shared" si="3"/>
        <v>0.29204574993501431</v>
      </c>
    </row>
    <row r="68" spans="1:9" x14ac:dyDescent="0.25">
      <c r="A68">
        <v>10094</v>
      </c>
      <c r="B68">
        <v>55056</v>
      </c>
      <c r="C68">
        <v>59312</v>
      </c>
      <c r="D68">
        <v>1.1222181682512278</v>
      </c>
      <c r="F68">
        <f t="shared" ref="F68:F131" si="4">A68/B68</f>
        <v>0.18334059866317931</v>
      </c>
      <c r="G68">
        <f t="shared" ref="G68:G131" si="5">A68/C68</f>
        <v>0.17018478554086863</v>
      </c>
      <c r="H68">
        <f t="shared" ref="H68:H131" si="6">B68/C68</f>
        <v>0.92824386296196382</v>
      </c>
      <c r="I68">
        <f t="shared" ref="I68:I131" si="7">(B68-A68)/C68</f>
        <v>0.75805907742109524</v>
      </c>
    </row>
    <row r="69" spans="1:9" x14ac:dyDescent="0.25">
      <c r="A69">
        <v>5436.1139999999996</v>
      </c>
      <c r="B69">
        <v>28913</v>
      </c>
      <c r="C69">
        <v>22582</v>
      </c>
      <c r="D69">
        <v>5.628530803058438</v>
      </c>
      <c r="F69">
        <f t="shared" si="4"/>
        <v>0.18801625566354233</v>
      </c>
      <c r="G69">
        <f t="shared" si="5"/>
        <v>0.24072774776370559</v>
      </c>
      <c r="H69">
        <f t="shared" si="6"/>
        <v>1.2803560357807102</v>
      </c>
      <c r="I69">
        <f t="shared" si="7"/>
        <v>1.0396282880170047</v>
      </c>
    </row>
    <row r="70" spans="1:9" x14ac:dyDescent="0.25">
      <c r="A70">
        <v>5381.2749999999996</v>
      </c>
      <c r="B70">
        <v>11963.351000000001</v>
      </c>
      <c r="C70">
        <v>8982</v>
      </c>
      <c r="D70">
        <v>2.6447131917642435</v>
      </c>
      <c r="F70">
        <f t="shared" si="4"/>
        <v>0.44981335079109519</v>
      </c>
      <c r="G70">
        <f t="shared" si="5"/>
        <v>0.59911767980405251</v>
      </c>
      <c r="H70">
        <f t="shared" si="6"/>
        <v>1.3319250723669562</v>
      </c>
      <c r="I70">
        <f t="shared" si="7"/>
        <v>0.73280739256290373</v>
      </c>
    </row>
    <row r="71" spans="1:9" x14ac:dyDescent="0.25">
      <c r="A71">
        <v>911</v>
      </c>
      <c r="B71">
        <v>5876</v>
      </c>
      <c r="C71">
        <v>2568</v>
      </c>
      <c r="D71">
        <v>1.9133381676315162</v>
      </c>
      <c r="F71">
        <f t="shared" si="4"/>
        <v>0.15503744043567053</v>
      </c>
      <c r="G71">
        <f t="shared" si="5"/>
        <v>0.35475077881619937</v>
      </c>
      <c r="H71">
        <f t="shared" si="6"/>
        <v>2.2881619937694704</v>
      </c>
      <c r="I71">
        <f t="shared" si="7"/>
        <v>1.933411214953271</v>
      </c>
    </row>
    <row r="72" spans="1:9" x14ac:dyDescent="0.25">
      <c r="A72">
        <v>1909.5989999999999</v>
      </c>
      <c r="B72">
        <v>15418.566000000001</v>
      </c>
      <c r="C72">
        <v>10841</v>
      </c>
      <c r="D72">
        <v>5.8057673586453706</v>
      </c>
      <c r="F72">
        <f t="shared" si="4"/>
        <v>0.12385062268436636</v>
      </c>
      <c r="G72">
        <f t="shared" si="5"/>
        <v>0.1761460197398764</v>
      </c>
      <c r="H72">
        <f t="shared" si="6"/>
        <v>1.422245733788396</v>
      </c>
      <c r="I72">
        <f t="shared" si="7"/>
        <v>1.2460997140485195</v>
      </c>
    </row>
    <row r="73" spans="1:9" x14ac:dyDescent="0.25">
      <c r="A73">
        <v>1886</v>
      </c>
      <c r="B73">
        <v>9344</v>
      </c>
      <c r="C73">
        <v>3549</v>
      </c>
      <c r="D73">
        <v>26.281072027886214</v>
      </c>
      <c r="F73">
        <f t="shared" si="4"/>
        <v>0.20184075342465754</v>
      </c>
      <c r="G73">
        <f t="shared" si="5"/>
        <v>0.53141730064806991</v>
      </c>
      <c r="H73">
        <f t="shared" si="6"/>
        <v>2.6328543251620173</v>
      </c>
      <c r="I73">
        <f t="shared" si="7"/>
        <v>2.1014370245139475</v>
      </c>
    </row>
    <row r="74" spans="1:9" x14ac:dyDescent="0.25">
      <c r="A74">
        <v>1600</v>
      </c>
      <c r="B74">
        <v>17653</v>
      </c>
      <c r="C74">
        <v>9317</v>
      </c>
      <c r="D74">
        <v>1.2629657322392078</v>
      </c>
      <c r="F74">
        <f t="shared" si="4"/>
        <v>9.0636152495326569E-2</v>
      </c>
      <c r="G74">
        <f t="shared" si="5"/>
        <v>0.17172909734893205</v>
      </c>
      <c r="H74">
        <f t="shared" si="6"/>
        <v>1.894708597187936</v>
      </c>
      <c r="I74">
        <f t="shared" si="7"/>
        <v>1.722979499839004</v>
      </c>
    </row>
    <row r="75" spans="1:9" x14ac:dyDescent="0.25">
      <c r="A75">
        <v>967.45899999999995</v>
      </c>
      <c r="B75" s="1">
        <v>4092.0259999999998</v>
      </c>
      <c r="C75">
        <v>1820</v>
      </c>
      <c r="D75">
        <v>1.2138712251184371</v>
      </c>
      <c r="F75">
        <f t="shared" si="4"/>
        <v>0.23642542838193109</v>
      </c>
      <c r="G75">
        <f t="shared" si="5"/>
        <v>0.53157087912087908</v>
      </c>
      <c r="H75">
        <f t="shared" si="6"/>
        <v>2.2483659340659341</v>
      </c>
      <c r="I75">
        <f t="shared" si="7"/>
        <v>1.716795054945055</v>
      </c>
    </row>
    <row r="76" spans="1:9" x14ac:dyDescent="0.25">
      <c r="A76">
        <v>1669</v>
      </c>
      <c r="B76" s="15">
        <v>14991</v>
      </c>
      <c r="C76" s="15">
        <v>5479</v>
      </c>
      <c r="D76">
        <v>7.4</v>
      </c>
      <c r="F76">
        <f t="shared" si="4"/>
        <v>0.1113334667467147</v>
      </c>
      <c r="G76">
        <f t="shared" si="5"/>
        <v>0.30461763095455374</v>
      </c>
      <c r="H76">
        <f t="shared" si="6"/>
        <v>2.7360832268662163</v>
      </c>
      <c r="I76">
        <f t="shared" si="7"/>
        <v>2.4314655959116629</v>
      </c>
    </row>
    <row r="77" spans="1:9" x14ac:dyDescent="0.25">
      <c r="A77">
        <v>3847</v>
      </c>
      <c r="B77">
        <v>27710</v>
      </c>
      <c r="C77">
        <v>14650</v>
      </c>
      <c r="D77">
        <v>2.7132628436433275</v>
      </c>
      <c r="F77">
        <f t="shared" si="4"/>
        <v>0.13883074702273548</v>
      </c>
      <c r="G77">
        <f t="shared" si="5"/>
        <v>0.26259385665529011</v>
      </c>
      <c r="H77">
        <f t="shared" si="6"/>
        <v>1.8914675767918088</v>
      </c>
      <c r="I77">
        <f t="shared" si="7"/>
        <v>1.6288737201365189</v>
      </c>
    </row>
    <row r="78" spans="1:9" x14ac:dyDescent="0.25">
      <c r="A78">
        <v>1633.4960000000001</v>
      </c>
      <c r="B78">
        <v>4322.4849999999997</v>
      </c>
      <c r="C78">
        <v>1054</v>
      </c>
      <c r="D78">
        <v>2.0038558401182582</v>
      </c>
      <c r="F78">
        <f t="shared" si="4"/>
        <v>0.37790669024878054</v>
      </c>
      <c r="G78">
        <f t="shared" si="5"/>
        <v>1.5498064516129033</v>
      </c>
      <c r="H78">
        <f t="shared" si="6"/>
        <v>4.1010294117647055</v>
      </c>
      <c r="I78">
        <f t="shared" si="7"/>
        <v>2.5512229601518022</v>
      </c>
    </row>
    <row r="79" spans="1:9" x14ac:dyDescent="0.25">
      <c r="A79">
        <v>302.137</v>
      </c>
      <c r="B79">
        <v>5731.55</v>
      </c>
      <c r="C79">
        <v>1689</v>
      </c>
      <c r="D79">
        <v>10.664292604974396</v>
      </c>
      <c r="F79">
        <f t="shared" si="4"/>
        <v>5.271471068035697E-2</v>
      </c>
      <c r="G79">
        <f t="shared" si="5"/>
        <v>0.17888513913558318</v>
      </c>
      <c r="H79">
        <f t="shared" si="6"/>
        <v>3.3934576672587329</v>
      </c>
      <c r="I79">
        <f t="shared" si="7"/>
        <v>3.2145725281231501</v>
      </c>
    </row>
    <row r="80" spans="1:9" x14ac:dyDescent="0.25">
      <c r="A80">
        <v>995.68</v>
      </c>
      <c r="B80">
        <v>3587.2890000000002</v>
      </c>
      <c r="C80">
        <v>1322</v>
      </c>
      <c r="D80">
        <v>1.2138712251184369</v>
      </c>
      <c r="F80">
        <f t="shared" si="4"/>
        <v>0.27755778806781384</v>
      </c>
      <c r="G80">
        <f t="shared" si="5"/>
        <v>0.75316187594553707</v>
      </c>
      <c r="H80">
        <f t="shared" si="6"/>
        <v>2.7135317700453858</v>
      </c>
      <c r="I80">
        <f t="shared" si="7"/>
        <v>1.9603698940998491</v>
      </c>
    </row>
    <row r="81" spans="1:9" x14ac:dyDescent="0.25">
      <c r="A81">
        <v>1902.9659999999999</v>
      </c>
      <c r="B81">
        <v>10126.86</v>
      </c>
      <c r="C81">
        <v>4240</v>
      </c>
      <c r="D81">
        <v>2.1338537290299495</v>
      </c>
      <c r="F81">
        <f t="shared" si="4"/>
        <v>0.1879127389931331</v>
      </c>
      <c r="G81">
        <f t="shared" si="5"/>
        <v>0.44881273584905657</v>
      </c>
      <c r="H81">
        <f t="shared" si="6"/>
        <v>2.3884103773584906</v>
      </c>
      <c r="I81">
        <f t="shared" si="7"/>
        <v>1.939597641509434</v>
      </c>
    </row>
    <row r="82" spans="1:9" x14ac:dyDescent="0.25">
      <c r="A82">
        <v>1938</v>
      </c>
      <c r="B82">
        <v>14289</v>
      </c>
      <c r="C82">
        <v>8482</v>
      </c>
      <c r="D82">
        <v>2.1993550022820738</v>
      </c>
      <c r="F82">
        <f t="shared" si="4"/>
        <v>0.13562880537476379</v>
      </c>
      <c r="G82">
        <f t="shared" si="5"/>
        <v>0.22848384814902145</v>
      </c>
      <c r="H82">
        <f t="shared" si="6"/>
        <v>1.6846262673897665</v>
      </c>
      <c r="I82">
        <f t="shared" si="7"/>
        <v>1.4561424192407451</v>
      </c>
    </row>
    <row r="83" spans="1:9" x14ac:dyDescent="0.25">
      <c r="A83">
        <v>3762</v>
      </c>
      <c r="B83">
        <v>16988</v>
      </c>
      <c r="C83">
        <v>4877</v>
      </c>
      <c r="D83">
        <v>1.3655455851417804</v>
      </c>
      <c r="F83">
        <f t="shared" si="4"/>
        <v>0.22145043560160113</v>
      </c>
      <c r="G83">
        <f t="shared" si="5"/>
        <v>0.77137584580684848</v>
      </c>
      <c r="H83">
        <f t="shared" si="6"/>
        <v>3.4832889071150297</v>
      </c>
      <c r="I83">
        <f t="shared" si="7"/>
        <v>2.7119130613081812</v>
      </c>
    </row>
    <row r="84" spans="1:9" x14ac:dyDescent="0.25">
      <c r="A84">
        <v>542</v>
      </c>
      <c r="B84">
        <v>4021</v>
      </c>
      <c r="C84">
        <v>1127</v>
      </c>
      <c r="D84">
        <v>2.0894541362530576</v>
      </c>
      <c r="F84">
        <f t="shared" si="4"/>
        <v>0.13479234021387715</v>
      </c>
      <c r="G84">
        <f t="shared" si="5"/>
        <v>0.48092280390417036</v>
      </c>
      <c r="H84">
        <f t="shared" si="6"/>
        <v>3.5678793256433008</v>
      </c>
      <c r="I84">
        <f t="shared" si="7"/>
        <v>3.0869565217391304</v>
      </c>
    </row>
    <row r="85" spans="1:9" x14ac:dyDescent="0.25">
      <c r="A85">
        <v>697.29899999999998</v>
      </c>
      <c r="B85">
        <v>3741.8760000000002</v>
      </c>
      <c r="C85">
        <v>1074</v>
      </c>
      <c r="D85">
        <v>1.2138712251184369</v>
      </c>
      <c r="F85">
        <f t="shared" si="4"/>
        <v>0.18635010887586867</v>
      </c>
      <c r="G85">
        <f t="shared" si="5"/>
        <v>0.64925418994413409</v>
      </c>
      <c r="H85">
        <f t="shared" si="6"/>
        <v>3.4840558659217877</v>
      </c>
      <c r="I85">
        <f t="shared" si="7"/>
        <v>2.834801675977654</v>
      </c>
    </row>
    <row r="86" spans="1:9" x14ac:dyDescent="0.25">
      <c r="A86">
        <v>152</v>
      </c>
      <c r="B86">
        <v>6720</v>
      </c>
      <c r="C86">
        <v>2406</v>
      </c>
      <c r="D86">
        <v>1.6650647914959047</v>
      </c>
      <c r="F86">
        <f t="shared" si="4"/>
        <v>2.2619047619047618E-2</v>
      </c>
      <c r="G86">
        <f t="shared" si="5"/>
        <v>6.3175394846217786E-2</v>
      </c>
      <c r="H86">
        <f t="shared" si="6"/>
        <v>2.7930174563591024</v>
      </c>
      <c r="I86">
        <f t="shared" si="7"/>
        <v>2.7298420615128847</v>
      </c>
    </row>
    <row r="87" spans="1:9" x14ac:dyDescent="0.25">
      <c r="A87">
        <v>5118</v>
      </c>
      <c r="B87">
        <v>20505</v>
      </c>
      <c r="C87">
        <v>15219</v>
      </c>
      <c r="D87">
        <v>1.1784470506115523</v>
      </c>
      <c r="F87">
        <f t="shared" si="4"/>
        <v>0.24959765910753476</v>
      </c>
      <c r="G87">
        <f t="shared" si="5"/>
        <v>0.33629016361127539</v>
      </c>
      <c r="H87">
        <f t="shared" si="6"/>
        <v>1.3473289966489257</v>
      </c>
      <c r="I87">
        <f t="shared" si="7"/>
        <v>1.0110388330376503</v>
      </c>
    </row>
    <row r="88" spans="1:9" x14ac:dyDescent="0.25">
      <c r="A88">
        <v>1350.0719999999999</v>
      </c>
      <c r="B88">
        <v>10568.886</v>
      </c>
      <c r="C88">
        <v>5720</v>
      </c>
      <c r="D88">
        <v>3.0144995390428457</v>
      </c>
      <c r="F88">
        <f t="shared" si="4"/>
        <v>0.12774023676667529</v>
      </c>
      <c r="G88">
        <f t="shared" si="5"/>
        <v>0.23602657342657341</v>
      </c>
      <c r="H88">
        <f t="shared" si="6"/>
        <v>1.8477073426573427</v>
      </c>
      <c r="I88">
        <f t="shared" si="7"/>
        <v>1.6116807692307693</v>
      </c>
    </row>
    <row r="89" spans="1:9" x14ac:dyDescent="0.25">
      <c r="A89">
        <v>2691</v>
      </c>
      <c r="B89">
        <v>20541</v>
      </c>
      <c r="C89">
        <v>11743</v>
      </c>
      <c r="D89">
        <v>2.6051942403835224</v>
      </c>
      <c r="F89">
        <f t="shared" si="4"/>
        <v>0.13100628012268148</v>
      </c>
      <c r="G89">
        <f t="shared" si="5"/>
        <v>0.229157796133867</v>
      </c>
      <c r="H89">
        <f t="shared" si="6"/>
        <v>1.7492122966873882</v>
      </c>
      <c r="I89">
        <f t="shared" si="7"/>
        <v>1.5200545005535213</v>
      </c>
    </row>
    <row r="90" spans="1:9" x14ac:dyDescent="0.25">
      <c r="A90">
        <v>5347</v>
      </c>
      <c r="B90">
        <v>25784</v>
      </c>
      <c r="C90">
        <v>8885</v>
      </c>
      <c r="D90">
        <v>2.3754504871831816</v>
      </c>
      <c r="F90">
        <f t="shared" si="4"/>
        <v>0.20737666770089977</v>
      </c>
      <c r="G90">
        <f t="shared" si="5"/>
        <v>0.60180078784468205</v>
      </c>
      <c r="H90">
        <f t="shared" si="6"/>
        <v>2.901969611705121</v>
      </c>
      <c r="I90">
        <f t="shared" si="7"/>
        <v>2.3001688238604387</v>
      </c>
    </row>
    <row r="91" spans="1:9" x14ac:dyDescent="0.25">
      <c r="A91">
        <v>1715.4159999999999</v>
      </c>
      <c r="B91">
        <v>7659.5569999999998</v>
      </c>
      <c r="C91">
        <v>2902</v>
      </c>
      <c r="D91">
        <v>4.4394461075765514</v>
      </c>
      <c r="F91">
        <f t="shared" si="4"/>
        <v>0.22395759963663694</v>
      </c>
      <c r="G91">
        <f t="shared" si="5"/>
        <v>0.59111509303928322</v>
      </c>
      <c r="H91">
        <f t="shared" si="6"/>
        <v>2.6394062715368709</v>
      </c>
      <c r="I91">
        <f t="shared" si="7"/>
        <v>2.0482911784975877</v>
      </c>
    </row>
    <row r="92" spans="1:9" x14ac:dyDescent="0.25">
      <c r="A92">
        <v>3580</v>
      </c>
      <c r="B92">
        <v>18811</v>
      </c>
      <c r="C92">
        <v>8553</v>
      </c>
      <c r="D92">
        <v>1.8466842988359888</v>
      </c>
      <c r="F92">
        <f t="shared" si="4"/>
        <v>0.1903141778746478</v>
      </c>
      <c r="G92">
        <f t="shared" si="5"/>
        <v>0.41856658482403836</v>
      </c>
      <c r="H92">
        <f t="shared" si="6"/>
        <v>2.1993452589734597</v>
      </c>
      <c r="I92">
        <f t="shared" si="7"/>
        <v>1.7807786741494211</v>
      </c>
    </row>
    <row r="93" spans="1:9" x14ac:dyDescent="0.25">
      <c r="A93">
        <v>2125</v>
      </c>
      <c r="B93">
        <v>11488</v>
      </c>
      <c r="C93">
        <v>4606</v>
      </c>
      <c r="D93">
        <v>1.9998503352542787</v>
      </c>
      <c r="F93">
        <f t="shared" si="4"/>
        <v>0.18497562674094709</v>
      </c>
      <c r="G93">
        <f t="shared" si="5"/>
        <v>0.46135475466782455</v>
      </c>
      <c r="H93">
        <f t="shared" si="6"/>
        <v>2.4941380807642206</v>
      </c>
      <c r="I93">
        <f t="shared" si="7"/>
        <v>2.0327833260963959</v>
      </c>
    </row>
    <row r="94" spans="1:9" x14ac:dyDescent="0.25">
      <c r="A94">
        <v>331</v>
      </c>
      <c r="B94">
        <v>3162</v>
      </c>
      <c r="C94">
        <v>896</v>
      </c>
      <c r="D94">
        <v>4.4394461075765514</v>
      </c>
      <c r="F94">
        <f t="shared" si="4"/>
        <v>0.10468058191018342</v>
      </c>
      <c r="G94">
        <f t="shared" si="5"/>
        <v>0.36941964285714285</v>
      </c>
      <c r="H94">
        <f t="shared" si="6"/>
        <v>3.5290178571428572</v>
      </c>
      <c r="I94">
        <f t="shared" si="7"/>
        <v>3.1595982142857144</v>
      </c>
    </row>
    <row r="95" spans="1:9" x14ac:dyDescent="0.25">
      <c r="A95">
        <v>845.08299999999997</v>
      </c>
      <c r="B95">
        <v>6157.5230000000001</v>
      </c>
      <c r="C95">
        <v>1721</v>
      </c>
      <c r="D95">
        <v>4.4394461075765506</v>
      </c>
      <c r="F95">
        <f t="shared" si="4"/>
        <v>0.13724398593395429</v>
      </c>
      <c r="G95">
        <f t="shared" si="5"/>
        <v>0.49104183614177804</v>
      </c>
      <c r="H95">
        <f t="shared" si="6"/>
        <v>3.5778750726321906</v>
      </c>
      <c r="I95">
        <f t="shared" si="7"/>
        <v>3.086833236490413</v>
      </c>
    </row>
    <row r="96" spans="1:9" x14ac:dyDescent="0.25">
      <c r="A96">
        <v>2774</v>
      </c>
      <c r="B96">
        <v>24644</v>
      </c>
      <c r="C96">
        <v>17716</v>
      </c>
      <c r="D96">
        <v>3.7892769276627991</v>
      </c>
      <c r="F96">
        <f t="shared" si="4"/>
        <v>0.11256289563382568</v>
      </c>
      <c r="G96">
        <f t="shared" si="5"/>
        <v>0.15658162113343871</v>
      </c>
      <c r="H96">
        <f t="shared" si="6"/>
        <v>1.391058929780989</v>
      </c>
      <c r="I96">
        <f t="shared" si="7"/>
        <v>1.2344773086475502</v>
      </c>
    </row>
    <row r="97" spans="1:9" x14ac:dyDescent="0.25">
      <c r="A97">
        <v>1657</v>
      </c>
      <c r="B97">
        <v>13292</v>
      </c>
      <c r="C97">
        <v>9853</v>
      </c>
      <c r="D97">
        <v>2.3057027970978732</v>
      </c>
      <c r="F97">
        <f t="shared" si="4"/>
        <v>0.12466145049653928</v>
      </c>
      <c r="G97">
        <f t="shared" si="5"/>
        <v>0.16817213031563991</v>
      </c>
      <c r="H97">
        <f t="shared" si="6"/>
        <v>1.3490307520552116</v>
      </c>
      <c r="I97">
        <f t="shared" si="7"/>
        <v>1.1808586217395718</v>
      </c>
    </row>
    <row r="98" spans="1:9" x14ac:dyDescent="0.25">
      <c r="A98">
        <v>1496</v>
      </c>
      <c r="B98">
        <v>6910</v>
      </c>
      <c r="C98">
        <v>1422</v>
      </c>
      <c r="D98">
        <v>1.6650647914959051</v>
      </c>
      <c r="F98">
        <f t="shared" si="4"/>
        <v>0.21649782923299565</v>
      </c>
      <c r="G98">
        <f t="shared" si="5"/>
        <v>1.0520393811533053</v>
      </c>
      <c r="H98">
        <f t="shared" si="6"/>
        <v>4.8593530239099856</v>
      </c>
      <c r="I98">
        <f t="shared" si="7"/>
        <v>3.8073136427566809</v>
      </c>
    </row>
    <row r="99" spans="1:9" x14ac:dyDescent="0.25">
      <c r="A99">
        <v>1585.364</v>
      </c>
      <c r="B99">
        <v>6800.4080000000004</v>
      </c>
      <c r="C99">
        <v>2070</v>
      </c>
      <c r="D99">
        <v>2.0894541362530572</v>
      </c>
      <c r="F99">
        <f t="shared" si="4"/>
        <v>0.23312777703925999</v>
      </c>
      <c r="G99">
        <f t="shared" si="5"/>
        <v>0.76587632850241549</v>
      </c>
      <c r="H99">
        <f t="shared" si="6"/>
        <v>3.2852212560386476</v>
      </c>
      <c r="I99">
        <f t="shared" si="7"/>
        <v>2.5193449275362316</v>
      </c>
    </row>
    <row r="100" spans="1:9" x14ac:dyDescent="0.25">
      <c r="A100">
        <v>1330</v>
      </c>
      <c r="B100">
        <v>8570</v>
      </c>
      <c r="C100">
        <v>2181</v>
      </c>
      <c r="D100">
        <v>18.743159200171881</v>
      </c>
      <c r="F100">
        <f t="shared" si="4"/>
        <v>0.15519253208868145</v>
      </c>
      <c r="G100">
        <f t="shared" si="5"/>
        <v>0.60981201283814768</v>
      </c>
      <c r="H100">
        <f t="shared" si="6"/>
        <v>3.929390187987162</v>
      </c>
      <c r="I100">
        <f t="shared" si="7"/>
        <v>3.3195781751490143</v>
      </c>
    </row>
    <row r="101" spans="1:9" x14ac:dyDescent="0.25">
      <c r="A101">
        <v>896</v>
      </c>
      <c r="B101">
        <v>14929</v>
      </c>
      <c r="C101">
        <v>6772</v>
      </c>
      <c r="D101">
        <v>0.92010135661417858</v>
      </c>
      <c r="F101">
        <f t="shared" si="4"/>
        <v>6.0017415767968381E-2</v>
      </c>
      <c r="G101">
        <f t="shared" si="5"/>
        <v>0.13230950974601299</v>
      </c>
      <c r="H101">
        <f t="shared" si="6"/>
        <v>2.2045186060248079</v>
      </c>
      <c r="I101">
        <f t="shared" si="7"/>
        <v>2.0722090962787951</v>
      </c>
    </row>
    <row r="102" spans="1:9" x14ac:dyDescent="0.25">
      <c r="A102">
        <v>1265</v>
      </c>
      <c r="B102">
        <v>6388</v>
      </c>
      <c r="C102">
        <v>2688</v>
      </c>
      <c r="D102">
        <v>2.4825997033740825</v>
      </c>
      <c r="F102">
        <f t="shared" si="4"/>
        <v>0.19802755165936131</v>
      </c>
      <c r="G102">
        <f t="shared" si="5"/>
        <v>0.47061011904761907</v>
      </c>
      <c r="H102">
        <f t="shared" si="6"/>
        <v>2.3764880952380953</v>
      </c>
      <c r="I102">
        <f t="shared" si="7"/>
        <v>1.9058779761904763</v>
      </c>
    </row>
    <row r="103" spans="1:9" x14ac:dyDescent="0.25">
      <c r="A103">
        <v>1141</v>
      </c>
      <c r="B103">
        <v>14313</v>
      </c>
      <c r="C103">
        <v>6918</v>
      </c>
      <c r="D103">
        <v>1.9133381676315162</v>
      </c>
      <c r="F103">
        <f t="shared" si="4"/>
        <v>7.9717739118284073E-2</v>
      </c>
      <c r="G103">
        <f t="shared" si="5"/>
        <v>0.16493206128939</v>
      </c>
      <c r="H103">
        <f t="shared" si="6"/>
        <v>2.0689505637467476</v>
      </c>
      <c r="I103">
        <f t="shared" si="7"/>
        <v>1.9040185024573577</v>
      </c>
    </row>
    <row r="104" spans="1:9" x14ac:dyDescent="0.25">
      <c r="A104">
        <v>8341</v>
      </c>
      <c r="B104">
        <v>22994</v>
      </c>
      <c r="C104">
        <v>12025</v>
      </c>
      <c r="D104">
        <v>2.0300792031517356</v>
      </c>
      <c r="F104">
        <f t="shared" si="4"/>
        <v>0.36274680351396016</v>
      </c>
      <c r="G104">
        <f t="shared" si="5"/>
        <v>0.6936382536382536</v>
      </c>
      <c r="H104">
        <f t="shared" si="6"/>
        <v>1.9121829521829521</v>
      </c>
      <c r="I104">
        <f t="shared" si="7"/>
        <v>1.2185446985446986</v>
      </c>
    </row>
    <row r="105" spans="1:9" x14ac:dyDescent="0.25">
      <c r="A105">
        <v>2699</v>
      </c>
      <c r="B105">
        <v>14095</v>
      </c>
      <c r="C105">
        <v>5401</v>
      </c>
      <c r="D105">
        <v>1.1023946090386176</v>
      </c>
      <c r="F105">
        <f t="shared" si="4"/>
        <v>0.19148634267470735</v>
      </c>
      <c r="G105">
        <f t="shared" si="5"/>
        <v>0.49972227365302724</v>
      </c>
      <c r="H105">
        <f t="shared" si="6"/>
        <v>2.6097019070542493</v>
      </c>
      <c r="I105">
        <f t="shared" si="7"/>
        <v>2.1099796334012222</v>
      </c>
    </row>
    <row r="106" spans="1:9" x14ac:dyDescent="0.25">
      <c r="A106">
        <v>7179</v>
      </c>
      <c r="B106">
        <v>31919</v>
      </c>
      <c r="C106">
        <v>11301</v>
      </c>
      <c r="D106">
        <v>3.9</v>
      </c>
      <c r="F106">
        <f t="shared" si="4"/>
        <v>0.22491306118612739</v>
      </c>
      <c r="G106">
        <f t="shared" si="5"/>
        <v>0.63525351738784175</v>
      </c>
      <c r="H106">
        <f t="shared" si="6"/>
        <v>2.8244403150163704</v>
      </c>
      <c r="I106">
        <f t="shared" si="7"/>
        <v>2.1891867976285284</v>
      </c>
    </row>
    <row r="107" spans="1:9" x14ac:dyDescent="0.25">
      <c r="A107">
        <v>97216</v>
      </c>
      <c r="B107">
        <v>193804</v>
      </c>
      <c r="C107">
        <v>24248</v>
      </c>
      <c r="D107">
        <v>1.611621959919042</v>
      </c>
      <c r="F107">
        <f t="shared" si="4"/>
        <v>0.50162019359765542</v>
      </c>
      <c r="G107">
        <f t="shared" si="5"/>
        <v>4.0092378752886839</v>
      </c>
      <c r="H107">
        <f t="shared" si="6"/>
        <v>7.9925767073573075</v>
      </c>
      <c r="I107">
        <f t="shared" si="7"/>
        <v>3.983338832068624</v>
      </c>
    </row>
    <row r="108" spans="1:9" x14ac:dyDescent="0.25">
      <c r="A108">
        <v>10802</v>
      </c>
      <c r="B108">
        <v>42099</v>
      </c>
      <c r="C108">
        <v>39650</v>
      </c>
      <c r="D108">
        <v>0.66355530431576759</v>
      </c>
      <c r="F108">
        <f t="shared" si="4"/>
        <v>0.25658566711798381</v>
      </c>
      <c r="G108">
        <f t="shared" si="5"/>
        <v>0.27243379571248422</v>
      </c>
      <c r="H108">
        <f t="shared" si="6"/>
        <v>1.061765447667087</v>
      </c>
      <c r="I108">
        <f t="shared" si="7"/>
        <v>0.78933165195460275</v>
      </c>
    </row>
    <row r="109" spans="1:9" x14ac:dyDescent="0.25">
      <c r="A109">
        <v>10702</v>
      </c>
      <c r="B109">
        <v>43865</v>
      </c>
      <c r="C109">
        <v>26790</v>
      </c>
      <c r="D109">
        <v>1.4391718370761386</v>
      </c>
      <c r="F109">
        <f t="shared" si="4"/>
        <v>0.24397583494813632</v>
      </c>
      <c r="G109">
        <f t="shared" si="5"/>
        <v>0.39947741694662187</v>
      </c>
      <c r="H109">
        <f t="shared" si="6"/>
        <v>1.637364688316536</v>
      </c>
      <c r="I109">
        <f t="shared" si="7"/>
        <v>1.2378872713699141</v>
      </c>
    </row>
    <row r="110" spans="1:9" x14ac:dyDescent="0.25">
      <c r="A110">
        <v>6473</v>
      </c>
      <c r="B110">
        <v>34983</v>
      </c>
      <c r="C110">
        <v>24478</v>
      </c>
      <c r="D110">
        <v>0.83112712227385555</v>
      </c>
      <c r="F110">
        <f t="shared" si="4"/>
        <v>0.18503273018323185</v>
      </c>
      <c r="G110">
        <f t="shared" si="5"/>
        <v>0.26444153934144948</v>
      </c>
      <c r="H110">
        <f t="shared" si="6"/>
        <v>1.4291608791567938</v>
      </c>
      <c r="I110">
        <f t="shared" si="7"/>
        <v>1.1647193398153444</v>
      </c>
    </row>
    <row r="111" spans="1:9" x14ac:dyDescent="0.25">
      <c r="A111">
        <v>22439</v>
      </c>
      <c r="B111">
        <v>42966</v>
      </c>
      <c r="C111">
        <v>45510</v>
      </c>
      <c r="D111">
        <v>0.41982654063903296</v>
      </c>
      <c r="F111">
        <f t="shared" si="4"/>
        <v>0.52225015128240937</v>
      </c>
      <c r="G111">
        <f t="shared" si="5"/>
        <v>0.49305647110525158</v>
      </c>
      <c r="H111">
        <f t="shared" si="6"/>
        <v>0.94410019775873433</v>
      </c>
      <c r="I111">
        <f t="shared" si="7"/>
        <v>0.45104372665348275</v>
      </c>
    </row>
    <row r="112" spans="1:9" x14ac:dyDescent="0.25">
      <c r="A112">
        <v>1960.1890000000001</v>
      </c>
      <c r="B112">
        <v>42843.792999999998</v>
      </c>
      <c r="C112">
        <v>51178</v>
      </c>
      <c r="D112">
        <v>0.61129167585289768</v>
      </c>
      <c r="F112">
        <f t="shared" si="4"/>
        <v>4.5751994927246527E-2</v>
      </c>
      <c r="G112">
        <f t="shared" si="5"/>
        <v>3.8301399038649424E-2</v>
      </c>
      <c r="H112">
        <f t="shared" si="6"/>
        <v>0.83715254601586619</v>
      </c>
      <c r="I112">
        <f t="shared" si="7"/>
        <v>0.79885114697721671</v>
      </c>
    </row>
    <row r="113" spans="1:9" x14ac:dyDescent="0.25">
      <c r="A113">
        <v>21619.939426553436</v>
      </c>
      <c r="B113">
        <v>112818</v>
      </c>
      <c r="C113">
        <v>116029</v>
      </c>
      <c r="D113">
        <v>1.6951111426715157</v>
      </c>
      <c r="F113">
        <f t="shared" si="4"/>
        <v>0.19163554952714493</v>
      </c>
      <c r="G113">
        <f t="shared" si="5"/>
        <v>0.18633220510866624</v>
      </c>
      <c r="H113">
        <f t="shared" si="6"/>
        <v>0.97232588404622977</v>
      </c>
      <c r="I113">
        <f t="shared" si="7"/>
        <v>0.78599367893756356</v>
      </c>
    </row>
    <row r="114" spans="1:9" x14ac:dyDescent="0.25">
      <c r="A114">
        <v>3834</v>
      </c>
      <c r="B114" s="15">
        <v>14949</v>
      </c>
      <c r="C114" s="15">
        <v>1837</v>
      </c>
      <c r="D114">
        <v>22.503128326971762</v>
      </c>
      <c r="F114">
        <f t="shared" si="4"/>
        <v>0.25647200481637566</v>
      </c>
      <c r="G114">
        <f t="shared" si="5"/>
        <v>2.0870985302123026</v>
      </c>
      <c r="H114">
        <f t="shared" si="6"/>
        <v>8.1377245508982039</v>
      </c>
      <c r="I114">
        <f t="shared" si="7"/>
        <v>6.0506260206859013</v>
      </c>
    </row>
    <row r="115" spans="1:9" x14ac:dyDescent="0.25">
      <c r="A115">
        <v>8158</v>
      </c>
      <c r="B115">
        <v>25917</v>
      </c>
      <c r="C115">
        <v>23699</v>
      </c>
      <c r="D115">
        <v>1.8362262536706582</v>
      </c>
      <c r="F115">
        <f t="shared" si="4"/>
        <v>0.31477408650692595</v>
      </c>
      <c r="G115">
        <f t="shared" si="5"/>
        <v>0.3442339339212625</v>
      </c>
      <c r="H115">
        <f t="shared" si="6"/>
        <v>1.0935904468542976</v>
      </c>
      <c r="I115">
        <f t="shared" si="7"/>
        <v>0.74935651293303518</v>
      </c>
    </row>
    <row r="116" spans="1:9" x14ac:dyDescent="0.25">
      <c r="A116">
        <v>2530</v>
      </c>
      <c r="B116">
        <v>60154</v>
      </c>
      <c r="C116">
        <v>36681</v>
      </c>
      <c r="D116">
        <v>0.63591431369803053</v>
      </c>
      <c r="F116">
        <f t="shared" si="4"/>
        <v>4.2058715962363269E-2</v>
      </c>
      <c r="G116">
        <f t="shared" si="5"/>
        <v>6.8973037812491478E-2</v>
      </c>
      <c r="H116">
        <f t="shared" si="6"/>
        <v>1.6399225757204001</v>
      </c>
      <c r="I116">
        <f t="shared" si="7"/>
        <v>1.5709495379079088</v>
      </c>
    </row>
    <row r="117" spans="1:9" x14ac:dyDescent="0.25">
      <c r="A117">
        <v>4266</v>
      </c>
      <c r="B117">
        <v>76487</v>
      </c>
      <c r="C117">
        <v>91414</v>
      </c>
      <c r="D117">
        <v>1.3730734660502963</v>
      </c>
      <c r="F117">
        <f t="shared" si="4"/>
        <v>5.5774183848235646E-2</v>
      </c>
      <c r="G117">
        <f t="shared" si="5"/>
        <v>4.6666812523245893E-2</v>
      </c>
      <c r="H117">
        <f t="shared" si="6"/>
        <v>0.83670991314240706</v>
      </c>
      <c r="I117">
        <f t="shared" si="7"/>
        <v>0.79004310061916116</v>
      </c>
    </row>
    <row r="118" spans="1:9" x14ac:dyDescent="0.25">
      <c r="A118">
        <v>9306</v>
      </c>
      <c r="B118">
        <v>55976</v>
      </c>
      <c r="C118">
        <v>66851</v>
      </c>
      <c r="D118">
        <v>0.65294169784632128</v>
      </c>
      <c r="F118">
        <f t="shared" si="4"/>
        <v>0.166249821352008</v>
      </c>
      <c r="G118">
        <f t="shared" si="5"/>
        <v>0.13920509790429464</v>
      </c>
      <c r="H118">
        <f t="shared" si="6"/>
        <v>0.83732479693647066</v>
      </c>
      <c r="I118">
        <f t="shared" si="7"/>
        <v>0.69811969903217608</v>
      </c>
    </row>
    <row r="119" spans="1:9" x14ac:dyDescent="0.25">
      <c r="A119">
        <v>5027</v>
      </c>
      <c r="B119">
        <v>42426</v>
      </c>
      <c r="C119">
        <v>34726</v>
      </c>
      <c r="D119">
        <v>1.0540641505951192</v>
      </c>
      <c r="F119">
        <f t="shared" si="4"/>
        <v>0.11848866261254891</v>
      </c>
      <c r="G119">
        <f t="shared" si="5"/>
        <v>0.14476184991072971</v>
      </c>
      <c r="H119">
        <f t="shared" si="6"/>
        <v>1.2217358751367851</v>
      </c>
      <c r="I119">
        <f t="shared" si="7"/>
        <v>1.0769740252260553</v>
      </c>
    </row>
    <row r="120" spans="1:9" x14ac:dyDescent="0.25">
      <c r="A120">
        <v>6724</v>
      </c>
      <c r="B120">
        <v>28496</v>
      </c>
      <c r="C120">
        <v>27035</v>
      </c>
      <c r="D120">
        <v>2.6916369826319362</v>
      </c>
      <c r="F120">
        <f t="shared" si="4"/>
        <v>0.23596294216732172</v>
      </c>
      <c r="G120">
        <f t="shared" si="5"/>
        <v>0.24871462918439061</v>
      </c>
      <c r="H120">
        <f t="shared" si="6"/>
        <v>1.0540410578879231</v>
      </c>
      <c r="I120">
        <f t="shared" si="7"/>
        <v>0.80532642870353244</v>
      </c>
    </row>
    <row r="121" spans="1:9" x14ac:dyDescent="0.25">
      <c r="A121">
        <v>15851</v>
      </c>
      <c r="B121">
        <v>32973</v>
      </c>
      <c r="C121">
        <v>21840</v>
      </c>
      <c r="D121">
        <v>6.398827566930418</v>
      </c>
      <c r="F121">
        <f t="shared" si="4"/>
        <v>0.48072665514208596</v>
      </c>
      <c r="G121">
        <f t="shared" si="5"/>
        <v>0.72577838827838825</v>
      </c>
      <c r="H121">
        <f t="shared" si="6"/>
        <v>1.5097527472527472</v>
      </c>
      <c r="I121">
        <f t="shared" si="7"/>
        <v>0.78397435897435896</v>
      </c>
    </row>
    <row r="122" spans="1:9" x14ac:dyDescent="0.25">
      <c r="A122">
        <v>16941.133000000002</v>
      </c>
      <c r="B122">
        <v>38933.955999999998</v>
      </c>
      <c r="C122">
        <v>36572</v>
      </c>
      <c r="D122">
        <v>0.66782290782970544</v>
      </c>
      <c r="F122">
        <f t="shared" si="4"/>
        <v>0.43512488173562436</v>
      </c>
      <c r="G122">
        <f t="shared" si="5"/>
        <v>0.4632268675489446</v>
      </c>
      <c r="H122">
        <f t="shared" si="6"/>
        <v>1.0645837252542929</v>
      </c>
      <c r="I122">
        <f t="shared" si="7"/>
        <v>0.6013568577053483</v>
      </c>
    </row>
    <row r="123" spans="1:9" x14ac:dyDescent="0.25">
      <c r="A123">
        <v>49093</v>
      </c>
      <c r="B123">
        <v>160460</v>
      </c>
      <c r="C123">
        <v>170397</v>
      </c>
      <c r="D123">
        <v>1.6989188560665336</v>
      </c>
      <c r="F123">
        <f t="shared" si="4"/>
        <v>0.3059516390377664</v>
      </c>
      <c r="G123">
        <f t="shared" si="5"/>
        <v>0.28810953244482002</v>
      </c>
      <c r="H123">
        <f t="shared" si="6"/>
        <v>0.94168324559704686</v>
      </c>
      <c r="I123">
        <f t="shared" si="7"/>
        <v>0.6535737131522269</v>
      </c>
    </row>
    <row r="124" spans="1:9" x14ac:dyDescent="0.25">
      <c r="A124">
        <v>22931</v>
      </c>
      <c r="B124">
        <v>91534</v>
      </c>
      <c r="C124">
        <v>92063</v>
      </c>
      <c r="D124">
        <v>3.8101242464178156</v>
      </c>
      <c r="F124">
        <f t="shared" si="4"/>
        <v>0.25051893285555094</v>
      </c>
      <c r="G124">
        <f t="shared" si="5"/>
        <v>0.24907943473490979</v>
      </c>
      <c r="H124">
        <f t="shared" si="6"/>
        <v>0.99425393480551361</v>
      </c>
      <c r="I124">
        <f t="shared" si="7"/>
        <v>0.74517450007060382</v>
      </c>
    </row>
    <row r="125" spans="1:9" x14ac:dyDescent="0.25">
      <c r="A125">
        <v>9108</v>
      </c>
      <c r="B125">
        <v>112191</v>
      </c>
      <c r="C125">
        <v>124849</v>
      </c>
      <c r="D125">
        <v>3.1194824789992865</v>
      </c>
      <c r="F125">
        <f t="shared" si="4"/>
        <v>8.1182982592186537E-2</v>
      </c>
      <c r="G125">
        <f t="shared" si="5"/>
        <v>7.2952126168411444E-2</v>
      </c>
      <c r="H125">
        <f t="shared" si="6"/>
        <v>0.89861352513836712</v>
      </c>
      <c r="I125">
        <f t="shared" si="7"/>
        <v>0.82566139896995572</v>
      </c>
    </row>
    <row r="126" spans="1:9" x14ac:dyDescent="0.25">
      <c r="A126">
        <v>2450.7719999999999</v>
      </c>
      <c r="B126">
        <v>41595.148000000001</v>
      </c>
      <c r="C126">
        <v>14265</v>
      </c>
      <c r="D126">
        <v>22.658748683883534</v>
      </c>
      <c r="F126">
        <f t="shared" si="4"/>
        <v>5.8919660533483374E-2</v>
      </c>
      <c r="G126">
        <f t="shared" si="5"/>
        <v>0.17180315457413248</v>
      </c>
      <c r="H126">
        <f t="shared" si="6"/>
        <v>2.9158883981773571</v>
      </c>
      <c r="I126">
        <f t="shared" si="7"/>
        <v>2.7440852436032248</v>
      </c>
    </row>
    <row r="127" spans="1:9" x14ac:dyDescent="0.25">
      <c r="A127">
        <v>3742.9229999999998</v>
      </c>
      <c r="B127">
        <v>19609.947</v>
      </c>
      <c r="C127">
        <v>14591</v>
      </c>
      <c r="D127">
        <v>7.2094078122766083</v>
      </c>
      <c r="F127">
        <f t="shared" si="4"/>
        <v>0.19086859337253689</v>
      </c>
      <c r="G127">
        <f t="shared" si="5"/>
        <v>0.2565227194846138</v>
      </c>
      <c r="H127">
        <f t="shared" si="6"/>
        <v>1.3439755328627236</v>
      </c>
      <c r="I127">
        <f t="shared" si="7"/>
        <v>1.0874528133781098</v>
      </c>
    </row>
    <row r="128" spans="1:9" x14ac:dyDescent="0.25">
      <c r="A128">
        <v>452</v>
      </c>
      <c r="B128">
        <v>22594</v>
      </c>
      <c r="C128">
        <v>21172</v>
      </c>
      <c r="D128">
        <v>1.0302773108499861</v>
      </c>
      <c r="F128">
        <f t="shared" si="4"/>
        <v>2.000531114455165E-2</v>
      </c>
      <c r="G128">
        <f t="shared" si="5"/>
        <v>2.1348951445305121E-2</v>
      </c>
      <c r="H128">
        <f t="shared" si="6"/>
        <v>1.0671641791044777</v>
      </c>
      <c r="I128">
        <f t="shared" si="7"/>
        <v>1.0458152276591726</v>
      </c>
    </row>
    <row r="129" spans="1:9" x14ac:dyDescent="0.25">
      <c r="A129">
        <v>3113</v>
      </c>
      <c r="B129">
        <v>16643</v>
      </c>
      <c r="C129">
        <v>4010</v>
      </c>
      <c r="D129">
        <v>2.2752375448299889</v>
      </c>
      <c r="F129">
        <f t="shared" si="4"/>
        <v>0.18704560475875742</v>
      </c>
      <c r="G129">
        <f t="shared" si="5"/>
        <v>0.77630922693266835</v>
      </c>
      <c r="H129">
        <f t="shared" si="6"/>
        <v>4.1503740648379051</v>
      </c>
      <c r="I129">
        <f t="shared" si="7"/>
        <v>3.3740648379052369</v>
      </c>
    </row>
    <row r="130" spans="1:9" x14ac:dyDescent="0.25">
      <c r="A130">
        <v>35856</v>
      </c>
      <c r="B130">
        <v>109188</v>
      </c>
      <c r="C130">
        <v>141505</v>
      </c>
      <c r="D130">
        <v>2.4739956475388225</v>
      </c>
      <c r="F130">
        <f t="shared" si="4"/>
        <v>0.32838773491592482</v>
      </c>
      <c r="G130">
        <f t="shared" si="5"/>
        <v>0.253390339563973</v>
      </c>
      <c r="H130">
        <f t="shared" si="6"/>
        <v>0.7716193774071588</v>
      </c>
      <c r="I130">
        <f t="shared" si="7"/>
        <v>0.51822903784318575</v>
      </c>
    </row>
    <row r="131" spans="1:9" x14ac:dyDescent="0.25">
      <c r="A131">
        <v>18934</v>
      </c>
      <c r="B131">
        <v>83101</v>
      </c>
      <c r="C131">
        <v>99410</v>
      </c>
      <c r="D131">
        <v>1.070287748061969</v>
      </c>
      <c r="F131">
        <f t="shared" si="4"/>
        <v>0.2278432269166436</v>
      </c>
      <c r="G131">
        <f t="shared" si="5"/>
        <v>0.19046373604265165</v>
      </c>
      <c r="H131">
        <f t="shared" si="6"/>
        <v>0.83594205814304401</v>
      </c>
      <c r="I131">
        <f t="shared" si="7"/>
        <v>0.64547832210039235</v>
      </c>
    </row>
    <row r="132" spans="1:9" x14ac:dyDescent="0.25">
      <c r="A132">
        <v>10901</v>
      </c>
      <c r="B132">
        <v>42931</v>
      </c>
      <c r="C132">
        <v>39099</v>
      </c>
      <c r="D132">
        <v>0.50396807763539342</v>
      </c>
      <c r="F132">
        <f t="shared" ref="F132:F195" si="8">A132/B132</f>
        <v>0.25391907945307585</v>
      </c>
      <c r="G132">
        <f t="shared" ref="G132:G195" si="9">A132/C132</f>
        <v>0.27880508452901609</v>
      </c>
      <c r="H132">
        <f t="shared" ref="H132:H195" si="10">B132/C132</f>
        <v>1.0980076216783039</v>
      </c>
      <c r="I132">
        <f t="shared" ref="I132:I195" si="11">(B132-A132)/C132</f>
        <v>0.8192025371492877</v>
      </c>
    </row>
    <row r="133" spans="1:9" x14ac:dyDescent="0.25">
      <c r="A133">
        <v>3413</v>
      </c>
      <c r="B133">
        <v>25366</v>
      </c>
      <c r="C133">
        <v>15112</v>
      </c>
      <c r="D133">
        <v>1.3530136492683424</v>
      </c>
      <c r="F133">
        <f t="shared" si="8"/>
        <v>0.13455018528739257</v>
      </c>
      <c r="G133">
        <f t="shared" si="9"/>
        <v>0.22584700899947063</v>
      </c>
      <c r="H133">
        <f t="shared" si="10"/>
        <v>1.6785336156696664</v>
      </c>
      <c r="I133">
        <f t="shared" si="11"/>
        <v>1.4526866066701958</v>
      </c>
    </row>
    <row r="134" spans="1:9" x14ac:dyDescent="0.25">
      <c r="A134">
        <v>6997</v>
      </c>
      <c r="B134">
        <v>9628</v>
      </c>
      <c r="C134">
        <v>7862</v>
      </c>
      <c r="D134">
        <v>0.45062818431339574</v>
      </c>
      <c r="F134">
        <f t="shared" si="8"/>
        <v>0.72673452430411301</v>
      </c>
      <c r="G134">
        <f t="shared" si="9"/>
        <v>0.88997710506232508</v>
      </c>
      <c r="H134">
        <f t="shared" si="10"/>
        <v>1.2246247774103283</v>
      </c>
      <c r="I134">
        <f t="shared" si="11"/>
        <v>0.33464767234800308</v>
      </c>
    </row>
    <row r="135" spans="1:9" x14ac:dyDescent="0.25">
      <c r="A135">
        <v>8994</v>
      </c>
      <c r="B135">
        <v>53405</v>
      </c>
      <c r="C135">
        <v>59579</v>
      </c>
      <c r="D135">
        <v>1.1222181682512278</v>
      </c>
      <c r="F135">
        <f t="shared" si="8"/>
        <v>0.16841119745342195</v>
      </c>
      <c r="G135">
        <f t="shared" si="9"/>
        <v>0.15095923060138638</v>
      </c>
      <c r="H135">
        <f t="shared" si="10"/>
        <v>0.89637288306282414</v>
      </c>
      <c r="I135">
        <f t="shared" si="11"/>
        <v>0.74541365246143776</v>
      </c>
    </row>
    <row r="136" spans="1:9" x14ac:dyDescent="0.25">
      <c r="A136">
        <v>5677.64</v>
      </c>
      <c r="B136">
        <v>29507.875</v>
      </c>
      <c r="C136">
        <v>22004</v>
      </c>
      <c r="D136">
        <v>5.628530803058438</v>
      </c>
      <c r="F136">
        <f t="shared" si="8"/>
        <v>0.19241100892558344</v>
      </c>
      <c r="G136">
        <f t="shared" si="9"/>
        <v>0.25802763133975642</v>
      </c>
      <c r="H136">
        <f t="shared" si="10"/>
        <v>1.3410232230503545</v>
      </c>
      <c r="I136">
        <f t="shared" si="11"/>
        <v>1.082995591710598</v>
      </c>
    </row>
    <row r="137" spans="1:9" x14ac:dyDescent="0.25">
      <c r="A137">
        <v>4356.7650000000003</v>
      </c>
      <c r="B137">
        <v>12179.386</v>
      </c>
      <c r="C137">
        <v>9059</v>
      </c>
      <c r="D137">
        <v>2.6447131917642435</v>
      </c>
      <c r="F137">
        <f t="shared" si="8"/>
        <v>0.35771630852327041</v>
      </c>
      <c r="G137">
        <f t="shared" si="9"/>
        <v>0.48093222209956954</v>
      </c>
      <c r="H137">
        <f t="shared" si="10"/>
        <v>1.3444514847113369</v>
      </c>
      <c r="I137">
        <f t="shared" si="11"/>
        <v>0.86351926261176737</v>
      </c>
    </row>
    <row r="138" spans="1:9" x14ac:dyDescent="0.25">
      <c r="A138">
        <v>913</v>
      </c>
      <c r="B138">
        <v>5951</v>
      </c>
      <c r="C138">
        <v>2551</v>
      </c>
      <c r="D138">
        <v>1.9133381676315162</v>
      </c>
      <c r="F138">
        <f t="shared" si="8"/>
        <v>0.15341959334565619</v>
      </c>
      <c r="G138">
        <f t="shared" si="9"/>
        <v>0.35789886319090553</v>
      </c>
      <c r="H138">
        <f t="shared" si="10"/>
        <v>2.3328106624852998</v>
      </c>
      <c r="I138">
        <f t="shared" si="11"/>
        <v>1.9749117992943943</v>
      </c>
    </row>
    <row r="139" spans="1:9" x14ac:dyDescent="0.25">
      <c r="A139">
        <v>1966.1179999999999</v>
      </c>
      <c r="B139">
        <v>16090.209000000001</v>
      </c>
      <c r="C139">
        <v>10854</v>
      </c>
      <c r="D139">
        <v>5.8057673586453706</v>
      </c>
      <c r="F139">
        <f t="shared" si="8"/>
        <v>0.1221934407439953</v>
      </c>
      <c r="G139">
        <f t="shared" si="9"/>
        <v>0.18114225170444076</v>
      </c>
      <c r="H139">
        <f t="shared" si="10"/>
        <v>1.482422056384743</v>
      </c>
      <c r="I139">
        <f t="shared" si="11"/>
        <v>1.3012798046803022</v>
      </c>
    </row>
    <row r="140" spans="1:9" x14ac:dyDescent="0.25">
      <c r="A140">
        <v>1942</v>
      </c>
      <c r="B140">
        <v>9758</v>
      </c>
      <c r="C140">
        <v>3466</v>
      </c>
      <c r="D140">
        <v>26.281072027886214</v>
      </c>
      <c r="F140">
        <f t="shared" si="8"/>
        <v>0.1990161918425907</v>
      </c>
      <c r="G140">
        <f t="shared" si="9"/>
        <v>0.56030005770340452</v>
      </c>
      <c r="H140">
        <f t="shared" si="10"/>
        <v>2.8153491055972304</v>
      </c>
      <c r="I140">
        <f t="shared" si="11"/>
        <v>2.2550490478938259</v>
      </c>
    </row>
    <row r="141" spans="1:9" x14ac:dyDescent="0.25">
      <c r="A141">
        <v>1028</v>
      </c>
      <c r="B141">
        <v>17012</v>
      </c>
      <c r="C141">
        <v>9379</v>
      </c>
      <c r="D141">
        <v>1.2629657322392078</v>
      </c>
      <c r="F141">
        <f t="shared" si="8"/>
        <v>6.0427933223606865E-2</v>
      </c>
      <c r="G141">
        <f t="shared" si="9"/>
        <v>0.10960656786437786</v>
      </c>
      <c r="H141">
        <f t="shared" si="10"/>
        <v>1.8138394285105022</v>
      </c>
      <c r="I141">
        <f t="shared" si="11"/>
        <v>1.7042328606461243</v>
      </c>
    </row>
    <row r="142" spans="1:9" x14ac:dyDescent="0.25">
      <c r="A142">
        <v>1127.1469999999999</v>
      </c>
      <c r="B142" s="15">
        <v>4767.4539999999997</v>
      </c>
      <c r="C142" s="15">
        <v>1799</v>
      </c>
      <c r="D142">
        <v>1.2138712251184371</v>
      </c>
      <c r="F142">
        <f t="shared" si="8"/>
        <v>0.23642535407787887</v>
      </c>
      <c r="G142">
        <f t="shared" si="9"/>
        <v>0.62654085603112841</v>
      </c>
      <c r="H142">
        <f t="shared" si="10"/>
        <v>2.6500578098943857</v>
      </c>
      <c r="I142">
        <f t="shared" si="11"/>
        <v>2.0235169538632571</v>
      </c>
    </row>
    <row r="143" spans="1:9" x14ac:dyDescent="0.25">
      <c r="A143">
        <v>3516</v>
      </c>
      <c r="B143" s="15">
        <v>15192</v>
      </c>
      <c r="C143" s="15">
        <v>5463</v>
      </c>
      <c r="D143">
        <v>7.4</v>
      </c>
      <c r="F143">
        <f t="shared" si="8"/>
        <v>0.23143759873617695</v>
      </c>
      <c r="G143">
        <f t="shared" si="9"/>
        <v>0.64360241625480508</v>
      </c>
      <c r="H143">
        <f t="shared" si="10"/>
        <v>2.7808896210873146</v>
      </c>
      <c r="I143">
        <f t="shared" si="11"/>
        <v>2.1372872048325098</v>
      </c>
    </row>
    <row r="144" spans="1:9" x14ac:dyDescent="0.25">
      <c r="A144">
        <v>3971</v>
      </c>
      <c r="B144">
        <v>31848</v>
      </c>
      <c r="C144">
        <v>14873</v>
      </c>
      <c r="D144">
        <v>2.7132628436433275</v>
      </c>
      <c r="F144">
        <f t="shared" si="8"/>
        <v>0.1246860085405677</v>
      </c>
      <c r="G144">
        <f t="shared" si="9"/>
        <v>0.2669938815302898</v>
      </c>
      <c r="H144">
        <f t="shared" si="10"/>
        <v>2.1413299267128352</v>
      </c>
      <c r="I144">
        <f t="shared" si="11"/>
        <v>1.8743360451825455</v>
      </c>
    </row>
    <row r="145" spans="1:9" x14ac:dyDescent="0.25">
      <c r="A145">
        <v>1663.3420000000001</v>
      </c>
      <c r="B145">
        <v>4401.4549999999999</v>
      </c>
      <c r="C145">
        <v>1019</v>
      </c>
      <c r="D145">
        <v>2.0038558401182582</v>
      </c>
      <c r="F145">
        <f t="shared" si="8"/>
        <v>0.37790730565233543</v>
      </c>
      <c r="G145">
        <f t="shared" si="9"/>
        <v>1.6323277723258096</v>
      </c>
      <c r="H145">
        <f t="shared" si="10"/>
        <v>4.319386653581943</v>
      </c>
      <c r="I145">
        <f t="shared" si="11"/>
        <v>2.6870588812561333</v>
      </c>
    </row>
    <row r="146" spans="1:9" x14ac:dyDescent="0.25">
      <c r="A146">
        <v>317.27800000000002</v>
      </c>
      <c r="B146">
        <v>5568.5259999999998</v>
      </c>
      <c r="C146">
        <v>1693</v>
      </c>
      <c r="D146">
        <v>10.664292604974396</v>
      </c>
      <c r="F146">
        <f t="shared" si="8"/>
        <v>5.697701689818814E-2</v>
      </c>
      <c r="G146">
        <f t="shared" si="9"/>
        <v>0.18740578854105139</v>
      </c>
      <c r="H146">
        <f t="shared" si="10"/>
        <v>3.2891470761961017</v>
      </c>
      <c r="I146">
        <f t="shared" si="11"/>
        <v>3.1017412876550501</v>
      </c>
    </row>
    <row r="147" spans="1:9" x14ac:dyDescent="0.25">
      <c r="A147">
        <v>480.18799999999999</v>
      </c>
      <c r="B147">
        <v>3364.4749999999999</v>
      </c>
      <c r="C147">
        <v>1315</v>
      </c>
      <c r="D147">
        <v>1.2138712251184369</v>
      </c>
      <c r="F147">
        <f t="shared" si="8"/>
        <v>0.14272301027649187</v>
      </c>
      <c r="G147">
        <f t="shared" si="9"/>
        <v>0.36516197718631177</v>
      </c>
      <c r="H147">
        <f t="shared" si="10"/>
        <v>2.5585361216730038</v>
      </c>
      <c r="I147">
        <f t="shared" si="11"/>
        <v>2.1933741444866919</v>
      </c>
    </row>
    <row r="148" spans="1:9" x14ac:dyDescent="0.25">
      <c r="A148">
        <v>2233.7600000000002</v>
      </c>
      <c r="B148">
        <v>10819.404</v>
      </c>
      <c r="C148">
        <v>4206</v>
      </c>
      <c r="D148">
        <v>2.1338537290299495</v>
      </c>
      <c r="F148">
        <f t="shared" si="8"/>
        <v>0.20645869217934743</v>
      </c>
      <c r="G148">
        <f t="shared" si="9"/>
        <v>0.53108892058963386</v>
      </c>
      <c r="H148">
        <f t="shared" si="10"/>
        <v>2.5723737517831671</v>
      </c>
      <c r="I148">
        <f t="shared" si="11"/>
        <v>2.0412848311935332</v>
      </c>
    </row>
    <row r="149" spans="1:9" x14ac:dyDescent="0.25">
      <c r="A149">
        <v>2075</v>
      </c>
      <c r="B149">
        <v>14344</v>
      </c>
      <c r="C149">
        <v>8511</v>
      </c>
      <c r="D149">
        <v>2.1993550022820738</v>
      </c>
      <c r="F149">
        <f t="shared" si="8"/>
        <v>0.14465978806469604</v>
      </c>
      <c r="G149">
        <f t="shared" si="9"/>
        <v>0.2438021384091176</v>
      </c>
      <c r="H149">
        <f t="shared" si="10"/>
        <v>1.6853483726941605</v>
      </c>
      <c r="I149">
        <f t="shared" si="11"/>
        <v>1.4415462342850429</v>
      </c>
    </row>
    <row r="150" spans="1:9" x14ac:dyDescent="0.25">
      <c r="A150">
        <v>3461</v>
      </c>
      <c r="B150">
        <v>16427</v>
      </c>
      <c r="C150">
        <v>4933</v>
      </c>
      <c r="D150">
        <v>1.3655455851417804</v>
      </c>
      <c r="F150">
        <f t="shared" si="8"/>
        <v>0.2106897181469532</v>
      </c>
      <c r="G150">
        <f t="shared" si="9"/>
        <v>0.70160145955807829</v>
      </c>
      <c r="H150">
        <f t="shared" si="10"/>
        <v>3.3300222988039732</v>
      </c>
      <c r="I150">
        <f t="shared" si="11"/>
        <v>2.6284208392458952</v>
      </c>
    </row>
    <row r="151" spans="1:9" x14ac:dyDescent="0.25">
      <c r="A151">
        <v>910</v>
      </c>
      <c r="B151">
        <v>3985</v>
      </c>
      <c r="C151">
        <v>1112</v>
      </c>
      <c r="D151">
        <v>2.0894541362530576</v>
      </c>
      <c r="F151">
        <f t="shared" si="8"/>
        <v>0.22835633626097868</v>
      </c>
      <c r="G151">
        <f t="shared" si="9"/>
        <v>0.81834532374100721</v>
      </c>
      <c r="H151">
        <f t="shared" si="10"/>
        <v>3.5836330935251799</v>
      </c>
      <c r="I151">
        <f t="shared" si="11"/>
        <v>2.7652877697841727</v>
      </c>
    </row>
    <row r="152" spans="1:9" x14ac:dyDescent="0.25">
      <c r="A152">
        <v>762.75599999999997</v>
      </c>
      <c r="B152">
        <v>3864.6559999999999</v>
      </c>
      <c r="C152">
        <v>1073</v>
      </c>
      <c r="D152">
        <v>1.2138712251184369</v>
      </c>
      <c r="F152">
        <f t="shared" si="8"/>
        <v>0.19736711365772269</v>
      </c>
      <c r="G152">
        <f t="shared" si="9"/>
        <v>0.71086300093196642</v>
      </c>
      <c r="H152">
        <f t="shared" si="10"/>
        <v>3.6017297297297297</v>
      </c>
      <c r="I152">
        <f t="shared" si="11"/>
        <v>2.8908667287977634</v>
      </c>
    </row>
    <row r="153" spans="1:9" x14ac:dyDescent="0.25">
      <c r="A153">
        <v>216</v>
      </c>
      <c r="B153">
        <v>6634</v>
      </c>
      <c r="C153">
        <v>2374</v>
      </c>
      <c r="D153">
        <v>1.6650647914959047</v>
      </c>
      <c r="F153">
        <f t="shared" si="8"/>
        <v>3.2559541754597528E-2</v>
      </c>
      <c r="G153">
        <f t="shared" si="9"/>
        <v>9.0985678180286439E-2</v>
      </c>
      <c r="H153">
        <f t="shared" si="10"/>
        <v>2.7944397641112046</v>
      </c>
      <c r="I153">
        <f t="shared" si="11"/>
        <v>2.7034540859309182</v>
      </c>
    </row>
    <row r="154" spans="1:9" x14ac:dyDescent="0.25">
      <c r="A154">
        <v>5517</v>
      </c>
      <c r="B154">
        <v>21780</v>
      </c>
      <c r="C154">
        <v>15340</v>
      </c>
      <c r="D154">
        <v>1.1784470506115523</v>
      </c>
      <c r="F154">
        <f t="shared" si="8"/>
        <v>0.25330578512396695</v>
      </c>
      <c r="G154">
        <f t="shared" si="9"/>
        <v>0.35964797913950458</v>
      </c>
      <c r="H154">
        <f t="shared" si="10"/>
        <v>1.4198174706649282</v>
      </c>
      <c r="I154">
        <f t="shared" si="11"/>
        <v>1.0601694915254238</v>
      </c>
    </row>
    <row r="155" spans="1:9" x14ac:dyDescent="0.25">
      <c r="A155">
        <v>1303.0360000000001</v>
      </c>
      <c r="B155">
        <v>10832.578</v>
      </c>
      <c r="C155">
        <v>5761</v>
      </c>
      <c r="D155">
        <v>3.0144995390428457</v>
      </c>
      <c r="F155">
        <f t="shared" si="8"/>
        <v>0.12028863304746111</v>
      </c>
      <c r="G155">
        <f t="shared" si="9"/>
        <v>0.22618226002430133</v>
      </c>
      <c r="H155">
        <f t="shared" si="10"/>
        <v>1.8803294566915465</v>
      </c>
      <c r="I155">
        <f t="shared" si="11"/>
        <v>1.6541471966672452</v>
      </c>
    </row>
    <row r="156" spans="1:9" x14ac:dyDescent="0.25">
      <c r="A156">
        <v>2656</v>
      </c>
      <c r="B156">
        <v>20711</v>
      </c>
      <c r="C156">
        <v>11728</v>
      </c>
      <c r="D156">
        <v>2.6051942403835224</v>
      </c>
      <c r="F156">
        <f t="shared" si="8"/>
        <v>0.12824103133600503</v>
      </c>
      <c r="G156">
        <f t="shared" si="9"/>
        <v>0.22646657571623466</v>
      </c>
      <c r="H156">
        <f t="shared" si="10"/>
        <v>1.7659447476125512</v>
      </c>
      <c r="I156">
        <f t="shared" si="11"/>
        <v>1.5394781718963164</v>
      </c>
    </row>
    <row r="157" spans="1:9" x14ac:dyDescent="0.25">
      <c r="A157">
        <v>5640</v>
      </c>
      <c r="B157">
        <v>25153</v>
      </c>
      <c r="C157">
        <v>8984</v>
      </c>
      <c r="D157">
        <v>2.3754504871831816</v>
      </c>
      <c r="F157">
        <f t="shared" si="8"/>
        <v>0.2242277263149525</v>
      </c>
      <c r="G157">
        <f t="shared" si="9"/>
        <v>0.62778272484416742</v>
      </c>
      <c r="H157">
        <f t="shared" si="10"/>
        <v>2.7997551202137134</v>
      </c>
      <c r="I157">
        <f t="shared" si="11"/>
        <v>2.1719723953695458</v>
      </c>
    </row>
    <row r="158" spans="1:9" x14ac:dyDescent="0.25">
      <c r="A158">
        <v>1530.279</v>
      </c>
      <c r="B158">
        <v>6913.223</v>
      </c>
      <c r="C158">
        <v>2910</v>
      </c>
      <c r="D158">
        <v>4.4394461075765514</v>
      </c>
      <c r="F158">
        <f t="shared" si="8"/>
        <v>0.22135536492891955</v>
      </c>
      <c r="G158">
        <f t="shared" si="9"/>
        <v>0.52586907216494849</v>
      </c>
      <c r="H158">
        <f t="shared" si="10"/>
        <v>2.3756780068728522</v>
      </c>
      <c r="I158">
        <f t="shared" si="11"/>
        <v>1.8498089347079036</v>
      </c>
    </row>
    <row r="159" spans="1:9" x14ac:dyDescent="0.25">
      <c r="A159">
        <v>3537</v>
      </c>
      <c r="B159">
        <v>18469</v>
      </c>
      <c r="C159">
        <v>8533</v>
      </c>
      <c r="D159">
        <v>1.8466842988359888</v>
      </c>
      <c r="F159">
        <f t="shared" si="8"/>
        <v>0.19151009800205751</v>
      </c>
      <c r="G159">
        <f t="shared" si="9"/>
        <v>0.41450837923356382</v>
      </c>
      <c r="H159">
        <f t="shared" si="10"/>
        <v>2.164420485175202</v>
      </c>
      <c r="I159">
        <f t="shared" si="11"/>
        <v>1.7499121059416383</v>
      </c>
    </row>
    <row r="160" spans="1:9" x14ac:dyDescent="0.25">
      <c r="A160">
        <v>2132</v>
      </c>
      <c r="B160">
        <v>11453</v>
      </c>
      <c r="C160">
        <v>4604</v>
      </c>
      <c r="D160">
        <v>1.9998503352542787</v>
      </c>
      <c r="F160">
        <f t="shared" si="8"/>
        <v>0.18615209988649262</v>
      </c>
      <c r="G160">
        <f t="shared" si="9"/>
        <v>0.46307558644656821</v>
      </c>
      <c r="H160">
        <f t="shared" si="10"/>
        <v>2.487619461337967</v>
      </c>
      <c r="I160">
        <f t="shared" si="11"/>
        <v>2.0245438748913989</v>
      </c>
    </row>
    <row r="161" spans="1:9" x14ac:dyDescent="0.25">
      <c r="A161">
        <v>344</v>
      </c>
      <c r="B161">
        <v>3145</v>
      </c>
      <c r="C161">
        <v>854</v>
      </c>
      <c r="D161">
        <v>4.4394461075765514</v>
      </c>
      <c r="F161">
        <f t="shared" si="8"/>
        <v>0.10937996820349762</v>
      </c>
      <c r="G161">
        <f t="shared" si="9"/>
        <v>0.40281030444964872</v>
      </c>
      <c r="H161">
        <f t="shared" si="10"/>
        <v>3.6826697892271665</v>
      </c>
      <c r="I161">
        <f t="shared" si="11"/>
        <v>3.2798594847775178</v>
      </c>
    </row>
    <row r="162" spans="1:9" x14ac:dyDescent="0.25">
      <c r="A162">
        <v>1677.9190000000001</v>
      </c>
      <c r="B162">
        <v>5758.4359999999997</v>
      </c>
      <c r="C162">
        <v>1700</v>
      </c>
      <c r="D162">
        <v>4.4394461075765506</v>
      </c>
      <c r="F162">
        <f t="shared" si="8"/>
        <v>0.29138450093046103</v>
      </c>
      <c r="G162">
        <f t="shared" si="9"/>
        <v>0.98701117647058834</v>
      </c>
      <c r="H162">
        <f t="shared" si="10"/>
        <v>3.3873152941176468</v>
      </c>
      <c r="I162">
        <f t="shared" si="11"/>
        <v>2.4003041176470585</v>
      </c>
    </row>
    <row r="163" spans="1:9" x14ac:dyDescent="0.25">
      <c r="A163">
        <v>2978</v>
      </c>
      <c r="B163">
        <v>24838</v>
      </c>
      <c r="C163">
        <v>17631</v>
      </c>
      <c r="D163">
        <v>3.7892769276627991</v>
      </c>
      <c r="F163">
        <f t="shared" si="8"/>
        <v>0.11989693212013849</v>
      </c>
      <c r="G163">
        <f t="shared" si="9"/>
        <v>0.16890703873858545</v>
      </c>
      <c r="H163">
        <f t="shared" si="10"/>
        <v>1.4087686461346491</v>
      </c>
      <c r="I163">
        <f t="shared" si="11"/>
        <v>1.2398616073960638</v>
      </c>
    </row>
    <row r="164" spans="1:9" x14ac:dyDescent="0.25">
      <c r="A164">
        <v>1882</v>
      </c>
      <c r="B164">
        <v>14062</v>
      </c>
      <c r="C164">
        <v>9870</v>
      </c>
      <c r="D164">
        <v>2.3057027970978732</v>
      </c>
      <c r="F164">
        <f t="shared" si="8"/>
        <v>0.13383586971981226</v>
      </c>
      <c r="G164">
        <f t="shared" si="9"/>
        <v>0.19067882472137793</v>
      </c>
      <c r="H164">
        <f t="shared" si="10"/>
        <v>1.4247213779128673</v>
      </c>
      <c r="I164">
        <f t="shared" si="11"/>
        <v>1.2340425531914894</v>
      </c>
    </row>
    <row r="165" spans="1:9" x14ac:dyDescent="0.25">
      <c r="A165">
        <v>1507</v>
      </c>
      <c r="B165">
        <v>6662</v>
      </c>
      <c r="C165">
        <v>1444</v>
      </c>
      <c r="D165">
        <v>1.6650647914959051</v>
      </c>
      <c r="F165">
        <f t="shared" si="8"/>
        <v>0.22620834584208946</v>
      </c>
      <c r="G165">
        <f t="shared" si="9"/>
        <v>1.043628808864266</v>
      </c>
      <c r="H165">
        <f t="shared" si="10"/>
        <v>4.6135734072022156</v>
      </c>
      <c r="I165">
        <f t="shared" si="11"/>
        <v>3.5699445983379503</v>
      </c>
    </row>
    <row r="166" spans="1:9" x14ac:dyDescent="0.25">
      <c r="A166">
        <v>1569.3389999999999</v>
      </c>
      <c r="B166">
        <v>7027.48</v>
      </c>
      <c r="C166">
        <v>2094</v>
      </c>
      <c r="D166">
        <v>2.0894541362530572</v>
      </c>
      <c r="F166">
        <f t="shared" si="8"/>
        <v>0.22331461633473165</v>
      </c>
      <c r="G166">
        <f t="shared" si="9"/>
        <v>0.749445558739255</v>
      </c>
      <c r="H166">
        <f t="shared" si="10"/>
        <v>3.3560076408787007</v>
      </c>
      <c r="I166">
        <f t="shared" si="11"/>
        <v>2.6065620821394457</v>
      </c>
    </row>
    <row r="167" spans="1:9" x14ac:dyDescent="0.25">
      <c r="A167">
        <v>1385</v>
      </c>
      <c r="B167">
        <v>9196</v>
      </c>
      <c r="C167">
        <v>2214</v>
      </c>
      <c r="D167">
        <v>18.743159200171881</v>
      </c>
      <c r="F167">
        <f t="shared" si="8"/>
        <v>0.15060896041757285</v>
      </c>
      <c r="G167">
        <f t="shared" si="9"/>
        <v>0.62556458897922318</v>
      </c>
      <c r="H167">
        <f t="shared" si="10"/>
        <v>4.1535682023486897</v>
      </c>
      <c r="I167">
        <f t="shared" si="11"/>
        <v>3.5280036133694672</v>
      </c>
    </row>
    <row r="168" spans="1:9" x14ac:dyDescent="0.25">
      <c r="A168">
        <v>905</v>
      </c>
      <c r="B168">
        <v>15120</v>
      </c>
      <c r="C168">
        <v>6795</v>
      </c>
      <c r="D168">
        <v>0.92010135661417858</v>
      </c>
      <c r="F168">
        <f t="shared" si="8"/>
        <v>5.9854497354497355E-2</v>
      </c>
      <c r="G168">
        <f t="shared" si="9"/>
        <v>0.13318616629874908</v>
      </c>
      <c r="H168">
        <f t="shared" si="10"/>
        <v>2.2251655629139071</v>
      </c>
      <c r="I168">
        <f t="shared" si="11"/>
        <v>2.0919793966151583</v>
      </c>
    </row>
    <row r="169" spans="1:9" x14ac:dyDescent="0.25">
      <c r="A169">
        <v>1291</v>
      </c>
      <c r="B169">
        <v>7153</v>
      </c>
      <c r="C169">
        <v>2688</v>
      </c>
      <c r="D169">
        <v>2.4825997033740825</v>
      </c>
      <c r="F169">
        <f t="shared" si="8"/>
        <v>0.18048371312735914</v>
      </c>
      <c r="G169">
        <f t="shared" si="9"/>
        <v>0.48028273809523808</v>
      </c>
      <c r="H169">
        <f t="shared" si="10"/>
        <v>2.6610863095238093</v>
      </c>
      <c r="I169">
        <f t="shared" si="11"/>
        <v>2.1808035714285716</v>
      </c>
    </row>
    <row r="170" spans="1:9" x14ac:dyDescent="0.25">
      <c r="A170">
        <v>2950</v>
      </c>
      <c r="B170">
        <v>13796</v>
      </c>
      <c r="C170">
        <v>6815</v>
      </c>
      <c r="D170">
        <v>1.9133381676315162</v>
      </c>
      <c r="F170">
        <f t="shared" si="8"/>
        <v>0.21383009567990721</v>
      </c>
      <c r="G170">
        <f t="shared" si="9"/>
        <v>0.43286867204695523</v>
      </c>
      <c r="H170">
        <f t="shared" si="10"/>
        <v>2.024358033749083</v>
      </c>
      <c r="I170">
        <f t="shared" si="11"/>
        <v>1.5914893617021277</v>
      </c>
    </row>
    <row r="171" spans="1:9" x14ac:dyDescent="0.25">
      <c r="A171">
        <v>8488</v>
      </c>
      <c r="B171">
        <v>22551</v>
      </c>
      <c r="C171">
        <v>12032</v>
      </c>
      <c r="D171">
        <v>2.0300792031517356</v>
      </c>
      <c r="F171">
        <f t="shared" si="8"/>
        <v>0.37639129085184692</v>
      </c>
      <c r="G171">
        <f t="shared" si="9"/>
        <v>0.70545212765957444</v>
      </c>
      <c r="H171">
        <f t="shared" si="10"/>
        <v>1.8742519946808511</v>
      </c>
      <c r="I171">
        <f t="shared" si="11"/>
        <v>1.1687998670212767</v>
      </c>
    </row>
    <row r="172" spans="1:9" x14ac:dyDescent="0.25">
      <c r="A172">
        <v>372</v>
      </c>
      <c r="B172">
        <v>4171</v>
      </c>
      <c r="C172">
        <v>1294</v>
      </c>
      <c r="D172">
        <v>2.0038558401182582</v>
      </c>
      <c r="F172">
        <f t="shared" si="8"/>
        <v>8.9187245264924483E-2</v>
      </c>
      <c r="G172">
        <f t="shared" si="9"/>
        <v>0.28748068006182381</v>
      </c>
      <c r="H172">
        <f t="shared" si="10"/>
        <v>3.2233384853168472</v>
      </c>
      <c r="I172">
        <f t="shared" si="11"/>
        <v>2.935857805255023</v>
      </c>
    </row>
    <row r="173" spans="1:9" x14ac:dyDescent="0.25">
      <c r="A173">
        <v>3078</v>
      </c>
      <c r="B173">
        <v>15129</v>
      </c>
      <c r="C173">
        <v>5478</v>
      </c>
      <c r="D173">
        <v>1.1023946090386176</v>
      </c>
      <c r="F173">
        <f t="shared" si="8"/>
        <v>0.20345032718619868</v>
      </c>
      <c r="G173">
        <f t="shared" si="9"/>
        <v>0.56188389923329685</v>
      </c>
      <c r="H173">
        <f t="shared" si="10"/>
        <v>2.761774370208105</v>
      </c>
      <c r="I173">
        <f t="shared" si="11"/>
        <v>2.1998904709748084</v>
      </c>
    </row>
    <row r="174" spans="1:9" x14ac:dyDescent="0.25">
      <c r="A174">
        <v>6682</v>
      </c>
      <c r="B174">
        <v>31926</v>
      </c>
      <c r="C174">
        <v>11329</v>
      </c>
      <c r="D174">
        <v>3.9</v>
      </c>
      <c r="F174">
        <f t="shared" si="8"/>
        <v>0.20929649815197646</v>
      </c>
      <c r="G174">
        <f t="shared" si="9"/>
        <v>0.58981375231706246</v>
      </c>
      <c r="H174">
        <f t="shared" si="10"/>
        <v>2.8180775002206726</v>
      </c>
      <c r="I174">
        <f t="shared" si="11"/>
        <v>2.2282637479036103</v>
      </c>
    </row>
    <row r="175" spans="1:9" x14ac:dyDescent="0.25">
      <c r="A175">
        <v>93682</v>
      </c>
      <c r="B175">
        <v>211511</v>
      </c>
      <c r="C175">
        <v>24807</v>
      </c>
      <c r="D175">
        <v>1.611621959919042</v>
      </c>
      <c r="F175">
        <f t="shared" si="8"/>
        <v>0.44291786242795883</v>
      </c>
      <c r="G175">
        <f t="shared" si="9"/>
        <v>3.7764340710283388</v>
      </c>
      <c r="H175">
        <f t="shared" si="10"/>
        <v>8.5262627484177855</v>
      </c>
      <c r="I175">
        <f t="shared" si="11"/>
        <v>4.7498286773894467</v>
      </c>
    </row>
    <row r="176" spans="1:9" x14ac:dyDescent="0.25">
      <c r="A176">
        <v>11255</v>
      </c>
      <c r="B176">
        <v>44025</v>
      </c>
      <c r="C176">
        <v>39735</v>
      </c>
      <c r="D176">
        <v>0.66355530431576759</v>
      </c>
      <c r="F176">
        <f t="shared" si="8"/>
        <v>0.25565019875070982</v>
      </c>
      <c r="G176">
        <f t="shared" si="9"/>
        <v>0.28325154146218701</v>
      </c>
      <c r="H176">
        <f t="shared" si="10"/>
        <v>1.1079652699131748</v>
      </c>
      <c r="I176">
        <f t="shared" si="11"/>
        <v>0.82471372845098778</v>
      </c>
    </row>
    <row r="177" spans="1:9" x14ac:dyDescent="0.25">
      <c r="A177">
        <v>8739</v>
      </c>
      <c r="B177">
        <v>45164</v>
      </c>
      <c r="C177">
        <v>27039</v>
      </c>
      <c r="D177">
        <v>1.4391718370761386</v>
      </c>
      <c r="F177">
        <f t="shared" si="8"/>
        <v>0.19349481888229564</v>
      </c>
      <c r="G177">
        <f t="shared" si="9"/>
        <v>0.32319982247864198</v>
      </c>
      <c r="H177">
        <f t="shared" si="10"/>
        <v>1.6703280446762085</v>
      </c>
      <c r="I177">
        <f t="shared" si="11"/>
        <v>1.3471282221975664</v>
      </c>
    </row>
    <row r="178" spans="1:9" x14ac:dyDescent="0.25">
      <c r="A178">
        <v>6856</v>
      </c>
      <c r="B178">
        <v>36147</v>
      </c>
      <c r="C178">
        <v>24810</v>
      </c>
      <c r="D178">
        <v>0.83112712227385555</v>
      </c>
      <c r="F178">
        <f t="shared" si="8"/>
        <v>0.18966995877942844</v>
      </c>
      <c r="G178">
        <f t="shared" si="9"/>
        <v>0.27634018540910921</v>
      </c>
      <c r="H178">
        <f t="shared" si="10"/>
        <v>1.4569528415961306</v>
      </c>
      <c r="I178">
        <f t="shared" si="11"/>
        <v>1.1806126561870214</v>
      </c>
    </row>
    <row r="179" spans="1:9" x14ac:dyDescent="0.25">
      <c r="A179">
        <v>22311</v>
      </c>
      <c r="B179">
        <v>44198</v>
      </c>
      <c r="C179">
        <v>45714</v>
      </c>
      <c r="D179">
        <v>0.41982654063903296</v>
      </c>
      <c r="F179">
        <f t="shared" si="8"/>
        <v>0.50479659713109193</v>
      </c>
      <c r="G179">
        <f t="shared" si="9"/>
        <v>0.48805617535109597</v>
      </c>
      <c r="H179">
        <f t="shared" si="10"/>
        <v>0.96683729273307961</v>
      </c>
      <c r="I179">
        <f t="shared" si="11"/>
        <v>0.47878111738198365</v>
      </c>
    </row>
    <row r="180" spans="1:9" x14ac:dyDescent="0.25">
      <c r="A180">
        <v>2074.9059999999999</v>
      </c>
      <c r="B180">
        <v>44248.737999999998</v>
      </c>
      <c r="C180">
        <v>51473</v>
      </c>
      <c r="D180">
        <v>0.61129167585289768</v>
      </c>
      <c r="F180">
        <f t="shared" si="8"/>
        <v>4.6891868418936604E-2</v>
      </c>
      <c r="G180">
        <f t="shared" si="9"/>
        <v>4.0310570590406623E-2</v>
      </c>
      <c r="H180">
        <f t="shared" si="10"/>
        <v>0.85964948613836378</v>
      </c>
      <c r="I180">
        <f t="shared" si="11"/>
        <v>0.81933891554795713</v>
      </c>
    </row>
    <row r="181" spans="1:9" x14ac:dyDescent="0.25">
      <c r="A181">
        <v>22435.616715715129</v>
      </c>
      <c r="B181">
        <v>114198</v>
      </c>
      <c r="C181">
        <v>117388</v>
      </c>
      <c r="D181">
        <v>1.6951111426715157</v>
      </c>
      <c r="F181">
        <f t="shared" si="8"/>
        <v>0.19646243117843681</v>
      </c>
      <c r="G181">
        <f t="shared" si="9"/>
        <v>0.19112359624250458</v>
      </c>
      <c r="H181">
        <f t="shared" si="10"/>
        <v>0.97282516100453198</v>
      </c>
      <c r="I181">
        <f t="shared" si="11"/>
        <v>0.78170156476202746</v>
      </c>
    </row>
    <row r="182" spans="1:9" x14ac:dyDescent="0.25">
      <c r="A182">
        <v>4719</v>
      </c>
      <c r="B182" s="15">
        <v>16363</v>
      </c>
      <c r="C182" s="15">
        <v>1845</v>
      </c>
      <c r="D182">
        <v>22.503128326971762</v>
      </c>
      <c r="F182">
        <f t="shared" si="8"/>
        <v>0.28839454867689301</v>
      </c>
      <c r="G182">
        <f t="shared" si="9"/>
        <v>2.5577235772357723</v>
      </c>
      <c r="H182">
        <f t="shared" si="10"/>
        <v>8.8688346883468832</v>
      </c>
      <c r="I182">
        <f t="shared" si="11"/>
        <v>6.3111111111111109</v>
      </c>
    </row>
    <row r="183" spans="1:9" x14ac:dyDescent="0.25">
      <c r="A183">
        <v>8010</v>
      </c>
      <c r="B183">
        <v>26886</v>
      </c>
      <c r="C183">
        <v>24019</v>
      </c>
      <c r="D183">
        <v>1.8362262536706582</v>
      </c>
      <c r="F183">
        <f t="shared" si="8"/>
        <v>0.29792457040839099</v>
      </c>
      <c r="G183">
        <f t="shared" si="9"/>
        <v>0.33348599025771264</v>
      </c>
      <c r="H183">
        <f t="shared" si="10"/>
        <v>1.1193638369624048</v>
      </c>
      <c r="I183">
        <f t="shared" si="11"/>
        <v>0.78587784670469207</v>
      </c>
    </row>
    <row r="184" spans="1:9" x14ac:dyDescent="0.25">
      <c r="A184">
        <v>2649</v>
      </c>
      <c r="B184">
        <v>64026</v>
      </c>
      <c r="C184">
        <v>37035</v>
      </c>
      <c r="D184">
        <v>0.63591431369803053</v>
      </c>
      <c r="F184">
        <f t="shared" si="8"/>
        <v>4.1373816886889701E-2</v>
      </c>
      <c r="G184">
        <f t="shared" si="9"/>
        <v>7.1526933981368973E-2</v>
      </c>
      <c r="H184">
        <f t="shared" si="10"/>
        <v>1.7287970838396112</v>
      </c>
      <c r="I184">
        <f t="shared" si="11"/>
        <v>1.6572701498582423</v>
      </c>
    </row>
    <row r="185" spans="1:9" x14ac:dyDescent="0.25">
      <c r="A185">
        <v>4359</v>
      </c>
      <c r="B185">
        <v>81650</v>
      </c>
      <c r="C185">
        <v>92312</v>
      </c>
      <c r="D185">
        <v>1.3730734660502963</v>
      </c>
      <c r="F185">
        <f t="shared" si="8"/>
        <v>5.338640538885487E-2</v>
      </c>
      <c r="G185">
        <f t="shared" si="9"/>
        <v>4.7220296386168648E-2</v>
      </c>
      <c r="H185">
        <f t="shared" si="10"/>
        <v>0.88450038998180081</v>
      </c>
      <c r="I185">
        <f t="shared" si="11"/>
        <v>0.83728009359563216</v>
      </c>
    </row>
    <row r="186" spans="1:9" x14ac:dyDescent="0.25">
      <c r="A186">
        <v>11494</v>
      </c>
      <c r="B186">
        <v>58720</v>
      </c>
      <c r="C186">
        <v>67259</v>
      </c>
      <c r="D186">
        <v>0.65294169784632128</v>
      </c>
      <c r="F186">
        <f t="shared" si="8"/>
        <v>0.1957425068119891</v>
      </c>
      <c r="G186">
        <f t="shared" si="9"/>
        <v>0.17089162788623083</v>
      </c>
      <c r="H186">
        <f t="shared" si="10"/>
        <v>0.87304301283099661</v>
      </c>
      <c r="I186">
        <f t="shared" si="11"/>
        <v>0.70215138494476581</v>
      </c>
    </row>
    <row r="187" spans="1:9" x14ac:dyDescent="0.25">
      <c r="A187">
        <v>4283</v>
      </c>
      <c r="B187">
        <v>44540</v>
      </c>
      <c r="C187">
        <v>35545</v>
      </c>
      <c r="D187">
        <v>1.0540641505951192</v>
      </c>
      <c r="F187">
        <f t="shared" si="8"/>
        <v>9.6160754378087118E-2</v>
      </c>
      <c r="G187">
        <f t="shared" si="9"/>
        <v>0.12049514699676467</v>
      </c>
      <c r="H187">
        <f t="shared" si="10"/>
        <v>1.253059502039668</v>
      </c>
      <c r="I187">
        <f t="shared" si="11"/>
        <v>1.1325643550429034</v>
      </c>
    </row>
    <row r="188" spans="1:9" x14ac:dyDescent="0.25">
      <c r="A188">
        <v>2489</v>
      </c>
      <c r="B188">
        <v>28767</v>
      </c>
      <c r="C188">
        <v>27177</v>
      </c>
      <c r="D188">
        <v>2.6916369826319362</v>
      </c>
      <c r="F188">
        <f t="shared" si="8"/>
        <v>8.6522751764174233E-2</v>
      </c>
      <c r="G188">
        <f t="shared" si="9"/>
        <v>9.1584795967178126E-2</v>
      </c>
      <c r="H188">
        <f t="shared" si="10"/>
        <v>1.0585053537918092</v>
      </c>
      <c r="I188">
        <f t="shared" si="11"/>
        <v>0.96692055782463115</v>
      </c>
    </row>
    <row r="189" spans="1:9" x14ac:dyDescent="0.25">
      <c r="A189">
        <v>16656</v>
      </c>
      <c r="B189">
        <v>35441</v>
      </c>
      <c r="C189">
        <v>22166</v>
      </c>
      <c r="D189">
        <v>6.398827566930418</v>
      </c>
      <c r="F189">
        <f t="shared" si="8"/>
        <v>0.46996416579667616</v>
      </c>
      <c r="G189">
        <f t="shared" si="9"/>
        <v>0.75142109537128932</v>
      </c>
      <c r="H189">
        <f t="shared" si="10"/>
        <v>1.5988901921862311</v>
      </c>
      <c r="I189">
        <f t="shared" si="11"/>
        <v>0.84746909681494176</v>
      </c>
    </row>
    <row r="190" spans="1:9" x14ac:dyDescent="0.25">
      <c r="A190">
        <v>17332.998</v>
      </c>
      <c r="B190">
        <v>39487</v>
      </c>
      <c r="C190">
        <v>36757</v>
      </c>
      <c r="D190">
        <v>0.66782290782970544</v>
      </c>
      <c r="F190">
        <f t="shared" si="8"/>
        <v>0.4389545420011649</v>
      </c>
      <c r="G190">
        <f t="shared" si="9"/>
        <v>0.47155638381804826</v>
      </c>
      <c r="H190">
        <f t="shared" si="10"/>
        <v>1.0742715673205103</v>
      </c>
      <c r="I190">
        <f t="shared" si="11"/>
        <v>0.60271518350246212</v>
      </c>
    </row>
    <row r="191" spans="1:9" x14ac:dyDescent="0.25">
      <c r="A191">
        <v>48172</v>
      </c>
      <c r="B191">
        <v>167378</v>
      </c>
      <c r="C191">
        <v>171496</v>
      </c>
      <c r="D191">
        <v>1.6989188560665336</v>
      </c>
      <c r="F191">
        <f t="shared" si="8"/>
        <v>0.28780365400470792</v>
      </c>
      <c r="G191">
        <f t="shared" si="9"/>
        <v>0.2808928488128003</v>
      </c>
      <c r="H191">
        <f t="shared" si="10"/>
        <v>0.97598777814059801</v>
      </c>
      <c r="I191">
        <f t="shared" si="11"/>
        <v>0.69509492932779771</v>
      </c>
    </row>
    <row r="192" spans="1:9" x14ac:dyDescent="0.25">
      <c r="A192">
        <v>24732</v>
      </c>
      <c r="B192">
        <v>96292</v>
      </c>
      <c r="C192">
        <v>93426</v>
      </c>
      <c r="D192">
        <v>3.8101242464178156</v>
      </c>
      <c r="F192">
        <f t="shared" si="8"/>
        <v>0.25684376687575294</v>
      </c>
      <c r="G192">
        <f t="shared" si="9"/>
        <v>0.2647228822811637</v>
      </c>
      <c r="H192">
        <f t="shared" si="10"/>
        <v>1.0306766852910325</v>
      </c>
      <c r="I192">
        <f t="shared" si="11"/>
        <v>0.76595380300986882</v>
      </c>
    </row>
    <row r="193" spans="1:9" x14ac:dyDescent="0.25">
      <c r="A193">
        <v>9164</v>
      </c>
      <c r="B193">
        <v>115295</v>
      </c>
      <c r="C193">
        <v>126125</v>
      </c>
      <c r="D193">
        <v>3.1194824789992865</v>
      </c>
      <c r="F193">
        <f t="shared" si="8"/>
        <v>7.9483065180623619E-2</v>
      </c>
      <c r="G193">
        <f t="shared" si="9"/>
        <v>7.2658077304261645E-2</v>
      </c>
      <c r="H193">
        <f t="shared" si="10"/>
        <v>0.91413280475718528</v>
      </c>
      <c r="I193">
        <f t="shared" si="11"/>
        <v>0.84147472745292373</v>
      </c>
    </row>
    <row r="194" spans="1:9" x14ac:dyDescent="0.25">
      <c r="A194">
        <v>2299.6640000000002</v>
      </c>
      <c r="B194">
        <v>34806.614000000001</v>
      </c>
      <c r="C194">
        <v>14102</v>
      </c>
      <c r="D194">
        <v>22.658748683883534</v>
      </c>
      <c r="F194">
        <f t="shared" si="8"/>
        <v>6.6069741802520635E-2</v>
      </c>
      <c r="G194">
        <f t="shared" si="9"/>
        <v>0.16307360658062689</v>
      </c>
      <c r="H194">
        <f t="shared" si="10"/>
        <v>2.4682040845270175</v>
      </c>
      <c r="I194">
        <f t="shared" si="11"/>
        <v>2.3051304779463906</v>
      </c>
    </row>
    <row r="195" spans="1:9" x14ac:dyDescent="0.25">
      <c r="A195">
        <v>3767.14</v>
      </c>
      <c r="B195">
        <v>20804.115000000002</v>
      </c>
      <c r="C195">
        <v>14627</v>
      </c>
      <c r="D195">
        <v>7.2094078122766083</v>
      </c>
      <c r="F195">
        <f t="shared" si="8"/>
        <v>0.18107667641714148</v>
      </c>
      <c r="G195">
        <f t="shared" si="9"/>
        <v>0.25754700211936826</v>
      </c>
      <c r="H195">
        <f t="shared" si="10"/>
        <v>1.422309085936966</v>
      </c>
      <c r="I195">
        <f t="shared" si="11"/>
        <v>1.1647620838175978</v>
      </c>
    </row>
    <row r="196" spans="1:9" x14ac:dyDescent="0.25">
      <c r="A196">
        <v>585</v>
      </c>
      <c r="B196">
        <v>22381</v>
      </c>
      <c r="C196">
        <v>21260</v>
      </c>
      <c r="D196">
        <v>1.0302773108499861</v>
      </c>
      <c r="F196">
        <f t="shared" ref="F196:F259" si="12">A196/B196</f>
        <v>2.6138242259059023E-2</v>
      </c>
      <c r="G196">
        <f t="shared" ref="G196:G259" si="13">A196/C196</f>
        <v>2.7516462841015991E-2</v>
      </c>
      <c r="H196">
        <f t="shared" ref="H196:H259" si="14">B196/C196</f>
        <v>1.0527281279397931</v>
      </c>
      <c r="I196">
        <f t="shared" ref="I196:I259" si="15">(B196-A196)/C196</f>
        <v>1.025211665098777</v>
      </c>
    </row>
    <row r="197" spans="1:9" x14ac:dyDescent="0.25">
      <c r="A197">
        <v>9904</v>
      </c>
      <c r="B197">
        <v>16021</v>
      </c>
      <c r="C197">
        <v>4014</v>
      </c>
      <c r="D197">
        <v>2.2752375448299889</v>
      </c>
      <c r="F197">
        <f t="shared" si="12"/>
        <v>0.61818862742650271</v>
      </c>
      <c r="G197">
        <f t="shared" si="13"/>
        <v>2.4673642252117589</v>
      </c>
      <c r="H197">
        <f t="shared" si="14"/>
        <v>3.9912805181863478</v>
      </c>
      <c r="I197">
        <f t="shared" si="15"/>
        <v>1.5239162929745889</v>
      </c>
    </row>
    <row r="198" spans="1:9" x14ac:dyDescent="0.25">
      <c r="A198">
        <v>15297</v>
      </c>
      <c r="B198">
        <v>107013</v>
      </c>
      <c r="C198">
        <v>142558</v>
      </c>
      <c r="D198">
        <v>2.4739956475388225</v>
      </c>
      <c r="F198">
        <f t="shared" si="12"/>
        <v>0.1429452496425668</v>
      </c>
      <c r="G198">
        <f t="shared" si="13"/>
        <v>0.1073036939351001</v>
      </c>
      <c r="H198">
        <f t="shared" si="14"/>
        <v>0.75066288808765558</v>
      </c>
      <c r="I198">
        <f t="shared" si="15"/>
        <v>0.64335919415255549</v>
      </c>
    </row>
    <row r="199" spans="1:9" x14ac:dyDescent="0.25">
      <c r="A199">
        <v>19139</v>
      </c>
      <c r="B199">
        <v>84862</v>
      </c>
      <c r="C199">
        <v>99697</v>
      </c>
      <c r="D199">
        <v>1.070287748061969</v>
      </c>
      <c r="F199">
        <f t="shared" si="12"/>
        <v>0.22553086186985929</v>
      </c>
      <c r="G199">
        <f t="shared" si="13"/>
        <v>0.19197167417274341</v>
      </c>
      <c r="H199">
        <f t="shared" si="14"/>
        <v>0.85119913337412356</v>
      </c>
      <c r="I199">
        <f t="shared" si="15"/>
        <v>0.65922745920138015</v>
      </c>
    </row>
    <row r="200" spans="1:9" x14ac:dyDescent="0.25">
      <c r="A200">
        <v>11196</v>
      </c>
      <c r="B200">
        <v>44425</v>
      </c>
      <c r="C200">
        <v>39150</v>
      </c>
      <c r="D200">
        <v>0.50396807763539342</v>
      </c>
      <c r="F200">
        <f t="shared" si="12"/>
        <v>0.25202025886325269</v>
      </c>
      <c r="G200">
        <f t="shared" si="13"/>
        <v>0.28597701149425286</v>
      </c>
      <c r="H200">
        <f t="shared" si="14"/>
        <v>1.1347381864623245</v>
      </c>
      <c r="I200">
        <f t="shared" si="15"/>
        <v>0.84876117496807157</v>
      </c>
    </row>
    <row r="201" spans="1:9" x14ac:dyDescent="0.25">
      <c r="A201">
        <v>3458</v>
      </c>
      <c r="B201">
        <v>26026</v>
      </c>
      <c r="C201">
        <v>15249</v>
      </c>
      <c r="D201">
        <v>1.3530136492683424</v>
      </c>
      <c r="F201">
        <f t="shared" si="12"/>
        <v>0.13286713286713286</v>
      </c>
      <c r="G201">
        <f t="shared" si="13"/>
        <v>0.22676896845694799</v>
      </c>
      <c r="H201">
        <f t="shared" si="14"/>
        <v>1.7067348678601875</v>
      </c>
      <c r="I201">
        <f t="shared" si="15"/>
        <v>1.4799658994032396</v>
      </c>
    </row>
    <row r="202" spans="1:9" x14ac:dyDescent="0.25">
      <c r="A202">
        <v>6944</v>
      </c>
      <c r="B202">
        <v>9488</v>
      </c>
      <c r="C202">
        <v>7946</v>
      </c>
      <c r="D202">
        <v>0.45062818431339574</v>
      </c>
      <c r="F202">
        <f t="shared" si="12"/>
        <v>0.73187183811129852</v>
      </c>
      <c r="G202">
        <f t="shared" si="13"/>
        <v>0.87389881701485028</v>
      </c>
      <c r="H202">
        <f t="shared" si="14"/>
        <v>1.1940599043543922</v>
      </c>
      <c r="I202">
        <f t="shared" si="15"/>
        <v>0.32016108733954191</v>
      </c>
    </row>
    <row r="203" spans="1:9" x14ac:dyDescent="0.25">
      <c r="A203">
        <v>9334</v>
      </c>
      <c r="B203">
        <v>56234</v>
      </c>
      <c r="C203">
        <v>60109</v>
      </c>
      <c r="D203">
        <v>1.1222181682512278</v>
      </c>
      <c r="F203">
        <f t="shared" si="12"/>
        <v>0.16598499128641037</v>
      </c>
      <c r="G203">
        <f t="shared" si="13"/>
        <v>0.1552845663710925</v>
      </c>
      <c r="H203">
        <f t="shared" si="14"/>
        <v>0.93553378029912326</v>
      </c>
      <c r="I203">
        <f t="shared" si="15"/>
        <v>0.7802492139280307</v>
      </c>
    </row>
    <row r="204" spans="1:9" x14ac:dyDescent="0.25">
      <c r="A204">
        <v>5570</v>
      </c>
      <c r="B204">
        <v>29909</v>
      </c>
      <c r="C204">
        <v>21767</v>
      </c>
      <c r="D204">
        <v>5.628530803058438</v>
      </c>
      <c r="F204">
        <f t="shared" si="12"/>
        <v>0.18623156909291519</v>
      </c>
      <c r="G204">
        <f t="shared" si="13"/>
        <v>0.25589194652455555</v>
      </c>
      <c r="H204">
        <f t="shared" si="14"/>
        <v>1.374052464740203</v>
      </c>
      <c r="I204">
        <f t="shared" si="15"/>
        <v>1.1181605182156475</v>
      </c>
    </row>
    <row r="205" spans="1:9" x14ac:dyDescent="0.25">
      <c r="A205">
        <v>49236</v>
      </c>
      <c r="B205">
        <v>172946</v>
      </c>
      <c r="C205">
        <v>172938</v>
      </c>
      <c r="D205">
        <v>1.6989188560665336</v>
      </c>
      <c r="F205">
        <f t="shared" si="12"/>
        <v>0.28469001884981437</v>
      </c>
      <c r="G205">
        <f t="shared" si="13"/>
        <v>0.28470318842590986</v>
      </c>
      <c r="H205">
        <f t="shared" si="14"/>
        <v>1.000046259353063</v>
      </c>
      <c r="I205">
        <f t="shared" si="15"/>
        <v>0.7153430709271531</v>
      </c>
    </row>
    <row r="206" spans="1:9" x14ac:dyDescent="0.25">
      <c r="A206">
        <v>17253</v>
      </c>
      <c r="B206">
        <v>111483</v>
      </c>
      <c r="C206">
        <v>143560</v>
      </c>
      <c r="D206">
        <v>2.4739956475388225</v>
      </c>
      <c r="F206">
        <f t="shared" si="12"/>
        <v>0.15475902155485591</v>
      </c>
      <c r="G206">
        <f t="shared" si="13"/>
        <v>0.1201797157982725</v>
      </c>
      <c r="H206">
        <f t="shared" si="14"/>
        <v>0.77656032320980772</v>
      </c>
      <c r="I206">
        <f t="shared" si="15"/>
        <v>0.65638060741153526</v>
      </c>
    </row>
    <row r="207" spans="1:9" x14ac:dyDescent="0.25">
      <c r="A207">
        <v>9657</v>
      </c>
      <c r="B207">
        <v>117603</v>
      </c>
      <c r="C207">
        <v>127740</v>
      </c>
      <c r="D207">
        <v>3.1194824789992865</v>
      </c>
      <c r="F207">
        <f t="shared" si="12"/>
        <v>8.2115252161934646E-2</v>
      </c>
      <c r="G207">
        <f t="shared" si="13"/>
        <v>7.5598872710192583E-2</v>
      </c>
      <c r="H207">
        <f t="shared" si="14"/>
        <v>0.920643494598403</v>
      </c>
      <c r="I207">
        <f t="shared" si="15"/>
        <v>0.84504462188821039</v>
      </c>
    </row>
    <row r="208" spans="1:9" x14ac:dyDescent="0.25">
      <c r="A208">
        <v>21481</v>
      </c>
      <c r="B208">
        <v>118930</v>
      </c>
      <c r="C208">
        <v>118943</v>
      </c>
      <c r="D208">
        <v>1.6951111426715157</v>
      </c>
      <c r="F208">
        <f t="shared" si="12"/>
        <v>0.18061885142520812</v>
      </c>
      <c r="G208">
        <f t="shared" si="13"/>
        <v>0.1805991104983059</v>
      </c>
      <c r="H208">
        <f t="shared" si="14"/>
        <v>0.99989070395063184</v>
      </c>
      <c r="I208">
        <f t="shared" si="15"/>
        <v>0.81929159345232594</v>
      </c>
    </row>
    <row r="209" spans="1:9" x14ac:dyDescent="0.25">
      <c r="A209">
        <v>20482</v>
      </c>
      <c r="B209">
        <v>89350</v>
      </c>
      <c r="C209">
        <v>100261</v>
      </c>
      <c r="D209">
        <v>1.070287748061969</v>
      </c>
      <c r="F209">
        <f t="shared" si="12"/>
        <v>0.22923335198656966</v>
      </c>
      <c r="G209">
        <f t="shared" si="13"/>
        <v>0.2042868114221881</v>
      </c>
      <c r="H209">
        <f t="shared" si="14"/>
        <v>0.891174035766649</v>
      </c>
      <c r="I209">
        <f t="shared" si="15"/>
        <v>0.68688722434446092</v>
      </c>
    </row>
    <row r="210" spans="1:9" x14ac:dyDescent="0.25">
      <c r="A210">
        <v>26016</v>
      </c>
      <c r="B210">
        <v>99221</v>
      </c>
      <c r="C210">
        <v>94848</v>
      </c>
      <c r="D210">
        <v>3.8101242464178156</v>
      </c>
      <c r="F210">
        <f t="shared" si="12"/>
        <v>0.26220255792624547</v>
      </c>
      <c r="G210">
        <f t="shared" si="13"/>
        <v>0.27429149797570851</v>
      </c>
      <c r="H210">
        <f t="shared" si="14"/>
        <v>1.0461053475033739</v>
      </c>
      <c r="I210">
        <f t="shared" si="15"/>
        <v>0.7718138495276653</v>
      </c>
    </row>
    <row r="211" spans="1:9" x14ac:dyDescent="0.25">
      <c r="A211">
        <v>4090</v>
      </c>
      <c r="B211">
        <v>83503</v>
      </c>
      <c r="C211">
        <v>93448</v>
      </c>
      <c r="D211">
        <v>1.3730734660502963</v>
      </c>
      <c r="F211">
        <f t="shared" si="12"/>
        <v>4.8980276157742836E-2</v>
      </c>
      <c r="G211">
        <f t="shared" si="13"/>
        <v>4.3767656878691892E-2</v>
      </c>
      <c r="H211">
        <f t="shared" si="14"/>
        <v>0.89357717661159153</v>
      </c>
      <c r="I211">
        <f t="shared" si="15"/>
        <v>0.84980951973289953</v>
      </c>
    </row>
    <row r="212" spans="1:9" x14ac:dyDescent="0.25">
      <c r="A212">
        <v>13294</v>
      </c>
      <c r="B212">
        <v>60259</v>
      </c>
      <c r="C212">
        <v>67474</v>
      </c>
      <c r="D212">
        <v>0.65294169784632128</v>
      </c>
      <c r="F212">
        <f t="shared" si="12"/>
        <v>0.22061434806418959</v>
      </c>
      <c r="G212">
        <f t="shared" si="13"/>
        <v>0.19702403888905357</v>
      </c>
      <c r="H212">
        <f t="shared" si="14"/>
        <v>0.89306992322968848</v>
      </c>
      <c r="I212">
        <f t="shared" si="15"/>
        <v>0.69604588434063486</v>
      </c>
    </row>
    <row r="213" spans="1:9" x14ac:dyDescent="0.25">
      <c r="A213">
        <v>8583</v>
      </c>
      <c r="B213">
        <v>59399</v>
      </c>
      <c r="C213">
        <v>60842</v>
      </c>
      <c r="D213">
        <v>1.1222181682512278</v>
      </c>
      <c r="F213">
        <f t="shared" si="12"/>
        <v>0.14449738211080995</v>
      </c>
      <c r="G213">
        <f t="shared" si="13"/>
        <v>0.14107031327043817</v>
      </c>
      <c r="H213">
        <f t="shared" si="14"/>
        <v>0.97628283093915391</v>
      </c>
      <c r="I213">
        <f t="shared" si="15"/>
        <v>0.83521251766871574</v>
      </c>
    </row>
    <row r="214" spans="1:9" x14ac:dyDescent="0.25">
      <c r="A214">
        <v>2262.739</v>
      </c>
      <c r="B214">
        <v>48002.213000000003</v>
      </c>
      <c r="C214">
        <v>52192</v>
      </c>
      <c r="D214">
        <v>0.61129167585289768</v>
      </c>
      <c r="F214">
        <f t="shared" si="12"/>
        <v>4.713822256486383E-2</v>
      </c>
      <c r="G214">
        <f t="shared" si="13"/>
        <v>4.3354134733292457E-2</v>
      </c>
      <c r="H214">
        <f t="shared" si="14"/>
        <v>0.91972357832618035</v>
      </c>
      <c r="I214">
        <f t="shared" si="15"/>
        <v>0.87636944359288782</v>
      </c>
    </row>
    <row r="215" spans="1:9" x14ac:dyDescent="0.25">
      <c r="A215">
        <v>23244</v>
      </c>
      <c r="B215">
        <v>45713</v>
      </c>
      <c r="C215">
        <v>45816</v>
      </c>
      <c r="D215">
        <v>0.41982654063903296</v>
      </c>
      <c r="F215">
        <f t="shared" si="12"/>
        <v>0.50847680091002556</v>
      </c>
      <c r="G215">
        <f t="shared" si="13"/>
        <v>0.50733368255631217</v>
      </c>
      <c r="H215">
        <f t="shared" si="14"/>
        <v>0.99775187707351143</v>
      </c>
      <c r="I215">
        <f t="shared" si="15"/>
        <v>0.49041819451719926</v>
      </c>
    </row>
    <row r="216" spans="1:9" x14ac:dyDescent="0.25">
      <c r="A216">
        <v>9664</v>
      </c>
      <c r="B216">
        <v>44609</v>
      </c>
      <c r="C216">
        <v>39977</v>
      </c>
      <c r="D216">
        <v>0.66355530431576759</v>
      </c>
      <c r="F216">
        <f t="shared" si="12"/>
        <v>0.2166378981819812</v>
      </c>
      <c r="G216">
        <f t="shared" si="13"/>
        <v>0.24173899992495684</v>
      </c>
      <c r="H216">
        <f t="shared" si="14"/>
        <v>1.1158666233084023</v>
      </c>
      <c r="I216">
        <f t="shared" si="15"/>
        <v>0.87412762338344552</v>
      </c>
    </row>
    <row r="217" spans="1:9" x14ac:dyDescent="0.25">
      <c r="A217">
        <v>11258</v>
      </c>
      <c r="B217">
        <v>44426</v>
      </c>
      <c r="C217">
        <v>39208</v>
      </c>
      <c r="D217">
        <v>0.50396807763539342</v>
      </c>
      <c r="F217">
        <f t="shared" si="12"/>
        <v>0.25341016521856569</v>
      </c>
      <c r="G217">
        <f t="shared" si="13"/>
        <v>0.28713527851458887</v>
      </c>
      <c r="H217">
        <f t="shared" si="14"/>
        <v>1.1330850846765965</v>
      </c>
      <c r="I217">
        <f t="shared" si="15"/>
        <v>0.84594980616200777</v>
      </c>
    </row>
    <row r="218" spans="1:9" x14ac:dyDescent="0.25">
      <c r="A218">
        <v>2764</v>
      </c>
      <c r="B218">
        <v>65849</v>
      </c>
      <c r="C218">
        <v>37435</v>
      </c>
      <c r="D218">
        <v>0.63591431369803053</v>
      </c>
      <c r="F218">
        <f t="shared" si="12"/>
        <v>4.1974821181794714E-2</v>
      </c>
      <c r="G218">
        <f t="shared" si="13"/>
        <v>7.3834646720983041E-2</v>
      </c>
      <c r="H218">
        <f t="shared" si="14"/>
        <v>1.7590223053292373</v>
      </c>
      <c r="I218">
        <f t="shared" si="15"/>
        <v>1.6851876586082544</v>
      </c>
    </row>
    <row r="219" spans="1:9" x14ac:dyDescent="0.25">
      <c r="A219">
        <v>17923.714</v>
      </c>
      <c r="B219">
        <v>41985.642</v>
      </c>
      <c r="C219">
        <v>37056</v>
      </c>
      <c r="D219">
        <v>0.66782290782970544</v>
      </c>
      <c r="F219">
        <f t="shared" si="12"/>
        <v>0.42690103440600002</v>
      </c>
      <c r="G219">
        <f t="shared" si="13"/>
        <v>0.48369262737478413</v>
      </c>
      <c r="H219">
        <f t="shared" si="14"/>
        <v>1.1330322215025908</v>
      </c>
      <c r="I219">
        <f t="shared" si="15"/>
        <v>0.64933959412780651</v>
      </c>
    </row>
    <row r="220" spans="1:9" x14ac:dyDescent="0.25">
      <c r="A220">
        <v>4352</v>
      </c>
      <c r="B220">
        <v>46081</v>
      </c>
      <c r="C220">
        <v>36571</v>
      </c>
      <c r="D220">
        <v>1.0540641505951192</v>
      </c>
      <c r="F220">
        <f t="shared" si="12"/>
        <v>9.4442394913304833E-2</v>
      </c>
      <c r="G220">
        <f t="shared" si="13"/>
        <v>0.11900139454759236</v>
      </c>
      <c r="H220">
        <f t="shared" si="14"/>
        <v>1.2600421098684751</v>
      </c>
      <c r="I220">
        <f t="shared" si="15"/>
        <v>1.1410407153208826</v>
      </c>
    </row>
    <row r="221" spans="1:9" x14ac:dyDescent="0.25">
      <c r="A221">
        <v>8620</v>
      </c>
      <c r="B221">
        <v>46979</v>
      </c>
      <c r="C221">
        <v>27427</v>
      </c>
      <c r="D221">
        <v>1.4391718370761386</v>
      </c>
      <c r="F221">
        <f t="shared" si="12"/>
        <v>0.1834862385321101</v>
      </c>
      <c r="G221">
        <f t="shared" si="13"/>
        <v>0.31428883946476099</v>
      </c>
      <c r="H221">
        <f t="shared" si="14"/>
        <v>1.7128741750829475</v>
      </c>
      <c r="I221">
        <f t="shared" si="15"/>
        <v>1.3985853356181865</v>
      </c>
    </row>
    <row r="222" spans="1:9" x14ac:dyDescent="0.25">
      <c r="A222">
        <v>2554</v>
      </c>
      <c r="B222">
        <v>31399</v>
      </c>
      <c r="C222">
        <v>27275</v>
      </c>
      <c r="D222">
        <v>2.6916369826319362</v>
      </c>
      <c r="F222">
        <f t="shared" si="12"/>
        <v>8.1340170069110485E-2</v>
      </c>
      <c r="G222">
        <f t="shared" si="13"/>
        <v>9.3638863428047669E-2</v>
      </c>
      <c r="H222">
        <f t="shared" si="14"/>
        <v>1.1512007332722274</v>
      </c>
      <c r="I222">
        <f t="shared" si="15"/>
        <v>1.0575618698441795</v>
      </c>
    </row>
    <row r="223" spans="1:9" x14ac:dyDescent="0.25">
      <c r="A223">
        <v>98821</v>
      </c>
      <c r="B223">
        <v>216917</v>
      </c>
      <c r="C223">
        <v>25456</v>
      </c>
      <c r="D223">
        <v>1.611621959919042</v>
      </c>
      <c r="F223">
        <f t="shared" si="12"/>
        <v>0.45557056385622152</v>
      </c>
      <c r="G223">
        <f t="shared" si="13"/>
        <v>3.8820317410433689</v>
      </c>
      <c r="H223">
        <f t="shared" si="14"/>
        <v>8.5212523570081711</v>
      </c>
      <c r="I223">
        <f t="shared" si="15"/>
        <v>4.6392206159648017</v>
      </c>
    </row>
    <row r="224" spans="1:9" x14ac:dyDescent="0.25">
      <c r="A224">
        <v>6699</v>
      </c>
      <c r="B224">
        <v>37009</v>
      </c>
      <c r="C224">
        <v>25021</v>
      </c>
      <c r="D224">
        <v>0.83112712227385555</v>
      </c>
      <c r="F224">
        <f t="shared" si="12"/>
        <v>0.18101002458861359</v>
      </c>
      <c r="G224">
        <f t="shared" si="13"/>
        <v>0.26773510251388832</v>
      </c>
      <c r="H224">
        <f t="shared" si="14"/>
        <v>1.479117541265337</v>
      </c>
      <c r="I224">
        <f t="shared" si="15"/>
        <v>1.2113824387514487</v>
      </c>
    </row>
    <row r="225" spans="1:9" x14ac:dyDescent="0.25">
      <c r="A225">
        <v>8384</v>
      </c>
      <c r="B225">
        <v>28790</v>
      </c>
      <c r="C225">
        <v>24416</v>
      </c>
      <c r="D225">
        <v>1.8362262536706582</v>
      </c>
      <c r="F225">
        <f t="shared" si="12"/>
        <v>0.29121222646752343</v>
      </c>
      <c r="G225">
        <f t="shared" si="13"/>
        <v>0.34338138925294887</v>
      </c>
      <c r="H225">
        <f t="shared" si="14"/>
        <v>1.1791448230668413</v>
      </c>
      <c r="I225">
        <f t="shared" si="15"/>
        <v>0.83576343381389251</v>
      </c>
    </row>
    <row r="226" spans="1:9" x14ac:dyDescent="0.25">
      <c r="A226">
        <v>17685</v>
      </c>
      <c r="B226">
        <v>37273</v>
      </c>
      <c r="C226">
        <v>22495</v>
      </c>
      <c r="D226">
        <v>6.398827566930418</v>
      </c>
      <c r="F226">
        <f t="shared" si="12"/>
        <v>0.47447213800874627</v>
      </c>
      <c r="G226">
        <f t="shared" si="13"/>
        <v>0.78617470549010893</v>
      </c>
      <c r="H226">
        <f t="shared" si="14"/>
        <v>1.6569459879973327</v>
      </c>
      <c r="I226">
        <f t="shared" si="15"/>
        <v>0.8707712825072238</v>
      </c>
    </row>
    <row r="227" spans="1:9" x14ac:dyDescent="0.25">
      <c r="A227">
        <v>5787</v>
      </c>
      <c r="B227">
        <v>30203</v>
      </c>
      <c r="C227">
        <v>21665</v>
      </c>
      <c r="D227">
        <v>5.628530803058438</v>
      </c>
      <c r="F227">
        <f t="shared" si="12"/>
        <v>0.19160348309770553</v>
      </c>
      <c r="G227">
        <f t="shared" si="13"/>
        <v>0.26711285483498731</v>
      </c>
      <c r="H227">
        <f t="shared" si="14"/>
        <v>1.3940918532194784</v>
      </c>
      <c r="I227">
        <f t="shared" si="15"/>
        <v>1.1269789983844911</v>
      </c>
    </row>
    <row r="228" spans="1:9" x14ac:dyDescent="0.25">
      <c r="A228">
        <v>2493</v>
      </c>
      <c r="B228">
        <v>23729</v>
      </c>
      <c r="C228">
        <v>21520</v>
      </c>
      <c r="D228">
        <v>1.0302773108499861</v>
      </c>
      <c r="F228">
        <f t="shared" si="12"/>
        <v>0.10506131737536348</v>
      </c>
      <c r="G228">
        <f t="shared" si="13"/>
        <v>0.1158457249070632</v>
      </c>
      <c r="H228">
        <f t="shared" si="14"/>
        <v>1.1026486988847584</v>
      </c>
      <c r="I228">
        <f t="shared" si="15"/>
        <v>0.98680297397769512</v>
      </c>
    </row>
    <row r="229" spans="1:9" x14ac:dyDescent="0.25">
      <c r="A229">
        <v>2994</v>
      </c>
      <c r="B229">
        <v>28298</v>
      </c>
      <c r="C229">
        <v>17634</v>
      </c>
      <c r="D229">
        <v>3.7892769276627991</v>
      </c>
      <c r="F229">
        <f t="shared" si="12"/>
        <v>0.10580253021414941</v>
      </c>
      <c r="G229">
        <f t="shared" si="13"/>
        <v>0.16978564137461721</v>
      </c>
      <c r="H229">
        <f t="shared" si="14"/>
        <v>1.6047408415560849</v>
      </c>
      <c r="I229">
        <f t="shared" si="15"/>
        <v>1.4349552001814676</v>
      </c>
    </row>
    <row r="230" spans="1:9" x14ac:dyDescent="0.25">
      <c r="A230">
        <v>4453</v>
      </c>
      <c r="B230">
        <v>27433</v>
      </c>
      <c r="C230">
        <v>15465</v>
      </c>
      <c r="D230">
        <v>1.3530136492683424</v>
      </c>
      <c r="F230">
        <f t="shared" si="12"/>
        <v>0.16232274997266066</v>
      </c>
      <c r="G230">
        <f t="shared" si="13"/>
        <v>0.28794051083090849</v>
      </c>
      <c r="H230">
        <f t="shared" si="14"/>
        <v>1.7738764953119948</v>
      </c>
      <c r="I230">
        <f t="shared" si="15"/>
        <v>1.4859359844810862</v>
      </c>
    </row>
    <row r="231" spans="1:9" x14ac:dyDescent="0.25">
      <c r="A231">
        <v>6749</v>
      </c>
      <c r="B231">
        <v>23405</v>
      </c>
      <c r="C231">
        <v>15359</v>
      </c>
      <c r="D231">
        <v>1.1784470506115523</v>
      </c>
      <c r="F231">
        <f t="shared" si="12"/>
        <v>0.28835718863490706</v>
      </c>
      <c r="G231">
        <f t="shared" si="13"/>
        <v>0.43941662868676346</v>
      </c>
      <c r="H231">
        <f t="shared" si="14"/>
        <v>1.5238622306139722</v>
      </c>
      <c r="I231">
        <f t="shared" si="15"/>
        <v>1.0844456019272088</v>
      </c>
    </row>
    <row r="232" spans="1:9" x14ac:dyDescent="0.25">
      <c r="A232">
        <v>3924</v>
      </c>
      <c r="B232">
        <v>34232</v>
      </c>
      <c r="C232">
        <v>15010</v>
      </c>
      <c r="D232">
        <v>2.7132628436433275</v>
      </c>
      <c r="F232">
        <f t="shared" si="12"/>
        <v>0.11462958635195139</v>
      </c>
      <c r="G232">
        <f t="shared" si="13"/>
        <v>0.26142571618920718</v>
      </c>
      <c r="H232">
        <f t="shared" si="14"/>
        <v>2.2806129247168556</v>
      </c>
      <c r="I232">
        <f t="shared" si="15"/>
        <v>2.0191872085276481</v>
      </c>
    </row>
    <row r="233" spans="1:9" x14ac:dyDescent="0.25">
      <c r="A233">
        <v>4072.107</v>
      </c>
      <c r="B233">
        <v>20643.573</v>
      </c>
      <c r="C233">
        <v>14718</v>
      </c>
      <c r="D233">
        <v>7.2094078122766083</v>
      </c>
      <c r="F233">
        <f t="shared" si="12"/>
        <v>0.19725785841433555</v>
      </c>
      <c r="G233">
        <f t="shared" si="13"/>
        <v>0.27667529555646148</v>
      </c>
      <c r="H233">
        <f t="shared" si="14"/>
        <v>1.4026072156543008</v>
      </c>
      <c r="I233">
        <f t="shared" si="15"/>
        <v>1.1259319200978395</v>
      </c>
    </row>
    <row r="234" spans="1:9" x14ac:dyDescent="0.25">
      <c r="A234">
        <v>2167.5010000000002</v>
      </c>
      <c r="B234">
        <v>32278.964</v>
      </c>
      <c r="C234">
        <v>13862</v>
      </c>
      <c r="D234">
        <v>22.658748683883534</v>
      </c>
      <c r="F234">
        <f t="shared" si="12"/>
        <v>6.7149026220296296E-2</v>
      </c>
      <c r="G234">
        <f t="shared" si="13"/>
        <v>0.15636279036214112</v>
      </c>
      <c r="H234">
        <f t="shared" si="14"/>
        <v>2.328593565142115</v>
      </c>
      <c r="I234">
        <f t="shared" si="15"/>
        <v>2.1722307747799738</v>
      </c>
    </row>
    <row r="235" spans="1:9" x14ac:dyDescent="0.25">
      <c r="A235">
        <v>8768</v>
      </c>
      <c r="B235">
        <v>24015</v>
      </c>
      <c r="C235">
        <v>12041</v>
      </c>
      <c r="D235">
        <v>2.0300792031517356</v>
      </c>
      <c r="F235">
        <f t="shared" si="12"/>
        <v>0.36510514261919635</v>
      </c>
      <c r="G235">
        <f t="shared" si="13"/>
        <v>0.72817872269745043</v>
      </c>
      <c r="H235">
        <f t="shared" si="14"/>
        <v>1.9944356780998256</v>
      </c>
      <c r="I235">
        <f t="shared" si="15"/>
        <v>1.2662569554023753</v>
      </c>
    </row>
    <row r="236" spans="1:9" x14ac:dyDescent="0.25">
      <c r="A236">
        <v>1775</v>
      </c>
      <c r="B236">
        <v>20765</v>
      </c>
      <c r="C236">
        <v>11743</v>
      </c>
      <c r="D236">
        <v>2.6051942403835224</v>
      </c>
      <c r="F236">
        <f t="shared" si="12"/>
        <v>8.5480375632073197E-2</v>
      </c>
      <c r="G236">
        <f t="shared" si="13"/>
        <v>0.15115387890658263</v>
      </c>
      <c r="H236">
        <f t="shared" si="14"/>
        <v>1.7682874904198245</v>
      </c>
      <c r="I236">
        <f t="shared" si="15"/>
        <v>1.617133611513242</v>
      </c>
    </row>
    <row r="237" spans="1:9" x14ac:dyDescent="0.25">
      <c r="A237">
        <v>6882</v>
      </c>
      <c r="B237">
        <v>32774</v>
      </c>
      <c r="C237">
        <v>11324</v>
      </c>
      <c r="D237">
        <v>3.9</v>
      </c>
      <c r="F237">
        <f t="shared" si="12"/>
        <v>0.20998352352474522</v>
      </c>
      <c r="G237">
        <f t="shared" si="13"/>
        <v>0.60773578240904269</v>
      </c>
      <c r="H237">
        <f t="shared" si="14"/>
        <v>2.8942069939950548</v>
      </c>
      <c r="I237">
        <f t="shared" si="15"/>
        <v>2.286471211586012</v>
      </c>
    </row>
    <row r="238" spans="1:9" x14ac:dyDescent="0.25">
      <c r="A238">
        <v>1738.895</v>
      </c>
      <c r="B238">
        <v>16838.264999999999</v>
      </c>
      <c r="C238">
        <v>10842</v>
      </c>
      <c r="D238">
        <v>5.8057673586453706</v>
      </c>
      <c r="F238">
        <f t="shared" si="12"/>
        <v>0.10327043789844144</v>
      </c>
      <c r="G238">
        <f t="shared" si="13"/>
        <v>0.1603850765541413</v>
      </c>
      <c r="H238">
        <f t="shared" si="14"/>
        <v>1.5530589374654122</v>
      </c>
      <c r="I238">
        <f t="shared" si="15"/>
        <v>1.392673860911271</v>
      </c>
    </row>
    <row r="239" spans="1:9" x14ac:dyDescent="0.25">
      <c r="A239">
        <v>3061</v>
      </c>
      <c r="B239">
        <v>14990</v>
      </c>
      <c r="C239">
        <v>9907</v>
      </c>
      <c r="D239">
        <v>2.3057027970978732</v>
      </c>
      <c r="F239">
        <f t="shared" si="12"/>
        <v>0.20420280186791195</v>
      </c>
      <c r="G239">
        <f t="shared" si="13"/>
        <v>0.30897345311395985</v>
      </c>
      <c r="H239">
        <f t="shared" si="14"/>
        <v>1.5130715655597053</v>
      </c>
      <c r="I239">
        <f t="shared" si="15"/>
        <v>1.2040981124457455</v>
      </c>
    </row>
    <row r="240" spans="1:9" x14ac:dyDescent="0.25">
      <c r="A240">
        <v>1040</v>
      </c>
      <c r="B240">
        <v>18064</v>
      </c>
      <c r="C240">
        <v>9424</v>
      </c>
      <c r="D240">
        <v>1.2629657322392078</v>
      </c>
      <c r="F240">
        <f t="shared" si="12"/>
        <v>5.7573073516386179E-2</v>
      </c>
      <c r="G240">
        <f t="shared" si="13"/>
        <v>0.11035653650254669</v>
      </c>
      <c r="H240">
        <f t="shared" si="14"/>
        <v>1.9168081494057725</v>
      </c>
      <c r="I240">
        <f t="shared" si="15"/>
        <v>1.8064516129032258</v>
      </c>
    </row>
    <row r="241" spans="1:9" x14ac:dyDescent="0.25">
      <c r="A241">
        <v>4264.9120000000003</v>
      </c>
      <c r="B241">
        <v>12211.757</v>
      </c>
      <c r="C241">
        <v>9137</v>
      </c>
      <c r="D241">
        <v>2.6447131917642435</v>
      </c>
      <c r="F241">
        <f t="shared" si="12"/>
        <v>0.3492463860851473</v>
      </c>
      <c r="G241">
        <f t="shared" si="13"/>
        <v>0.4667737769508592</v>
      </c>
      <c r="H241">
        <f t="shared" si="14"/>
        <v>1.3365171281602275</v>
      </c>
      <c r="I241">
        <f t="shared" si="15"/>
        <v>0.86974335120936841</v>
      </c>
    </row>
    <row r="242" spans="1:9" x14ac:dyDescent="0.25">
      <c r="A242">
        <v>4857</v>
      </c>
      <c r="B242">
        <v>24962</v>
      </c>
      <c r="C242">
        <v>9094</v>
      </c>
      <c r="D242">
        <v>2.3754504871831816</v>
      </c>
      <c r="F242">
        <f t="shared" si="12"/>
        <v>0.19457575514782469</v>
      </c>
      <c r="G242">
        <f t="shared" si="13"/>
        <v>0.53408840994062023</v>
      </c>
      <c r="H242">
        <f t="shared" si="14"/>
        <v>2.7448867385089071</v>
      </c>
      <c r="I242">
        <f t="shared" si="15"/>
        <v>2.2107983285682868</v>
      </c>
    </row>
    <row r="243" spans="1:9" x14ac:dyDescent="0.25">
      <c r="A243">
        <v>2447</v>
      </c>
      <c r="B243">
        <v>15078</v>
      </c>
      <c r="C243">
        <v>8584</v>
      </c>
      <c r="D243">
        <v>2.1993550022820738</v>
      </c>
      <c r="F243">
        <f t="shared" si="12"/>
        <v>0.1622894283061414</v>
      </c>
      <c r="G243">
        <f t="shared" si="13"/>
        <v>0.28506523765144454</v>
      </c>
      <c r="H243">
        <f t="shared" si="14"/>
        <v>1.7565237651444547</v>
      </c>
      <c r="I243">
        <f t="shared" si="15"/>
        <v>1.4714585274930103</v>
      </c>
    </row>
    <row r="244" spans="1:9" x14ac:dyDescent="0.25">
      <c r="A244">
        <v>3928</v>
      </c>
      <c r="B244">
        <v>16045</v>
      </c>
      <c r="C244">
        <v>8555</v>
      </c>
      <c r="D244">
        <v>1.8466842988359888</v>
      </c>
      <c r="F244">
        <f t="shared" si="12"/>
        <v>0.24481146774696166</v>
      </c>
      <c r="G244">
        <f t="shared" si="13"/>
        <v>0.45914669783752193</v>
      </c>
      <c r="H244">
        <f t="shared" si="14"/>
        <v>1.875511396843951</v>
      </c>
      <c r="I244">
        <f t="shared" si="15"/>
        <v>1.4163646990064289</v>
      </c>
    </row>
    <row r="245" spans="1:9" x14ac:dyDescent="0.25">
      <c r="A245">
        <v>6839</v>
      </c>
      <c r="B245">
        <v>9787</v>
      </c>
      <c r="C245">
        <v>8000</v>
      </c>
      <c r="D245">
        <v>0.45062818431339574</v>
      </c>
      <c r="F245">
        <f t="shared" si="12"/>
        <v>0.69878410135894553</v>
      </c>
      <c r="G245">
        <f t="shared" si="13"/>
        <v>0.85487500000000005</v>
      </c>
      <c r="H245">
        <f t="shared" si="14"/>
        <v>1.2233750000000001</v>
      </c>
      <c r="I245">
        <f t="shared" si="15"/>
        <v>0.36849999999999999</v>
      </c>
    </row>
    <row r="246" spans="1:9" x14ac:dyDescent="0.25">
      <c r="A246">
        <v>2462</v>
      </c>
      <c r="B246">
        <v>15827</v>
      </c>
      <c r="C246">
        <v>6838</v>
      </c>
      <c r="D246">
        <v>1.9133381676315162</v>
      </c>
      <c r="F246">
        <f t="shared" si="12"/>
        <v>0.15555695962595564</v>
      </c>
      <c r="G246">
        <f t="shared" si="13"/>
        <v>0.36004679730915473</v>
      </c>
      <c r="H246">
        <f t="shared" si="14"/>
        <v>2.3145656624744078</v>
      </c>
      <c r="I246">
        <f t="shared" si="15"/>
        <v>1.954518865165253</v>
      </c>
    </row>
    <row r="247" spans="1:9" x14ac:dyDescent="0.25">
      <c r="A247">
        <v>1004</v>
      </c>
      <c r="B247">
        <v>15319</v>
      </c>
      <c r="C247">
        <v>6816</v>
      </c>
      <c r="D247">
        <v>0.92010135661417858</v>
      </c>
      <c r="F247">
        <f t="shared" si="12"/>
        <v>6.5539526078725763E-2</v>
      </c>
      <c r="G247">
        <f t="shared" si="13"/>
        <v>0.14730046948356806</v>
      </c>
      <c r="H247">
        <f t="shared" si="14"/>
        <v>2.247505868544601</v>
      </c>
      <c r="I247">
        <f t="shared" si="15"/>
        <v>2.100205399061033</v>
      </c>
    </row>
    <row r="248" spans="1:9" x14ac:dyDescent="0.25">
      <c r="A248">
        <v>1489.3910000000001</v>
      </c>
      <c r="B248">
        <v>10929.235000000001</v>
      </c>
      <c r="C248">
        <v>5780</v>
      </c>
      <c r="D248">
        <v>3.0144995390428457</v>
      </c>
      <c r="F248">
        <f t="shared" si="12"/>
        <v>0.13627586926257876</v>
      </c>
      <c r="G248">
        <f t="shared" si="13"/>
        <v>0.25768010380622841</v>
      </c>
      <c r="H248">
        <f t="shared" si="14"/>
        <v>1.8908711072664361</v>
      </c>
      <c r="I248">
        <f t="shared" si="15"/>
        <v>1.6331910034602077</v>
      </c>
    </row>
    <row r="249" spans="1:9" x14ac:dyDescent="0.25">
      <c r="A249">
        <v>4273</v>
      </c>
      <c r="B249">
        <v>15541</v>
      </c>
      <c r="C249">
        <v>5572</v>
      </c>
      <c r="D249">
        <v>1.1023946090386176</v>
      </c>
      <c r="F249">
        <f t="shared" si="12"/>
        <v>0.27495013190914358</v>
      </c>
      <c r="G249">
        <f t="shared" si="13"/>
        <v>0.76687006460875806</v>
      </c>
      <c r="H249">
        <f t="shared" si="14"/>
        <v>2.7891241923905241</v>
      </c>
      <c r="I249">
        <f t="shared" si="15"/>
        <v>2.0222541277817658</v>
      </c>
    </row>
    <row r="250" spans="1:9" x14ac:dyDescent="0.25">
      <c r="A250">
        <v>5797</v>
      </c>
      <c r="B250" s="15">
        <v>15360</v>
      </c>
      <c r="C250" s="15">
        <v>5429</v>
      </c>
      <c r="D250">
        <v>7.4</v>
      </c>
      <c r="F250">
        <f t="shared" si="12"/>
        <v>0.37740885416666664</v>
      </c>
      <c r="G250">
        <f t="shared" si="13"/>
        <v>1.0677841223061337</v>
      </c>
      <c r="H250">
        <f t="shared" si="14"/>
        <v>2.8292503223429728</v>
      </c>
      <c r="I250">
        <f t="shared" si="15"/>
        <v>1.7614662000368393</v>
      </c>
    </row>
    <row r="251" spans="1:9" x14ac:dyDescent="0.25">
      <c r="A251">
        <v>3979</v>
      </c>
      <c r="B251">
        <v>17679</v>
      </c>
      <c r="C251">
        <v>4983</v>
      </c>
      <c r="D251">
        <v>1.3655455851417804</v>
      </c>
      <c r="F251">
        <f t="shared" si="12"/>
        <v>0.22506929124950506</v>
      </c>
      <c r="G251">
        <f t="shared" si="13"/>
        <v>0.79851495083283164</v>
      </c>
      <c r="H251">
        <f t="shared" si="14"/>
        <v>3.5478627332931967</v>
      </c>
      <c r="I251">
        <f t="shared" si="15"/>
        <v>2.7493477824603652</v>
      </c>
    </row>
    <row r="252" spans="1:9" x14ac:dyDescent="0.25">
      <c r="A252">
        <v>2352</v>
      </c>
      <c r="B252">
        <v>11932</v>
      </c>
      <c r="C252">
        <v>4619</v>
      </c>
      <c r="D252">
        <v>1.9998503352542787</v>
      </c>
      <c r="F252">
        <f t="shared" si="12"/>
        <v>0.19711699631243715</v>
      </c>
      <c r="G252">
        <f t="shared" si="13"/>
        <v>0.50920112578480192</v>
      </c>
      <c r="H252">
        <f t="shared" si="14"/>
        <v>2.5832431262177962</v>
      </c>
      <c r="I252">
        <f t="shared" si="15"/>
        <v>2.074042000432994</v>
      </c>
    </row>
    <row r="253" spans="1:9" x14ac:dyDescent="0.25">
      <c r="A253">
        <v>2505.239</v>
      </c>
      <c r="B253">
        <v>12141.004000000001</v>
      </c>
      <c r="C253">
        <v>4190</v>
      </c>
      <c r="D253">
        <v>2.1338537290299495</v>
      </c>
      <c r="F253">
        <f t="shared" si="12"/>
        <v>0.20634529071895535</v>
      </c>
      <c r="G253">
        <f t="shared" si="13"/>
        <v>0.59790906921241049</v>
      </c>
      <c r="H253">
        <f t="shared" si="14"/>
        <v>2.8976143198090694</v>
      </c>
      <c r="I253">
        <f t="shared" si="15"/>
        <v>2.2997052505966589</v>
      </c>
    </row>
    <row r="254" spans="1:9" x14ac:dyDescent="0.25">
      <c r="A254">
        <v>9470</v>
      </c>
      <c r="B254">
        <v>16239</v>
      </c>
      <c r="C254">
        <v>3954</v>
      </c>
      <c r="D254">
        <v>2.2752375448299889</v>
      </c>
      <c r="F254">
        <f t="shared" si="12"/>
        <v>0.58316398793029123</v>
      </c>
      <c r="G254">
        <f t="shared" si="13"/>
        <v>2.3950429944360141</v>
      </c>
      <c r="H254">
        <f t="shared" si="14"/>
        <v>4.1069802731411231</v>
      </c>
      <c r="I254">
        <f t="shared" si="15"/>
        <v>1.7119372787051088</v>
      </c>
    </row>
    <row r="255" spans="1:9" x14ac:dyDescent="0.25">
      <c r="A255">
        <v>2085</v>
      </c>
      <c r="B255">
        <v>10130</v>
      </c>
      <c r="C255">
        <v>3442</v>
      </c>
      <c r="D255">
        <v>26.281072027886214</v>
      </c>
      <c r="F255">
        <f t="shared" si="12"/>
        <v>0.20582428430404739</v>
      </c>
      <c r="G255">
        <f t="shared" si="13"/>
        <v>0.60575246949447992</v>
      </c>
      <c r="H255">
        <f t="shared" si="14"/>
        <v>2.9430563625798953</v>
      </c>
      <c r="I255">
        <f t="shared" si="15"/>
        <v>2.3373038930854153</v>
      </c>
    </row>
    <row r="256" spans="1:9" x14ac:dyDescent="0.25">
      <c r="A256">
        <v>1507.595</v>
      </c>
      <c r="B256">
        <v>7828.1869999999999</v>
      </c>
      <c r="C256">
        <v>2909</v>
      </c>
      <c r="D256">
        <v>4.4394461075765514</v>
      </c>
      <c r="F256">
        <f t="shared" si="12"/>
        <v>0.19258546072034305</v>
      </c>
      <c r="G256">
        <f t="shared" si="13"/>
        <v>0.51825197662426947</v>
      </c>
      <c r="H256">
        <f t="shared" si="14"/>
        <v>2.6910233757304916</v>
      </c>
      <c r="I256">
        <f t="shared" si="15"/>
        <v>2.1727713991062219</v>
      </c>
    </row>
    <row r="257" spans="1:9" x14ac:dyDescent="0.25">
      <c r="A257">
        <v>1307</v>
      </c>
      <c r="B257">
        <v>7566</v>
      </c>
      <c r="C257">
        <v>2702</v>
      </c>
      <c r="D257">
        <v>2.4825997033740825</v>
      </c>
      <c r="F257">
        <f t="shared" si="12"/>
        <v>0.17274649748876553</v>
      </c>
      <c r="G257">
        <f t="shared" si="13"/>
        <v>0.48371576609918576</v>
      </c>
      <c r="H257">
        <f t="shared" si="14"/>
        <v>2.8001480384900073</v>
      </c>
      <c r="I257">
        <f t="shared" si="15"/>
        <v>2.3164322723908217</v>
      </c>
    </row>
    <row r="258" spans="1:9" x14ac:dyDescent="0.25">
      <c r="A258">
        <v>981</v>
      </c>
      <c r="B258">
        <v>6908</v>
      </c>
      <c r="C258">
        <v>2563</v>
      </c>
      <c r="D258">
        <v>1.9133381676315162</v>
      </c>
      <c r="F258">
        <f t="shared" si="12"/>
        <v>0.14200926462072958</v>
      </c>
      <c r="G258">
        <f t="shared" si="13"/>
        <v>0.38275458447132266</v>
      </c>
      <c r="H258">
        <f t="shared" si="14"/>
        <v>2.6952789699570814</v>
      </c>
      <c r="I258">
        <f t="shared" si="15"/>
        <v>2.3125243854857587</v>
      </c>
    </row>
    <row r="259" spans="1:9" x14ac:dyDescent="0.25">
      <c r="A259">
        <v>206</v>
      </c>
      <c r="B259">
        <v>7544</v>
      </c>
      <c r="C259">
        <v>2371</v>
      </c>
      <c r="D259">
        <v>1.6650647914959047</v>
      </c>
      <c r="F259">
        <f t="shared" si="12"/>
        <v>2.7306468716861081E-2</v>
      </c>
      <c r="G259">
        <f t="shared" si="13"/>
        <v>8.6883171657528471E-2</v>
      </c>
      <c r="H259">
        <f t="shared" si="14"/>
        <v>3.1817798397300718</v>
      </c>
      <c r="I259">
        <f t="shared" si="15"/>
        <v>3.0948966680725434</v>
      </c>
    </row>
    <row r="260" spans="1:9" x14ac:dyDescent="0.25">
      <c r="A260">
        <v>1480</v>
      </c>
      <c r="B260">
        <v>9810</v>
      </c>
      <c r="C260">
        <v>2192</v>
      </c>
      <c r="D260">
        <v>18.743159200171881</v>
      </c>
      <c r="F260">
        <f t="shared" ref="F260:F272" si="16">A260/B260</f>
        <v>0.15086646279306828</v>
      </c>
      <c r="G260">
        <f t="shared" ref="G260:G272" si="17">A260/C260</f>
        <v>0.67518248175182483</v>
      </c>
      <c r="H260">
        <f t="shared" ref="H260:H272" si="18">B260/C260</f>
        <v>4.4753649635036492</v>
      </c>
      <c r="I260">
        <f t="shared" ref="I260:I272" si="19">(B260-A260)/C260</f>
        <v>3.8001824817518246</v>
      </c>
    </row>
    <row r="261" spans="1:9" x14ac:dyDescent="0.25">
      <c r="A261">
        <v>1604.9160000000002</v>
      </c>
      <c r="B261">
        <v>7543.0349999999999</v>
      </c>
      <c r="C261">
        <v>2080</v>
      </c>
      <c r="D261">
        <v>2.0894541362530572</v>
      </c>
      <c r="F261">
        <f t="shared" si="16"/>
        <v>0.21276793757419926</v>
      </c>
      <c r="G261">
        <f t="shared" si="17"/>
        <v>0.77159423076923084</v>
      </c>
      <c r="H261">
        <f t="shared" si="18"/>
        <v>3.6264591346153847</v>
      </c>
      <c r="I261">
        <f t="shared" si="19"/>
        <v>2.8548649038461535</v>
      </c>
    </row>
    <row r="262" spans="1:9" x14ac:dyDescent="0.25">
      <c r="A262">
        <v>3316</v>
      </c>
      <c r="B262" s="15">
        <v>16202</v>
      </c>
      <c r="C262" s="15">
        <v>1834</v>
      </c>
      <c r="D262">
        <v>22.503128326971762</v>
      </c>
      <c r="F262">
        <f t="shared" si="16"/>
        <v>0.204666090606098</v>
      </c>
      <c r="G262">
        <f t="shared" si="17"/>
        <v>1.8080697928026173</v>
      </c>
      <c r="H262">
        <f t="shared" si="18"/>
        <v>8.8342420937840789</v>
      </c>
      <c r="I262">
        <f t="shared" si="19"/>
        <v>7.0261723009814609</v>
      </c>
    </row>
    <row r="263" spans="1:9" x14ac:dyDescent="0.25">
      <c r="A263">
        <v>1366.961</v>
      </c>
      <c r="B263" s="15">
        <v>5781.7860000000001</v>
      </c>
      <c r="C263" s="15">
        <v>1792</v>
      </c>
      <c r="D263">
        <v>1.2138712251184371</v>
      </c>
      <c r="F263">
        <f t="shared" si="16"/>
        <v>0.23642538827967691</v>
      </c>
      <c r="G263">
        <f t="shared" si="17"/>
        <v>0.76281305803571431</v>
      </c>
      <c r="H263">
        <f t="shared" si="18"/>
        <v>3.2264430803571429</v>
      </c>
      <c r="I263">
        <f t="shared" si="19"/>
        <v>2.4636300223214285</v>
      </c>
    </row>
    <row r="264" spans="1:9" x14ac:dyDescent="0.25">
      <c r="A264">
        <v>60.280999999999999</v>
      </c>
      <c r="B264">
        <v>5891.058</v>
      </c>
      <c r="C264">
        <v>1692</v>
      </c>
      <c r="D264">
        <v>10.664292604974396</v>
      </c>
      <c r="F264">
        <f t="shared" si="16"/>
        <v>1.0232627144394097E-2</v>
      </c>
      <c r="G264">
        <f t="shared" si="17"/>
        <v>3.5627068557919618E-2</v>
      </c>
      <c r="H264">
        <f t="shared" si="18"/>
        <v>3.4817127659574467</v>
      </c>
      <c r="I264">
        <f t="shared" si="19"/>
        <v>3.4460856973995271</v>
      </c>
    </row>
    <row r="265" spans="1:9" x14ac:dyDescent="0.25">
      <c r="A265">
        <v>1310.018</v>
      </c>
      <c r="B265">
        <v>6223.8249999999998</v>
      </c>
      <c r="C265">
        <v>1687</v>
      </c>
      <c r="D265">
        <v>4.4394461075765506</v>
      </c>
      <c r="F265">
        <f t="shared" si="16"/>
        <v>0.21048438861953864</v>
      </c>
      <c r="G265">
        <f t="shared" si="17"/>
        <v>0.77653704801422641</v>
      </c>
      <c r="H265">
        <f t="shared" si="18"/>
        <v>3.6892857142857141</v>
      </c>
      <c r="I265">
        <f t="shared" si="19"/>
        <v>2.9127486662714879</v>
      </c>
    </row>
    <row r="266" spans="1:9" x14ac:dyDescent="0.25">
      <c r="A266">
        <v>1640</v>
      </c>
      <c r="B266">
        <v>7134</v>
      </c>
      <c r="C266">
        <v>1450</v>
      </c>
      <c r="D266">
        <v>1.6650647914959051</v>
      </c>
      <c r="F266">
        <f t="shared" si="16"/>
        <v>0.22988505747126436</v>
      </c>
      <c r="G266">
        <f t="shared" si="17"/>
        <v>1.1310344827586207</v>
      </c>
      <c r="H266">
        <f t="shared" si="18"/>
        <v>4.92</v>
      </c>
      <c r="I266">
        <f t="shared" si="19"/>
        <v>3.7889655172413792</v>
      </c>
    </row>
    <row r="267" spans="1:9" x14ac:dyDescent="0.25">
      <c r="A267">
        <v>472.67</v>
      </c>
      <c r="B267">
        <v>3659.4659999999999</v>
      </c>
      <c r="C267">
        <v>1304</v>
      </c>
      <c r="D267">
        <v>1.2138712251184369</v>
      </c>
      <c r="F267">
        <f t="shared" si="16"/>
        <v>0.12916365393202178</v>
      </c>
      <c r="G267">
        <f t="shared" si="17"/>
        <v>0.36247699386503068</v>
      </c>
      <c r="H267">
        <f t="shared" si="18"/>
        <v>2.8063389570552149</v>
      </c>
      <c r="I267">
        <f t="shared" si="19"/>
        <v>2.4438619631901841</v>
      </c>
    </row>
    <row r="268" spans="1:9" x14ac:dyDescent="0.25">
      <c r="A268">
        <v>388</v>
      </c>
      <c r="B268">
        <v>5799</v>
      </c>
      <c r="C268">
        <v>1300</v>
      </c>
      <c r="D268">
        <v>2.0038558401182582</v>
      </c>
      <c r="F268">
        <f t="shared" si="16"/>
        <v>6.6908087601310576E-2</v>
      </c>
      <c r="G268">
        <f t="shared" si="17"/>
        <v>0.29846153846153844</v>
      </c>
      <c r="H268">
        <f t="shared" si="18"/>
        <v>4.4607692307692304</v>
      </c>
      <c r="I268">
        <f t="shared" si="19"/>
        <v>4.1623076923076923</v>
      </c>
    </row>
    <row r="269" spans="1:9" x14ac:dyDescent="0.25">
      <c r="A269">
        <v>870</v>
      </c>
      <c r="B269">
        <v>3810</v>
      </c>
      <c r="C269">
        <v>1107</v>
      </c>
      <c r="D269">
        <v>2.0894541362530576</v>
      </c>
      <c r="F269">
        <f t="shared" si="16"/>
        <v>0.2283464566929134</v>
      </c>
      <c r="G269">
        <f t="shared" si="17"/>
        <v>0.78590785907859073</v>
      </c>
      <c r="H269">
        <f t="shared" si="18"/>
        <v>3.4417344173441733</v>
      </c>
      <c r="I269">
        <f t="shared" si="19"/>
        <v>2.6558265582655824</v>
      </c>
    </row>
    <row r="270" spans="1:9" x14ac:dyDescent="0.25">
      <c r="A270">
        <v>906.34699999999998</v>
      </c>
      <c r="B270">
        <v>4354.3760000000002</v>
      </c>
      <c r="C270">
        <v>1065</v>
      </c>
      <c r="D270">
        <v>1.2138712251184369</v>
      </c>
      <c r="F270">
        <f t="shared" si="16"/>
        <v>0.20814624184957844</v>
      </c>
      <c r="G270">
        <f t="shared" si="17"/>
        <v>0.85103004694835682</v>
      </c>
      <c r="H270">
        <f t="shared" si="18"/>
        <v>4.088615962441315</v>
      </c>
      <c r="I270">
        <f t="shared" si="19"/>
        <v>3.237585915492958</v>
      </c>
    </row>
    <row r="271" spans="1:9" x14ac:dyDescent="0.25">
      <c r="A271">
        <v>1416.8989999999999</v>
      </c>
      <c r="B271">
        <v>5212.0739999999996</v>
      </c>
      <c r="C271">
        <v>1008</v>
      </c>
      <c r="D271">
        <v>2.0038558401182582</v>
      </c>
      <c r="F271">
        <f t="shared" si="16"/>
        <v>0.27184936361225875</v>
      </c>
      <c r="G271">
        <f t="shared" si="17"/>
        <v>1.4056537698412697</v>
      </c>
      <c r="H271">
        <f t="shared" si="18"/>
        <v>5.1707083333333328</v>
      </c>
      <c r="I271">
        <f t="shared" si="19"/>
        <v>3.7650545634920634</v>
      </c>
    </row>
    <row r="272" spans="1:9" x14ac:dyDescent="0.25">
      <c r="A272">
        <v>813</v>
      </c>
      <c r="B272">
        <v>2957</v>
      </c>
      <c r="C272">
        <v>850</v>
      </c>
      <c r="D272">
        <v>4.4394461075765514</v>
      </c>
      <c r="F272">
        <f t="shared" si="16"/>
        <v>0.274940818397024</v>
      </c>
      <c r="G272">
        <f t="shared" si="17"/>
        <v>0.95647058823529407</v>
      </c>
      <c r="H272">
        <f t="shared" si="18"/>
        <v>3.4788235294117649</v>
      </c>
      <c r="I272">
        <f t="shared" si="19"/>
        <v>2.5223529411764707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</vt:lpstr>
      <vt:lpstr>Sheet2</vt:lpstr>
      <vt:lpstr>Sheet3</vt:lpstr>
      <vt:lpstr>Sheet4</vt:lpstr>
      <vt:lpstr>Sheet5</vt:lpstr>
      <vt:lpstr>Sheet1 (2)</vt:lpstr>
      <vt:lpstr>Sheet12</vt:lpstr>
      <vt:lpstr>Sheet16</vt:lpstr>
      <vt:lpstr>Sheet6</vt:lpstr>
      <vt:lpstr>Sheet7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2021-01-26T04:41:17Z</dcterms:created>
  <dcterms:modified xsi:type="dcterms:W3CDTF">2021-07-20T06:44:24Z</dcterms:modified>
</cp:coreProperties>
</file>