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dewo\Desktop\All in One\OwnCloud\Teka F Dewo\Manuscripts\Thesis data for submission\"/>
    </mc:Choice>
  </mc:AlternateContent>
  <bookViews>
    <workbookView xWindow="0" yWindow="0" windowWidth="19170" windowHeight="6270" firstSheet="1" activeTab="1"/>
  </bookViews>
  <sheets>
    <sheet name="AR dose Calculation 24.11.20" sheetId="5" r:id="rId1"/>
    <sheet name="Keys" sheetId="13" r:id="rId2"/>
    <sheet name="Worm &amp; excreta egg count" sheetId="12" r:id="rId3"/>
    <sheet name="In uteri Ovicidal activity" sheetId="9" r:id="rId4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22" i="9" l="1"/>
  <c r="L23" i="9"/>
  <c r="M3" i="9" l="1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" i="9"/>
  <c r="L2" i="9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4" i="9"/>
  <c r="L25" i="9"/>
  <c r="L26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" i="9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" i="9"/>
  <c r="B12" i="5" l="1"/>
  <c r="B13" i="5"/>
  <c r="B22" i="5" l="1"/>
  <c r="B7" i="5" l="1"/>
  <c r="B23" i="5"/>
  <c r="B25" i="5" l="1"/>
  <c r="B26" i="5"/>
  <c r="B35" i="5"/>
  <c r="B38" i="5" s="1"/>
  <c r="B34" i="5"/>
  <c r="B10" i="5"/>
  <c r="B39" i="5" l="1"/>
</calcChain>
</file>

<file path=xl/sharedStrings.xml><?xml version="1.0" encoding="utf-8"?>
<sst xmlns="http://schemas.openxmlformats.org/spreadsheetml/2006/main" count="546" uniqueCount="199">
  <si>
    <t>Dt</t>
  </si>
  <si>
    <t>BWt</t>
  </si>
  <si>
    <t>Vt</t>
  </si>
  <si>
    <t>Oral administration</t>
  </si>
  <si>
    <t>Chemical</t>
  </si>
  <si>
    <t>Piperazine</t>
  </si>
  <si>
    <t>Batch no</t>
  </si>
  <si>
    <t>121/17</t>
  </si>
  <si>
    <t>Given and assumptions:</t>
  </si>
  <si>
    <t>Target dose of drug (mg/kg)</t>
  </si>
  <si>
    <t>Vad</t>
  </si>
  <si>
    <t xml:space="preserve"> Target volume (ml) of reconstituited drug to be administered /bird</t>
  </si>
  <si>
    <t>Db</t>
  </si>
  <si>
    <t>Amount of drug that goes to individula bird (mg)</t>
  </si>
  <si>
    <t>Db= Dt*BWt</t>
  </si>
  <si>
    <t>Wd</t>
  </si>
  <si>
    <t>Weight (mg) of drug to be reconstituted in Vt</t>
  </si>
  <si>
    <t>Wd=Db*Vt/Vd</t>
  </si>
  <si>
    <t>Levamisole</t>
  </si>
  <si>
    <t>18411/72071</t>
  </si>
  <si>
    <t>Lev+Pip (Repeate the abpove steps for the two drugs separately and administer concurrently)</t>
  </si>
  <si>
    <t>Dose of drug (mg/kg) administered in 3ml of reconsitituted drug</t>
  </si>
  <si>
    <t>Dose: Db/Dt</t>
  </si>
  <si>
    <t>UB1</t>
  </si>
  <si>
    <t>UB2</t>
  </si>
  <si>
    <t>UB3</t>
  </si>
  <si>
    <t>UB4</t>
  </si>
  <si>
    <t>UB5</t>
  </si>
  <si>
    <t>UB6</t>
  </si>
  <si>
    <t>UB7</t>
  </si>
  <si>
    <t>UB8</t>
  </si>
  <si>
    <t>UB9</t>
  </si>
  <si>
    <t>UB10</t>
  </si>
  <si>
    <t>UB11</t>
  </si>
  <si>
    <t>UB12</t>
  </si>
  <si>
    <t>EPG0</t>
  </si>
  <si>
    <t>EPG10</t>
  </si>
  <si>
    <t>In water administration</t>
  </si>
  <si>
    <t xml:space="preserve">a) Piperazine: 2.5g/L of water </t>
  </si>
  <si>
    <t>b) Levamisole: 0.8g/L of water</t>
  </si>
  <si>
    <t>C) Lev+Pip: 2.5g Pip +0.8g Lev/L of water</t>
  </si>
  <si>
    <t>Given and assumptions: for a, b, &amp; C</t>
  </si>
  <si>
    <t>Vb</t>
  </si>
  <si>
    <t>Vg</t>
  </si>
  <si>
    <t>ContV</t>
  </si>
  <si>
    <t>DeadV</t>
  </si>
  <si>
    <t>Calculations</t>
  </si>
  <si>
    <t>Piperazine (g)</t>
  </si>
  <si>
    <t>Levamisole (g)</t>
  </si>
  <si>
    <t>Calculation</t>
  </si>
  <si>
    <t>Drev</t>
  </si>
  <si>
    <t>Rev</t>
  </si>
  <si>
    <t>Volume of water a bird drinks over 8 hrs</t>
  </si>
  <si>
    <t>Volume of water (ml) a group of birds drink over 8 hours</t>
  </si>
  <si>
    <t>Contingency volume (ml) required because of wastage</t>
  </si>
  <si>
    <t>Dead volume of Drums (ml)</t>
  </si>
  <si>
    <t>Total volume of water (ml) in the drum to which target drug formulation is added</t>
  </si>
  <si>
    <t>(2.5*Vt)</t>
  </si>
  <si>
    <t>(0.8*Vt)</t>
  </si>
  <si>
    <t>Individual bird live body weight (kg) (group average or Maximum of the group)</t>
  </si>
  <si>
    <t>Totla volume (ml)  of reconstituted drug to be prepared for group of birds= Vad* 20 birds (assuming wastage)</t>
  </si>
  <si>
    <t>Individual bird live body weight (Kg) (group average or Maximum of the group)</t>
  </si>
  <si>
    <t>Vt= Vg+DeadV+ContV</t>
  </si>
  <si>
    <t>LEV/Oral</t>
  </si>
  <si>
    <t>PIP/Oral</t>
  </si>
  <si>
    <t>FLBZ</t>
  </si>
  <si>
    <t>FLB1</t>
  </si>
  <si>
    <t>FLB2</t>
  </si>
  <si>
    <t>FLB3</t>
  </si>
  <si>
    <t>FLB4</t>
  </si>
  <si>
    <t>FLB5</t>
  </si>
  <si>
    <t>FLB6</t>
  </si>
  <si>
    <t>FLB7</t>
  </si>
  <si>
    <t>FLB8</t>
  </si>
  <si>
    <t>FLB9</t>
  </si>
  <si>
    <t>FLB10</t>
  </si>
  <si>
    <t>FLB11</t>
  </si>
  <si>
    <t>FLB12</t>
  </si>
  <si>
    <t>PIP/Water</t>
  </si>
  <si>
    <t>PWB1</t>
  </si>
  <si>
    <t>PWB2</t>
  </si>
  <si>
    <t>PWB3</t>
  </si>
  <si>
    <t>PWB4</t>
  </si>
  <si>
    <t>PWB5</t>
  </si>
  <si>
    <t>PWB6</t>
  </si>
  <si>
    <t>PWB7</t>
  </si>
  <si>
    <t>PWB8</t>
  </si>
  <si>
    <t>PWB9</t>
  </si>
  <si>
    <t>PWB10</t>
  </si>
  <si>
    <t>PWB11</t>
  </si>
  <si>
    <t>PWB12</t>
  </si>
  <si>
    <t>LPWB1</t>
  </si>
  <si>
    <t>LPWB2</t>
  </si>
  <si>
    <t>LPWB3</t>
  </si>
  <si>
    <t>LPWB4</t>
  </si>
  <si>
    <t>LPWB5</t>
  </si>
  <si>
    <t>LPWB6</t>
  </si>
  <si>
    <t>LPWB7</t>
  </si>
  <si>
    <t>LPWB8</t>
  </si>
  <si>
    <t>LPWB9</t>
  </si>
  <si>
    <t>LPWB10</t>
  </si>
  <si>
    <t>LPWB11</t>
  </si>
  <si>
    <t>LPWB12</t>
  </si>
  <si>
    <t>LEV-PIP/Water</t>
  </si>
  <si>
    <t>LOB1</t>
  </si>
  <si>
    <t>LOB2</t>
  </si>
  <si>
    <t>LOB3</t>
  </si>
  <si>
    <t>LOB4</t>
  </si>
  <si>
    <t>LOB5</t>
  </si>
  <si>
    <t>LOB6</t>
  </si>
  <si>
    <t>LOB7</t>
  </si>
  <si>
    <t>LOB8</t>
  </si>
  <si>
    <t>LOB9</t>
  </si>
  <si>
    <t>LOB10</t>
  </si>
  <si>
    <t>LOB11</t>
  </si>
  <si>
    <t>LOB12</t>
  </si>
  <si>
    <t>POB1</t>
  </si>
  <si>
    <t>POB2</t>
  </si>
  <si>
    <t>POB3</t>
  </si>
  <si>
    <t>POB4</t>
  </si>
  <si>
    <t>POB5</t>
  </si>
  <si>
    <t>POB6</t>
  </si>
  <si>
    <t>POB7</t>
  </si>
  <si>
    <t>POB8</t>
  </si>
  <si>
    <t>POB9</t>
  </si>
  <si>
    <t>POB10</t>
  </si>
  <si>
    <t>POB11</t>
  </si>
  <si>
    <t>POB12</t>
  </si>
  <si>
    <t>Group details</t>
  </si>
  <si>
    <t>Bird Id</t>
  </si>
  <si>
    <t>LPOB1</t>
  </si>
  <si>
    <t>LPOB2</t>
  </si>
  <si>
    <t>LPOB3</t>
  </si>
  <si>
    <t>LPOB4</t>
  </si>
  <si>
    <t>LPOB5</t>
  </si>
  <si>
    <t>LPOB6</t>
  </si>
  <si>
    <t>LPOB7</t>
  </si>
  <si>
    <t>LPOB8</t>
  </si>
  <si>
    <t>LPOB9</t>
  </si>
  <si>
    <t>LPOB10</t>
  </si>
  <si>
    <t>LPOB11</t>
  </si>
  <si>
    <t>LPOB12</t>
  </si>
  <si>
    <t>LWB1</t>
  </si>
  <si>
    <t>LWB2</t>
  </si>
  <si>
    <t>LWB3</t>
  </si>
  <si>
    <t>LWB4</t>
  </si>
  <si>
    <t>LWB5</t>
  </si>
  <si>
    <t>LWB6</t>
  </si>
  <si>
    <t>LWB7</t>
  </si>
  <si>
    <t>LWB8</t>
  </si>
  <si>
    <t>LWB9</t>
  </si>
  <si>
    <t>LWB10</t>
  </si>
  <si>
    <t>LWB11</t>
  </si>
  <si>
    <t>LWB12</t>
  </si>
  <si>
    <t>Untreated</t>
  </si>
  <si>
    <t>Replication</t>
  </si>
  <si>
    <t>Embryonated</t>
  </si>
  <si>
    <t>R1</t>
  </si>
  <si>
    <t>R2</t>
  </si>
  <si>
    <t>R3</t>
  </si>
  <si>
    <t>R4</t>
  </si>
  <si>
    <t>R5</t>
  </si>
  <si>
    <t>Unembryonated/dead</t>
  </si>
  <si>
    <t>Vermiform</t>
  </si>
  <si>
    <t>Early develiopment</t>
  </si>
  <si>
    <t>Abnormal/dead</t>
  </si>
  <si>
    <t>Number of female worms used</t>
  </si>
  <si>
    <t>%Dead/Abnormal</t>
  </si>
  <si>
    <t>LEV</t>
  </si>
  <si>
    <t>PIP</t>
  </si>
  <si>
    <t>LEV-PIP</t>
  </si>
  <si>
    <t>UC</t>
  </si>
  <si>
    <t>Treatment</t>
  </si>
  <si>
    <t>Untreated controls</t>
  </si>
  <si>
    <t>Anthelmintic</t>
  </si>
  <si>
    <t>Route</t>
  </si>
  <si>
    <t>Oral</t>
  </si>
  <si>
    <t>Feed</t>
  </si>
  <si>
    <t>Water</t>
  </si>
  <si>
    <t>Adult worm count</t>
  </si>
  <si>
    <t>Histotrophic larvae count</t>
  </si>
  <si>
    <t xml:space="preserve">Lumenal larvae count </t>
  </si>
  <si>
    <t>Total worm count</t>
  </si>
  <si>
    <t>LEV-PIP/Oral</t>
  </si>
  <si>
    <t>LEV/Water</t>
  </si>
  <si>
    <t>%Undeveloped</t>
  </si>
  <si>
    <t>%Early development</t>
  </si>
  <si>
    <t>%Vermiform</t>
  </si>
  <si>
    <t>%Embryonated</t>
  </si>
  <si>
    <t>EPG</t>
  </si>
  <si>
    <t>Eggs per gram of excreta</t>
  </si>
  <si>
    <t>Pre-tretament EPG</t>
  </si>
  <si>
    <t>Post-treatment EPG</t>
  </si>
  <si>
    <t>levamisole</t>
  </si>
  <si>
    <t>piperazine</t>
  </si>
  <si>
    <t>flubendazole</t>
  </si>
  <si>
    <t>Isolate (UNE 2020-QLD-2)</t>
  </si>
  <si>
    <t>An A. galli isolate originally isolated from naturally infected free-range laying hens from a commercial poultry farm in Queensland</t>
  </si>
  <si>
    <t>levamisole-piprazine combination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</si>
</sst>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13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2"/>
      <color theme="9"/>
      <name val="Calibri"/>
      <family val="2"/>
      <scheme val="minor"/>
    </font>
    <font>
      <b/>
      <sz val="11"/>
      <color theme="9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5" fillId="0" borderId="0" xfId="0" applyFont="1"/>
    <xf numFmtId="0" fontId="6" fillId="0" borderId="0" xfId="0" applyFont="1" applyAlignment="1">
      <alignment horizontal="right"/>
    </xf>
    <xf numFmtId="0" fontId="7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4" fillId="0" borderId="0" xfId="0" applyFont="1"/>
    <xf numFmtId="0" fontId="9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2" fillId="0" borderId="0" xfId="0" applyFont="1"/>
    <xf numFmtId="0" fontId="1" fillId="0" borderId="0" xfId="0" applyFont="1"/>
    <xf numFmtId="0" fontId="11" fillId="0" borderId="0" xfId="0" applyFont="1"/>
    <xf numFmtId="0" fontId="10" fillId="0" borderId="1" xfId="0" applyFont="1" applyBorder="1"/>
    <xf numFmtId="0" fontId="6" fillId="0" borderId="0" xfId="0" applyFont="1" applyFill="1"/>
    <xf numFmtId="0" fontId="8" fillId="0" borderId="0" xfId="0" applyFont="1" applyFill="1"/>
    <xf numFmtId="0" fontId="5" fillId="0" borderId="0" xfId="0" applyFont="1" applyFill="1"/>
    <xf numFmtId="0" fontId="13" fillId="0" borderId="0" xfId="0" applyFont="1"/>
    <xf numFmtId="0" fontId="14" fillId="0" borderId="0" xfId="0" applyFont="1"/>
    <xf numFmtId="0" fontId="12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8" fillId="0" borderId="0" xfId="0" applyFont="1"/>
    <xf numFmtId="0" fontId="19" fillId="0" borderId="0" xfId="0" applyFont="1" applyFill="1"/>
    <xf numFmtId="0" fontId="19" fillId="0" borderId="0" xfId="0" applyFont="1"/>
    <xf numFmtId="0" fontId="18" fillId="2" borderId="0" xfId="0" applyFont="1" applyFill="1"/>
    <xf numFmtId="0" fontId="17" fillId="2" borderId="0" xfId="0" applyFont="1" applyFill="1"/>
    <xf numFmtId="0" fontId="20" fillId="0" borderId="0" xfId="0" applyFont="1" applyFill="1"/>
    <xf numFmtId="0" fontId="21" fillId="0" borderId="0" xfId="0" applyFont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left"/>
    </xf>
    <xf numFmtId="0" fontId="22" fillId="0" borderId="0" xfId="0" applyFont="1"/>
    <xf numFmtId="0" fontId="10" fillId="0" borderId="1" xfId="0" applyFont="1" applyBorder="1" applyAlignment="1">
      <alignment horizontal="center"/>
    </xf>
    <xf numFmtId="0" fontId="23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1"/>
  <sheetViews>
    <sheetView topLeftCell="A21" workbookViewId="0">
      <selection activeCell="C25" sqref="C25"/>
    </sheetView>
  </sheetViews>
  <sheetFormatPr defaultRowHeight="15.5" x14ac:dyDescent="0.35"/>
  <cols>
    <col min="1" max="1" width="24.75" customWidth="1"/>
    <col min="2" max="2" width="14.5" customWidth="1"/>
    <col min="3" max="3" width="57.83203125" customWidth="1"/>
    <col min="4" max="4" width="15.08203125" customWidth="1"/>
  </cols>
  <sheetData>
    <row r="1" spans="1:9" s="19" customFormat="1" ht="18.5" x14ac:dyDescent="0.45">
      <c r="A1" s="17" t="s">
        <v>37</v>
      </c>
      <c r="B1" s="18"/>
    </row>
    <row r="2" spans="1:9" s="16" customFormat="1" ht="14.5" x14ac:dyDescent="0.35">
      <c r="A2" s="24" t="s">
        <v>38</v>
      </c>
      <c r="B2" s="14"/>
      <c r="C2" s="15"/>
    </row>
    <row r="3" spans="1:9" s="7" customFormat="1" ht="14.5" x14ac:dyDescent="0.35">
      <c r="A3" s="25" t="s">
        <v>39</v>
      </c>
      <c r="C3" s="23"/>
    </row>
    <row r="4" spans="1:9" s="4" customFormat="1" ht="14.5" x14ac:dyDescent="0.35">
      <c r="A4" s="25" t="s">
        <v>40</v>
      </c>
    </row>
    <row r="5" spans="1:9" s="30" customFormat="1" ht="14.5" x14ac:dyDescent="0.35">
      <c r="A5" s="30" t="s">
        <v>41</v>
      </c>
    </row>
    <row r="6" spans="1:9" s="1" customFormat="1" ht="14.5" x14ac:dyDescent="0.35">
      <c r="A6" s="1" t="s">
        <v>42</v>
      </c>
      <c r="B6" s="2">
        <v>60</v>
      </c>
      <c r="C6" s="9" t="s">
        <v>52</v>
      </c>
    </row>
    <row r="7" spans="1:9" s="1" customFormat="1" ht="14.5" x14ac:dyDescent="0.35">
      <c r="A7" s="1" t="s">
        <v>43</v>
      </c>
      <c r="B7" s="1">
        <f>B6*12</f>
        <v>720</v>
      </c>
      <c r="C7" s="1" t="s">
        <v>53</v>
      </c>
    </row>
    <row r="8" spans="1:9" s="1" customFormat="1" ht="14.5" x14ac:dyDescent="0.35">
      <c r="A8" s="1" t="s">
        <v>44</v>
      </c>
      <c r="B8" s="5">
        <v>0</v>
      </c>
      <c r="C8" s="11" t="s">
        <v>54</v>
      </c>
    </row>
    <row r="9" spans="1:9" s="1" customFormat="1" ht="14.5" x14ac:dyDescent="0.35">
      <c r="A9" s="1" t="s">
        <v>45</v>
      </c>
      <c r="B9" s="5">
        <v>4280</v>
      </c>
      <c r="C9" s="6" t="s">
        <v>55</v>
      </c>
    </row>
    <row r="10" spans="1:9" s="1" customFormat="1" ht="14.5" x14ac:dyDescent="0.35">
      <c r="A10" s="3" t="s">
        <v>2</v>
      </c>
      <c r="B10" s="5">
        <f>B7+B8+B9</f>
        <v>5000</v>
      </c>
      <c r="C10" s="1" t="s">
        <v>56</v>
      </c>
      <c r="D10" s="1" t="s">
        <v>62</v>
      </c>
      <c r="I10" s="10"/>
    </row>
    <row r="11" spans="1:9" s="1" customFormat="1" ht="14.5" x14ac:dyDescent="0.35">
      <c r="A11" s="4" t="s">
        <v>46</v>
      </c>
      <c r="B11" s="2"/>
      <c r="C11" s="4"/>
      <c r="D11" s="4"/>
      <c r="E11" s="4"/>
    </row>
    <row r="12" spans="1:9" s="1" customFormat="1" ht="14.5" x14ac:dyDescent="0.35">
      <c r="A12" s="10" t="s">
        <v>47</v>
      </c>
      <c r="B12" s="1">
        <f>B10*2.5/1000</f>
        <v>12.5</v>
      </c>
      <c r="C12" s="6" t="s">
        <v>57</v>
      </c>
    </row>
    <row r="13" spans="1:9" s="1" customFormat="1" ht="14.5" x14ac:dyDescent="0.35">
      <c r="A13" s="1" t="s">
        <v>48</v>
      </c>
      <c r="B13" s="1">
        <f>0.8*B10/1000</f>
        <v>4</v>
      </c>
      <c r="C13" s="1" t="s">
        <v>58</v>
      </c>
    </row>
    <row r="14" spans="1:9" s="1" customFormat="1" ht="14.5" x14ac:dyDescent="0.35"/>
    <row r="15" spans="1:9" s="21" customFormat="1" ht="17" x14ac:dyDescent="0.4">
      <c r="A15" s="20" t="s">
        <v>3</v>
      </c>
      <c r="B15" s="20"/>
    </row>
    <row r="16" spans="1:9" s="26" customFormat="1" ht="14.5" x14ac:dyDescent="0.35">
      <c r="A16" s="26" t="s">
        <v>4</v>
      </c>
      <c r="C16" s="26" t="s">
        <v>5</v>
      </c>
    </row>
    <row r="17" spans="1:15" s="1" customFormat="1" ht="14.5" x14ac:dyDescent="0.35">
      <c r="A17" s="1" t="s">
        <v>6</v>
      </c>
      <c r="C17" s="1" t="s">
        <v>7</v>
      </c>
    </row>
    <row r="18" spans="1:15" s="30" customFormat="1" ht="14.5" x14ac:dyDescent="0.35">
      <c r="A18" s="30" t="s">
        <v>8</v>
      </c>
      <c r="B18" s="29"/>
      <c r="C18" s="31"/>
    </row>
    <row r="19" spans="1:15" s="1" customFormat="1" ht="14.5" x14ac:dyDescent="0.35">
      <c r="A19" s="1" t="s">
        <v>0</v>
      </c>
      <c r="B19" s="1">
        <v>100</v>
      </c>
      <c r="C19" s="1" t="s">
        <v>9</v>
      </c>
    </row>
    <row r="20" spans="1:15" s="1" customFormat="1" ht="14.5" x14ac:dyDescent="0.35">
      <c r="A20" s="1" t="s">
        <v>1</v>
      </c>
      <c r="B20" s="5">
        <v>1.85</v>
      </c>
      <c r="C20" s="1" t="s">
        <v>59</v>
      </c>
    </row>
    <row r="21" spans="1:15" s="1" customFormat="1" ht="14.5" x14ac:dyDescent="0.35">
      <c r="A21" s="1" t="s">
        <v>10</v>
      </c>
      <c r="B21" s="5">
        <v>3</v>
      </c>
      <c r="C21" s="1" t="s">
        <v>11</v>
      </c>
    </row>
    <row r="22" spans="1:15" s="1" customFormat="1" ht="14.5" x14ac:dyDescent="0.35">
      <c r="A22" s="1" t="s">
        <v>2</v>
      </c>
      <c r="B22" s="5">
        <f>(B21*20)</f>
        <v>60</v>
      </c>
      <c r="C22" s="8" t="s">
        <v>60</v>
      </c>
    </row>
    <row r="23" spans="1:15" s="1" customFormat="1" ht="14.5" x14ac:dyDescent="0.35">
      <c r="A23" s="1" t="s">
        <v>12</v>
      </c>
      <c r="B23" s="1">
        <f>(B19*B20)</f>
        <v>185</v>
      </c>
      <c r="C23" s="1" t="s">
        <v>13</v>
      </c>
      <c r="D23" s="1" t="s">
        <v>14</v>
      </c>
    </row>
    <row r="24" spans="1:15" s="1" customFormat="1" ht="14.5" x14ac:dyDescent="0.35">
      <c r="A24" s="1" t="s">
        <v>49</v>
      </c>
    </row>
    <row r="25" spans="1:15" s="1" customFormat="1" ht="14.5" x14ac:dyDescent="0.35">
      <c r="A25" s="4" t="s">
        <v>15</v>
      </c>
      <c r="B25" s="1">
        <f>(B23*B22/B21)</f>
        <v>3700</v>
      </c>
      <c r="C25" s="1" t="s">
        <v>16</v>
      </c>
      <c r="D25" s="1" t="s">
        <v>17</v>
      </c>
    </row>
    <row r="26" spans="1:15" s="1" customFormat="1" ht="14.5" x14ac:dyDescent="0.35">
      <c r="A26" s="4" t="s">
        <v>50</v>
      </c>
      <c r="B26" s="4">
        <f>B23/B20</f>
        <v>100</v>
      </c>
      <c r="C26" s="4" t="s">
        <v>21</v>
      </c>
      <c r="D26" s="4"/>
      <c r="E26" s="12"/>
      <c r="F26" s="11"/>
      <c r="G26" s="11"/>
      <c r="H26" s="11"/>
      <c r="I26" s="11"/>
      <c r="J26" s="11"/>
      <c r="K26" s="11"/>
      <c r="L26" s="11"/>
      <c r="M26" s="11"/>
      <c r="N26" s="11"/>
      <c r="O26" s="11"/>
    </row>
    <row r="27" spans="1:15" x14ac:dyDescent="0.35">
      <c r="A27" s="7"/>
      <c r="B27" s="5"/>
      <c r="C27" s="6"/>
      <c r="D27" s="1"/>
    </row>
    <row r="28" spans="1:15" s="27" customFormat="1" x14ac:dyDescent="0.35">
      <c r="A28" s="27" t="s">
        <v>4</v>
      </c>
      <c r="C28" s="27" t="s">
        <v>18</v>
      </c>
    </row>
    <row r="29" spans="1:15" x14ac:dyDescent="0.35">
      <c r="A29" t="s">
        <v>6</v>
      </c>
      <c r="C29" t="s">
        <v>19</v>
      </c>
    </row>
    <row r="30" spans="1:15" s="28" customFormat="1" x14ac:dyDescent="0.35">
      <c r="A30" s="28" t="s">
        <v>8</v>
      </c>
    </row>
    <row r="31" spans="1:15" x14ac:dyDescent="0.35">
      <c r="A31" t="s">
        <v>0</v>
      </c>
      <c r="B31">
        <v>28</v>
      </c>
      <c r="C31" t="s">
        <v>9</v>
      </c>
    </row>
    <row r="32" spans="1:15" x14ac:dyDescent="0.35">
      <c r="A32" t="s">
        <v>1</v>
      </c>
      <c r="B32">
        <v>1.85</v>
      </c>
      <c r="C32" t="s">
        <v>61</v>
      </c>
    </row>
    <row r="33" spans="1:4" x14ac:dyDescent="0.35">
      <c r="A33" t="s">
        <v>10</v>
      </c>
      <c r="B33">
        <v>3</v>
      </c>
      <c r="C33" t="s">
        <v>11</v>
      </c>
    </row>
    <row r="34" spans="1:4" x14ac:dyDescent="0.35">
      <c r="A34" t="s">
        <v>2</v>
      </c>
      <c r="B34">
        <f>(B33*20)</f>
        <v>60</v>
      </c>
      <c r="C34" t="s">
        <v>60</v>
      </c>
    </row>
    <row r="35" spans="1:4" x14ac:dyDescent="0.35">
      <c r="A35" t="s">
        <v>12</v>
      </c>
      <c r="B35">
        <f>(B31*B32)</f>
        <v>51.800000000000004</v>
      </c>
      <c r="C35" t="s">
        <v>13</v>
      </c>
      <c r="D35" t="s">
        <v>14</v>
      </c>
    </row>
    <row r="37" spans="1:4" x14ac:dyDescent="0.35">
      <c r="A37" t="s">
        <v>49</v>
      </c>
    </row>
    <row r="38" spans="1:4" x14ac:dyDescent="0.35">
      <c r="A38" t="s">
        <v>15</v>
      </c>
      <c r="B38">
        <f>(B35*B34/B33)</f>
        <v>1036.0000000000002</v>
      </c>
      <c r="C38" t="s">
        <v>16</v>
      </c>
      <c r="D38" t="s">
        <v>17</v>
      </c>
    </row>
    <row r="39" spans="1:4" x14ac:dyDescent="0.35">
      <c r="A39" t="s">
        <v>51</v>
      </c>
      <c r="B39">
        <f>B35/B32</f>
        <v>28</v>
      </c>
      <c r="C39" t="s">
        <v>21</v>
      </c>
      <c r="D39" t="s">
        <v>22</v>
      </c>
    </row>
    <row r="41" spans="1:4" s="22" customFormat="1" x14ac:dyDescent="0.35">
      <c r="A41" s="22" t="s">
        <v>4</v>
      </c>
      <c r="C41" s="22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tabSelected="1" workbookViewId="0">
      <selection activeCell="B6" sqref="B6"/>
    </sheetView>
  </sheetViews>
  <sheetFormatPr defaultRowHeight="15.5" x14ac:dyDescent="0.35"/>
  <cols>
    <col min="1" max="1" width="24.1640625" customWidth="1"/>
  </cols>
  <sheetData>
    <row r="1" spans="1:2" x14ac:dyDescent="0.35">
      <c r="A1" t="s">
        <v>189</v>
      </c>
      <c r="B1" t="s">
        <v>190</v>
      </c>
    </row>
    <row r="2" spans="1:2" x14ac:dyDescent="0.35">
      <c r="A2" t="s">
        <v>35</v>
      </c>
      <c r="B2" t="s">
        <v>191</v>
      </c>
    </row>
    <row r="3" spans="1:2" x14ac:dyDescent="0.35">
      <c r="A3" t="s">
        <v>36</v>
      </c>
      <c r="B3" t="s">
        <v>192</v>
      </c>
    </row>
    <row r="4" spans="1:2" x14ac:dyDescent="0.35">
      <c r="A4" t="s">
        <v>168</v>
      </c>
      <c r="B4" t="s">
        <v>193</v>
      </c>
    </row>
    <row r="5" spans="1:2" x14ac:dyDescent="0.35">
      <c r="A5" t="s">
        <v>169</v>
      </c>
      <c r="B5" t="s">
        <v>194</v>
      </c>
    </row>
    <row r="6" spans="1:2" x14ac:dyDescent="0.35">
      <c r="A6" t="s">
        <v>170</v>
      </c>
      <c r="B6" t="s">
        <v>198</v>
      </c>
    </row>
    <row r="7" spans="1:2" x14ac:dyDescent="0.35">
      <c r="A7" t="s">
        <v>65</v>
      </c>
      <c r="B7" t="s">
        <v>195</v>
      </c>
    </row>
    <row r="8" spans="1:2" x14ac:dyDescent="0.35">
      <c r="A8" t="s">
        <v>171</v>
      </c>
      <c r="B8" t="s">
        <v>173</v>
      </c>
    </row>
    <row r="9" spans="1:2" x14ac:dyDescent="0.35">
      <c r="A9" t="s">
        <v>196</v>
      </c>
      <c r="B9" t="s">
        <v>197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7"/>
  <sheetViews>
    <sheetView workbookViewId="0">
      <selection activeCell="A74" sqref="A74:A85"/>
    </sheetView>
  </sheetViews>
  <sheetFormatPr defaultRowHeight="15.5" x14ac:dyDescent="0.35"/>
  <sheetData>
    <row r="1" spans="1:10" x14ac:dyDescent="0.35">
      <c r="A1" t="s">
        <v>128</v>
      </c>
      <c r="B1" t="s">
        <v>129</v>
      </c>
      <c r="C1" t="s">
        <v>174</v>
      </c>
      <c r="D1" t="s">
        <v>175</v>
      </c>
      <c r="E1" t="s">
        <v>35</v>
      </c>
      <c r="F1" t="s">
        <v>36</v>
      </c>
      <c r="G1" t="s">
        <v>179</v>
      </c>
      <c r="H1" t="s">
        <v>181</v>
      </c>
      <c r="I1" t="s">
        <v>180</v>
      </c>
      <c r="J1" t="s">
        <v>182</v>
      </c>
    </row>
    <row r="2" spans="1:10" x14ac:dyDescent="0.35">
      <c r="A2" t="s">
        <v>63</v>
      </c>
      <c r="B2" t="s">
        <v>104</v>
      </c>
      <c r="C2" t="s">
        <v>168</v>
      </c>
      <c r="D2" t="s">
        <v>176</v>
      </c>
      <c r="E2">
        <v>200</v>
      </c>
      <c r="F2">
        <v>0</v>
      </c>
      <c r="G2">
        <v>0</v>
      </c>
      <c r="H2">
        <v>0</v>
      </c>
      <c r="I2">
        <v>0</v>
      </c>
      <c r="J2">
        <v>0</v>
      </c>
    </row>
    <row r="3" spans="1:10" x14ac:dyDescent="0.35">
      <c r="A3" t="s">
        <v>63</v>
      </c>
      <c r="B3" t="s">
        <v>105</v>
      </c>
      <c r="C3" t="s">
        <v>168</v>
      </c>
      <c r="D3" t="s">
        <v>176</v>
      </c>
      <c r="E3">
        <v>120</v>
      </c>
      <c r="F3">
        <v>0</v>
      </c>
      <c r="G3">
        <v>0</v>
      </c>
      <c r="H3">
        <v>0</v>
      </c>
      <c r="I3">
        <v>0</v>
      </c>
      <c r="J3">
        <v>0</v>
      </c>
    </row>
    <row r="4" spans="1:10" x14ac:dyDescent="0.35">
      <c r="A4" t="s">
        <v>63</v>
      </c>
      <c r="B4" t="s">
        <v>106</v>
      </c>
      <c r="C4" t="s">
        <v>168</v>
      </c>
      <c r="D4" t="s">
        <v>176</v>
      </c>
      <c r="E4">
        <v>280</v>
      </c>
      <c r="F4">
        <v>0</v>
      </c>
      <c r="G4">
        <v>0</v>
      </c>
      <c r="H4">
        <v>0</v>
      </c>
      <c r="I4">
        <v>0</v>
      </c>
      <c r="J4">
        <v>0</v>
      </c>
    </row>
    <row r="5" spans="1:10" x14ac:dyDescent="0.35">
      <c r="A5" t="s">
        <v>63</v>
      </c>
      <c r="B5" t="s">
        <v>107</v>
      </c>
      <c r="C5" t="s">
        <v>168</v>
      </c>
      <c r="D5" t="s">
        <v>176</v>
      </c>
      <c r="E5">
        <v>360</v>
      </c>
      <c r="F5">
        <v>0</v>
      </c>
      <c r="G5">
        <v>0</v>
      </c>
      <c r="H5">
        <v>0</v>
      </c>
      <c r="I5">
        <v>0</v>
      </c>
      <c r="J5">
        <v>0</v>
      </c>
    </row>
    <row r="6" spans="1:10" x14ac:dyDescent="0.35">
      <c r="A6" t="s">
        <v>63</v>
      </c>
      <c r="B6" t="s">
        <v>108</v>
      </c>
      <c r="C6" t="s">
        <v>168</v>
      </c>
      <c r="D6" t="s">
        <v>176</v>
      </c>
      <c r="E6">
        <v>80</v>
      </c>
      <c r="F6">
        <v>0</v>
      </c>
      <c r="G6">
        <v>0</v>
      </c>
      <c r="H6">
        <v>0</v>
      </c>
      <c r="I6">
        <v>0</v>
      </c>
      <c r="J6">
        <v>0</v>
      </c>
    </row>
    <row r="7" spans="1:10" x14ac:dyDescent="0.35">
      <c r="A7" t="s">
        <v>63</v>
      </c>
      <c r="B7" t="s">
        <v>109</v>
      </c>
      <c r="C7" t="s">
        <v>168</v>
      </c>
      <c r="D7" t="s">
        <v>176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</row>
    <row r="8" spans="1:10" x14ac:dyDescent="0.35">
      <c r="A8" t="s">
        <v>63</v>
      </c>
      <c r="B8" t="s">
        <v>110</v>
      </c>
      <c r="C8" t="s">
        <v>168</v>
      </c>
      <c r="D8" t="s">
        <v>176</v>
      </c>
      <c r="E8">
        <v>40</v>
      </c>
      <c r="F8">
        <v>0</v>
      </c>
      <c r="G8">
        <v>0</v>
      </c>
      <c r="H8">
        <v>0</v>
      </c>
      <c r="I8">
        <v>0</v>
      </c>
      <c r="J8">
        <v>0</v>
      </c>
    </row>
    <row r="9" spans="1:10" x14ac:dyDescent="0.35">
      <c r="A9" t="s">
        <v>63</v>
      </c>
      <c r="B9" t="s">
        <v>111</v>
      </c>
      <c r="C9" t="s">
        <v>168</v>
      </c>
      <c r="D9" t="s">
        <v>176</v>
      </c>
      <c r="E9">
        <v>280</v>
      </c>
      <c r="F9">
        <v>0</v>
      </c>
      <c r="G9">
        <v>0</v>
      </c>
      <c r="H9">
        <v>0</v>
      </c>
      <c r="I9">
        <v>2</v>
      </c>
      <c r="J9">
        <v>2</v>
      </c>
    </row>
    <row r="10" spans="1:10" x14ac:dyDescent="0.35">
      <c r="A10" t="s">
        <v>63</v>
      </c>
      <c r="B10" t="s">
        <v>112</v>
      </c>
      <c r="C10" t="s">
        <v>168</v>
      </c>
      <c r="D10" t="s">
        <v>176</v>
      </c>
      <c r="E10">
        <v>120</v>
      </c>
      <c r="F10">
        <v>0</v>
      </c>
      <c r="G10">
        <v>0</v>
      </c>
      <c r="H10">
        <v>0</v>
      </c>
      <c r="I10">
        <v>0</v>
      </c>
      <c r="J10">
        <v>0</v>
      </c>
    </row>
    <row r="11" spans="1:10" x14ac:dyDescent="0.35">
      <c r="A11" t="s">
        <v>63</v>
      </c>
      <c r="B11" t="s">
        <v>113</v>
      </c>
      <c r="C11" t="s">
        <v>168</v>
      </c>
      <c r="D11" t="s">
        <v>176</v>
      </c>
      <c r="E11">
        <v>40</v>
      </c>
      <c r="F11">
        <v>0</v>
      </c>
      <c r="G11">
        <v>0</v>
      </c>
      <c r="H11">
        <v>0</v>
      </c>
      <c r="I11">
        <v>0</v>
      </c>
      <c r="J11">
        <v>0</v>
      </c>
    </row>
    <row r="12" spans="1:10" x14ac:dyDescent="0.35">
      <c r="A12" t="s">
        <v>63</v>
      </c>
      <c r="B12" t="s">
        <v>114</v>
      </c>
      <c r="C12" t="s">
        <v>168</v>
      </c>
      <c r="D12" t="s">
        <v>176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</row>
    <row r="13" spans="1:10" x14ac:dyDescent="0.35">
      <c r="A13" t="s">
        <v>63</v>
      </c>
      <c r="B13" t="s">
        <v>115</v>
      </c>
      <c r="C13" t="s">
        <v>168</v>
      </c>
      <c r="D13" t="s">
        <v>176</v>
      </c>
      <c r="E13">
        <v>280</v>
      </c>
      <c r="F13">
        <v>0</v>
      </c>
      <c r="G13">
        <v>0</v>
      </c>
      <c r="H13">
        <v>0</v>
      </c>
      <c r="I13">
        <v>0</v>
      </c>
      <c r="J13">
        <v>0</v>
      </c>
    </row>
    <row r="14" spans="1:10" x14ac:dyDescent="0.35">
      <c r="A14" t="s">
        <v>64</v>
      </c>
      <c r="B14" t="s">
        <v>116</v>
      </c>
      <c r="C14" t="s">
        <v>169</v>
      </c>
      <c r="D14" t="s">
        <v>176</v>
      </c>
      <c r="E14">
        <v>320</v>
      </c>
      <c r="F14">
        <v>0</v>
      </c>
      <c r="G14">
        <v>0</v>
      </c>
      <c r="H14">
        <v>0</v>
      </c>
      <c r="I14">
        <v>2</v>
      </c>
      <c r="J14">
        <v>2</v>
      </c>
    </row>
    <row r="15" spans="1:10" x14ac:dyDescent="0.35">
      <c r="A15" t="s">
        <v>64</v>
      </c>
      <c r="B15" t="s">
        <v>117</v>
      </c>
      <c r="C15" t="s">
        <v>169</v>
      </c>
      <c r="D15" t="s">
        <v>176</v>
      </c>
      <c r="E15">
        <v>120</v>
      </c>
      <c r="F15">
        <v>0</v>
      </c>
      <c r="G15">
        <v>0</v>
      </c>
      <c r="H15">
        <v>0</v>
      </c>
      <c r="I15">
        <v>0</v>
      </c>
      <c r="J15">
        <v>0</v>
      </c>
    </row>
    <row r="16" spans="1:10" x14ac:dyDescent="0.35">
      <c r="A16" t="s">
        <v>64</v>
      </c>
      <c r="B16" t="s">
        <v>118</v>
      </c>
      <c r="C16" t="s">
        <v>169</v>
      </c>
      <c r="D16" t="s">
        <v>176</v>
      </c>
      <c r="E16">
        <v>200</v>
      </c>
      <c r="F16">
        <v>0</v>
      </c>
      <c r="G16">
        <v>0</v>
      </c>
      <c r="H16">
        <v>1</v>
      </c>
      <c r="I16">
        <v>3</v>
      </c>
      <c r="J16">
        <v>4</v>
      </c>
    </row>
    <row r="17" spans="1:10" x14ac:dyDescent="0.35">
      <c r="A17" t="s">
        <v>64</v>
      </c>
      <c r="B17" t="s">
        <v>119</v>
      </c>
      <c r="C17" t="s">
        <v>169</v>
      </c>
      <c r="D17" t="s">
        <v>176</v>
      </c>
      <c r="E17">
        <v>360</v>
      </c>
      <c r="F17">
        <v>0</v>
      </c>
      <c r="G17">
        <v>0</v>
      </c>
      <c r="H17">
        <v>0</v>
      </c>
      <c r="I17">
        <v>0</v>
      </c>
      <c r="J17">
        <v>0</v>
      </c>
    </row>
    <row r="18" spans="1:10" x14ac:dyDescent="0.35">
      <c r="A18" t="s">
        <v>64</v>
      </c>
      <c r="B18" t="s">
        <v>120</v>
      </c>
      <c r="C18" t="s">
        <v>169</v>
      </c>
      <c r="D18" t="s">
        <v>176</v>
      </c>
      <c r="E18">
        <v>0</v>
      </c>
      <c r="F18">
        <v>0</v>
      </c>
      <c r="G18">
        <v>0</v>
      </c>
      <c r="H18">
        <v>4</v>
      </c>
      <c r="I18">
        <v>2</v>
      </c>
      <c r="J18">
        <v>6</v>
      </c>
    </row>
    <row r="19" spans="1:10" x14ac:dyDescent="0.35">
      <c r="A19" t="s">
        <v>64</v>
      </c>
      <c r="B19" t="s">
        <v>121</v>
      </c>
      <c r="C19" t="s">
        <v>169</v>
      </c>
      <c r="D19" t="s">
        <v>176</v>
      </c>
      <c r="E19">
        <v>440</v>
      </c>
      <c r="F19">
        <v>0</v>
      </c>
      <c r="G19">
        <v>0</v>
      </c>
      <c r="H19">
        <v>0</v>
      </c>
      <c r="I19">
        <v>0</v>
      </c>
      <c r="J19">
        <v>0</v>
      </c>
    </row>
    <row r="20" spans="1:10" x14ac:dyDescent="0.35">
      <c r="A20" t="s">
        <v>64</v>
      </c>
      <c r="B20" t="s">
        <v>122</v>
      </c>
      <c r="C20" t="s">
        <v>169</v>
      </c>
      <c r="D20" t="s">
        <v>176</v>
      </c>
      <c r="E20">
        <v>40</v>
      </c>
      <c r="F20">
        <v>0</v>
      </c>
      <c r="G20">
        <v>0</v>
      </c>
      <c r="H20">
        <v>0</v>
      </c>
      <c r="I20">
        <v>0</v>
      </c>
      <c r="J20">
        <v>0</v>
      </c>
    </row>
    <row r="21" spans="1:10" x14ac:dyDescent="0.35">
      <c r="A21" t="s">
        <v>64</v>
      </c>
      <c r="B21" t="s">
        <v>123</v>
      </c>
      <c r="C21" t="s">
        <v>169</v>
      </c>
      <c r="D21" t="s">
        <v>176</v>
      </c>
      <c r="E21">
        <v>160</v>
      </c>
      <c r="F21">
        <v>40</v>
      </c>
      <c r="G21">
        <v>3</v>
      </c>
      <c r="H21">
        <v>0</v>
      </c>
      <c r="I21">
        <v>5</v>
      </c>
      <c r="J21">
        <v>8</v>
      </c>
    </row>
    <row r="22" spans="1:10" x14ac:dyDescent="0.35">
      <c r="A22" t="s">
        <v>64</v>
      </c>
      <c r="B22" t="s">
        <v>124</v>
      </c>
      <c r="C22" t="s">
        <v>169</v>
      </c>
      <c r="D22" t="s">
        <v>176</v>
      </c>
      <c r="E22">
        <v>120</v>
      </c>
      <c r="F22">
        <v>0</v>
      </c>
      <c r="G22">
        <v>0</v>
      </c>
      <c r="H22">
        <v>0</v>
      </c>
      <c r="I22">
        <v>0</v>
      </c>
      <c r="J22">
        <v>0</v>
      </c>
    </row>
    <row r="23" spans="1:10" x14ac:dyDescent="0.35">
      <c r="A23" t="s">
        <v>64</v>
      </c>
      <c r="B23" t="s">
        <v>125</v>
      </c>
      <c r="C23" t="s">
        <v>169</v>
      </c>
      <c r="D23" t="s">
        <v>176</v>
      </c>
      <c r="E23">
        <v>0</v>
      </c>
      <c r="F23">
        <v>0</v>
      </c>
      <c r="G23">
        <v>0</v>
      </c>
      <c r="H23">
        <v>2</v>
      </c>
      <c r="I23">
        <v>0</v>
      </c>
      <c r="J23">
        <v>2</v>
      </c>
    </row>
    <row r="24" spans="1:10" x14ac:dyDescent="0.35">
      <c r="A24" t="s">
        <v>64</v>
      </c>
      <c r="B24" t="s">
        <v>126</v>
      </c>
      <c r="C24" t="s">
        <v>169</v>
      </c>
      <c r="D24" t="s">
        <v>176</v>
      </c>
      <c r="E24">
        <v>120</v>
      </c>
      <c r="F24">
        <v>0</v>
      </c>
      <c r="G24">
        <v>0</v>
      </c>
      <c r="H24">
        <v>0</v>
      </c>
      <c r="I24">
        <v>0</v>
      </c>
      <c r="J24">
        <v>0</v>
      </c>
    </row>
    <row r="25" spans="1:10" x14ac:dyDescent="0.35">
      <c r="A25" t="s">
        <v>64</v>
      </c>
      <c r="B25" t="s">
        <v>127</v>
      </c>
      <c r="C25" t="s">
        <v>169</v>
      </c>
      <c r="D25" t="s">
        <v>176</v>
      </c>
      <c r="E25">
        <v>40</v>
      </c>
      <c r="F25">
        <v>0</v>
      </c>
      <c r="G25">
        <v>1</v>
      </c>
      <c r="H25">
        <v>0</v>
      </c>
      <c r="I25">
        <v>0</v>
      </c>
      <c r="J25">
        <v>1</v>
      </c>
    </row>
    <row r="26" spans="1:10" x14ac:dyDescent="0.35">
      <c r="A26" t="s">
        <v>183</v>
      </c>
      <c r="B26" t="s">
        <v>130</v>
      </c>
      <c r="C26" t="s">
        <v>170</v>
      </c>
      <c r="D26" t="s">
        <v>176</v>
      </c>
      <c r="E26">
        <v>280</v>
      </c>
      <c r="F26">
        <v>0</v>
      </c>
      <c r="G26">
        <v>0</v>
      </c>
      <c r="H26">
        <v>0</v>
      </c>
      <c r="I26">
        <v>0</v>
      </c>
      <c r="J26">
        <v>0</v>
      </c>
    </row>
    <row r="27" spans="1:10" x14ac:dyDescent="0.35">
      <c r="A27" t="s">
        <v>183</v>
      </c>
      <c r="B27" t="s">
        <v>131</v>
      </c>
      <c r="C27" t="s">
        <v>170</v>
      </c>
      <c r="D27" t="s">
        <v>176</v>
      </c>
      <c r="E27">
        <v>400</v>
      </c>
      <c r="F27">
        <v>0</v>
      </c>
      <c r="G27">
        <v>0</v>
      </c>
      <c r="H27">
        <v>0</v>
      </c>
      <c r="I27">
        <v>0</v>
      </c>
      <c r="J27">
        <v>0</v>
      </c>
    </row>
    <row r="28" spans="1:10" x14ac:dyDescent="0.35">
      <c r="A28" t="s">
        <v>183</v>
      </c>
      <c r="B28" t="s">
        <v>132</v>
      </c>
      <c r="C28" t="s">
        <v>170</v>
      </c>
      <c r="D28" t="s">
        <v>176</v>
      </c>
      <c r="E28">
        <v>160</v>
      </c>
      <c r="F28">
        <v>0</v>
      </c>
      <c r="G28">
        <v>0</v>
      </c>
      <c r="H28">
        <v>0</v>
      </c>
      <c r="I28">
        <v>0</v>
      </c>
      <c r="J28">
        <v>0</v>
      </c>
    </row>
    <row r="29" spans="1:10" x14ac:dyDescent="0.35">
      <c r="A29" t="s">
        <v>183</v>
      </c>
      <c r="B29" t="s">
        <v>133</v>
      </c>
      <c r="C29" t="s">
        <v>170</v>
      </c>
      <c r="D29" t="s">
        <v>176</v>
      </c>
      <c r="E29">
        <v>40</v>
      </c>
      <c r="F29">
        <v>0</v>
      </c>
      <c r="G29">
        <v>0</v>
      </c>
      <c r="H29">
        <v>0</v>
      </c>
      <c r="I29">
        <v>0</v>
      </c>
      <c r="J29">
        <v>0</v>
      </c>
    </row>
    <row r="30" spans="1:10" x14ac:dyDescent="0.35">
      <c r="A30" t="s">
        <v>183</v>
      </c>
      <c r="B30" t="s">
        <v>134</v>
      </c>
      <c r="C30" t="s">
        <v>170</v>
      </c>
      <c r="D30" t="s">
        <v>176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</row>
    <row r="31" spans="1:10" x14ac:dyDescent="0.35">
      <c r="A31" t="s">
        <v>183</v>
      </c>
      <c r="B31" t="s">
        <v>135</v>
      </c>
      <c r="C31" t="s">
        <v>170</v>
      </c>
      <c r="D31" t="s">
        <v>176</v>
      </c>
      <c r="E31">
        <v>240</v>
      </c>
      <c r="F31">
        <v>0</v>
      </c>
      <c r="G31">
        <v>0</v>
      </c>
      <c r="H31">
        <v>0</v>
      </c>
      <c r="I31">
        <v>0</v>
      </c>
      <c r="J31">
        <v>0</v>
      </c>
    </row>
    <row r="32" spans="1:10" x14ac:dyDescent="0.35">
      <c r="A32" t="s">
        <v>183</v>
      </c>
      <c r="B32" t="s">
        <v>136</v>
      </c>
      <c r="C32" t="s">
        <v>170</v>
      </c>
      <c r="D32" t="s">
        <v>176</v>
      </c>
      <c r="E32">
        <v>360</v>
      </c>
      <c r="F32">
        <v>0</v>
      </c>
      <c r="G32">
        <v>0</v>
      </c>
      <c r="H32">
        <v>0</v>
      </c>
      <c r="I32">
        <v>0</v>
      </c>
      <c r="J32">
        <v>0</v>
      </c>
    </row>
    <row r="33" spans="1:10" x14ac:dyDescent="0.35">
      <c r="A33" t="s">
        <v>183</v>
      </c>
      <c r="B33" t="s">
        <v>137</v>
      </c>
      <c r="C33" t="s">
        <v>170</v>
      </c>
      <c r="D33" t="s">
        <v>176</v>
      </c>
      <c r="E33">
        <v>120</v>
      </c>
      <c r="F33">
        <v>0</v>
      </c>
      <c r="G33">
        <v>0</v>
      </c>
      <c r="H33">
        <v>0</v>
      </c>
      <c r="I33">
        <v>0</v>
      </c>
      <c r="J33">
        <v>0</v>
      </c>
    </row>
    <row r="34" spans="1:10" x14ac:dyDescent="0.35">
      <c r="A34" t="s">
        <v>183</v>
      </c>
      <c r="B34" t="s">
        <v>138</v>
      </c>
      <c r="C34" t="s">
        <v>170</v>
      </c>
      <c r="D34" t="s">
        <v>176</v>
      </c>
      <c r="E34">
        <v>80</v>
      </c>
      <c r="F34">
        <v>0</v>
      </c>
      <c r="G34">
        <v>0</v>
      </c>
      <c r="H34">
        <v>0</v>
      </c>
      <c r="I34">
        <v>0</v>
      </c>
      <c r="J34">
        <v>0</v>
      </c>
    </row>
    <row r="35" spans="1:10" x14ac:dyDescent="0.35">
      <c r="A35" t="s">
        <v>183</v>
      </c>
      <c r="B35" t="s">
        <v>139</v>
      </c>
      <c r="C35" t="s">
        <v>170</v>
      </c>
      <c r="D35" t="s">
        <v>176</v>
      </c>
      <c r="E35">
        <v>560</v>
      </c>
      <c r="F35">
        <v>0</v>
      </c>
      <c r="G35">
        <v>0</v>
      </c>
      <c r="H35">
        <v>0</v>
      </c>
      <c r="I35">
        <v>0</v>
      </c>
      <c r="J35">
        <v>0</v>
      </c>
    </row>
    <row r="36" spans="1:10" x14ac:dyDescent="0.35">
      <c r="A36" t="s">
        <v>183</v>
      </c>
      <c r="B36" t="s">
        <v>140</v>
      </c>
      <c r="C36" t="s">
        <v>170</v>
      </c>
      <c r="D36" t="s">
        <v>176</v>
      </c>
      <c r="E36">
        <v>120</v>
      </c>
      <c r="F36">
        <v>0</v>
      </c>
      <c r="G36">
        <v>0</v>
      </c>
      <c r="H36">
        <v>0</v>
      </c>
      <c r="I36">
        <v>0</v>
      </c>
      <c r="J36">
        <v>0</v>
      </c>
    </row>
    <row r="37" spans="1:10" x14ac:dyDescent="0.35">
      <c r="A37" t="s">
        <v>183</v>
      </c>
      <c r="B37" t="s">
        <v>141</v>
      </c>
      <c r="C37" t="s">
        <v>170</v>
      </c>
      <c r="D37" t="s">
        <v>176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</row>
    <row r="38" spans="1:10" x14ac:dyDescent="0.35">
      <c r="A38" t="s">
        <v>65</v>
      </c>
      <c r="B38" t="s">
        <v>66</v>
      </c>
      <c r="C38" t="s">
        <v>65</v>
      </c>
      <c r="D38" t="s">
        <v>177</v>
      </c>
      <c r="E38">
        <v>80</v>
      </c>
      <c r="F38">
        <v>0</v>
      </c>
      <c r="G38">
        <v>0</v>
      </c>
      <c r="H38">
        <v>0</v>
      </c>
      <c r="I38">
        <v>0</v>
      </c>
      <c r="J38">
        <v>0</v>
      </c>
    </row>
    <row r="39" spans="1:10" x14ac:dyDescent="0.35">
      <c r="A39" t="s">
        <v>65</v>
      </c>
      <c r="B39" t="s">
        <v>67</v>
      </c>
      <c r="C39" t="s">
        <v>65</v>
      </c>
      <c r="D39" t="s">
        <v>177</v>
      </c>
      <c r="E39">
        <v>280</v>
      </c>
      <c r="F39">
        <v>0</v>
      </c>
      <c r="G39">
        <v>0</v>
      </c>
      <c r="H39">
        <v>0</v>
      </c>
      <c r="I39">
        <v>0</v>
      </c>
      <c r="J39">
        <v>0</v>
      </c>
    </row>
    <row r="40" spans="1:10" x14ac:dyDescent="0.35">
      <c r="A40" t="s">
        <v>65</v>
      </c>
      <c r="B40" t="s">
        <v>68</v>
      </c>
      <c r="C40" t="s">
        <v>65</v>
      </c>
      <c r="D40" t="s">
        <v>177</v>
      </c>
      <c r="E40">
        <v>80</v>
      </c>
      <c r="F40">
        <v>0</v>
      </c>
      <c r="G40">
        <v>0</v>
      </c>
      <c r="H40">
        <v>0</v>
      </c>
      <c r="I40">
        <v>0</v>
      </c>
      <c r="J40">
        <v>0</v>
      </c>
    </row>
    <row r="41" spans="1:10" x14ac:dyDescent="0.35">
      <c r="A41" t="s">
        <v>65</v>
      </c>
      <c r="B41" t="s">
        <v>69</v>
      </c>
      <c r="C41" t="s">
        <v>65</v>
      </c>
      <c r="D41" t="s">
        <v>177</v>
      </c>
      <c r="E41">
        <v>40</v>
      </c>
      <c r="F41">
        <v>0</v>
      </c>
      <c r="G41">
        <v>0</v>
      </c>
      <c r="H41">
        <v>0</v>
      </c>
      <c r="I41">
        <v>0</v>
      </c>
      <c r="J41">
        <v>0</v>
      </c>
    </row>
    <row r="42" spans="1:10" x14ac:dyDescent="0.35">
      <c r="A42" t="s">
        <v>65</v>
      </c>
      <c r="B42" t="s">
        <v>70</v>
      </c>
      <c r="C42" t="s">
        <v>65</v>
      </c>
      <c r="D42" t="s">
        <v>177</v>
      </c>
      <c r="E42">
        <v>640</v>
      </c>
      <c r="F42">
        <v>0</v>
      </c>
      <c r="G42">
        <v>0</v>
      </c>
      <c r="H42">
        <v>0</v>
      </c>
      <c r="I42">
        <v>0</v>
      </c>
      <c r="J42">
        <v>0</v>
      </c>
    </row>
    <row r="43" spans="1:10" x14ac:dyDescent="0.35">
      <c r="A43" t="s">
        <v>65</v>
      </c>
      <c r="B43" t="s">
        <v>71</v>
      </c>
      <c r="C43" t="s">
        <v>65</v>
      </c>
      <c r="D43" t="s">
        <v>177</v>
      </c>
      <c r="E43">
        <v>80</v>
      </c>
      <c r="F43">
        <v>0</v>
      </c>
      <c r="G43">
        <v>0</v>
      </c>
      <c r="H43">
        <v>0</v>
      </c>
      <c r="I43">
        <v>0</v>
      </c>
      <c r="J43">
        <v>0</v>
      </c>
    </row>
    <row r="44" spans="1:10" x14ac:dyDescent="0.35">
      <c r="A44" t="s">
        <v>65</v>
      </c>
      <c r="B44" t="s">
        <v>72</v>
      </c>
      <c r="C44" t="s">
        <v>65</v>
      </c>
      <c r="D44" t="s">
        <v>177</v>
      </c>
      <c r="E44">
        <v>120</v>
      </c>
      <c r="F44">
        <v>0</v>
      </c>
      <c r="G44">
        <v>0</v>
      </c>
      <c r="H44">
        <v>0</v>
      </c>
      <c r="I44">
        <v>0</v>
      </c>
      <c r="J44">
        <v>0</v>
      </c>
    </row>
    <row r="45" spans="1:10" x14ac:dyDescent="0.35">
      <c r="A45" t="s">
        <v>65</v>
      </c>
      <c r="B45" t="s">
        <v>73</v>
      </c>
      <c r="C45" t="s">
        <v>65</v>
      </c>
      <c r="D45" t="s">
        <v>177</v>
      </c>
      <c r="E45">
        <v>200</v>
      </c>
      <c r="F45">
        <v>0</v>
      </c>
      <c r="G45">
        <v>0</v>
      </c>
      <c r="H45">
        <v>0</v>
      </c>
      <c r="I45">
        <v>0</v>
      </c>
      <c r="J45">
        <v>0</v>
      </c>
    </row>
    <row r="46" spans="1:10" x14ac:dyDescent="0.35">
      <c r="A46" t="s">
        <v>65</v>
      </c>
      <c r="B46" t="s">
        <v>74</v>
      </c>
      <c r="C46" t="s">
        <v>65</v>
      </c>
      <c r="D46" t="s">
        <v>177</v>
      </c>
      <c r="E46">
        <v>80</v>
      </c>
      <c r="F46">
        <v>0</v>
      </c>
      <c r="G46">
        <v>0</v>
      </c>
      <c r="H46">
        <v>0</v>
      </c>
      <c r="I46">
        <v>0</v>
      </c>
      <c r="J46">
        <v>0</v>
      </c>
    </row>
    <row r="47" spans="1:10" x14ac:dyDescent="0.35">
      <c r="A47" t="s">
        <v>65</v>
      </c>
      <c r="B47" t="s">
        <v>75</v>
      </c>
      <c r="C47" t="s">
        <v>65</v>
      </c>
      <c r="D47" t="s">
        <v>177</v>
      </c>
      <c r="E47">
        <v>320</v>
      </c>
      <c r="F47">
        <v>0</v>
      </c>
      <c r="G47">
        <v>0</v>
      </c>
      <c r="H47">
        <v>0</v>
      </c>
      <c r="I47">
        <v>0</v>
      </c>
      <c r="J47">
        <v>0</v>
      </c>
    </row>
    <row r="48" spans="1:10" x14ac:dyDescent="0.35">
      <c r="A48" t="s">
        <v>65</v>
      </c>
      <c r="B48" t="s">
        <v>76</v>
      </c>
      <c r="C48" t="s">
        <v>65</v>
      </c>
      <c r="D48" t="s">
        <v>177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</row>
    <row r="49" spans="1:10" x14ac:dyDescent="0.35">
      <c r="A49" t="s">
        <v>65</v>
      </c>
      <c r="B49" t="s">
        <v>77</v>
      </c>
      <c r="C49" t="s">
        <v>65</v>
      </c>
      <c r="D49" t="s">
        <v>177</v>
      </c>
      <c r="E49">
        <v>280</v>
      </c>
      <c r="F49">
        <v>0</v>
      </c>
      <c r="G49">
        <v>0</v>
      </c>
      <c r="H49">
        <v>0</v>
      </c>
      <c r="I49">
        <v>0</v>
      </c>
      <c r="J49">
        <v>0</v>
      </c>
    </row>
    <row r="50" spans="1:10" x14ac:dyDescent="0.35">
      <c r="A50" t="s">
        <v>184</v>
      </c>
      <c r="B50" t="s">
        <v>142</v>
      </c>
      <c r="C50" t="s">
        <v>168</v>
      </c>
      <c r="D50" t="s">
        <v>178</v>
      </c>
      <c r="E50">
        <v>680</v>
      </c>
      <c r="F50">
        <v>0</v>
      </c>
      <c r="G50">
        <v>0</v>
      </c>
      <c r="H50">
        <v>0</v>
      </c>
      <c r="I50">
        <v>0</v>
      </c>
      <c r="J50">
        <v>0</v>
      </c>
    </row>
    <row r="51" spans="1:10" x14ac:dyDescent="0.35">
      <c r="A51" t="s">
        <v>184</v>
      </c>
      <c r="B51" t="s">
        <v>143</v>
      </c>
      <c r="C51" t="s">
        <v>168</v>
      </c>
      <c r="D51" t="s">
        <v>178</v>
      </c>
      <c r="E51">
        <v>360</v>
      </c>
      <c r="F51">
        <v>0</v>
      </c>
      <c r="G51">
        <v>0</v>
      </c>
      <c r="H51">
        <v>0</v>
      </c>
      <c r="I51">
        <v>0</v>
      </c>
      <c r="J51">
        <v>0</v>
      </c>
    </row>
    <row r="52" spans="1:10" x14ac:dyDescent="0.35">
      <c r="A52" t="s">
        <v>184</v>
      </c>
      <c r="B52" t="s">
        <v>144</v>
      </c>
      <c r="C52" t="s">
        <v>168</v>
      </c>
      <c r="D52" t="s">
        <v>178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</row>
    <row r="53" spans="1:10" x14ac:dyDescent="0.35">
      <c r="A53" t="s">
        <v>184</v>
      </c>
      <c r="B53" t="s">
        <v>145</v>
      </c>
      <c r="C53" t="s">
        <v>168</v>
      </c>
      <c r="D53" t="s">
        <v>178</v>
      </c>
      <c r="E53">
        <v>80</v>
      </c>
      <c r="F53">
        <v>0</v>
      </c>
      <c r="G53">
        <v>0</v>
      </c>
      <c r="H53">
        <v>2</v>
      </c>
      <c r="I53">
        <v>3</v>
      </c>
      <c r="J53">
        <v>5</v>
      </c>
    </row>
    <row r="54" spans="1:10" x14ac:dyDescent="0.35">
      <c r="A54" t="s">
        <v>184</v>
      </c>
      <c r="B54" t="s">
        <v>146</v>
      </c>
      <c r="C54" t="s">
        <v>168</v>
      </c>
      <c r="D54" t="s">
        <v>178</v>
      </c>
      <c r="E54">
        <v>200</v>
      </c>
      <c r="F54">
        <v>40</v>
      </c>
      <c r="G54">
        <v>2</v>
      </c>
      <c r="H54">
        <v>0</v>
      </c>
      <c r="I54">
        <v>0</v>
      </c>
      <c r="J54">
        <v>2</v>
      </c>
    </row>
    <row r="55" spans="1:10" x14ac:dyDescent="0.35">
      <c r="A55" t="s">
        <v>184</v>
      </c>
      <c r="B55" t="s">
        <v>147</v>
      </c>
      <c r="C55" t="s">
        <v>168</v>
      </c>
      <c r="D55" t="s">
        <v>178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</row>
    <row r="56" spans="1:10" x14ac:dyDescent="0.35">
      <c r="A56" t="s">
        <v>184</v>
      </c>
      <c r="B56" t="s">
        <v>148</v>
      </c>
      <c r="C56" t="s">
        <v>168</v>
      </c>
      <c r="D56" t="s">
        <v>178</v>
      </c>
      <c r="E56">
        <v>40</v>
      </c>
      <c r="F56">
        <v>0</v>
      </c>
      <c r="G56">
        <v>0</v>
      </c>
      <c r="H56">
        <v>0</v>
      </c>
      <c r="I56">
        <v>1</v>
      </c>
      <c r="J56">
        <v>1</v>
      </c>
    </row>
    <row r="57" spans="1:10" x14ac:dyDescent="0.35">
      <c r="A57" t="s">
        <v>184</v>
      </c>
      <c r="B57" t="s">
        <v>149</v>
      </c>
      <c r="C57" t="s">
        <v>168</v>
      </c>
      <c r="D57" t="s">
        <v>178</v>
      </c>
      <c r="E57">
        <v>120</v>
      </c>
      <c r="F57">
        <v>0</v>
      </c>
      <c r="G57">
        <v>1</v>
      </c>
      <c r="H57">
        <v>0</v>
      </c>
      <c r="I57">
        <v>0</v>
      </c>
      <c r="J57">
        <v>1</v>
      </c>
    </row>
    <row r="58" spans="1:10" x14ac:dyDescent="0.35">
      <c r="A58" t="s">
        <v>184</v>
      </c>
      <c r="B58" t="s">
        <v>150</v>
      </c>
      <c r="C58" t="s">
        <v>168</v>
      </c>
      <c r="D58" t="s">
        <v>178</v>
      </c>
      <c r="E58">
        <v>440</v>
      </c>
      <c r="F58">
        <v>0</v>
      </c>
      <c r="G58">
        <v>0</v>
      </c>
      <c r="H58">
        <v>0</v>
      </c>
      <c r="I58">
        <v>0</v>
      </c>
      <c r="J58">
        <v>0</v>
      </c>
    </row>
    <row r="59" spans="1:10" x14ac:dyDescent="0.35">
      <c r="A59" t="s">
        <v>184</v>
      </c>
      <c r="B59" t="s">
        <v>151</v>
      </c>
      <c r="C59" t="s">
        <v>168</v>
      </c>
      <c r="D59" t="s">
        <v>178</v>
      </c>
      <c r="E59">
        <v>360</v>
      </c>
      <c r="F59">
        <v>0</v>
      </c>
      <c r="G59">
        <v>0</v>
      </c>
      <c r="H59">
        <v>0</v>
      </c>
      <c r="I59">
        <v>0</v>
      </c>
      <c r="J59">
        <v>0</v>
      </c>
    </row>
    <row r="60" spans="1:10" x14ac:dyDescent="0.35">
      <c r="A60" t="s">
        <v>184</v>
      </c>
      <c r="B60" t="s">
        <v>152</v>
      </c>
      <c r="C60" t="s">
        <v>168</v>
      </c>
      <c r="D60" t="s">
        <v>178</v>
      </c>
      <c r="E60">
        <v>200</v>
      </c>
      <c r="F60">
        <v>0</v>
      </c>
      <c r="G60">
        <v>0</v>
      </c>
      <c r="H60">
        <v>0</v>
      </c>
      <c r="I60">
        <v>0</v>
      </c>
      <c r="J60">
        <v>0</v>
      </c>
    </row>
    <row r="61" spans="1:10" x14ac:dyDescent="0.35">
      <c r="A61" t="s">
        <v>184</v>
      </c>
      <c r="B61" t="s">
        <v>153</v>
      </c>
      <c r="C61" t="s">
        <v>168</v>
      </c>
      <c r="D61" t="s">
        <v>178</v>
      </c>
      <c r="E61">
        <v>40</v>
      </c>
      <c r="F61">
        <v>0</v>
      </c>
      <c r="G61">
        <v>0</v>
      </c>
      <c r="H61">
        <v>0</v>
      </c>
      <c r="I61">
        <v>0</v>
      </c>
      <c r="J61">
        <v>0</v>
      </c>
    </row>
    <row r="62" spans="1:10" x14ac:dyDescent="0.35">
      <c r="A62" t="s">
        <v>78</v>
      </c>
      <c r="B62" t="s">
        <v>79</v>
      </c>
      <c r="C62" t="s">
        <v>169</v>
      </c>
      <c r="D62" t="s">
        <v>178</v>
      </c>
      <c r="E62">
        <v>640</v>
      </c>
      <c r="F62">
        <v>0</v>
      </c>
      <c r="G62">
        <v>0</v>
      </c>
      <c r="H62">
        <v>0</v>
      </c>
      <c r="I62">
        <v>0</v>
      </c>
      <c r="J62">
        <v>0</v>
      </c>
    </row>
    <row r="63" spans="1:10" x14ac:dyDescent="0.35">
      <c r="A63" t="s">
        <v>78</v>
      </c>
      <c r="B63" t="s">
        <v>80</v>
      </c>
      <c r="C63" t="s">
        <v>169</v>
      </c>
      <c r="D63" t="s">
        <v>178</v>
      </c>
      <c r="E63">
        <v>0</v>
      </c>
      <c r="F63">
        <v>0</v>
      </c>
      <c r="G63">
        <v>0</v>
      </c>
      <c r="H63">
        <v>0</v>
      </c>
      <c r="I63">
        <v>3</v>
      </c>
      <c r="J63">
        <v>3</v>
      </c>
    </row>
    <row r="64" spans="1:10" x14ac:dyDescent="0.35">
      <c r="A64" t="s">
        <v>78</v>
      </c>
      <c r="B64" t="s">
        <v>81</v>
      </c>
      <c r="C64" t="s">
        <v>169</v>
      </c>
      <c r="D64" t="s">
        <v>178</v>
      </c>
      <c r="E64">
        <v>120</v>
      </c>
      <c r="F64">
        <v>0</v>
      </c>
      <c r="G64">
        <v>1</v>
      </c>
      <c r="H64">
        <v>0</v>
      </c>
      <c r="I64">
        <v>0</v>
      </c>
      <c r="J64">
        <v>1</v>
      </c>
    </row>
    <row r="65" spans="1:10" x14ac:dyDescent="0.35">
      <c r="A65" t="s">
        <v>78</v>
      </c>
      <c r="B65" t="s">
        <v>82</v>
      </c>
      <c r="C65" t="s">
        <v>169</v>
      </c>
      <c r="D65" t="s">
        <v>178</v>
      </c>
      <c r="E65">
        <v>280</v>
      </c>
      <c r="F65">
        <v>0</v>
      </c>
      <c r="G65">
        <v>0</v>
      </c>
      <c r="H65">
        <v>0</v>
      </c>
      <c r="I65">
        <v>1</v>
      </c>
      <c r="J65">
        <v>1</v>
      </c>
    </row>
    <row r="66" spans="1:10" x14ac:dyDescent="0.35">
      <c r="A66" t="s">
        <v>78</v>
      </c>
      <c r="B66" t="s">
        <v>83</v>
      </c>
      <c r="C66" t="s">
        <v>169</v>
      </c>
      <c r="D66" t="s">
        <v>178</v>
      </c>
      <c r="E66">
        <v>40</v>
      </c>
      <c r="F66">
        <v>0</v>
      </c>
      <c r="G66">
        <v>0</v>
      </c>
      <c r="H66">
        <v>0</v>
      </c>
      <c r="I66">
        <v>0</v>
      </c>
      <c r="J66">
        <v>0</v>
      </c>
    </row>
    <row r="67" spans="1:10" x14ac:dyDescent="0.35">
      <c r="A67" t="s">
        <v>78</v>
      </c>
      <c r="B67" t="s">
        <v>84</v>
      </c>
      <c r="C67" t="s">
        <v>169</v>
      </c>
      <c r="D67" t="s">
        <v>178</v>
      </c>
      <c r="E67">
        <v>80</v>
      </c>
      <c r="F67">
        <v>0</v>
      </c>
      <c r="G67">
        <v>0</v>
      </c>
      <c r="H67">
        <v>3</v>
      </c>
      <c r="I67">
        <v>6</v>
      </c>
      <c r="J67">
        <v>9</v>
      </c>
    </row>
    <row r="68" spans="1:10" x14ac:dyDescent="0.35">
      <c r="A68" t="s">
        <v>78</v>
      </c>
      <c r="B68" t="s">
        <v>85</v>
      </c>
      <c r="C68" t="s">
        <v>169</v>
      </c>
      <c r="D68" t="s">
        <v>178</v>
      </c>
      <c r="E68">
        <v>160</v>
      </c>
      <c r="F68">
        <v>0</v>
      </c>
      <c r="G68">
        <v>0</v>
      </c>
      <c r="H68">
        <v>0</v>
      </c>
      <c r="I68">
        <v>0</v>
      </c>
      <c r="J68">
        <v>0</v>
      </c>
    </row>
    <row r="69" spans="1:10" x14ac:dyDescent="0.35">
      <c r="A69" t="s">
        <v>78</v>
      </c>
      <c r="B69" t="s">
        <v>86</v>
      </c>
      <c r="C69" t="s">
        <v>169</v>
      </c>
      <c r="D69" t="s">
        <v>178</v>
      </c>
      <c r="E69">
        <v>320</v>
      </c>
      <c r="F69">
        <v>80</v>
      </c>
      <c r="G69">
        <v>3</v>
      </c>
      <c r="H69">
        <v>0</v>
      </c>
      <c r="I69">
        <v>2</v>
      </c>
      <c r="J69">
        <v>5</v>
      </c>
    </row>
    <row r="70" spans="1:10" x14ac:dyDescent="0.35">
      <c r="A70" t="s">
        <v>78</v>
      </c>
      <c r="B70" t="s">
        <v>87</v>
      </c>
      <c r="C70" t="s">
        <v>169</v>
      </c>
      <c r="D70" t="s">
        <v>178</v>
      </c>
      <c r="E70">
        <v>280</v>
      </c>
      <c r="F70">
        <v>0</v>
      </c>
      <c r="G70">
        <v>0</v>
      </c>
      <c r="H70">
        <v>2</v>
      </c>
      <c r="I70">
        <v>0</v>
      </c>
      <c r="J70">
        <v>2</v>
      </c>
    </row>
    <row r="71" spans="1:10" x14ac:dyDescent="0.35">
      <c r="A71" t="s">
        <v>78</v>
      </c>
      <c r="B71" t="s">
        <v>88</v>
      </c>
      <c r="C71" t="s">
        <v>169</v>
      </c>
      <c r="D71" t="s">
        <v>178</v>
      </c>
      <c r="E71">
        <v>440</v>
      </c>
      <c r="F71">
        <v>0</v>
      </c>
      <c r="G71">
        <v>0</v>
      </c>
      <c r="H71">
        <v>0</v>
      </c>
      <c r="I71">
        <v>3</v>
      </c>
      <c r="J71">
        <v>3</v>
      </c>
    </row>
    <row r="72" spans="1:10" x14ac:dyDescent="0.35">
      <c r="A72" t="s">
        <v>78</v>
      </c>
      <c r="B72" t="s">
        <v>89</v>
      </c>
      <c r="C72" t="s">
        <v>169</v>
      </c>
      <c r="D72" t="s">
        <v>178</v>
      </c>
      <c r="E72">
        <v>360</v>
      </c>
      <c r="F72">
        <v>0</v>
      </c>
      <c r="G72">
        <v>1</v>
      </c>
      <c r="H72">
        <v>0</v>
      </c>
      <c r="I72">
        <v>0</v>
      </c>
      <c r="J72">
        <v>1</v>
      </c>
    </row>
    <row r="73" spans="1:10" x14ac:dyDescent="0.35">
      <c r="A73" t="s">
        <v>78</v>
      </c>
      <c r="B73" t="s">
        <v>90</v>
      </c>
      <c r="C73" t="s">
        <v>169</v>
      </c>
      <c r="D73" t="s">
        <v>178</v>
      </c>
      <c r="E73">
        <v>80</v>
      </c>
      <c r="F73">
        <v>0</v>
      </c>
      <c r="G73">
        <v>0</v>
      </c>
      <c r="H73">
        <v>0</v>
      </c>
      <c r="I73">
        <v>0</v>
      </c>
      <c r="J73">
        <v>0</v>
      </c>
    </row>
    <row r="74" spans="1:10" x14ac:dyDescent="0.35">
      <c r="A74" t="s">
        <v>103</v>
      </c>
      <c r="B74" t="s">
        <v>91</v>
      </c>
      <c r="C74" t="s">
        <v>170</v>
      </c>
      <c r="D74" t="s">
        <v>178</v>
      </c>
      <c r="E74">
        <v>280</v>
      </c>
      <c r="F74">
        <v>0</v>
      </c>
      <c r="G74">
        <v>0</v>
      </c>
      <c r="H74">
        <v>0</v>
      </c>
      <c r="I74">
        <v>0</v>
      </c>
      <c r="J74">
        <v>0</v>
      </c>
    </row>
    <row r="75" spans="1:10" x14ac:dyDescent="0.35">
      <c r="A75" t="s">
        <v>103</v>
      </c>
      <c r="B75" t="s">
        <v>92</v>
      </c>
      <c r="C75" t="s">
        <v>170</v>
      </c>
      <c r="D75" t="s">
        <v>178</v>
      </c>
      <c r="E75">
        <v>120</v>
      </c>
      <c r="F75">
        <v>0</v>
      </c>
      <c r="G75">
        <v>0</v>
      </c>
      <c r="H75">
        <v>0</v>
      </c>
      <c r="I75">
        <v>0</v>
      </c>
      <c r="J75">
        <v>0</v>
      </c>
    </row>
    <row r="76" spans="1:10" x14ac:dyDescent="0.35">
      <c r="A76" t="s">
        <v>103</v>
      </c>
      <c r="B76" t="s">
        <v>93</v>
      </c>
      <c r="C76" t="s">
        <v>170</v>
      </c>
      <c r="D76" t="s">
        <v>178</v>
      </c>
      <c r="E76">
        <v>240</v>
      </c>
      <c r="F76">
        <v>0</v>
      </c>
      <c r="G76">
        <v>0</v>
      </c>
      <c r="H76">
        <v>0</v>
      </c>
      <c r="I76">
        <v>0</v>
      </c>
      <c r="J76">
        <v>0</v>
      </c>
    </row>
    <row r="77" spans="1:10" x14ac:dyDescent="0.35">
      <c r="A77" t="s">
        <v>103</v>
      </c>
      <c r="B77" t="s">
        <v>94</v>
      </c>
      <c r="C77" t="s">
        <v>170</v>
      </c>
      <c r="D77" t="s">
        <v>178</v>
      </c>
      <c r="E77">
        <v>200</v>
      </c>
      <c r="F77">
        <v>0</v>
      </c>
      <c r="G77">
        <v>0</v>
      </c>
      <c r="H77">
        <v>0</v>
      </c>
      <c r="I77">
        <v>0</v>
      </c>
      <c r="J77">
        <v>0</v>
      </c>
    </row>
    <row r="78" spans="1:10" x14ac:dyDescent="0.35">
      <c r="A78" t="s">
        <v>103</v>
      </c>
      <c r="B78" t="s">
        <v>95</v>
      </c>
      <c r="C78" t="s">
        <v>170</v>
      </c>
      <c r="D78" t="s">
        <v>178</v>
      </c>
      <c r="E78">
        <v>0</v>
      </c>
      <c r="F78">
        <v>0</v>
      </c>
      <c r="G78">
        <v>0</v>
      </c>
      <c r="H78">
        <v>0</v>
      </c>
      <c r="I78">
        <v>2</v>
      </c>
      <c r="J78">
        <v>2</v>
      </c>
    </row>
    <row r="79" spans="1:10" x14ac:dyDescent="0.35">
      <c r="A79" t="s">
        <v>103</v>
      </c>
      <c r="B79" t="s">
        <v>96</v>
      </c>
      <c r="C79" t="s">
        <v>170</v>
      </c>
      <c r="D79" t="s">
        <v>178</v>
      </c>
      <c r="E79">
        <v>40</v>
      </c>
      <c r="F79">
        <v>0</v>
      </c>
      <c r="G79">
        <v>2</v>
      </c>
      <c r="H79">
        <v>0</v>
      </c>
      <c r="I79">
        <v>0</v>
      </c>
      <c r="J79">
        <v>2</v>
      </c>
    </row>
    <row r="80" spans="1:10" x14ac:dyDescent="0.35">
      <c r="A80" t="s">
        <v>103</v>
      </c>
      <c r="B80" t="s">
        <v>97</v>
      </c>
      <c r="C80" t="s">
        <v>170</v>
      </c>
      <c r="D80" t="s">
        <v>178</v>
      </c>
      <c r="E80">
        <v>240</v>
      </c>
      <c r="F80">
        <v>0</v>
      </c>
      <c r="G80">
        <v>0</v>
      </c>
      <c r="H80">
        <v>0</v>
      </c>
      <c r="I80">
        <v>0</v>
      </c>
      <c r="J80">
        <v>0</v>
      </c>
    </row>
    <row r="81" spans="1:10" x14ac:dyDescent="0.35">
      <c r="A81" t="s">
        <v>103</v>
      </c>
      <c r="B81" t="s">
        <v>98</v>
      </c>
      <c r="C81" t="s">
        <v>170</v>
      </c>
      <c r="D81" t="s">
        <v>178</v>
      </c>
      <c r="E81">
        <v>40</v>
      </c>
      <c r="F81">
        <v>0</v>
      </c>
      <c r="G81">
        <v>0</v>
      </c>
      <c r="H81">
        <v>0</v>
      </c>
      <c r="I81">
        <v>0</v>
      </c>
      <c r="J81">
        <v>0</v>
      </c>
    </row>
    <row r="82" spans="1:10" x14ac:dyDescent="0.35">
      <c r="A82" t="s">
        <v>103</v>
      </c>
      <c r="B82" t="s">
        <v>99</v>
      </c>
      <c r="C82" t="s">
        <v>170</v>
      </c>
      <c r="D82" t="s">
        <v>178</v>
      </c>
      <c r="E82">
        <v>360</v>
      </c>
      <c r="F82">
        <v>0</v>
      </c>
      <c r="G82">
        <v>0</v>
      </c>
      <c r="H82">
        <v>0</v>
      </c>
      <c r="I82">
        <v>0</v>
      </c>
      <c r="J82">
        <v>0</v>
      </c>
    </row>
    <row r="83" spans="1:10" x14ac:dyDescent="0.35">
      <c r="A83" t="s">
        <v>103</v>
      </c>
      <c r="B83" t="s">
        <v>100</v>
      </c>
      <c r="C83" t="s">
        <v>170</v>
      </c>
      <c r="D83" t="s">
        <v>178</v>
      </c>
      <c r="E83">
        <v>80</v>
      </c>
      <c r="F83">
        <v>0</v>
      </c>
      <c r="G83">
        <v>0</v>
      </c>
      <c r="H83">
        <v>0</v>
      </c>
      <c r="I83">
        <v>0</v>
      </c>
      <c r="J83">
        <v>0</v>
      </c>
    </row>
    <row r="84" spans="1:10" x14ac:dyDescent="0.35">
      <c r="A84" t="s">
        <v>103</v>
      </c>
      <c r="B84" t="s">
        <v>101</v>
      </c>
      <c r="C84" t="s">
        <v>170</v>
      </c>
      <c r="D84" t="s">
        <v>178</v>
      </c>
      <c r="E84">
        <v>160</v>
      </c>
      <c r="F84">
        <v>0</v>
      </c>
      <c r="G84">
        <v>0</v>
      </c>
      <c r="H84">
        <v>0</v>
      </c>
      <c r="I84">
        <v>0</v>
      </c>
      <c r="J84">
        <v>0</v>
      </c>
    </row>
    <row r="85" spans="1:10" x14ac:dyDescent="0.35">
      <c r="A85" t="s">
        <v>103</v>
      </c>
      <c r="B85" t="s">
        <v>102</v>
      </c>
      <c r="C85" t="s">
        <v>170</v>
      </c>
      <c r="D85" t="s">
        <v>178</v>
      </c>
      <c r="E85">
        <v>240</v>
      </c>
      <c r="F85">
        <v>0</v>
      </c>
      <c r="G85">
        <v>0</v>
      </c>
      <c r="H85">
        <v>0</v>
      </c>
      <c r="I85">
        <v>0</v>
      </c>
      <c r="J85">
        <v>0</v>
      </c>
    </row>
    <row r="86" spans="1:10" x14ac:dyDescent="0.35">
      <c r="A86" t="s">
        <v>154</v>
      </c>
      <c r="B86" t="s">
        <v>23</v>
      </c>
      <c r="C86" t="s">
        <v>171</v>
      </c>
      <c r="D86" t="s">
        <v>178</v>
      </c>
      <c r="E86">
        <v>80</v>
      </c>
      <c r="F86">
        <v>200</v>
      </c>
      <c r="G86">
        <v>6</v>
      </c>
      <c r="H86">
        <v>10</v>
      </c>
      <c r="I86">
        <v>0</v>
      </c>
      <c r="J86">
        <v>16</v>
      </c>
    </row>
    <row r="87" spans="1:10" x14ac:dyDescent="0.35">
      <c r="A87" t="s">
        <v>154</v>
      </c>
      <c r="B87" t="s">
        <v>24</v>
      </c>
      <c r="C87" t="s">
        <v>171</v>
      </c>
      <c r="D87" t="s">
        <v>178</v>
      </c>
      <c r="E87">
        <v>200</v>
      </c>
      <c r="F87">
        <v>40</v>
      </c>
      <c r="G87">
        <v>13</v>
      </c>
      <c r="H87">
        <v>2</v>
      </c>
      <c r="I87">
        <v>9</v>
      </c>
      <c r="J87">
        <v>10</v>
      </c>
    </row>
    <row r="88" spans="1:10" x14ac:dyDescent="0.35">
      <c r="A88" t="s">
        <v>154</v>
      </c>
      <c r="B88" t="s">
        <v>25</v>
      </c>
      <c r="C88" t="s">
        <v>171</v>
      </c>
      <c r="D88" t="s">
        <v>178</v>
      </c>
      <c r="E88">
        <v>160</v>
      </c>
      <c r="F88">
        <v>360</v>
      </c>
      <c r="G88">
        <v>4</v>
      </c>
      <c r="H88">
        <v>4</v>
      </c>
      <c r="I88">
        <v>2</v>
      </c>
      <c r="J88">
        <v>10</v>
      </c>
    </row>
    <row r="89" spans="1:10" x14ac:dyDescent="0.35">
      <c r="A89" t="s">
        <v>154</v>
      </c>
      <c r="B89" t="s">
        <v>26</v>
      </c>
      <c r="C89" t="s">
        <v>171</v>
      </c>
      <c r="D89" t="s">
        <v>178</v>
      </c>
      <c r="E89">
        <v>0</v>
      </c>
      <c r="F89">
        <v>0</v>
      </c>
      <c r="G89">
        <v>1</v>
      </c>
      <c r="H89">
        <v>0</v>
      </c>
      <c r="I89">
        <v>1</v>
      </c>
      <c r="J89">
        <v>2</v>
      </c>
    </row>
    <row r="90" spans="1:10" x14ac:dyDescent="0.35">
      <c r="A90" t="s">
        <v>154</v>
      </c>
      <c r="B90" t="s">
        <v>27</v>
      </c>
      <c r="C90" t="s">
        <v>171</v>
      </c>
      <c r="D90" t="s">
        <v>178</v>
      </c>
      <c r="E90">
        <v>40</v>
      </c>
      <c r="F90">
        <v>120</v>
      </c>
      <c r="G90">
        <v>4</v>
      </c>
      <c r="H90">
        <v>3</v>
      </c>
      <c r="I90">
        <v>8</v>
      </c>
      <c r="J90">
        <v>15</v>
      </c>
    </row>
    <row r="91" spans="1:10" x14ac:dyDescent="0.35">
      <c r="A91" t="s">
        <v>154</v>
      </c>
      <c r="B91" t="s">
        <v>28</v>
      </c>
      <c r="C91" t="s">
        <v>171</v>
      </c>
      <c r="D91" t="s">
        <v>178</v>
      </c>
      <c r="E91">
        <v>240</v>
      </c>
      <c r="F91">
        <v>480</v>
      </c>
      <c r="G91">
        <v>2</v>
      </c>
      <c r="H91">
        <v>0</v>
      </c>
      <c r="I91">
        <v>5</v>
      </c>
      <c r="J91">
        <v>7</v>
      </c>
    </row>
    <row r="92" spans="1:10" x14ac:dyDescent="0.35">
      <c r="A92" t="s">
        <v>154</v>
      </c>
      <c r="B92" t="s">
        <v>29</v>
      </c>
      <c r="C92" t="s">
        <v>171</v>
      </c>
      <c r="D92" t="s">
        <v>178</v>
      </c>
      <c r="E92">
        <v>80</v>
      </c>
      <c r="F92">
        <v>240</v>
      </c>
      <c r="G92">
        <v>5</v>
      </c>
      <c r="H92">
        <v>6</v>
      </c>
      <c r="I92">
        <v>0</v>
      </c>
      <c r="J92">
        <v>11</v>
      </c>
    </row>
    <row r="93" spans="1:10" x14ac:dyDescent="0.35">
      <c r="A93" t="s">
        <v>154</v>
      </c>
      <c r="B93" t="s">
        <v>30</v>
      </c>
      <c r="C93" t="s">
        <v>171</v>
      </c>
      <c r="D93" t="s">
        <v>178</v>
      </c>
      <c r="E93">
        <v>40</v>
      </c>
      <c r="F93">
        <v>120</v>
      </c>
      <c r="G93">
        <v>0</v>
      </c>
      <c r="H93">
        <v>0</v>
      </c>
      <c r="I93">
        <v>14</v>
      </c>
      <c r="J93">
        <v>14</v>
      </c>
    </row>
    <row r="94" spans="1:10" x14ac:dyDescent="0.35">
      <c r="A94" t="s">
        <v>154</v>
      </c>
      <c r="B94" t="s">
        <v>31</v>
      </c>
      <c r="C94" t="s">
        <v>171</v>
      </c>
      <c r="D94" t="s">
        <v>178</v>
      </c>
      <c r="E94">
        <v>840</v>
      </c>
      <c r="F94">
        <v>80</v>
      </c>
      <c r="G94">
        <v>7</v>
      </c>
      <c r="H94">
        <v>1</v>
      </c>
      <c r="I94">
        <v>0</v>
      </c>
      <c r="J94">
        <v>8</v>
      </c>
    </row>
    <row r="95" spans="1:10" x14ac:dyDescent="0.35">
      <c r="A95" t="s">
        <v>154</v>
      </c>
      <c r="B95" t="s">
        <v>32</v>
      </c>
      <c r="C95" t="s">
        <v>171</v>
      </c>
      <c r="D95" t="s">
        <v>178</v>
      </c>
      <c r="E95">
        <v>160</v>
      </c>
      <c r="F95">
        <v>160</v>
      </c>
      <c r="G95">
        <v>5</v>
      </c>
      <c r="H95">
        <v>0</v>
      </c>
      <c r="I95">
        <v>0</v>
      </c>
      <c r="J95">
        <v>5</v>
      </c>
    </row>
    <row r="96" spans="1:10" x14ac:dyDescent="0.35">
      <c r="A96" t="s">
        <v>154</v>
      </c>
      <c r="B96" t="s">
        <v>33</v>
      </c>
      <c r="C96" t="s">
        <v>171</v>
      </c>
      <c r="D96" t="s">
        <v>178</v>
      </c>
      <c r="E96">
        <v>280</v>
      </c>
      <c r="F96">
        <v>160</v>
      </c>
      <c r="G96">
        <v>4</v>
      </c>
      <c r="H96">
        <v>3</v>
      </c>
      <c r="I96">
        <v>0</v>
      </c>
      <c r="J96">
        <v>7</v>
      </c>
    </row>
    <row r="97" spans="1:10" x14ac:dyDescent="0.35">
      <c r="A97" t="s">
        <v>154</v>
      </c>
      <c r="B97" t="s">
        <v>34</v>
      </c>
      <c r="C97" t="s">
        <v>171</v>
      </c>
      <c r="D97" t="s">
        <v>178</v>
      </c>
      <c r="E97">
        <v>0</v>
      </c>
      <c r="F97">
        <v>0</v>
      </c>
      <c r="G97">
        <v>1</v>
      </c>
      <c r="H97">
        <v>1</v>
      </c>
      <c r="I97">
        <v>1</v>
      </c>
      <c r="J97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opLeftCell="B1" workbookViewId="0">
      <selection activeCell="J27" sqref="J27"/>
    </sheetView>
  </sheetViews>
  <sheetFormatPr defaultRowHeight="15.5" x14ac:dyDescent="0.35"/>
  <cols>
    <col min="1" max="1" width="15.25" customWidth="1"/>
    <col min="2" max="3" width="12.25" customWidth="1"/>
    <col min="4" max="4" width="11.83203125" customWidth="1"/>
    <col min="5" max="5" width="16.58203125" style="32" customWidth="1"/>
    <col min="6" max="6" width="11.83203125" customWidth="1"/>
    <col min="7" max="7" width="12.33203125" customWidth="1"/>
    <col min="8" max="8" width="15" style="32" customWidth="1"/>
  </cols>
  <sheetData>
    <row r="1" spans="1:13" s="13" customFormat="1" x14ac:dyDescent="0.35">
      <c r="A1" s="13" t="s">
        <v>172</v>
      </c>
      <c r="B1" s="13" t="s">
        <v>155</v>
      </c>
      <c r="C1" s="13" t="s">
        <v>166</v>
      </c>
      <c r="D1" s="13" t="s">
        <v>162</v>
      </c>
      <c r="E1" s="34" t="s">
        <v>164</v>
      </c>
      <c r="F1" s="13" t="s">
        <v>163</v>
      </c>
      <c r="G1" s="13" t="s">
        <v>156</v>
      </c>
      <c r="H1" s="34" t="s">
        <v>165</v>
      </c>
      <c r="I1" s="33" t="s">
        <v>185</v>
      </c>
      <c r="J1" s="33" t="s">
        <v>186</v>
      </c>
      <c r="K1" s="33" t="s">
        <v>187</v>
      </c>
      <c r="L1" s="33" t="s">
        <v>188</v>
      </c>
      <c r="M1" s="33" t="s">
        <v>167</v>
      </c>
    </row>
    <row r="2" spans="1:13" x14ac:dyDescent="0.35">
      <c r="A2" t="s">
        <v>168</v>
      </c>
      <c r="B2" t="s">
        <v>157</v>
      </c>
      <c r="C2">
        <v>3</v>
      </c>
      <c r="D2">
        <v>0</v>
      </c>
      <c r="E2" s="32">
        <v>2</v>
      </c>
      <c r="F2">
        <v>0</v>
      </c>
      <c r="G2">
        <v>49</v>
      </c>
      <c r="H2" s="32">
        <v>62</v>
      </c>
      <c r="I2">
        <f t="shared" ref="I2:I26" si="0">D2/(D2+E2+F2+G2+H2)*100</f>
        <v>0</v>
      </c>
      <c r="J2">
        <f t="shared" ref="J2:J26" si="1">E2/(D2+E2+F2+G2+H2)*100</f>
        <v>1.7699115044247788</v>
      </c>
      <c r="K2">
        <f t="shared" ref="K2:K26" si="2">F2/(D2+E2+F2+G2+H2)*100</f>
        <v>0</v>
      </c>
      <c r="L2">
        <f t="shared" ref="L2:L26" si="3">G2/(D2+E2+F2+H2+G2)*100</f>
        <v>43.362831858407077</v>
      </c>
      <c r="M2">
        <f t="shared" ref="M2:M26" si="4">H2/(D2+E2+F2+G2+H2)*100</f>
        <v>54.86725663716814</v>
      </c>
    </row>
    <row r="3" spans="1:13" x14ac:dyDescent="0.35">
      <c r="A3" t="s">
        <v>168</v>
      </c>
      <c r="B3" t="s">
        <v>158</v>
      </c>
      <c r="C3">
        <v>3</v>
      </c>
      <c r="D3">
        <v>0</v>
      </c>
      <c r="E3" s="32">
        <v>0</v>
      </c>
      <c r="F3">
        <v>0</v>
      </c>
      <c r="G3">
        <v>59</v>
      </c>
      <c r="H3" s="32">
        <v>41</v>
      </c>
      <c r="I3">
        <f t="shared" si="0"/>
        <v>0</v>
      </c>
      <c r="J3">
        <f t="shared" si="1"/>
        <v>0</v>
      </c>
      <c r="K3">
        <f t="shared" si="2"/>
        <v>0</v>
      </c>
      <c r="L3">
        <f t="shared" si="3"/>
        <v>59</v>
      </c>
      <c r="M3">
        <f t="shared" si="4"/>
        <v>41</v>
      </c>
    </row>
    <row r="4" spans="1:13" x14ac:dyDescent="0.35">
      <c r="A4" t="s">
        <v>168</v>
      </c>
      <c r="B4" t="s">
        <v>159</v>
      </c>
      <c r="C4">
        <v>3</v>
      </c>
      <c r="D4">
        <v>0</v>
      </c>
      <c r="E4" s="32">
        <v>1</v>
      </c>
      <c r="F4">
        <v>2</v>
      </c>
      <c r="G4">
        <v>54</v>
      </c>
      <c r="H4" s="32">
        <v>46</v>
      </c>
      <c r="I4">
        <f t="shared" si="0"/>
        <v>0</v>
      </c>
      <c r="J4">
        <f t="shared" si="1"/>
        <v>0.97087378640776689</v>
      </c>
      <c r="K4">
        <f t="shared" si="2"/>
        <v>1.9417475728155338</v>
      </c>
      <c r="L4">
        <f t="shared" si="3"/>
        <v>52.427184466019419</v>
      </c>
      <c r="M4">
        <f t="shared" si="4"/>
        <v>44.660194174757287</v>
      </c>
    </row>
    <row r="5" spans="1:13" x14ac:dyDescent="0.35">
      <c r="A5" t="s">
        <v>168</v>
      </c>
      <c r="B5" t="s">
        <v>160</v>
      </c>
      <c r="C5">
        <v>3</v>
      </c>
      <c r="D5">
        <v>0</v>
      </c>
      <c r="E5" s="32">
        <v>0</v>
      </c>
      <c r="F5">
        <v>0</v>
      </c>
      <c r="G5">
        <v>67</v>
      </c>
      <c r="H5" s="32">
        <v>38</v>
      </c>
      <c r="I5">
        <f t="shared" si="0"/>
        <v>0</v>
      </c>
      <c r="J5">
        <f t="shared" si="1"/>
        <v>0</v>
      </c>
      <c r="K5">
        <f t="shared" si="2"/>
        <v>0</v>
      </c>
      <c r="L5">
        <f t="shared" si="3"/>
        <v>63.809523809523803</v>
      </c>
      <c r="M5">
        <f t="shared" si="4"/>
        <v>36.19047619047619</v>
      </c>
    </row>
    <row r="6" spans="1:13" x14ac:dyDescent="0.35">
      <c r="A6" t="s">
        <v>168</v>
      </c>
      <c r="B6" t="s">
        <v>161</v>
      </c>
      <c r="C6">
        <v>3</v>
      </c>
      <c r="D6">
        <v>0</v>
      </c>
      <c r="E6" s="32">
        <v>0</v>
      </c>
      <c r="F6">
        <v>0</v>
      </c>
      <c r="G6">
        <v>53</v>
      </c>
      <c r="H6" s="32">
        <v>47</v>
      </c>
      <c r="I6">
        <f t="shared" si="0"/>
        <v>0</v>
      </c>
      <c r="J6">
        <f t="shared" si="1"/>
        <v>0</v>
      </c>
      <c r="K6">
        <f t="shared" si="2"/>
        <v>0</v>
      </c>
      <c r="L6">
        <f t="shared" si="3"/>
        <v>53</v>
      </c>
      <c r="M6">
        <f t="shared" si="4"/>
        <v>47</v>
      </c>
    </row>
    <row r="7" spans="1:13" x14ac:dyDescent="0.35">
      <c r="A7" t="s">
        <v>169</v>
      </c>
      <c r="B7" t="s">
        <v>157</v>
      </c>
      <c r="C7">
        <v>4</v>
      </c>
      <c r="D7">
        <v>0</v>
      </c>
      <c r="E7" s="32">
        <v>0</v>
      </c>
      <c r="F7">
        <v>0</v>
      </c>
      <c r="G7">
        <v>39</v>
      </c>
      <c r="H7" s="32">
        <v>61</v>
      </c>
      <c r="I7">
        <f t="shared" si="0"/>
        <v>0</v>
      </c>
      <c r="J7">
        <f t="shared" si="1"/>
        <v>0</v>
      </c>
      <c r="K7">
        <f t="shared" si="2"/>
        <v>0</v>
      </c>
      <c r="L7">
        <f t="shared" si="3"/>
        <v>39</v>
      </c>
      <c r="M7">
        <f t="shared" si="4"/>
        <v>61</v>
      </c>
    </row>
    <row r="8" spans="1:13" x14ac:dyDescent="0.35">
      <c r="A8" t="s">
        <v>169</v>
      </c>
      <c r="B8" t="s">
        <v>158</v>
      </c>
      <c r="C8">
        <v>4</v>
      </c>
      <c r="D8">
        <v>0</v>
      </c>
      <c r="E8" s="32">
        <v>0</v>
      </c>
      <c r="F8">
        <v>0</v>
      </c>
      <c r="G8">
        <v>40</v>
      </c>
      <c r="H8" s="32">
        <v>60</v>
      </c>
      <c r="I8">
        <f t="shared" si="0"/>
        <v>0</v>
      </c>
      <c r="J8">
        <f t="shared" si="1"/>
        <v>0</v>
      </c>
      <c r="K8">
        <f t="shared" si="2"/>
        <v>0</v>
      </c>
      <c r="L8">
        <f t="shared" si="3"/>
        <v>40</v>
      </c>
      <c r="M8">
        <f t="shared" si="4"/>
        <v>60</v>
      </c>
    </row>
    <row r="9" spans="1:13" x14ac:dyDescent="0.35">
      <c r="A9" t="s">
        <v>169</v>
      </c>
      <c r="B9" t="s">
        <v>159</v>
      </c>
      <c r="C9">
        <v>4</v>
      </c>
      <c r="D9">
        <v>0</v>
      </c>
      <c r="E9" s="32">
        <v>2</v>
      </c>
      <c r="F9">
        <v>0</v>
      </c>
      <c r="G9">
        <v>51</v>
      </c>
      <c r="H9" s="32">
        <v>38</v>
      </c>
      <c r="I9">
        <f t="shared" si="0"/>
        <v>0</v>
      </c>
      <c r="J9">
        <f t="shared" si="1"/>
        <v>2.197802197802198</v>
      </c>
      <c r="K9">
        <f t="shared" si="2"/>
        <v>0</v>
      </c>
      <c r="L9">
        <f t="shared" si="3"/>
        <v>56.043956043956044</v>
      </c>
      <c r="M9">
        <f t="shared" si="4"/>
        <v>41.758241758241759</v>
      </c>
    </row>
    <row r="10" spans="1:13" x14ac:dyDescent="0.35">
      <c r="A10" t="s">
        <v>169</v>
      </c>
      <c r="B10" t="s">
        <v>160</v>
      </c>
      <c r="C10">
        <v>4</v>
      </c>
      <c r="D10">
        <v>0</v>
      </c>
      <c r="E10" s="32">
        <v>0</v>
      </c>
      <c r="F10">
        <v>0</v>
      </c>
      <c r="G10">
        <v>36</v>
      </c>
      <c r="H10" s="32">
        <v>63</v>
      </c>
      <c r="I10">
        <f t="shared" si="0"/>
        <v>0</v>
      </c>
      <c r="J10">
        <f t="shared" si="1"/>
        <v>0</v>
      </c>
      <c r="K10">
        <f t="shared" si="2"/>
        <v>0</v>
      </c>
      <c r="L10">
        <f t="shared" si="3"/>
        <v>36.363636363636367</v>
      </c>
      <c r="M10">
        <f t="shared" si="4"/>
        <v>63.636363636363633</v>
      </c>
    </row>
    <row r="11" spans="1:13" x14ac:dyDescent="0.35">
      <c r="A11" t="s">
        <v>169</v>
      </c>
      <c r="B11" t="s">
        <v>161</v>
      </c>
      <c r="C11">
        <v>4</v>
      </c>
      <c r="D11">
        <v>0</v>
      </c>
      <c r="E11" s="32">
        <v>0</v>
      </c>
      <c r="F11">
        <v>0</v>
      </c>
      <c r="G11">
        <v>45</v>
      </c>
      <c r="H11" s="32">
        <v>55</v>
      </c>
      <c r="I11">
        <f t="shared" si="0"/>
        <v>0</v>
      </c>
      <c r="J11">
        <f t="shared" si="1"/>
        <v>0</v>
      </c>
      <c r="K11">
        <f t="shared" si="2"/>
        <v>0</v>
      </c>
      <c r="L11">
        <f t="shared" si="3"/>
        <v>45</v>
      </c>
      <c r="M11">
        <f t="shared" si="4"/>
        <v>55.000000000000007</v>
      </c>
    </row>
    <row r="12" spans="1:13" x14ac:dyDescent="0.35">
      <c r="A12" t="s">
        <v>170</v>
      </c>
      <c r="B12" t="s">
        <v>157</v>
      </c>
      <c r="C12">
        <v>5</v>
      </c>
      <c r="D12">
        <v>0</v>
      </c>
      <c r="E12" s="32">
        <v>0</v>
      </c>
      <c r="F12">
        <v>1</v>
      </c>
      <c r="G12">
        <v>39</v>
      </c>
      <c r="H12" s="32">
        <v>65</v>
      </c>
      <c r="I12">
        <f t="shared" si="0"/>
        <v>0</v>
      </c>
      <c r="J12">
        <f t="shared" si="1"/>
        <v>0</v>
      </c>
      <c r="K12">
        <f t="shared" si="2"/>
        <v>0.95238095238095244</v>
      </c>
      <c r="L12">
        <f t="shared" si="3"/>
        <v>37.142857142857146</v>
      </c>
      <c r="M12">
        <f t="shared" si="4"/>
        <v>61.904761904761905</v>
      </c>
    </row>
    <row r="13" spans="1:13" x14ac:dyDescent="0.35">
      <c r="A13" t="s">
        <v>170</v>
      </c>
      <c r="B13" t="s">
        <v>158</v>
      </c>
      <c r="C13">
        <v>5</v>
      </c>
      <c r="D13">
        <v>0</v>
      </c>
      <c r="E13" s="32">
        <v>0</v>
      </c>
      <c r="F13">
        <v>0</v>
      </c>
      <c r="G13">
        <v>62</v>
      </c>
      <c r="H13" s="32">
        <v>58</v>
      </c>
      <c r="I13">
        <f t="shared" si="0"/>
        <v>0</v>
      </c>
      <c r="J13">
        <f t="shared" si="1"/>
        <v>0</v>
      </c>
      <c r="K13">
        <f t="shared" si="2"/>
        <v>0</v>
      </c>
      <c r="L13">
        <f t="shared" si="3"/>
        <v>51.666666666666671</v>
      </c>
      <c r="M13">
        <f t="shared" si="4"/>
        <v>48.333333333333336</v>
      </c>
    </row>
    <row r="14" spans="1:13" x14ac:dyDescent="0.35">
      <c r="A14" t="s">
        <v>170</v>
      </c>
      <c r="B14" t="s">
        <v>159</v>
      </c>
      <c r="C14">
        <v>5</v>
      </c>
      <c r="D14">
        <v>0</v>
      </c>
      <c r="E14" s="32">
        <v>0</v>
      </c>
      <c r="F14">
        <v>0</v>
      </c>
      <c r="G14">
        <v>56</v>
      </c>
      <c r="H14" s="32">
        <v>44</v>
      </c>
      <c r="I14">
        <f t="shared" si="0"/>
        <v>0</v>
      </c>
      <c r="J14">
        <f t="shared" si="1"/>
        <v>0</v>
      </c>
      <c r="K14">
        <f t="shared" si="2"/>
        <v>0</v>
      </c>
      <c r="L14">
        <f t="shared" si="3"/>
        <v>56.000000000000007</v>
      </c>
      <c r="M14">
        <f t="shared" si="4"/>
        <v>44</v>
      </c>
    </row>
    <row r="15" spans="1:13" x14ac:dyDescent="0.35">
      <c r="A15" t="s">
        <v>170</v>
      </c>
      <c r="B15" t="s">
        <v>160</v>
      </c>
      <c r="C15">
        <v>5</v>
      </c>
      <c r="D15">
        <v>0</v>
      </c>
      <c r="E15" s="32">
        <v>1</v>
      </c>
      <c r="F15">
        <v>0</v>
      </c>
      <c r="G15">
        <v>53</v>
      </c>
      <c r="H15" s="32">
        <v>47</v>
      </c>
      <c r="I15">
        <f t="shared" si="0"/>
        <v>0</v>
      </c>
      <c r="J15">
        <f t="shared" si="1"/>
        <v>0.99009900990099009</v>
      </c>
      <c r="K15">
        <f t="shared" si="2"/>
        <v>0</v>
      </c>
      <c r="L15">
        <f t="shared" si="3"/>
        <v>52.475247524752476</v>
      </c>
      <c r="M15">
        <f t="shared" si="4"/>
        <v>46.534653465346537</v>
      </c>
    </row>
    <row r="16" spans="1:13" x14ac:dyDescent="0.35">
      <c r="A16" t="s">
        <v>170</v>
      </c>
      <c r="B16" t="s">
        <v>161</v>
      </c>
      <c r="C16">
        <v>5</v>
      </c>
      <c r="D16">
        <v>0</v>
      </c>
      <c r="E16" s="32">
        <v>0</v>
      </c>
      <c r="F16">
        <v>0</v>
      </c>
      <c r="G16">
        <v>45</v>
      </c>
      <c r="H16" s="32">
        <v>57</v>
      </c>
      <c r="I16">
        <f t="shared" si="0"/>
        <v>0</v>
      </c>
      <c r="J16">
        <f t="shared" si="1"/>
        <v>0</v>
      </c>
      <c r="K16">
        <f t="shared" si="2"/>
        <v>0</v>
      </c>
      <c r="L16">
        <f t="shared" si="3"/>
        <v>44.117647058823529</v>
      </c>
      <c r="M16">
        <f t="shared" si="4"/>
        <v>55.882352941176471</v>
      </c>
    </row>
    <row r="17" spans="1:13" x14ac:dyDescent="0.35">
      <c r="A17" t="s">
        <v>65</v>
      </c>
      <c r="B17" t="s">
        <v>157</v>
      </c>
      <c r="C17">
        <v>3</v>
      </c>
      <c r="D17">
        <v>0</v>
      </c>
      <c r="E17" s="32">
        <v>26</v>
      </c>
      <c r="F17">
        <v>5</v>
      </c>
      <c r="G17">
        <v>0</v>
      </c>
      <c r="H17" s="32">
        <v>77</v>
      </c>
      <c r="I17">
        <f t="shared" si="0"/>
        <v>0</v>
      </c>
      <c r="J17">
        <f t="shared" si="1"/>
        <v>24.074074074074073</v>
      </c>
      <c r="K17">
        <f t="shared" si="2"/>
        <v>4.6296296296296298</v>
      </c>
      <c r="L17">
        <f t="shared" si="3"/>
        <v>0</v>
      </c>
      <c r="M17">
        <f t="shared" si="4"/>
        <v>71.296296296296291</v>
      </c>
    </row>
    <row r="18" spans="1:13" x14ac:dyDescent="0.35">
      <c r="A18" t="s">
        <v>65</v>
      </c>
      <c r="B18" t="s">
        <v>158</v>
      </c>
      <c r="C18">
        <v>3</v>
      </c>
      <c r="D18">
        <v>0</v>
      </c>
      <c r="E18" s="32">
        <v>7</v>
      </c>
      <c r="F18">
        <v>0</v>
      </c>
      <c r="G18">
        <v>3</v>
      </c>
      <c r="H18" s="32">
        <v>92</v>
      </c>
      <c r="I18">
        <f t="shared" si="0"/>
        <v>0</v>
      </c>
      <c r="J18">
        <f t="shared" si="1"/>
        <v>6.8627450980392162</v>
      </c>
      <c r="K18">
        <f t="shared" si="2"/>
        <v>0</v>
      </c>
      <c r="L18">
        <f t="shared" si="3"/>
        <v>2.9411764705882351</v>
      </c>
      <c r="M18">
        <f t="shared" si="4"/>
        <v>90.196078431372555</v>
      </c>
    </row>
    <row r="19" spans="1:13" x14ac:dyDescent="0.35">
      <c r="A19" t="s">
        <v>65</v>
      </c>
      <c r="B19" t="s">
        <v>159</v>
      </c>
      <c r="C19">
        <v>3</v>
      </c>
      <c r="D19">
        <v>0</v>
      </c>
      <c r="E19" s="32">
        <v>9</v>
      </c>
      <c r="F19">
        <v>1</v>
      </c>
      <c r="G19">
        <v>4</v>
      </c>
      <c r="H19" s="32">
        <v>72</v>
      </c>
      <c r="I19">
        <f t="shared" si="0"/>
        <v>0</v>
      </c>
      <c r="J19">
        <f t="shared" si="1"/>
        <v>10.465116279069768</v>
      </c>
      <c r="K19">
        <f t="shared" si="2"/>
        <v>1.1627906976744187</v>
      </c>
      <c r="L19">
        <f t="shared" si="3"/>
        <v>4.6511627906976747</v>
      </c>
      <c r="M19">
        <f t="shared" si="4"/>
        <v>83.720930232558146</v>
      </c>
    </row>
    <row r="20" spans="1:13" x14ac:dyDescent="0.35">
      <c r="A20" t="s">
        <v>65</v>
      </c>
      <c r="B20" t="s">
        <v>160</v>
      </c>
      <c r="C20">
        <v>3</v>
      </c>
      <c r="D20">
        <v>0</v>
      </c>
      <c r="E20" s="32">
        <v>17</v>
      </c>
      <c r="F20">
        <v>4</v>
      </c>
      <c r="G20">
        <v>2</v>
      </c>
      <c r="H20" s="32">
        <v>76</v>
      </c>
      <c r="I20">
        <f t="shared" si="0"/>
        <v>0</v>
      </c>
      <c r="J20">
        <f t="shared" si="1"/>
        <v>17.171717171717169</v>
      </c>
      <c r="K20">
        <f t="shared" si="2"/>
        <v>4.0404040404040407</v>
      </c>
      <c r="L20">
        <f t="shared" si="3"/>
        <v>2.0202020202020203</v>
      </c>
      <c r="M20">
        <f t="shared" si="4"/>
        <v>76.767676767676761</v>
      </c>
    </row>
    <row r="21" spans="1:13" x14ac:dyDescent="0.35">
      <c r="A21" t="s">
        <v>65</v>
      </c>
      <c r="B21" t="s">
        <v>161</v>
      </c>
      <c r="C21">
        <v>3</v>
      </c>
      <c r="D21">
        <v>0</v>
      </c>
      <c r="E21" s="32">
        <v>5</v>
      </c>
      <c r="F21">
        <v>2</v>
      </c>
      <c r="G21">
        <v>1</v>
      </c>
      <c r="H21" s="32">
        <v>96</v>
      </c>
      <c r="I21">
        <f t="shared" si="0"/>
        <v>0</v>
      </c>
      <c r="J21">
        <f t="shared" si="1"/>
        <v>4.8076923076923084</v>
      </c>
      <c r="K21">
        <f t="shared" si="2"/>
        <v>1.9230769230769231</v>
      </c>
      <c r="L21">
        <f t="shared" si="3"/>
        <v>0.96153846153846156</v>
      </c>
      <c r="M21">
        <f t="shared" si="4"/>
        <v>92.307692307692307</v>
      </c>
    </row>
    <row r="22" spans="1:13" x14ac:dyDescent="0.35">
      <c r="A22" t="s">
        <v>171</v>
      </c>
      <c r="B22" t="s">
        <v>157</v>
      </c>
      <c r="C22">
        <v>5</v>
      </c>
      <c r="D22">
        <v>0</v>
      </c>
      <c r="E22" s="32">
        <v>0</v>
      </c>
      <c r="F22">
        <v>2</v>
      </c>
      <c r="G22">
        <v>56</v>
      </c>
      <c r="H22" s="32">
        <v>42</v>
      </c>
      <c r="I22">
        <f t="shared" si="0"/>
        <v>0</v>
      </c>
      <c r="J22">
        <f t="shared" si="1"/>
        <v>0</v>
      </c>
      <c r="K22">
        <f t="shared" si="2"/>
        <v>2</v>
      </c>
      <c r="L22">
        <f t="shared" si="3"/>
        <v>56.000000000000007</v>
      </c>
      <c r="M22">
        <f t="shared" si="4"/>
        <v>42</v>
      </c>
    </row>
    <row r="23" spans="1:13" x14ac:dyDescent="0.35">
      <c r="A23" t="s">
        <v>171</v>
      </c>
      <c r="B23" t="s">
        <v>158</v>
      </c>
      <c r="C23">
        <v>5</v>
      </c>
      <c r="D23">
        <v>0</v>
      </c>
      <c r="E23" s="32">
        <v>0</v>
      </c>
      <c r="F23">
        <v>0</v>
      </c>
      <c r="G23">
        <v>61</v>
      </c>
      <c r="H23" s="32">
        <v>39</v>
      </c>
      <c r="I23">
        <f t="shared" si="0"/>
        <v>0</v>
      </c>
      <c r="J23">
        <f t="shared" si="1"/>
        <v>0</v>
      </c>
      <c r="K23">
        <f t="shared" si="2"/>
        <v>0</v>
      </c>
      <c r="L23">
        <f t="shared" si="3"/>
        <v>61</v>
      </c>
      <c r="M23">
        <f t="shared" si="4"/>
        <v>39</v>
      </c>
    </row>
    <row r="24" spans="1:13" x14ac:dyDescent="0.35">
      <c r="A24" t="s">
        <v>171</v>
      </c>
      <c r="B24" t="s">
        <v>159</v>
      </c>
      <c r="C24">
        <v>5</v>
      </c>
      <c r="D24">
        <v>0</v>
      </c>
      <c r="E24" s="32">
        <v>1</v>
      </c>
      <c r="F24">
        <v>0</v>
      </c>
      <c r="G24">
        <v>52</v>
      </c>
      <c r="H24" s="32">
        <v>48</v>
      </c>
      <c r="I24">
        <f t="shared" si="0"/>
        <v>0</v>
      </c>
      <c r="J24">
        <f t="shared" si="1"/>
        <v>0.99009900990099009</v>
      </c>
      <c r="K24">
        <f t="shared" si="2"/>
        <v>0</v>
      </c>
      <c r="L24">
        <f t="shared" si="3"/>
        <v>51.485148514851488</v>
      </c>
      <c r="M24">
        <f t="shared" si="4"/>
        <v>47.524752475247524</v>
      </c>
    </row>
    <row r="25" spans="1:13" x14ac:dyDescent="0.35">
      <c r="A25" t="s">
        <v>171</v>
      </c>
      <c r="B25" t="s">
        <v>160</v>
      </c>
      <c r="C25">
        <v>5</v>
      </c>
      <c r="D25">
        <v>0</v>
      </c>
      <c r="E25" s="32">
        <v>2</v>
      </c>
      <c r="F25">
        <v>0</v>
      </c>
      <c r="G25">
        <v>48</v>
      </c>
      <c r="H25" s="32">
        <v>53</v>
      </c>
      <c r="I25">
        <f t="shared" si="0"/>
        <v>0</v>
      </c>
      <c r="J25">
        <f t="shared" si="1"/>
        <v>1.9417475728155338</v>
      </c>
      <c r="K25">
        <f t="shared" si="2"/>
        <v>0</v>
      </c>
      <c r="L25">
        <f t="shared" si="3"/>
        <v>46.601941747572816</v>
      </c>
      <c r="M25">
        <f t="shared" si="4"/>
        <v>51.456310679611647</v>
      </c>
    </row>
    <row r="26" spans="1:13" x14ac:dyDescent="0.35">
      <c r="A26" t="s">
        <v>171</v>
      </c>
      <c r="B26" t="s">
        <v>161</v>
      </c>
      <c r="C26">
        <v>5</v>
      </c>
      <c r="D26">
        <v>0</v>
      </c>
      <c r="E26" s="32">
        <v>0</v>
      </c>
      <c r="F26">
        <v>0</v>
      </c>
      <c r="G26">
        <v>39</v>
      </c>
      <c r="H26" s="32">
        <v>62</v>
      </c>
      <c r="I26">
        <f t="shared" si="0"/>
        <v>0</v>
      </c>
      <c r="J26">
        <f t="shared" si="1"/>
        <v>0</v>
      </c>
      <c r="K26">
        <f t="shared" si="2"/>
        <v>0</v>
      </c>
      <c r="L26">
        <f t="shared" si="3"/>
        <v>38.613861386138616</v>
      </c>
      <c r="M26">
        <f t="shared" si="4"/>
        <v>61.386138613861384</v>
      </c>
    </row>
    <row r="28" spans="1:13" x14ac:dyDescent="0.35">
      <c r="A28" t="s">
        <v>171</v>
      </c>
      <c r="B28" t="s">
        <v>173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AR dose Calculation 24.11.20</vt:lpstr>
      <vt:lpstr>Keys</vt:lpstr>
      <vt:lpstr>Worm &amp; excreta egg count</vt:lpstr>
      <vt:lpstr>In uteri Ovicidal activity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Walkden-Brown</dc:creator>
  <cp:lastModifiedBy>Teka Feyera Dewo</cp:lastModifiedBy>
  <cp:lastPrinted>2021-01-03T20:57:05Z</cp:lastPrinted>
  <dcterms:created xsi:type="dcterms:W3CDTF">2020-03-20T07:04:25Z</dcterms:created>
  <dcterms:modified xsi:type="dcterms:W3CDTF">2022-02-25T00:45:43Z</dcterms:modified>
</cp:coreProperties>
</file>